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b05c800e52b4f3b/Bureau/"/>
    </mc:Choice>
  </mc:AlternateContent>
  <xr:revisionPtr revIDLastSave="153" documentId="13_ncr:1_{DB65EA2B-D6B3-406A-980D-B77BFCD50599}" xr6:coauthVersionLast="47" xr6:coauthVersionMax="47" xr10:uidLastSave="{37F7DEB4-6FC1-4C5D-BC94-E2649DDE7E24}"/>
  <bookViews>
    <workbookView xWindow="-120" yWindow="-120" windowWidth="29040" windowHeight="15720" tabRatio="500" xr2:uid="{00000000-000D-0000-FFFF-FFFF00000000}"/>
  </bookViews>
  <sheets>
    <sheet name="Budget_mensuel" sheetId="1" r:id="rId1"/>
    <sheet name="Historique" sheetId="2" r:id="rId2"/>
    <sheet name="Analyse" sheetId="4" r:id="rId3"/>
    <sheet name="Données" sheetId="6" state="hidden" r:id="rId4"/>
  </sheets>
  <definedNames>
    <definedName name="_xlnm._FilterDatabase" localSheetId="1" hidden="1">Historique!$A:$M</definedName>
    <definedName name="Cat_DF_Abonnements">Données!$H$2:$H$10</definedName>
    <definedName name="Cat_DF_Epargne">Données!$I$2:$I$10</definedName>
    <definedName name="Cat_DF_Logement">Données!$F$2:$F$10</definedName>
    <definedName name="Cat_DF_Obligations">Données!$J$2:$J$10</definedName>
    <definedName name="Cat_DF_Transport">Données!$G$2:$G$10</definedName>
    <definedName name="Cat_DV_Autres">Données!$N$2:$N$3</definedName>
    <definedName name="Cat_DV_Loisirs">Données!$M$2:$M$10</definedName>
    <definedName name="Cat_DV_Transport">Données!$L$2:$L$10</definedName>
    <definedName name="Cat_DV_VieQuotidienne">Données!$K$2:$K$10</definedName>
    <definedName name="Cat_Revenus">Données!$E$2:$E$10</definedName>
    <definedName name="CategoryList">Données!$C$1:$C$66</definedName>
    <definedName name="Historique_Categorie">Historique!$C$7:$C$9999</definedName>
    <definedName name="Historique_Commentaires">Historique!$H$7:$H$9999</definedName>
    <definedName name="Historique_Date">Historique!$G$7:$G$9999</definedName>
    <definedName name="Historique_Enregistre">Historique!$F$7:$F$9999</definedName>
    <definedName name="Historique_Mois">Historique!$A$7:$A$9999</definedName>
    <definedName name="Historique_Montant">Historique!$E$7:$E$9999</definedName>
    <definedName name="Historique_Section">Historique!$B$7:$B$9999</definedName>
    <definedName name="Historique_Statut">Historique!$D$7:$D$9999</definedName>
    <definedName name="MonthList">Données!$A$1:$A$13</definedName>
    <definedName name="SectionList">Données!$B$1:$B$11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B51" i="4" l="1"/>
  <c r="B52" i="4"/>
  <c r="B53" i="4"/>
  <c r="B54" i="4"/>
  <c r="B60" i="4"/>
  <c r="B61" i="4"/>
  <c r="E2" i="6" a="1"/>
  <c r="E2" i="6" s="1"/>
  <c r="J5006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M91" i="1"/>
  <c r="M90" i="1" s="1"/>
  <c r="L91" i="1"/>
  <c r="L90" i="1" s="1"/>
  <c r="F91" i="1"/>
  <c r="F90" i="1" s="1"/>
  <c r="E91" i="1"/>
  <c r="E90" i="1" s="1"/>
  <c r="D91" i="1"/>
  <c r="D90" i="1" s="1"/>
  <c r="C91" i="1"/>
  <c r="C90" i="1" s="1"/>
  <c r="B91" i="1"/>
  <c r="B90" i="1" s="1"/>
  <c r="M89" i="1"/>
  <c r="L89" i="1"/>
  <c r="K89" i="1"/>
  <c r="J89" i="1"/>
  <c r="I89" i="1"/>
  <c r="H89" i="1"/>
  <c r="G89" i="1"/>
  <c r="F89" i="1"/>
  <c r="E89" i="1"/>
  <c r="D89" i="1"/>
  <c r="C89" i="1"/>
  <c r="B89" i="1"/>
  <c r="B85" i="1"/>
  <c r="C85" i="1"/>
  <c r="D85" i="1"/>
  <c r="E85" i="1"/>
  <c r="F85" i="1"/>
  <c r="K83" i="1"/>
  <c r="K84" i="1"/>
  <c r="K87" i="1"/>
  <c r="K88" i="1"/>
  <c r="L85" i="1"/>
  <c r="M85" i="1"/>
  <c r="B86" i="1"/>
  <c r="C86" i="1"/>
  <c r="D86" i="1"/>
  <c r="E86" i="1"/>
  <c r="F86" i="1"/>
  <c r="L86" i="1"/>
  <c r="M86" i="1"/>
  <c r="B87" i="1"/>
  <c r="C87" i="1"/>
  <c r="D87" i="1"/>
  <c r="E87" i="1"/>
  <c r="F87" i="1"/>
  <c r="H87" i="1"/>
  <c r="I87" i="1"/>
  <c r="L87" i="1"/>
  <c r="M87" i="1"/>
  <c r="B88" i="1"/>
  <c r="C88" i="1"/>
  <c r="D88" i="1"/>
  <c r="E88" i="1"/>
  <c r="F88" i="1"/>
  <c r="G88" i="1"/>
  <c r="H88" i="1"/>
  <c r="I88" i="1"/>
  <c r="J88" i="1"/>
  <c r="L88" i="1"/>
  <c r="M88" i="1"/>
  <c r="M84" i="1"/>
  <c r="L84" i="1"/>
  <c r="F84" i="1"/>
  <c r="E84" i="1"/>
  <c r="D84" i="1"/>
  <c r="C84" i="1"/>
  <c r="B84" i="1"/>
  <c r="M83" i="1"/>
  <c r="L83" i="1"/>
  <c r="G83" i="1"/>
  <c r="F83" i="1"/>
  <c r="E83" i="1"/>
  <c r="D83" i="1"/>
  <c r="C83" i="1"/>
  <c r="B83" i="1"/>
  <c r="M81" i="1"/>
  <c r="L81" i="1"/>
  <c r="K81" i="1"/>
  <c r="J81" i="1"/>
  <c r="I81" i="1"/>
  <c r="H81" i="1"/>
  <c r="G81" i="1"/>
  <c r="F81" i="1"/>
  <c r="E81" i="1"/>
  <c r="D81" i="1"/>
  <c r="C81" i="1"/>
  <c r="B77" i="1"/>
  <c r="C77" i="1"/>
  <c r="D77" i="1"/>
  <c r="E77" i="1"/>
  <c r="F77" i="1"/>
  <c r="L77" i="1"/>
  <c r="M77" i="1"/>
  <c r="B78" i="1"/>
  <c r="C78" i="1"/>
  <c r="D78" i="1"/>
  <c r="E78" i="1"/>
  <c r="F78" i="1"/>
  <c r="K78" i="1"/>
  <c r="L78" i="1"/>
  <c r="M78" i="1"/>
  <c r="B79" i="1"/>
  <c r="C79" i="1"/>
  <c r="D79" i="1"/>
  <c r="E79" i="1"/>
  <c r="F79" i="1"/>
  <c r="G79" i="1"/>
  <c r="K79" i="1"/>
  <c r="L79" i="1"/>
  <c r="M79" i="1"/>
  <c r="B80" i="1"/>
  <c r="C80" i="1"/>
  <c r="D80" i="1"/>
  <c r="E80" i="1"/>
  <c r="F80" i="1"/>
  <c r="G80" i="1"/>
  <c r="H80" i="1"/>
  <c r="I80" i="1"/>
  <c r="J80" i="1"/>
  <c r="K80" i="1"/>
  <c r="L80" i="1"/>
  <c r="M80" i="1"/>
  <c r="M76" i="1"/>
  <c r="L76" i="1"/>
  <c r="F76" i="1"/>
  <c r="E76" i="1"/>
  <c r="D76" i="1"/>
  <c r="C76" i="1"/>
  <c r="B76" i="1"/>
  <c r="M75" i="1"/>
  <c r="L75" i="1"/>
  <c r="K75" i="1"/>
  <c r="J75" i="1"/>
  <c r="I75" i="1"/>
  <c r="H75" i="1"/>
  <c r="F75" i="1"/>
  <c r="E75" i="1"/>
  <c r="D75" i="1"/>
  <c r="C75" i="1"/>
  <c r="B75" i="1"/>
  <c r="M73" i="1"/>
  <c r="L73" i="1"/>
  <c r="K73" i="1"/>
  <c r="J73" i="1"/>
  <c r="I73" i="1"/>
  <c r="H73" i="1"/>
  <c r="G73" i="1"/>
  <c r="F73" i="1"/>
  <c r="E73" i="1"/>
  <c r="D73" i="1"/>
  <c r="C73" i="1"/>
  <c r="B73" i="1"/>
  <c r="B69" i="1"/>
  <c r="C69" i="1"/>
  <c r="D69" i="1"/>
  <c r="E69" i="1"/>
  <c r="F69" i="1"/>
  <c r="K71" i="1"/>
  <c r="K72" i="1"/>
  <c r="L69" i="1"/>
  <c r="M69" i="1"/>
  <c r="B70" i="1"/>
  <c r="C70" i="1"/>
  <c r="D70" i="1"/>
  <c r="E70" i="1"/>
  <c r="F70" i="1"/>
  <c r="L70" i="1"/>
  <c r="M70" i="1"/>
  <c r="B71" i="1"/>
  <c r="C71" i="1"/>
  <c r="D71" i="1"/>
  <c r="D67" i="1"/>
  <c r="D68" i="1"/>
  <c r="D72" i="1"/>
  <c r="E71" i="1"/>
  <c r="F71" i="1"/>
  <c r="G71" i="1"/>
  <c r="I71" i="1"/>
  <c r="J71" i="1"/>
  <c r="L71" i="1"/>
  <c r="M71" i="1"/>
  <c r="B72" i="1"/>
  <c r="C72" i="1"/>
  <c r="E72" i="1"/>
  <c r="F72" i="1"/>
  <c r="G72" i="1"/>
  <c r="H72" i="1"/>
  <c r="I72" i="1"/>
  <c r="J72" i="1"/>
  <c r="L72" i="1"/>
  <c r="M72" i="1"/>
  <c r="M68" i="1"/>
  <c r="L68" i="1"/>
  <c r="F68" i="1"/>
  <c r="E68" i="1"/>
  <c r="C68" i="1"/>
  <c r="B68" i="1"/>
  <c r="M67" i="1"/>
  <c r="L67" i="1"/>
  <c r="F67" i="1"/>
  <c r="E67" i="1"/>
  <c r="C67" i="1"/>
  <c r="B67" i="1"/>
  <c r="M58" i="1"/>
  <c r="L58" i="1"/>
  <c r="K58" i="1"/>
  <c r="J58" i="1"/>
  <c r="I58" i="1"/>
  <c r="G58" i="1"/>
  <c r="F58" i="1"/>
  <c r="E58" i="1"/>
  <c r="E55" i="1"/>
  <c r="E56" i="1"/>
  <c r="E57" i="1"/>
  <c r="D58" i="1"/>
  <c r="C58" i="1"/>
  <c r="B58" i="1"/>
  <c r="B57" i="1"/>
  <c r="C57" i="1"/>
  <c r="D57" i="1"/>
  <c r="F57" i="1"/>
  <c r="G57" i="1"/>
  <c r="H57" i="1"/>
  <c r="I57" i="1"/>
  <c r="J57" i="1"/>
  <c r="K57" i="1"/>
  <c r="L57" i="1"/>
  <c r="M57" i="1"/>
  <c r="M56" i="1"/>
  <c r="L56" i="1"/>
  <c r="K56" i="1"/>
  <c r="J56" i="1"/>
  <c r="I56" i="1"/>
  <c r="H56" i="1"/>
  <c r="G56" i="1"/>
  <c r="F56" i="1"/>
  <c r="D56" i="1"/>
  <c r="C56" i="1"/>
  <c r="B56" i="1"/>
  <c r="M55" i="1"/>
  <c r="L55" i="1"/>
  <c r="K55" i="1"/>
  <c r="I55" i="1"/>
  <c r="H55" i="1"/>
  <c r="G55" i="1"/>
  <c r="F55" i="1"/>
  <c r="D55" i="1"/>
  <c r="C55" i="1"/>
  <c r="B55" i="1"/>
  <c r="M53" i="1"/>
  <c r="L53" i="1"/>
  <c r="K53" i="1"/>
  <c r="J53" i="1"/>
  <c r="I53" i="1"/>
  <c r="H53" i="1"/>
  <c r="G53" i="1"/>
  <c r="F53" i="1"/>
  <c r="E53" i="1"/>
  <c r="D53" i="1"/>
  <c r="C53" i="1"/>
  <c r="B53" i="1"/>
  <c r="B48" i="1"/>
  <c r="C48" i="1"/>
  <c r="D48" i="1"/>
  <c r="E48" i="1"/>
  <c r="F48" i="1"/>
  <c r="G48" i="1"/>
  <c r="L48" i="1"/>
  <c r="M48" i="1"/>
  <c r="B49" i="1"/>
  <c r="C49" i="1"/>
  <c r="D49" i="1"/>
  <c r="E49" i="1"/>
  <c r="F49" i="1"/>
  <c r="G49" i="1"/>
  <c r="L49" i="1"/>
  <c r="M49" i="1"/>
  <c r="B50" i="1"/>
  <c r="C50" i="1"/>
  <c r="D50" i="1"/>
  <c r="E50" i="1"/>
  <c r="F50" i="1"/>
  <c r="G50" i="1"/>
  <c r="L50" i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J52" i="1"/>
  <c r="K52" i="1"/>
  <c r="L52" i="1"/>
  <c r="M52" i="1"/>
  <c r="M47" i="1"/>
  <c r="L47" i="1"/>
  <c r="K47" i="1"/>
  <c r="F47" i="1"/>
  <c r="E47" i="1"/>
  <c r="D47" i="1"/>
  <c r="C47" i="1"/>
  <c r="B47" i="1"/>
  <c r="M46" i="1"/>
  <c r="L46" i="1"/>
  <c r="K46" i="1"/>
  <c r="F46" i="1"/>
  <c r="E46" i="1"/>
  <c r="D46" i="1"/>
  <c r="C46" i="1"/>
  <c r="B46" i="1"/>
  <c r="M44" i="1"/>
  <c r="L44" i="1"/>
  <c r="I44" i="1"/>
  <c r="H44" i="1"/>
  <c r="G44" i="1"/>
  <c r="F44" i="1"/>
  <c r="E44" i="1"/>
  <c r="D44" i="1"/>
  <c r="C44" i="1"/>
  <c r="B44" i="1"/>
  <c r="B38" i="1"/>
  <c r="C38" i="1"/>
  <c r="D38" i="1"/>
  <c r="E38" i="1"/>
  <c r="F38" i="1"/>
  <c r="I38" i="1"/>
  <c r="J38" i="1"/>
  <c r="K38" i="1"/>
  <c r="L38" i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J40" i="1"/>
  <c r="K40" i="1"/>
  <c r="L40" i="1"/>
  <c r="M40" i="1"/>
  <c r="B41" i="1"/>
  <c r="C41" i="1"/>
  <c r="D41" i="1"/>
  <c r="E41" i="1"/>
  <c r="F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M37" i="1"/>
  <c r="L37" i="1"/>
  <c r="K37" i="1"/>
  <c r="J37" i="1"/>
  <c r="I37" i="1"/>
  <c r="H37" i="1"/>
  <c r="G37" i="1"/>
  <c r="F37" i="1"/>
  <c r="E37" i="1"/>
  <c r="D37" i="1"/>
  <c r="C37" i="1"/>
  <c r="M36" i="1"/>
  <c r="L36" i="1"/>
  <c r="K36" i="1"/>
  <c r="J36" i="1"/>
  <c r="I36" i="1"/>
  <c r="H36" i="1"/>
  <c r="G36" i="1"/>
  <c r="F36" i="1"/>
  <c r="E36" i="1"/>
  <c r="D36" i="1"/>
  <c r="C36" i="1"/>
  <c r="B36" i="1"/>
  <c r="B37" i="1"/>
  <c r="M34" i="1"/>
  <c r="L34" i="1"/>
  <c r="K34" i="1"/>
  <c r="J34" i="1"/>
  <c r="I34" i="1"/>
  <c r="H34" i="1"/>
  <c r="G34" i="1"/>
  <c r="F34" i="1"/>
  <c r="E34" i="1"/>
  <c r="D34" i="1"/>
  <c r="C34" i="1"/>
  <c r="B34" i="1"/>
  <c r="B32" i="1"/>
  <c r="C32" i="1"/>
  <c r="D32" i="1"/>
  <c r="E32" i="1"/>
  <c r="F32" i="1"/>
  <c r="G32" i="1"/>
  <c r="H32" i="1"/>
  <c r="I32" i="1"/>
  <c r="J32" i="1"/>
  <c r="K32" i="1"/>
  <c r="L32" i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M31" i="1"/>
  <c r="L31" i="1"/>
  <c r="K31" i="1"/>
  <c r="F31" i="1"/>
  <c r="E31" i="1"/>
  <c r="D31" i="1"/>
  <c r="C31" i="1"/>
  <c r="B31" i="1"/>
  <c r="M30" i="1"/>
  <c r="L30" i="1"/>
  <c r="K30" i="1"/>
  <c r="F30" i="1"/>
  <c r="E30" i="1"/>
  <c r="D30" i="1"/>
  <c r="C30" i="1"/>
  <c r="B30" i="1"/>
  <c r="C28" i="1"/>
  <c r="D28" i="1"/>
  <c r="E28" i="1"/>
  <c r="F28" i="1"/>
  <c r="G28" i="1"/>
  <c r="H28" i="1"/>
  <c r="I28" i="1"/>
  <c r="J28" i="1"/>
  <c r="K28" i="1"/>
  <c r="L28" i="1"/>
  <c r="M28" i="1"/>
  <c r="B28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J24" i="1"/>
  <c r="K24" i="1"/>
  <c r="L24" i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J26" i="1"/>
  <c r="K26" i="1"/>
  <c r="L26" i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K21" i="1"/>
  <c r="J21" i="1"/>
  <c r="I21" i="1"/>
  <c r="H21" i="1"/>
  <c r="G21" i="1"/>
  <c r="F21" i="1"/>
  <c r="E21" i="1"/>
  <c r="D21" i="1"/>
  <c r="C21" i="1"/>
  <c r="B21" i="1"/>
  <c r="C15" i="1"/>
  <c r="D15" i="1"/>
  <c r="E15" i="1"/>
  <c r="F15" i="1"/>
  <c r="L15" i="1"/>
  <c r="M15" i="1"/>
  <c r="B15" i="1"/>
  <c r="B10" i="1"/>
  <c r="C10" i="1"/>
  <c r="D10" i="1"/>
  <c r="E10" i="1"/>
  <c r="F10" i="1"/>
  <c r="G10" i="1"/>
  <c r="H10" i="1"/>
  <c r="I10" i="1"/>
  <c r="J10" i="1"/>
  <c r="K10" i="1"/>
  <c r="L10" i="1"/>
  <c r="M10" i="1"/>
  <c r="B11" i="1"/>
  <c r="C11" i="1"/>
  <c r="D11" i="1"/>
  <c r="E11" i="1"/>
  <c r="F11" i="1"/>
  <c r="L11" i="1"/>
  <c r="M11" i="1"/>
  <c r="B12" i="1"/>
  <c r="C12" i="1"/>
  <c r="D12" i="1"/>
  <c r="E12" i="1"/>
  <c r="F12" i="1"/>
  <c r="G12" i="1"/>
  <c r="H12" i="1"/>
  <c r="I12" i="1"/>
  <c r="J12" i="1"/>
  <c r="K12" i="1"/>
  <c r="L12" i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J14" i="1"/>
  <c r="K14" i="1"/>
  <c r="L14" i="1"/>
  <c r="M14" i="1"/>
  <c r="M9" i="1"/>
  <c r="L9" i="1"/>
  <c r="K9" i="1"/>
  <c r="J9" i="1"/>
  <c r="I9" i="1"/>
  <c r="H9" i="1"/>
  <c r="G9" i="1"/>
  <c r="F9" i="1"/>
  <c r="E9" i="1"/>
  <c r="D9" i="1"/>
  <c r="C9" i="1"/>
  <c r="B9" i="1"/>
  <c r="M8" i="1"/>
  <c r="L8" i="1"/>
  <c r="F8" i="1"/>
  <c r="E8" i="1"/>
  <c r="D8" i="1"/>
  <c r="C8" i="1"/>
  <c r="M35" i="4"/>
  <c r="N35" i="4" s="1"/>
  <c r="M34" i="4"/>
  <c r="N34" i="4" s="1"/>
  <c r="M33" i="4"/>
  <c r="N33" i="4" s="1"/>
  <c r="M32" i="4"/>
  <c r="N32" i="4" s="1"/>
  <c r="M31" i="4"/>
  <c r="N31" i="4" s="1"/>
  <c r="M30" i="4"/>
  <c r="N30" i="4" s="1"/>
  <c r="F39" i="4"/>
  <c r="F40" i="4"/>
  <c r="F41" i="4"/>
  <c r="F42" i="4"/>
  <c r="F43" i="4"/>
  <c r="F44" i="4"/>
  <c r="F45" i="4"/>
  <c r="F46" i="4"/>
  <c r="E14" i="4" a="1"/>
  <c r="F24" i="4" s="1"/>
  <c r="A14" i="4"/>
  <c r="M46" i="4"/>
  <c r="N46" i="4" s="1"/>
  <c r="M36" i="4"/>
  <c r="N36" i="4" s="1"/>
  <c r="M37" i="4"/>
  <c r="N37" i="4" s="1"/>
  <c r="M38" i="4"/>
  <c r="N38" i="4" s="1"/>
  <c r="M39" i="4"/>
  <c r="N39" i="4" s="1"/>
  <c r="M40" i="4"/>
  <c r="N40" i="4" s="1"/>
  <c r="M41" i="4"/>
  <c r="N41" i="4" s="1"/>
  <c r="M42" i="4"/>
  <c r="N42" i="4" s="1"/>
  <c r="M43" i="4"/>
  <c r="N43" i="4" s="1"/>
  <c r="M44" i="4"/>
  <c r="N44" i="4" s="1"/>
  <c r="M45" i="4"/>
  <c r="N45" i="4" s="1"/>
  <c r="B10" i="6"/>
  <c r="N1" i="6" s="1"/>
  <c r="B9" i="6"/>
  <c r="M1" i="6" s="1"/>
  <c r="B8" i="6"/>
  <c r="L1" i="6" s="1"/>
  <c r="B7" i="6"/>
  <c r="K1" i="6" s="1"/>
  <c r="P2" i="6"/>
  <c r="J457" i="2" s="1"/>
  <c r="E1" i="6"/>
  <c r="B6" i="6"/>
  <c r="P7" i="6" s="1"/>
  <c r="B5" i="6"/>
  <c r="B4" i="6"/>
  <c r="P5" i="6" s="1"/>
  <c r="B3" i="6"/>
  <c r="G1" i="6" s="1"/>
  <c r="B2" i="6"/>
  <c r="F1" i="6" s="1"/>
  <c r="B81" i="1"/>
  <c r="D6" i="2"/>
  <c r="H17" i="4"/>
  <c r="H16" i="4"/>
  <c r="H15" i="4"/>
  <c r="H14" i="4"/>
  <c r="A18" i="4"/>
  <c r="B18" i="4" s="1"/>
  <c r="A17" i="4"/>
  <c r="A16" i="4"/>
  <c r="A15" i="4"/>
  <c r="B15" i="4" s="1"/>
  <c r="F47" i="4"/>
  <c r="F48" i="4"/>
  <c r="F49" i="4"/>
  <c r="N47" i="4"/>
  <c r="N48" i="4"/>
  <c r="N49" i="4"/>
  <c r="F75" i="4"/>
  <c r="F76" i="4"/>
  <c r="L14" i="4" a="1"/>
  <c r="M23" i="4" s="1"/>
  <c r="N2" i="6"/>
  <c r="M2" i="6" a="1"/>
  <c r="M2" i="6" s="1"/>
  <c r="L2" i="6" a="1"/>
  <c r="L2" i="6" s="1"/>
  <c r="K2" i="6" a="1"/>
  <c r="K2" i="6" s="1"/>
  <c r="J2" i="6" a="1"/>
  <c r="J2" i="6" s="1"/>
  <c r="I2" i="6" a="1"/>
  <c r="I2" i="6" s="1"/>
  <c r="H2" i="6" a="1"/>
  <c r="H2" i="6" s="1"/>
  <c r="G2" i="6" a="1"/>
  <c r="G2" i="6" s="1"/>
  <c r="F2" i="6" a="1"/>
  <c r="F2" i="6" s="1"/>
  <c r="D7" i="2" l="1"/>
  <c r="D8" i="2"/>
  <c r="D82" i="1"/>
  <c r="B82" i="1"/>
  <c r="D54" i="1"/>
  <c r="M54" i="1"/>
  <c r="F82" i="1"/>
  <c r="L82" i="1"/>
  <c r="E74" i="1"/>
  <c r="M74" i="1"/>
  <c r="D66" i="1"/>
  <c r="N89" i="1"/>
  <c r="B66" i="1"/>
  <c r="N88" i="1"/>
  <c r="C45" i="1"/>
  <c r="E82" i="1"/>
  <c r="M82" i="1"/>
  <c r="C82" i="1"/>
  <c r="E66" i="1"/>
  <c r="C66" i="1"/>
  <c r="N73" i="1"/>
  <c r="L74" i="1"/>
  <c r="N80" i="1"/>
  <c r="D74" i="1"/>
  <c r="P9" i="6"/>
  <c r="K54" i="1"/>
  <c r="F54" i="1"/>
  <c r="B54" i="1"/>
  <c r="N81" i="1"/>
  <c r="F74" i="1"/>
  <c r="D61" i="4"/>
  <c r="F45" i="1"/>
  <c r="C74" i="1"/>
  <c r="C50" i="4"/>
  <c r="H1" i="6"/>
  <c r="I41" i="1" s="1"/>
  <c r="I35" i="1" s="1"/>
  <c r="G54" i="1"/>
  <c r="F29" i="1"/>
  <c r="E35" i="1"/>
  <c r="M45" i="1"/>
  <c r="E29" i="1"/>
  <c r="E54" i="1"/>
  <c r="D20" i="1"/>
  <c r="J1" i="6"/>
  <c r="L20" i="1"/>
  <c r="D45" i="1"/>
  <c r="N51" i="1"/>
  <c r="I54" i="1"/>
  <c r="L54" i="1"/>
  <c r="F66" i="1"/>
  <c r="L66" i="1"/>
  <c r="C61" i="4"/>
  <c r="J386" i="2"/>
  <c r="B35" i="1"/>
  <c r="C16" i="1"/>
  <c r="C29" i="1"/>
  <c r="L14" i="4"/>
  <c r="L29" i="1"/>
  <c r="N39" i="1"/>
  <c r="N53" i="1"/>
  <c r="J65" i="2"/>
  <c r="D54" i="4"/>
  <c r="J350" i="2"/>
  <c r="D50" i="4"/>
  <c r="J166" i="2"/>
  <c r="F16" i="1"/>
  <c r="F20" i="1"/>
  <c r="G20" i="1"/>
  <c r="K20" i="1"/>
  <c r="K29" i="1"/>
  <c r="N32" i="1"/>
  <c r="N37" i="1"/>
  <c r="C35" i="1"/>
  <c r="C54" i="1"/>
  <c r="N72" i="1"/>
  <c r="M66" i="1"/>
  <c r="C52" i="4"/>
  <c r="M22" i="4"/>
  <c r="M18" i="4"/>
  <c r="D53" i="4"/>
  <c r="J335" i="2"/>
  <c r="C53" i="4"/>
  <c r="F20" i="4"/>
  <c r="P8" i="6"/>
  <c r="J129" i="2"/>
  <c r="F29" i="4"/>
  <c r="N12" i="1"/>
  <c r="I20" i="1"/>
  <c r="N23" i="1"/>
  <c r="B29" i="1"/>
  <c r="N33" i="1"/>
  <c r="M35" i="1"/>
  <c r="N43" i="1"/>
  <c r="D35" i="1"/>
  <c r="N40" i="1"/>
  <c r="B45" i="1"/>
  <c r="N52" i="1"/>
  <c r="N57" i="1"/>
  <c r="J390" i="2"/>
  <c r="J201" i="2"/>
  <c r="B74" i="1"/>
  <c r="N13" i="1"/>
  <c r="N21" i="1"/>
  <c r="F22" i="4"/>
  <c r="J155" i="2"/>
  <c r="F16" i="4"/>
  <c r="N22" i="1"/>
  <c r="J181" i="2"/>
  <c r="J388" i="2"/>
  <c r="L16" i="1"/>
  <c r="N25" i="1"/>
  <c r="M28" i="4"/>
  <c r="J128" i="2"/>
  <c r="J78" i="2"/>
  <c r="F38" i="4"/>
  <c r="J442" i="2"/>
  <c r="J253" i="2"/>
  <c r="E16" i="1"/>
  <c r="H20" i="1"/>
  <c r="D29" i="1"/>
  <c r="J99" i="2"/>
  <c r="D52" i="4"/>
  <c r="F18" i="4"/>
  <c r="D60" i="4"/>
  <c r="J122" i="2"/>
  <c r="F27" i="4"/>
  <c r="F32" i="4"/>
  <c r="J448" i="2"/>
  <c r="J447" i="2"/>
  <c r="J339" i="2"/>
  <c r="J88" i="2"/>
  <c r="C54" i="4"/>
  <c r="F23" i="4"/>
  <c r="L45" i="1"/>
  <c r="F28" i="4"/>
  <c r="E14" i="4"/>
  <c r="F14" i="4" s="1"/>
  <c r="N14" i="1"/>
  <c r="F35" i="1"/>
  <c r="N56" i="1"/>
  <c r="F21" i="4"/>
  <c r="F15" i="4"/>
  <c r="J47" i="2"/>
  <c r="J338" i="2"/>
  <c r="J34" i="2"/>
  <c r="N26" i="1"/>
  <c r="J20" i="1"/>
  <c r="N28" i="1"/>
  <c r="L35" i="1"/>
  <c r="H30" i="1"/>
  <c r="D16" i="1"/>
  <c r="C20" i="1"/>
  <c r="J8" i="1"/>
  <c r="N27" i="1"/>
  <c r="N24" i="1"/>
  <c r="I31" i="1"/>
  <c r="M29" i="1"/>
  <c r="B20" i="1"/>
  <c r="M16" i="1"/>
  <c r="J30" i="1"/>
  <c r="H8" i="1"/>
  <c r="P11" i="6"/>
  <c r="N10" i="1"/>
  <c r="K8" i="1"/>
  <c r="P4" i="6"/>
  <c r="P10" i="6"/>
  <c r="I8" i="1"/>
  <c r="K11" i="1"/>
  <c r="G31" i="1"/>
  <c r="N9" i="1"/>
  <c r="M20" i="1"/>
  <c r="N34" i="1"/>
  <c r="N36" i="1"/>
  <c r="I11" i="1"/>
  <c r="P6" i="6"/>
  <c r="I1" i="6"/>
  <c r="E20" i="1"/>
  <c r="M25" i="4"/>
  <c r="J214" i="2"/>
  <c r="J103" i="2"/>
  <c r="D51" i="4"/>
  <c r="F17" i="4"/>
  <c r="J106" i="2"/>
  <c r="C51" i="4"/>
  <c r="M24" i="4"/>
  <c r="F25" i="4"/>
  <c r="C60" i="4"/>
  <c r="P3" i="6"/>
  <c r="J208" i="2"/>
  <c r="E45" i="1"/>
  <c r="B14" i="4"/>
  <c r="F31" i="4"/>
  <c r="J224" i="2"/>
  <c r="F37" i="4"/>
  <c r="M19" i="4"/>
  <c r="F19" i="4"/>
  <c r="J110" i="2"/>
  <c r="F36" i="4"/>
  <c r="J243" i="2"/>
  <c r="F26" i="4"/>
  <c r="J7" i="2"/>
  <c r="J60" i="2"/>
  <c r="J8" i="2" l="1"/>
  <c r="B8" i="1"/>
  <c r="B16" i="1" s="1"/>
  <c r="B50" i="4"/>
  <c r="J467" i="2"/>
  <c r="E92" i="1"/>
  <c r="D92" i="1"/>
  <c r="B92" i="1"/>
  <c r="M92" i="1"/>
  <c r="L92" i="1"/>
  <c r="C92" i="1"/>
  <c r="F92" i="1"/>
  <c r="J41" i="1"/>
  <c r="J42" i="1"/>
  <c r="N42" i="1" s="1"/>
  <c r="G41" i="1"/>
  <c r="H41" i="1"/>
  <c r="F59" i="1"/>
  <c r="F61" i="1" s="1"/>
  <c r="M59" i="1"/>
  <c r="M61" i="1" s="1"/>
  <c r="H38" i="1"/>
  <c r="C59" i="1"/>
  <c r="C61" i="1" s="1"/>
  <c r="L59" i="1"/>
  <c r="L61" i="1" s="1"/>
  <c r="D59" i="1"/>
  <c r="D61" i="1" s="1"/>
  <c r="J465" i="2"/>
  <c r="J61" i="2"/>
  <c r="I47" i="1"/>
  <c r="J76" i="2"/>
  <c r="J466" i="2"/>
  <c r="J78" i="1"/>
  <c r="K70" i="1"/>
  <c r="J47" i="1"/>
  <c r="K77" i="1"/>
  <c r="I50" i="1"/>
  <c r="H86" i="1"/>
  <c r="J202" i="2"/>
  <c r="J463" i="2"/>
  <c r="J30" i="2"/>
  <c r="J11" i="1"/>
  <c r="J151" i="2"/>
  <c r="J464" i="2"/>
  <c r="J27" i="2"/>
  <c r="I30" i="1"/>
  <c r="I29" i="1" s="1"/>
  <c r="H11" i="1"/>
  <c r="H46" i="1"/>
  <c r="J46" i="1"/>
  <c r="H70" i="1"/>
  <c r="I84" i="1"/>
  <c r="G30" i="1"/>
  <c r="J137" i="2"/>
  <c r="J432" i="2"/>
  <c r="J424" i="2"/>
  <c r="J48" i="1"/>
  <c r="J460" i="2"/>
  <c r="D57" i="4"/>
  <c r="J453" i="2"/>
  <c r="J414" i="2"/>
  <c r="J161" i="2"/>
  <c r="J437" i="2"/>
  <c r="J450" i="2"/>
  <c r="B56" i="4"/>
  <c r="H15" i="1"/>
  <c r="G78" i="1"/>
  <c r="J238" i="2"/>
  <c r="J344" i="2"/>
  <c r="J194" i="2"/>
  <c r="J258" i="2"/>
  <c r="J87" i="2"/>
  <c r="J380" i="2"/>
  <c r="J301" i="2"/>
  <c r="J343" i="2"/>
  <c r="J82" i="2"/>
  <c r="J336" i="2"/>
  <c r="J282" i="2"/>
  <c r="J219" i="2"/>
  <c r="J307" i="2"/>
  <c r="J44" i="2"/>
  <c r="J316" i="2"/>
  <c r="J204" i="2"/>
  <c r="J294" i="2"/>
  <c r="J406" i="2"/>
  <c r="J361" i="2"/>
  <c r="J153" i="2"/>
  <c r="J297" i="2"/>
  <c r="J360" i="2"/>
  <c r="J409" i="2"/>
  <c r="J120" i="2"/>
  <c r="J100" i="2"/>
  <c r="J244" i="2"/>
  <c r="J230" i="2"/>
  <c r="J287" i="2"/>
  <c r="J427" i="2"/>
  <c r="J418" i="2"/>
  <c r="J298" i="2"/>
  <c r="J257" i="2"/>
  <c r="J66" i="2"/>
  <c r="J435" i="2"/>
  <c r="J441" i="2"/>
  <c r="J438" i="2"/>
  <c r="J276" i="2"/>
  <c r="J263" i="2"/>
  <c r="J12" i="2"/>
  <c r="J131" i="2"/>
  <c r="J340" i="2"/>
  <c r="J309" i="2"/>
  <c r="J173" i="2"/>
  <c r="J233" i="2"/>
  <c r="J285" i="2"/>
  <c r="J104" i="2"/>
  <c r="J172" i="2"/>
  <c r="J179" i="2"/>
  <c r="J10" i="2"/>
  <c r="J54" i="2"/>
  <c r="J251" i="2"/>
  <c r="J286" i="2"/>
  <c r="J197" i="2"/>
  <c r="J362" i="2"/>
  <c r="J203" i="2"/>
  <c r="J141" i="2"/>
  <c r="J62" i="2"/>
  <c r="J59" i="2"/>
  <c r="J205" i="2"/>
  <c r="J342" i="2"/>
  <c r="J142" i="2"/>
  <c r="J278" i="2"/>
  <c r="J330" i="2"/>
  <c r="J402" i="2"/>
  <c r="J56" i="2"/>
  <c r="J452" i="2"/>
  <c r="J383" i="2"/>
  <c r="J270" i="2"/>
  <c r="J216" i="2"/>
  <c r="J369" i="2"/>
  <c r="J133" i="2"/>
  <c r="J317" i="2"/>
  <c r="J134" i="2"/>
  <c r="J373" i="2"/>
  <c r="J327" i="2"/>
  <c r="J140" i="2"/>
  <c r="J9" i="2"/>
  <c r="J291" i="2"/>
  <c r="J136" i="2"/>
  <c r="J40" i="2"/>
  <c r="J326" i="2"/>
  <c r="J95" i="2"/>
  <c r="J92" i="2"/>
  <c r="J72" i="2"/>
  <c r="J98" i="2"/>
  <c r="J77" i="2"/>
  <c r="J262" i="2"/>
  <c r="J168" i="2"/>
  <c r="J80" i="2"/>
  <c r="J248" i="2"/>
  <c r="J423" i="2"/>
  <c r="J443" i="2"/>
  <c r="J148" i="2"/>
  <c r="J358" i="2"/>
  <c r="J352" i="2"/>
  <c r="J405" i="2"/>
  <c r="J289" i="2"/>
  <c r="J73" i="2"/>
  <c r="J318" i="2"/>
  <c r="J332" i="2"/>
  <c r="J334" i="2"/>
  <c r="J247" i="2"/>
  <c r="J217" i="2"/>
  <c r="J241" i="2"/>
  <c r="J305" i="2"/>
  <c r="J385" i="2"/>
  <c r="J55" i="2"/>
  <c r="J25" i="2"/>
  <c r="J324" i="2"/>
  <c r="J436" i="2"/>
  <c r="J356" i="2"/>
  <c r="J178" i="2"/>
  <c r="J112" i="2"/>
  <c r="J421" i="2"/>
  <c r="J254" i="2"/>
  <c r="J126" i="2"/>
  <c r="J209" i="2"/>
  <c r="J58" i="2"/>
  <c r="J26" i="2"/>
  <c r="J24" i="2"/>
  <c r="J376" i="2"/>
  <c r="J403" i="2"/>
  <c r="J249" i="2"/>
  <c r="J94" i="2"/>
  <c r="J267" i="2"/>
  <c r="J144" i="2"/>
  <c r="J232" i="2"/>
  <c r="J371" i="2"/>
  <c r="J290" i="2"/>
  <c r="J149" i="2"/>
  <c r="J157" i="2"/>
  <c r="J314" i="2"/>
  <c r="J372" i="2"/>
  <c r="J277" i="2"/>
  <c r="J256" i="2"/>
  <c r="J17" i="2"/>
  <c r="J375" i="2"/>
  <c r="J38" i="2"/>
  <c r="J135" i="2"/>
  <c r="J260" i="2"/>
  <c r="J89" i="2"/>
  <c r="J399" i="2"/>
  <c r="J36" i="2"/>
  <c r="J265" i="2"/>
  <c r="J174" i="2"/>
  <c r="J325" i="2"/>
  <c r="J186" i="2"/>
  <c r="J397" i="2"/>
  <c r="J288" i="2"/>
  <c r="J279" i="2"/>
  <c r="J319" i="2"/>
  <c r="J379" i="2"/>
  <c r="J365" i="2"/>
  <c r="J164" i="2"/>
  <c r="J228" i="2"/>
  <c r="J259" i="2"/>
  <c r="J127" i="2"/>
  <c r="J308" i="2"/>
  <c r="J154" i="2"/>
  <c r="J333" i="2"/>
  <c r="J18" i="2"/>
  <c r="J227" i="2"/>
  <c r="J123" i="2"/>
  <c r="J231" i="2"/>
  <c r="J16" i="2"/>
  <c r="J378" i="2"/>
  <c r="J14" i="2"/>
  <c r="J225" i="2"/>
  <c r="J220" i="2"/>
  <c r="J74" i="2"/>
  <c r="J125" i="2"/>
  <c r="J84" i="2"/>
  <c r="J96" i="2"/>
  <c r="J446" i="2"/>
  <c r="J321" i="2"/>
  <c r="J280" i="2"/>
  <c r="J398" i="2"/>
  <c r="J370" i="2"/>
  <c r="J382" i="2"/>
  <c r="J146" i="2"/>
  <c r="J32" i="2"/>
  <c r="J29" i="2"/>
  <c r="J353" i="2"/>
  <c r="J351" i="2"/>
  <c r="J281" i="2"/>
  <c r="J67" i="2"/>
  <c r="J404" i="2"/>
  <c r="J210" i="2"/>
  <c r="J196" i="2"/>
  <c r="J192" i="2"/>
  <c r="J357" i="2"/>
  <c r="J348" i="2"/>
  <c r="J419" i="2"/>
  <c r="J445" i="2"/>
  <c r="J345" i="2"/>
  <c r="J43" i="2"/>
  <c r="J292" i="2"/>
  <c r="J83" i="2"/>
  <c r="J130" i="2"/>
  <c r="J320" i="2"/>
  <c r="J21" i="2"/>
  <c r="J367" i="2"/>
  <c r="J417" i="2"/>
  <c r="J199" i="2"/>
  <c r="J239" i="2"/>
  <c r="J190" i="2"/>
  <c r="J213" i="2"/>
  <c r="J105" i="2"/>
  <c r="J426" i="2"/>
  <c r="J114" i="2"/>
  <c r="J63" i="2"/>
  <c r="J42" i="2"/>
  <c r="J425" i="2"/>
  <c r="J20" i="2"/>
  <c r="J234" i="2"/>
  <c r="J109" i="2"/>
  <c r="J50" i="2"/>
  <c r="J455" i="2"/>
  <c r="J139" i="2"/>
  <c r="J13" i="2"/>
  <c r="J162" i="2"/>
  <c r="J93" i="2"/>
  <c r="J117" i="2"/>
  <c r="J218" i="2"/>
  <c r="J271" i="2"/>
  <c r="J107" i="2"/>
  <c r="J416" i="2"/>
  <c r="J68" i="2"/>
  <c r="J391" i="2"/>
  <c r="J156" i="2"/>
  <c r="J90" i="2"/>
  <c r="J183" i="2"/>
  <c r="J306" i="2"/>
  <c r="J315" i="2"/>
  <c r="J150" i="2"/>
  <c r="J223" i="2"/>
  <c r="J91" i="2"/>
  <c r="J35" i="2"/>
  <c r="J268" i="2"/>
  <c r="J420" i="2"/>
  <c r="J124" i="2"/>
  <c r="J171" i="2"/>
  <c r="J394" i="2"/>
  <c r="J412" i="2"/>
  <c r="J175" i="2"/>
  <c r="J70" i="2"/>
  <c r="J311" i="2"/>
  <c r="J37" i="2"/>
  <c r="J52" i="2"/>
  <c r="J79" i="2"/>
  <c r="J331" i="2"/>
  <c r="J163" i="2"/>
  <c r="J221" i="2"/>
  <c r="J272" i="2"/>
  <c r="J158" i="2"/>
  <c r="J296" i="2"/>
  <c r="J45" i="2"/>
  <c r="J71" i="2"/>
  <c r="J48" i="2"/>
  <c r="J101" i="2"/>
  <c r="J236" i="2"/>
  <c r="J434" i="2"/>
  <c r="J433" i="2"/>
  <c r="J273" i="2"/>
  <c r="J143" i="2"/>
  <c r="J86" i="2"/>
  <c r="J57" i="2"/>
  <c r="J422" i="2"/>
  <c r="J430" i="2"/>
  <c r="J393" i="2"/>
  <c r="J312" i="2"/>
  <c r="J323" i="2"/>
  <c r="J368" i="2"/>
  <c r="J113" i="2"/>
  <c r="J304" i="2"/>
  <c r="J189" i="2"/>
  <c r="J410" i="2"/>
  <c r="J23" i="2"/>
  <c r="J160" i="2"/>
  <c r="J46" i="2"/>
  <c r="J138" i="2"/>
  <c r="J215" i="2"/>
  <c r="J118" i="2"/>
  <c r="J191" i="2"/>
  <c r="J206" i="2"/>
  <c r="J328" i="2"/>
  <c r="J396" i="2"/>
  <c r="J169" i="2"/>
  <c r="J295" i="2"/>
  <c r="J266" i="2"/>
  <c r="J147" i="2"/>
  <c r="J275" i="2"/>
  <c r="J108" i="2"/>
  <c r="J51" i="2"/>
  <c r="J255" i="2"/>
  <c r="J384" i="2"/>
  <c r="J39" i="2"/>
  <c r="J41" i="2"/>
  <c r="J53" i="2"/>
  <c r="J454" i="2"/>
  <c r="J195" i="2"/>
  <c r="J284" i="2"/>
  <c r="J303" i="2"/>
  <c r="J329" i="2"/>
  <c r="J364" i="2"/>
  <c r="J145" i="2"/>
  <c r="J451" i="2"/>
  <c r="J400" i="2"/>
  <c r="J389" i="2"/>
  <c r="J167" i="2"/>
  <c r="J349" i="2"/>
  <c r="J237" i="2"/>
  <c r="J207" i="2"/>
  <c r="J22" i="2"/>
  <c r="J408" i="2"/>
  <c r="J75" i="2"/>
  <c r="J28" i="2"/>
  <c r="J182" i="2"/>
  <c r="J264" i="2"/>
  <c r="J299" i="2"/>
  <c r="J188" i="2"/>
  <c r="J64" i="2"/>
  <c r="J429" i="2"/>
  <c r="J444" i="2"/>
  <c r="J439" i="2"/>
  <c r="J449" i="2"/>
  <c r="J11" i="2"/>
  <c r="J313" i="2"/>
  <c r="J85" i="2"/>
  <c r="J374" i="2"/>
  <c r="J180" i="2"/>
  <c r="J121" i="2"/>
  <c r="J411" i="2"/>
  <c r="J115" i="2"/>
  <c r="J193" i="2"/>
  <c r="J381" i="2"/>
  <c r="J19" i="2"/>
  <c r="J177" i="2"/>
  <c r="J341" i="2"/>
  <c r="J310" i="2"/>
  <c r="J184" i="2"/>
  <c r="J415" i="2"/>
  <c r="J240" i="2"/>
  <c r="J269" i="2"/>
  <c r="J119" i="2"/>
  <c r="J102" i="2"/>
  <c r="J428" i="2"/>
  <c r="J413" i="2"/>
  <c r="J302" i="2"/>
  <c r="J15" i="2"/>
  <c r="J355" i="2"/>
  <c r="J245" i="2"/>
  <c r="J366" i="2"/>
  <c r="J97" i="2"/>
  <c r="J116" i="2"/>
  <c r="J274" i="2"/>
  <c r="J81" i="2"/>
  <c r="J395" i="2"/>
  <c r="J300" i="2"/>
  <c r="J185" i="2"/>
  <c r="J165" i="2"/>
  <c r="J222" i="2"/>
  <c r="J250" i="2"/>
  <c r="J401" i="2"/>
  <c r="J187" i="2"/>
  <c r="J347" i="2"/>
  <c r="J31" i="2"/>
  <c r="J49" i="2"/>
  <c r="J132" i="2"/>
  <c r="J69" i="2"/>
  <c r="J261" i="2"/>
  <c r="J246" i="2"/>
  <c r="J198" i="2"/>
  <c r="J170" i="2"/>
  <c r="J33" i="2"/>
  <c r="J159" i="2"/>
  <c r="J211" i="2"/>
  <c r="J322" i="2"/>
  <c r="J235" i="2"/>
  <c r="J176" i="2"/>
  <c r="J363" i="2"/>
  <c r="J458" i="2"/>
  <c r="G87" i="1"/>
  <c r="I48" i="1"/>
  <c r="A8" i="4"/>
  <c r="K15" i="1"/>
  <c r="K16" i="1" s="1"/>
  <c r="B59" i="4"/>
  <c r="G86" i="1"/>
  <c r="I86" i="1"/>
  <c r="B59" i="1"/>
  <c r="N20" i="1"/>
  <c r="H31" i="1"/>
  <c r="H29" i="1" s="1"/>
  <c r="G11" i="1"/>
  <c r="J337" i="2"/>
  <c r="B9" i="4" a="1"/>
  <c r="B9" i="4" s="1"/>
  <c r="G8" i="1"/>
  <c r="I78" i="1"/>
  <c r="H58" i="1"/>
  <c r="J111" i="2"/>
  <c r="J392" i="2"/>
  <c r="J346" i="2"/>
  <c r="J354" i="2"/>
  <c r="J407" i="2"/>
  <c r="J461" i="2"/>
  <c r="B57" i="4"/>
  <c r="I15" i="1"/>
  <c r="I16" i="1" s="1"/>
  <c r="J31" i="1"/>
  <c r="J29" i="1" s="1"/>
  <c r="J70" i="1"/>
  <c r="B58" i="4"/>
  <c r="J15" i="1"/>
  <c r="H71" i="1"/>
  <c r="N71" i="1" s="1"/>
  <c r="I46" i="1"/>
  <c r="J283" i="2"/>
  <c r="J440" i="2"/>
  <c r="J377" i="2"/>
  <c r="J252" i="2"/>
  <c r="E59" i="1"/>
  <c r="E61" i="1" s="1"/>
  <c r="E94" i="1" s="1"/>
  <c r="J462" i="2"/>
  <c r="G46" i="1"/>
  <c r="J242" i="2"/>
  <c r="J229" i="2"/>
  <c r="I70" i="1"/>
  <c r="J79" i="1"/>
  <c r="G15" i="1"/>
  <c r="B55" i="4"/>
  <c r="J226" i="2"/>
  <c r="J200" i="2"/>
  <c r="J431" i="2"/>
  <c r="H47" i="1"/>
  <c r="J152" i="2"/>
  <c r="J359" i="2"/>
  <c r="J459" i="2"/>
  <c r="J83" i="1"/>
  <c r="J49" i="1"/>
  <c r="G75" i="1"/>
  <c r="I49" i="1"/>
  <c r="J212" i="2"/>
  <c r="J456" i="2"/>
  <c r="J293" i="2"/>
  <c r="J387" i="2"/>
  <c r="G47" i="1"/>
  <c r="H50" i="1"/>
  <c r="J50" i="1"/>
  <c r="D94" i="1" l="1"/>
  <c r="C94" i="1"/>
  <c r="F94" i="1"/>
  <c r="G38" i="1"/>
  <c r="G35" i="1" s="1"/>
  <c r="N41" i="1"/>
  <c r="K44" i="1"/>
  <c r="K35" i="1" s="1"/>
  <c r="B16" i="4"/>
  <c r="F30" i="4"/>
  <c r="I69" i="1"/>
  <c r="M94" i="1"/>
  <c r="J44" i="1"/>
  <c r="L94" i="1"/>
  <c r="H35" i="1"/>
  <c r="J55" i="1"/>
  <c r="J54" i="1" s="1"/>
  <c r="H78" i="1"/>
  <c r="N78" i="1" s="1"/>
  <c r="M17" i="4"/>
  <c r="M21" i="4"/>
  <c r="G84" i="1"/>
  <c r="I77" i="1"/>
  <c r="H83" i="1"/>
  <c r="G70" i="1"/>
  <c r="N70" i="1" s="1"/>
  <c r="I79" i="1"/>
  <c r="H49" i="1"/>
  <c r="K86" i="1"/>
  <c r="M27" i="4"/>
  <c r="N47" i="1"/>
  <c r="J69" i="1"/>
  <c r="J87" i="1"/>
  <c r="N87" i="1" s="1"/>
  <c r="I67" i="1"/>
  <c r="J84" i="1"/>
  <c r="J16" i="1"/>
  <c r="H16" i="1"/>
  <c r="H79" i="1"/>
  <c r="N11" i="1"/>
  <c r="G85" i="1"/>
  <c r="H91" i="1"/>
  <c r="H90" i="1" s="1"/>
  <c r="J76" i="1"/>
  <c r="H84" i="1"/>
  <c r="G67" i="1"/>
  <c r="I45" i="1"/>
  <c r="I59" i="1" s="1"/>
  <c r="I61" i="1" s="1"/>
  <c r="H67" i="1"/>
  <c r="J86" i="1"/>
  <c r="H85" i="1"/>
  <c r="J77" i="1"/>
  <c r="N15" i="1"/>
  <c r="B8" i="4" a="1"/>
  <c r="B8" i="4" s="1"/>
  <c r="N75" i="1"/>
  <c r="I68" i="1"/>
  <c r="K91" i="1"/>
  <c r="K90" i="1" s="1"/>
  <c r="M29" i="4"/>
  <c r="I17" i="4"/>
  <c r="H76" i="1"/>
  <c r="H69" i="1"/>
  <c r="N8" i="1"/>
  <c r="G16" i="1"/>
  <c r="N31" i="1"/>
  <c r="G29" i="1"/>
  <c r="N30" i="1"/>
  <c r="K69" i="1"/>
  <c r="M16" i="4"/>
  <c r="G91" i="1"/>
  <c r="C55" i="4"/>
  <c r="I76" i="1"/>
  <c r="K85" i="1"/>
  <c r="M26" i="4"/>
  <c r="I16" i="4"/>
  <c r="K48" i="1"/>
  <c r="F33" i="4"/>
  <c r="N58" i="1"/>
  <c r="H54" i="1"/>
  <c r="I91" i="1"/>
  <c r="I90" i="1" s="1"/>
  <c r="J45" i="1"/>
  <c r="G69" i="1"/>
  <c r="D55" i="4"/>
  <c r="J85" i="1"/>
  <c r="C56" i="4"/>
  <c r="G68" i="1"/>
  <c r="H68" i="1"/>
  <c r="D56" i="4"/>
  <c r="C57" i="4"/>
  <c r="I83" i="1"/>
  <c r="F35" i="4"/>
  <c r="K50" i="1"/>
  <c r="N50" i="1" s="1"/>
  <c r="B17" i="4"/>
  <c r="F9" i="4" s="1"/>
  <c r="E8" i="4"/>
  <c r="C59" i="4"/>
  <c r="J68" i="1"/>
  <c r="C58" i="4"/>
  <c r="J91" i="1"/>
  <c r="J90" i="1" s="1"/>
  <c r="G76" i="1"/>
  <c r="N46" i="1"/>
  <c r="G45" i="1"/>
  <c r="D59" i="4"/>
  <c r="I14" i="4"/>
  <c r="H8" i="4"/>
  <c r="I9" i="4" s="1"/>
  <c r="K67" i="1"/>
  <c r="M14" i="4"/>
  <c r="K76" i="1"/>
  <c r="K74" i="1" s="1"/>
  <c r="I15" i="4"/>
  <c r="M20" i="4"/>
  <c r="K68" i="1"/>
  <c r="M15" i="4"/>
  <c r="H48" i="1"/>
  <c r="I85" i="1"/>
  <c r="H77" i="1"/>
  <c r="B61" i="1"/>
  <c r="K49" i="1"/>
  <c r="F34" i="4"/>
  <c r="J67" i="1"/>
  <c r="D58" i="4"/>
  <c r="G77" i="1"/>
  <c r="I8" i="4" l="1" a="1"/>
  <c r="I8" i="4" s="1"/>
  <c r="N44" i="1"/>
  <c r="N54" i="1"/>
  <c r="N38" i="1"/>
  <c r="N55" i="1"/>
  <c r="G82" i="1"/>
  <c r="N84" i="1"/>
  <c r="J35" i="1"/>
  <c r="N35" i="1" s="1"/>
  <c r="N86" i="1"/>
  <c r="N49" i="1"/>
  <c r="I74" i="1"/>
  <c r="N79" i="1"/>
  <c r="H66" i="1"/>
  <c r="K82" i="1"/>
  <c r="I66" i="1"/>
  <c r="J82" i="1"/>
  <c r="N85" i="1"/>
  <c r="J74" i="1"/>
  <c r="N48" i="1"/>
  <c r="N67" i="1"/>
  <c r="F8" i="4" a="1"/>
  <c r="F8" i="4" s="1"/>
  <c r="H82" i="1"/>
  <c r="L8" i="4"/>
  <c r="M9" i="4" s="1"/>
  <c r="N68" i="1"/>
  <c r="N77" i="1"/>
  <c r="N76" i="1"/>
  <c r="G66" i="1"/>
  <c r="N69" i="1"/>
  <c r="G90" i="1"/>
  <c r="N90" i="1" s="1"/>
  <c r="N91" i="1"/>
  <c r="J66" i="1"/>
  <c r="K66" i="1"/>
  <c r="N29" i="1"/>
  <c r="G59" i="1"/>
  <c r="G74" i="1"/>
  <c r="H45" i="1"/>
  <c r="H59" i="1" s="1"/>
  <c r="H61" i="1" s="1"/>
  <c r="B94" i="1"/>
  <c r="I82" i="1"/>
  <c r="N16" i="1"/>
  <c r="N83" i="1"/>
  <c r="K45" i="1"/>
  <c r="K59" i="1" s="1"/>
  <c r="K61" i="1" s="1"/>
  <c r="H74" i="1"/>
  <c r="J59" i="1" l="1"/>
  <c r="J61" i="1" s="1"/>
  <c r="K92" i="1"/>
  <c r="I92" i="1"/>
  <c r="I94" i="1" s="1"/>
  <c r="H92" i="1"/>
  <c r="H94" i="1" s="1"/>
  <c r="J92" i="1"/>
  <c r="J94" i="1" s="1"/>
  <c r="N74" i="1"/>
  <c r="N82" i="1"/>
  <c r="N59" i="1"/>
  <c r="G92" i="1"/>
  <c r="N66" i="1"/>
  <c r="N45" i="1"/>
  <c r="G61" i="1"/>
  <c r="K94" i="1"/>
  <c r="N92" i="1" l="1"/>
  <c r="G94" i="1"/>
  <c r="N94" i="1" s="1"/>
  <c r="N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BROU</author>
  </authors>
  <commentList>
    <comment ref="F9" authorId="0" shapeId="0" xr:uid="{50A4C2BF-15C9-446E-8059-669A6FCD05A0}">
      <text>
        <r>
          <rPr>
            <sz val="9"/>
            <color indexed="81"/>
            <rFont val="Trebuchet MS"/>
            <family val="2"/>
          </rPr>
          <t>Pourcentage du taux d'épargne et investissements par rapport aux revenus.
- Si &gt; 20% : OK
- Si &lt; 20% : Warning
- Si &lt; 10% : Alerte</t>
        </r>
      </text>
    </comment>
    <comment ref="I9" authorId="0" shapeId="0" xr:uid="{6B3CB135-6EAD-4F7A-BEE0-F0267E324F16}">
      <text>
        <r>
          <rPr>
            <sz val="9"/>
            <color indexed="81"/>
            <rFont val="Trebuchet MS"/>
            <family val="2"/>
          </rPr>
          <t>Pourcentage de dépenses variables par rapport aux revenus.
- Si &lt; 30% : OK
- Si &gt; 30% : Warning
- Si &gt; 50% : Alerte</t>
        </r>
      </text>
    </comment>
    <comment ref="M9" authorId="0" shapeId="0" xr:uid="{7AB9E95D-9E03-44BC-ACC3-1DF103090CA4}">
      <text>
        <r>
          <rPr>
            <sz val="9"/>
            <color indexed="81"/>
            <rFont val="Trebuchet MS"/>
            <family val="2"/>
          </rPr>
          <t>Pourcentage du revenu restant après déduction des dépenses fixes et variables.
- Si RESTE &gt; 100€ : OK
- Si RESTE &lt; 100€ : Warning
- Si RESTE &lt; 0€ : Alerte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<sst xmlns="http://schemas.openxmlformats.org/spreadsheetml/2006/main" count="201" uniqueCount="130">
  <si>
    <r>
      <t xml:space="preserve">Budget mensuel
</t>
    </r>
    <r>
      <rPr>
        <b/>
        <sz val="10"/>
        <color rgb="FF336600"/>
        <rFont val="Yu Gothic UI"/>
        <family val="2"/>
      </rPr>
      <t>- Planification mensuel pour jeune adulte -</t>
    </r>
  </si>
  <si>
    <t>R E V E N U 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</si>
  <si>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</si>
  <si>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</si>
  <si>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</si>
  <si>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</si>
  <si>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</si>
  <si>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</si>
  <si>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</si>
  <si>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</si>
  <si>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</si>
  <si>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</si>
  <si>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</si>
  <si>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</si>
  <si>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</si>
  <si>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Salaire et retraite</t>
  </si>
  <si>
    <t>Allocations et prestations sociales</t>
  </si>
  <si>
    <t>Loyers</t>
  </si>
  <si>
    <t>Remboursements et virements</t>
  </si>
  <si>
    <t>Vente d'objets</t>
  </si>
  <si>
    <t>Autres (revenus)</t>
  </si>
  <si>
    <t>TOTAL REVENUS</t>
  </si>
  <si>
    <t>D É P E N S E S    F I X E S</t>
  </si>
  <si>
    <t>Logement</t>
  </si>
  <si>
    <t>Loyer</t>
  </si>
  <si>
    <t>Charges de copropriété</t>
  </si>
  <si>
    <t>Taxe d'habitation, taxe foncière</t>
  </si>
  <si>
    <t>Charge appartement</t>
  </si>
  <si>
    <t>Assurance habitation</t>
  </si>
  <si>
    <t>Autres (logement)</t>
  </si>
  <si>
    <t>Transport</t>
  </si>
  <si>
    <t>Crédit auto</t>
  </si>
  <si>
    <t>Assurance auto</t>
  </si>
  <si>
    <t>Autres (transport)</t>
  </si>
  <si>
    <t>Abonnements</t>
  </si>
  <si>
    <t>Mutuelle</t>
  </si>
  <si>
    <t>Box, internet, forfait(s) mobile(s)</t>
  </si>
  <si>
    <t>Vidéo (Netflix, Canal+…)</t>
  </si>
  <si>
    <t>Musique (Spotify…)</t>
  </si>
  <si>
    <t>Shopping (Amazon Prime…)</t>
  </si>
  <si>
    <t>Sport (salle, club…)</t>
  </si>
  <si>
    <t>Frais bancaire</t>
  </si>
  <si>
    <t>Autres (abonnements)</t>
  </si>
  <si>
    <t>Epargne et investissement</t>
  </si>
  <si>
    <t>Assurance vie</t>
  </si>
  <si>
    <t>PER</t>
  </si>
  <si>
    <t>PEA</t>
  </si>
  <si>
    <t>Epargne de sécurité</t>
  </si>
  <si>
    <t>Compte joint</t>
  </si>
  <si>
    <t>Autres (épargne et investissement)</t>
  </si>
  <si>
    <t>Obligations publiques</t>
  </si>
  <si>
    <t>Impôts, taxes et amendes</t>
  </si>
  <si>
    <t>Autres (obligations publiques)</t>
  </si>
  <si>
    <t>TOTAL DÉPENSES FIXES</t>
  </si>
  <si>
    <r>
      <rPr>
        <b/>
        <sz val="14"/>
        <color rgb="FF000000"/>
        <rFont val="Yu Gothic UI"/>
        <family val="2"/>
      </rPr>
      <t xml:space="preserve">RESTE
</t>
    </r>
    <r>
      <rPr>
        <sz val="12"/>
        <color rgb="FF000000"/>
        <rFont val="Yu Gothic UI"/>
        <family val="2"/>
      </rPr>
      <t>pour les dépenses variables</t>
    </r>
  </si>
  <si>
    <t>D É P E N S E S    V A R I A B L E S</t>
  </si>
  <si>
    <t>Vie quotidienne</t>
  </si>
  <si>
    <t>Restaurants, bar et cantine</t>
  </si>
  <si>
    <t>Courses alimentaires</t>
  </si>
  <si>
    <t>Achats courants</t>
  </si>
  <si>
    <t>Esthétique</t>
  </si>
  <si>
    <t>Frais de santé</t>
  </si>
  <si>
    <t>Entretien voiture</t>
  </si>
  <si>
    <t>Carburant</t>
  </si>
  <si>
    <t>Parking</t>
  </si>
  <si>
    <t>Péage</t>
  </si>
  <si>
    <t>Transport en commun</t>
  </si>
  <si>
    <t>Loisirs, voyages et cadeaux</t>
  </si>
  <si>
    <t>Sorties</t>
  </si>
  <si>
    <t>Vacances et voyages</t>
  </si>
  <si>
    <t>Anniversaire et cadeaux</t>
  </si>
  <si>
    <t>Livres, musique et jeux</t>
  </si>
  <si>
    <t>Sport (escalade, etc..)</t>
  </si>
  <si>
    <t>Autres</t>
  </si>
  <si>
    <t>Autres (dépenses variables)</t>
  </si>
  <si>
    <t>TOTAL DÉPENSES VARIABLES</t>
  </si>
  <si>
    <r>
      <t xml:space="preserve">RESTE
</t>
    </r>
    <r>
      <rPr>
        <sz val="12"/>
        <rFont val="Yu Gothic UI"/>
        <family val="2"/>
      </rPr>
      <t>AU TOTAL</t>
    </r>
  </si>
  <si>
    <r>
      <t xml:space="preserve">Historique du budget
</t>
    </r>
    <r>
      <rPr>
        <b/>
        <sz val="10"/>
        <color rgb="FF336600"/>
        <rFont val="Yu Gothic UI"/>
        <family val="2"/>
      </rPr>
      <t>- Journal de saisie — classé par mois. ☑ = enregistré -</t>
    </r>
  </si>
  <si>
    <t>Mois</t>
  </si>
  <si>
    <t>Section</t>
  </si>
  <si>
    <t>Catégorie</t>
  </si>
  <si>
    <t>Statut</t>
  </si>
  <si>
    <t>Montant</t>
  </si>
  <si>
    <t>Enregistré</t>
  </si>
  <si>
    <t>Date</t>
  </si>
  <si>
    <t>Commentaire</t>
  </si>
  <si>
    <t>Revenus</t>
  </si>
  <si>
    <t>Dépenses fixes - Transport</t>
  </si>
  <si>
    <r>
      <t xml:space="preserve">Analyse du budget
</t>
    </r>
    <r>
      <rPr>
        <b/>
        <sz val="10"/>
        <color rgb="FF336600"/>
        <rFont val="Yu Gothic UI"/>
        <family val="2"/>
      </rPr>
      <t>- Vue synthétique des revenus, dépenses et du reste à vivre -</t>
    </r>
  </si>
  <si>
    <t>MOIS ANALYSÉ</t>
  </si>
  <si>
    <t>REVENUS</t>
  </si>
  <si>
    <t>DÉPENSES FIXES</t>
  </si>
  <si>
    <t>DÉPENSES VARIABLES</t>
  </si>
  <si>
    <t>RESTE</t>
  </si>
  <si>
    <t>SALAIRE DE RÉFÉRENCE</t>
  </si>
  <si>
    <t>TAUX D'ÉPARGNE</t>
  </si>
  <si>
    <t>TAUX DÉPENSES VARIABLES</t>
  </si>
  <si>
    <t>TAUX DE RESTE</t>
  </si>
  <si>
    <t>DÉPENSES FIXES / CATÉGORIE</t>
  </si>
  <si>
    <t>DÉPENSES VARIABLES / CATÉGORIE</t>
  </si>
  <si>
    <t>ÉVOLUTION ANNUELLE</t>
  </si>
  <si>
    <t>Dépenses fixes</t>
  </si>
  <si>
    <t>Dépenses variables</t>
  </si>
  <si>
    <t>Liste</t>
  </si>
  <si>
    <t>#336600</t>
  </si>
  <si>
    <t>Cat_Revenus</t>
  </si>
  <si>
    <t>#3F7E00</t>
  </si>
  <si>
    <t>Cat_DF_Logement</t>
  </si>
  <si>
    <t>#D5EAC8</t>
  </si>
  <si>
    <t>Cat_DF_Transport</t>
  </si>
  <si>
    <t>#F1F7ED</t>
  </si>
  <si>
    <t>Cat_DF_Abonnements</t>
  </si>
  <si>
    <t>Cat_DF_Epargne</t>
  </si>
  <si>
    <t>Cat_DF_Obligations</t>
  </si>
  <si>
    <t>DF</t>
  </si>
  <si>
    <t>Cat_DV_VieQuotidienne</t>
  </si>
  <si>
    <t>#632523</t>
  </si>
  <si>
    <t>Cat_DV_Transport</t>
  </si>
  <si>
    <t>#963634</t>
  </si>
  <si>
    <t>Cat_DV_Loisirs</t>
  </si>
  <si>
    <t>#DA9694</t>
  </si>
  <si>
    <t>Cat_DV_Autres</t>
  </si>
  <si>
    <t>#F8EDEC</t>
  </si>
  <si>
    <t>DV</t>
  </si>
  <si>
    <t>#C65911</t>
  </si>
  <si>
    <t>#FC942C</t>
  </si>
  <si>
    <t>#FABF8F</t>
  </si>
  <si>
    <t>#FEEFE2</t>
  </si>
  <si>
    <t>Exemple1</t>
  </si>
  <si>
    <t>Exemple2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</si>
</sst>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[$€]"/>
    <numFmt numFmtId="165" formatCode="#,##0.00\ [$€-409]"/>
    <numFmt numFmtId="166" formatCode="#,##0.00\ [$€-40C]"/>
    <numFmt numFmtId="167" formatCode="#,##0\ &quot;€&quot;"/>
    <numFmt numFmtId="168" formatCode="#,##0.00\ &quot;€&quot;"/>
    <numFmt numFmtId="169" formatCode="0.0%"/>
  </numFmts>
  <fonts count="46" x14ac:knownFonts="1">
    <font>
      <sz val="10"/>
      <name val="Arial"/>
      <family val="2"/>
      <charset val="1"/>
    </font>
    <font>
      <b/>
      <sz val="12"/>
      <color rgb="FF9C6500"/>
      <name val="Calibri"/>
      <charset val="1"/>
    </font>
    <font>
      <b/>
      <sz val="12"/>
      <color rgb="FF006100"/>
      <name val="Calibri"/>
      <charset val="1"/>
    </font>
    <font>
      <b/>
      <sz val="12"/>
      <color rgb="FF9C0006"/>
      <name val="Calibri"/>
      <charset val="1"/>
    </font>
    <font>
      <u/>
      <sz val="12"/>
      <color rgb="FF000000"/>
      <name val="Calibri"/>
      <charset val="1"/>
    </font>
    <font>
      <sz val="12"/>
      <color rgb="FF000000"/>
      <name val="Calibri"/>
      <charset val="1"/>
    </font>
    <font>
      <sz val="10"/>
      <color rgb="FF333333"/>
      <name val="Arial"/>
      <family val="2"/>
      <charset val="1"/>
    </font>
    <font>
      <sz val="9"/>
      <color indexed="81"/>
      <name val="Trebuchet MS"/>
      <family val="2"/>
    </font>
    <font>
      <sz val="8"/>
      <name val="Arial"/>
      <family val="2"/>
      <charset val="1"/>
    </font>
    <font>
      <sz val="10"/>
      <color theme="0"/>
      <name val="Arial"/>
      <family val="2"/>
      <charset val="1"/>
    </font>
    <font>
      <b/>
      <sz val="36"/>
      <color rgb="FF336600"/>
      <name val="Yu Gothic UI"/>
      <family val="2"/>
    </font>
    <font>
      <b/>
      <sz val="10"/>
      <color rgb="FF336600"/>
      <name val="Yu Gothic UI"/>
      <family val="2"/>
    </font>
    <font>
      <b/>
      <sz val="36"/>
      <color rgb="FF0C30B4"/>
      <name val="Yu Gothic UI"/>
      <family val="2"/>
    </font>
    <font>
      <sz val="10"/>
      <name val="Yu Gothic UI"/>
      <family val="2"/>
    </font>
    <font>
      <b/>
      <sz val="16"/>
      <color theme="1"/>
      <name val="Yu Gothic UI"/>
      <family val="2"/>
    </font>
    <font>
      <b/>
      <sz val="16"/>
      <color rgb="FF1F1F1F"/>
      <name val="Yu Gothic UI"/>
      <family val="2"/>
    </font>
    <font>
      <b/>
      <sz val="12"/>
      <color rgb="FFFFFFFF"/>
      <name val="Yu Gothic UI"/>
      <family val="2"/>
    </font>
    <font>
      <sz val="12"/>
      <name val="Yu Gothic UI"/>
      <family val="2"/>
    </font>
    <font>
      <sz val="12"/>
      <color rgb="FF974706"/>
      <name val="Yu Gothic UI"/>
      <family val="2"/>
    </font>
    <font>
      <sz val="12"/>
      <color rgb="FF632523"/>
      <name val="Yu Gothic UI"/>
      <family val="2"/>
    </font>
    <font>
      <sz val="12"/>
      <color rgb="FF336600"/>
      <name val="Yu Gothic UI"/>
      <family val="2"/>
    </font>
    <font>
      <b/>
      <sz val="26"/>
      <color theme="0"/>
      <name val="Yu Gothic UI"/>
      <family val="2"/>
    </font>
    <font>
      <b/>
      <sz val="12"/>
      <color rgb="FF336600"/>
      <name val="Yu Gothic UI"/>
      <family val="2"/>
    </font>
    <font>
      <b/>
      <sz val="14"/>
      <color theme="0"/>
      <name val="Yu Gothic UI"/>
      <family val="2"/>
    </font>
    <font>
      <b/>
      <sz val="18"/>
      <color rgb="FFFFFFFF"/>
      <name val="Yu Gothic UI"/>
      <family val="2"/>
    </font>
    <font>
      <b/>
      <sz val="12"/>
      <name val="Yu Gothic UI"/>
      <family val="2"/>
    </font>
    <font>
      <b/>
      <sz val="12"/>
      <color rgb="FF632523"/>
      <name val="Yu Gothic UI"/>
      <family val="2"/>
    </font>
    <font>
      <b/>
      <sz val="14"/>
      <color rgb="FFFFFFFF"/>
      <name val="Yu Gothic UI"/>
      <family val="2"/>
    </font>
    <font>
      <b/>
      <sz val="12"/>
      <color theme="0"/>
      <name val="Yu Gothic UI"/>
      <family val="2"/>
    </font>
    <font>
      <sz val="12"/>
      <color rgb="FF000000"/>
      <name val="Yu Gothic UI"/>
      <family val="2"/>
    </font>
    <font>
      <b/>
      <sz val="14"/>
      <color rgb="FF000000"/>
      <name val="Yu Gothic UI"/>
      <family val="2"/>
    </font>
    <font>
      <b/>
      <sz val="12"/>
      <color rgb="FFC65911"/>
      <name val="Yu Gothic UI"/>
      <family val="2"/>
    </font>
    <font>
      <b/>
      <sz val="14"/>
      <name val="Yu Gothic UI"/>
      <family val="2"/>
    </font>
    <font>
      <b/>
      <sz val="24"/>
      <color theme="0"/>
      <name val="Yu Gothic UI"/>
      <family val="2"/>
    </font>
    <font>
      <sz val="10"/>
      <color theme="0"/>
      <name val="Yu Gothic UI"/>
      <family val="2"/>
    </font>
    <font>
      <sz val="11"/>
      <name val="Yu Gothic UI"/>
      <family val="2"/>
    </font>
    <font>
      <b/>
      <sz val="11"/>
      <color rgb="FFFFFFFF"/>
      <name val="Yu Gothic UI"/>
      <family val="2"/>
    </font>
    <font>
      <b/>
      <sz val="11"/>
      <color rgb="FF1F1F1F"/>
      <name val="Yu Gothic UI"/>
      <family val="2"/>
    </font>
    <font>
      <b/>
      <sz val="11"/>
      <color rgb="FF336600"/>
      <name val="Yu Gothic UI"/>
      <family val="2"/>
    </font>
    <font>
      <b/>
      <sz val="11"/>
      <color rgb="FF632523"/>
      <name val="Yu Gothic UI"/>
      <family val="2"/>
    </font>
    <font>
      <b/>
      <sz val="11"/>
      <color rgb="FFC65911"/>
      <name val="Yu Gothic UI"/>
      <family val="2"/>
    </font>
    <font>
      <b/>
      <sz val="11"/>
      <color rgb="FF644000"/>
      <name val="Yu Gothic UI"/>
      <family val="2"/>
    </font>
    <font>
      <b/>
      <sz val="11"/>
      <name val="Yu Gothic UI"/>
      <family val="2"/>
    </font>
    <font>
      <b/>
      <sz val="14"/>
      <color rgb="FF336600"/>
      <name val="Yu Gothic UI"/>
      <family val="2"/>
    </font>
    <font>
      <b/>
      <sz val="12"/>
      <color rgb="FF974706"/>
      <name val="Yu Gothic UI"/>
      <family val="2"/>
    </font>
    <font>
      <sz val="12"/>
      <color theme="0"/>
      <name val="Yu Gothic UI"/>
      <family val="2"/>
    </font>
  </fonts>
  <fills count="36">
    <fill>
      <patternFill patternType="none"/>
    </fill>
    <fill>
      <patternFill patternType="gray125"/>
    </fill>
    <fill>
      <patternFill patternType="solid">
        <fgColor rgb="FFFFEB9C"/>
        <bgColor rgb="FFFDE9D9"/>
      </patternFill>
    </fill>
    <fill>
      <patternFill patternType="solid">
        <fgColor rgb="FFC6EFCE"/>
        <bgColor rgb="FFDCE6F1"/>
      </patternFill>
    </fill>
    <fill>
      <patternFill patternType="solid">
        <fgColor rgb="FFFFC7CE"/>
        <bgColor rgb="FFF2DCDB"/>
      </patternFill>
    </fill>
    <fill>
      <patternFill patternType="solid">
        <fgColor rgb="FFFFFFCC"/>
        <bgColor rgb="FFFFFFFF"/>
      </patternFill>
    </fill>
    <fill>
      <patternFill patternType="solid">
        <fgColor rgb="FF632523"/>
        <bgColor rgb="FF333333"/>
      </patternFill>
    </fill>
    <fill>
      <patternFill patternType="solid">
        <fgColor rgb="FF963634"/>
        <bgColor rgb="FF993366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ABF8F"/>
        <bgColor rgb="FF000000"/>
      </patternFill>
    </fill>
    <fill>
      <patternFill patternType="solid">
        <fgColor rgb="FFF2F2F2"/>
      </patternFill>
    </fill>
    <fill>
      <patternFill patternType="solid">
        <fgColor rgb="FF632523"/>
      </patternFill>
    </fill>
    <fill>
      <patternFill patternType="solid">
        <fgColor rgb="FFC65911"/>
      </patternFill>
    </fill>
    <fill>
      <patternFill patternType="solid">
        <fgColor rgb="FFC65911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336600"/>
        <bgColor rgb="FF333333"/>
      </patternFill>
    </fill>
    <fill>
      <patternFill patternType="solid">
        <fgColor rgb="FFD5EAC8"/>
        <bgColor indexed="64"/>
      </patternFill>
    </fill>
    <fill>
      <patternFill patternType="solid">
        <fgColor rgb="FFC65911"/>
        <bgColor rgb="FF9C6500"/>
      </patternFill>
    </fill>
    <fill>
      <patternFill patternType="solid">
        <fgColor rgb="FFFC942C"/>
        <bgColor rgb="FF993366"/>
      </patternFill>
    </fill>
    <fill>
      <patternFill patternType="solid">
        <fgColor theme="0"/>
        <bgColor rgb="FFD9E2F3"/>
      </patternFill>
    </fill>
    <fill>
      <patternFill patternType="solid">
        <fgColor rgb="FF644000"/>
        <bgColor indexed="64"/>
      </patternFill>
    </fill>
    <fill>
      <patternFill patternType="solid">
        <fgColor rgb="FFF0DFCC"/>
        <bgColor indexed="64"/>
      </patternFill>
    </fill>
    <fill>
      <patternFill patternType="solid">
        <fgColor rgb="FF3F7E00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F8EDEC"/>
        <bgColor rgb="FFFDE9D9"/>
      </patternFill>
    </fill>
    <fill>
      <patternFill patternType="solid">
        <fgColor rgb="FFFEEFE2"/>
        <bgColor rgb="FFF2DCDB"/>
      </patternFill>
    </fill>
    <fill>
      <patternFill patternType="solid">
        <fgColor rgb="FFFC942C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F1F7ED"/>
        <bgColor rgb="FFD9E2F3"/>
      </patternFill>
    </fill>
    <fill>
      <patternFill patternType="solid">
        <fgColor rgb="FFF1F7ED"/>
        <bgColor indexed="64"/>
      </patternFill>
    </fill>
    <fill>
      <patternFill patternType="solid">
        <fgColor rgb="FFF8EDEC"/>
        <bgColor indexed="64"/>
      </patternFill>
    </fill>
    <fill>
      <patternFill patternType="solid">
        <fgColor rgb="FFFEEFE2"/>
        <bgColor indexed="64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ck">
        <color rgb="FFE26B0A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632523"/>
      </bottom>
      <diagonal/>
    </border>
    <border>
      <left/>
      <right/>
      <top/>
      <bottom style="medium">
        <color rgb="FFC65911"/>
      </bottom>
      <diagonal/>
    </border>
    <border>
      <left/>
      <right style="thin">
        <color rgb="FFD9E1F2"/>
      </right>
      <top/>
      <bottom/>
      <diagonal/>
    </border>
    <border>
      <left style="thin">
        <color rgb="FFD9E1F2"/>
      </left>
      <right/>
      <top/>
      <bottom/>
      <diagonal/>
    </border>
    <border>
      <left style="medium">
        <color rgb="FF336600"/>
      </left>
      <right style="medium">
        <color rgb="FF336600"/>
      </right>
      <top style="medium">
        <color rgb="FF336600"/>
      </top>
      <bottom style="medium">
        <color rgb="FF336600"/>
      </bottom>
      <diagonal/>
    </border>
    <border>
      <left/>
      <right/>
      <top/>
      <bottom style="medium">
        <color rgb="FF336600"/>
      </bottom>
      <diagonal/>
    </border>
    <border>
      <left/>
      <right/>
      <top/>
      <bottom style="medium">
        <color rgb="FF644000"/>
      </bottom>
      <diagonal/>
    </border>
    <border>
      <left style="medium">
        <color rgb="FF632523"/>
      </left>
      <right style="medium">
        <color rgb="FF632523"/>
      </right>
      <top style="medium">
        <color rgb="FF632523"/>
      </top>
      <bottom style="medium">
        <color rgb="FF632523"/>
      </bottom>
      <diagonal/>
    </border>
    <border>
      <left style="medium">
        <color rgb="FF632523"/>
      </left>
      <right style="medium">
        <color rgb="FF632523"/>
      </right>
      <top/>
      <bottom/>
      <diagonal/>
    </border>
    <border>
      <left style="medium">
        <color rgb="FF336600"/>
      </left>
      <right/>
      <top style="thick">
        <color rgb="FF336600"/>
      </top>
      <bottom style="medium">
        <color rgb="FF336600"/>
      </bottom>
      <diagonal/>
    </border>
    <border>
      <left/>
      <right/>
      <top style="thick">
        <color rgb="FF336600"/>
      </top>
      <bottom style="medium">
        <color rgb="FF336600"/>
      </bottom>
      <diagonal/>
    </border>
    <border>
      <left/>
      <right style="medium">
        <color rgb="FF336600"/>
      </right>
      <top style="thick">
        <color rgb="FF336600"/>
      </top>
      <bottom style="medium">
        <color rgb="FF336600"/>
      </bottom>
      <diagonal/>
    </border>
    <border>
      <left style="medium">
        <color rgb="FF632523"/>
      </left>
      <right/>
      <top style="thick">
        <color rgb="FF632523"/>
      </top>
      <bottom style="medium">
        <color rgb="FF632523"/>
      </bottom>
      <diagonal/>
    </border>
    <border>
      <left/>
      <right/>
      <top style="thick">
        <color rgb="FF632523"/>
      </top>
      <bottom style="medium">
        <color rgb="FF632523"/>
      </bottom>
      <diagonal/>
    </border>
    <border>
      <left/>
      <right style="medium">
        <color rgb="FF632523"/>
      </right>
      <top style="thick">
        <color rgb="FF632523"/>
      </top>
      <bottom style="medium">
        <color rgb="FF632523"/>
      </bottom>
      <diagonal/>
    </border>
    <border>
      <left style="medium">
        <color rgb="FF336600"/>
      </left>
      <right style="thin">
        <color rgb="FF336600"/>
      </right>
      <top style="medium">
        <color rgb="FF336600"/>
      </top>
      <bottom style="medium">
        <color rgb="FF336600"/>
      </bottom>
      <diagonal/>
    </border>
    <border>
      <left style="thin">
        <color rgb="FF336600"/>
      </left>
      <right style="thin">
        <color rgb="FF336600"/>
      </right>
      <top style="medium">
        <color rgb="FF336600"/>
      </top>
      <bottom style="medium">
        <color rgb="FF336600"/>
      </bottom>
      <diagonal/>
    </border>
    <border>
      <left style="thin">
        <color rgb="FF336600"/>
      </left>
      <right style="medium">
        <color rgb="FF336600"/>
      </right>
      <top style="medium">
        <color rgb="FF336600"/>
      </top>
      <bottom style="medium">
        <color rgb="FF336600"/>
      </bottom>
      <diagonal/>
    </border>
    <border>
      <left style="medium">
        <color rgb="FF632523"/>
      </left>
      <right style="thin">
        <color rgb="FF632523"/>
      </right>
      <top style="medium">
        <color rgb="FF632523"/>
      </top>
      <bottom style="medium">
        <color rgb="FF632523"/>
      </bottom>
      <diagonal/>
    </border>
    <border>
      <left style="thin">
        <color rgb="FF632523"/>
      </left>
      <right style="thin">
        <color rgb="FF632523"/>
      </right>
      <top style="medium">
        <color rgb="FF632523"/>
      </top>
      <bottom style="medium">
        <color rgb="FF632523"/>
      </bottom>
      <diagonal/>
    </border>
    <border>
      <left style="thin">
        <color rgb="FF632523"/>
      </left>
      <right style="medium">
        <color rgb="FF632523"/>
      </right>
      <top style="medium">
        <color rgb="FF632523"/>
      </top>
      <bottom style="medium">
        <color rgb="FF632523"/>
      </bottom>
      <diagonal/>
    </border>
    <border>
      <left style="medium">
        <color rgb="FFC65911"/>
      </left>
      <right/>
      <top style="thick">
        <color rgb="FFC65911"/>
      </top>
      <bottom style="medium">
        <color rgb="FFC65911"/>
      </bottom>
      <diagonal/>
    </border>
    <border>
      <left/>
      <right/>
      <top style="thick">
        <color rgb="FFC65911"/>
      </top>
      <bottom style="medium">
        <color rgb="FFC65911"/>
      </bottom>
      <diagonal/>
    </border>
    <border>
      <left/>
      <right style="medium">
        <color rgb="FFC65911"/>
      </right>
      <top style="thick">
        <color rgb="FFC65911"/>
      </top>
      <bottom style="medium">
        <color rgb="FFC65911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medium">
        <color rgb="FFC65911"/>
      </left>
      <right style="thin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/>
      <top style="medium">
        <color rgb="FFC65911"/>
      </top>
      <bottom style="medium">
        <color rgb="FFC65911"/>
      </bottom>
      <diagonal/>
    </border>
    <border>
      <left style="medium">
        <color rgb="FFC65911"/>
      </left>
      <right style="medium">
        <color rgb="FFC65911"/>
      </right>
      <top/>
      <bottom/>
      <diagonal/>
    </border>
    <border>
      <left/>
      <right style="dashed">
        <color rgb="FFD5EAC8"/>
      </right>
      <top style="medium">
        <color rgb="FF336600"/>
      </top>
      <bottom style="dashed">
        <color rgb="FFD5EAC8"/>
      </bottom>
      <diagonal/>
    </border>
    <border>
      <left/>
      <right style="dashed">
        <color rgb="FFD5EAC8"/>
      </right>
      <top style="dashed">
        <color rgb="FFD5EAC8"/>
      </top>
      <bottom style="dashed">
        <color rgb="FFD5EAC8"/>
      </bottom>
      <diagonal/>
    </border>
    <border>
      <left/>
      <right style="dashed">
        <color rgb="FFD5EAC8"/>
      </right>
      <top style="dashed">
        <color rgb="FFD5EAC8"/>
      </top>
      <bottom/>
      <diagonal/>
    </border>
    <border>
      <left style="medium">
        <color rgb="FF336600"/>
      </left>
      <right style="medium">
        <color rgb="FF336600"/>
      </right>
      <top style="medium">
        <color rgb="FF336600"/>
      </top>
      <bottom style="dashed">
        <color rgb="FFD5EAC8"/>
      </bottom>
      <diagonal/>
    </border>
    <border>
      <left style="medium">
        <color rgb="FF336600"/>
      </left>
      <right style="medium">
        <color rgb="FF336600"/>
      </right>
      <top style="dashed">
        <color rgb="FFD5EAC8"/>
      </top>
      <bottom style="dashed">
        <color rgb="FFD5EAC8"/>
      </bottom>
      <diagonal/>
    </border>
    <border>
      <left style="medium">
        <color rgb="FF336600"/>
      </left>
      <right style="medium">
        <color rgb="FF336600"/>
      </right>
      <top style="dashed">
        <color rgb="FFD5EAC8"/>
      </top>
      <bottom/>
      <diagonal/>
    </border>
    <border>
      <left/>
      <right style="dashed">
        <color rgb="FFDA9694"/>
      </right>
      <top/>
      <bottom style="dashed">
        <color rgb="FFDA9694"/>
      </bottom>
      <diagonal/>
    </border>
    <border>
      <left/>
      <right style="dashed">
        <color rgb="FFDA9694"/>
      </right>
      <top style="dashed">
        <color rgb="FFDA9694"/>
      </top>
      <bottom style="dashed">
        <color rgb="FFDA9694"/>
      </bottom>
      <diagonal/>
    </border>
    <border>
      <left/>
      <right style="dashed">
        <color rgb="FFDA9694"/>
      </right>
      <top style="dashed">
        <color rgb="FFDA9694"/>
      </top>
      <bottom/>
      <diagonal/>
    </border>
    <border>
      <left style="medium">
        <color rgb="FF632523"/>
      </left>
      <right style="medium">
        <color rgb="FF632523"/>
      </right>
      <top/>
      <bottom style="dashed">
        <color rgb="FFDA9694"/>
      </bottom>
      <diagonal/>
    </border>
    <border>
      <left style="medium">
        <color rgb="FF632523"/>
      </left>
      <right style="medium">
        <color rgb="FF632523"/>
      </right>
      <top style="dashed">
        <color rgb="FFDA9694"/>
      </top>
      <bottom style="dashed">
        <color rgb="FFDA9694"/>
      </bottom>
      <diagonal/>
    </border>
    <border>
      <left style="medium">
        <color rgb="FF632523"/>
      </left>
      <right style="medium">
        <color rgb="FF632523"/>
      </right>
      <top style="dashed">
        <color rgb="FFDA9694"/>
      </top>
      <bottom/>
      <diagonal/>
    </border>
    <border>
      <left/>
      <right style="dashed">
        <color rgb="FFFABF8F"/>
      </right>
      <top/>
      <bottom style="dashed">
        <color rgb="FFFABF8F"/>
      </bottom>
      <diagonal/>
    </border>
    <border>
      <left/>
      <right style="dashed">
        <color rgb="FFFABF8F"/>
      </right>
      <top style="dashed">
        <color rgb="FFFABF8F"/>
      </top>
      <bottom style="dashed">
        <color rgb="FFFABF8F"/>
      </bottom>
      <diagonal/>
    </border>
    <border>
      <left/>
      <right style="dashed">
        <color rgb="FFFABF8F"/>
      </right>
      <top style="dashed">
        <color rgb="FFFABF8F"/>
      </top>
      <bottom/>
      <diagonal/>
    </border>
    <border>
      <left/>
      <right style="dashed">
        <color rgb="FFFABF8F"/>
      </right>
      <top/>
      <bottom/>
      <diagonal/>
    </border>
    <border>
      <left style="medium">
        <color rgb="FFC65911"/>
      </left>
      <right style="medium">
        <color rgb="FFC65911"/>
      </right>
      <top/>
      <bottom style="dashed">
        <color rgb="FFFABF8F"/>
      </bottom>
      <diagonal/>
    </border>
    <border>
      <left style="medium">
        <color rgb="FFC65911"/>
      </left>
      <right style="medium">
        <color rgb="FFC65911"/>
      </right>
      <top style="dashed">
        <color rgb="FFFABF8F"/>
      </top>
      <bottom style="dashed">
        <color rgb="FFFABF8F"/>
      </bottom>
      <diagonal/>
    </border>
    <border>
      <left style="medium">
        <color rgb="FFC65911"/>
      </left>
      <right style="medium">
        <color rgb="FFC65911"/>
      </right>
      <top style="dashed">
        <color rgb="FFFABF8F"/>
      </top>
      <bottom/>
      <diagonal/>
    </border>
    <border>
      <left style="medium">
        <color rgb="FF336600"/>
      </left>
      <right style="medium">
        <color rgb="FF336600"/>
      </right>
      <top/>
      <bottom/>
      <diagonal/>
    </border>
  </borders>
  <cellStyleXfs count="11">
    <xf numFmtId="0" fontId="0" fillId="0" borderId="0"/>
    <xf numFmtId="0" fontId="1" fillId="2" borderId="0"/>
    <xf numFmtId="0" fontId="2" fillId="3" borderId="0"/>
    <xf numFmtId="0" fontId="3" fillId="4" borderId="0"/>
    <xf numFmtId="0" fontId="3" fillId="4" borderId="0"/>
    <xf numFmtId="0" fontId="1" fillId="2" borderId="0"/>
    <xf numFmtId="0" fontId="2" fillId="3" borderId="0"/>
    <xf numFmtId="0" fontId="4" fillId="0" borderId="0"/>
    <xf numFmtId="0" fontId="4" fillId="0" borderId="0"/>
    <xf numFmtId="0" fontId="5" fillId="0" borderId="0"/>
    <xf numFmtId="0" fontId="6" fillId="5" borderId="1"/>
  </cellStyleXfs>
  <cellXfs count="151">
    <xf numFmtId="0" fontId="0" fillId="0" borderId="0" xfId="0"/>
    <xf numFmtId="0" fontId="9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vertical="center"/>
    </xf>
    <xf numFmtId="168" fontId="14" fillId="33" borderId="12" xfId="0" applyNumberFormat="1" applyFont="1" applyFill="1" applyBorder="1" applyAlignment="1">
      <alignment vertical="center"/>
    </xf>
    <xf numFmtId="168" fontId="15" fillId="34" borderId="7" xfId="0" applyNumberFormat="1" applyFont="1" applyFill="1" applyBorder="1" applyAlignment="1">
      <alignment vertical="center"/>
    </xf>
    <xf numFmtId="168" fontId="15" fillId="35" borderId="8" xfId="0" applyNumberFormat="1" applyFont="1" applyFill="1" applyBorder="1" applyAlignment="1">
      <alignment vertical="center"/>
    </xf>
    <xf numFmtId="14" fontId="16" fillId="17" borderId="0" xfId="0" applyNumberFormat="1" applyFont="1" applyFill="1" applyAlignment="1">
      <alignment horizontal="left" vertical="center"/>
    </xf>
    <xf numFmtId="0" fontId="13" fillId="0" borderId="0" xfId="0" applyFont="1" applyAlignment="1">
      <alignment horizontal="center" vertical="center"/>
    </xf>
    <xf numFmtId="166" fontId="13" fillId="0" borderId="0" xfId="0" applyNumberFormat="1" applyFont="1"/>
    <xf numFmtId="0" fontId="13" fillId="0" borderId="0" xfId="0" applyFont="1" applyAlignment="1" applyProtection="1">
      <alignment vertical="center"/>
      <protection locked="0"/>
    </xf>
    <xf numFmtId="167" fontId="17" fillId="0" borderId="0" xfId="0" applyNumberFormat="1" applyFont="1"/>
    <xf numFmtId="167" fontId="16" fillId="19" borderId="11" xfId="0" applyNumberFormat="1" applyFont="1" applyFill="1" applyBorder="1" applyAlignment="1">
      <alignment horizontal="center" vertical="center" wrapText="1"/>
    </xf>
    <xf numFmtId="167" fontId="22" fillId="0" borderId="22" xfId="0" applyNumberFormat="1" applyFont="1" applyBorder="1" applyAlignment="1">
      <alignment horizontal="center" vertical="center" wrapText="1"/>
    </xf>
    <xf numFmtId="167" fontId="22" fillId="0" borderId="23" xfId="0" applyNumberFormat="1" applyFont="1" applyBorder="1" applyAlignment="1">
      <alignment horizontal="center" vertical="center" wrapText="1"/>
    </xf>
    <xf numFmtId="167" fontId="22" fillId="0" borderId="24" xfId="0" applyNumberFormat="1" applyFont="1" applyBorder="1" applyAlignment="1">
      <alignment horizontal="center" vertical="center" wrapText="1"/>
    </xf>
    <xf numFmtId="167" fontId="23" fillId="17" borderId="11" xfId="0" applyNumberFormat="1" applyFont="1" applyFill="1" applyBorder="1" applyAlignment="1">
      <alignment horizontal="center" vertical="center" wrapText="1"/>
    </xf>
    <xf numFmtId="0" fontId="17" fillId="20" borderId="0" xfId="0" applyFont="1" applyFill="1" applyAlignment="1" applyProtection="1">
      <alignment horizontal="left" vertical="center" wrapText="1"/>
      <protection locked="0"/>
    </xf>
    <xf numFmtId="167" fontId="20" fillId="32" borderId="36" xfId="0" applyNumberFormat="1" applyFont="1" applyFill="1" applyBorder="1" applyAlignment="1">
      <alignment horizontal="center" vertical="center"/>
    </xf>
    <xf numFmtId="167" fontId="22" fillId="23" borderId="39" xfId="0" applyNumberFormat="1" applyFont="1" applyFill="1" applyBorder="1" applyAlignment="1">
      <alignment horizontal="center" vertical="center"/>
    </xf>
    <xf numFmtId="167" fontId="20" fillId="32" borderId="37" xfId="0" applyNumberFormat="1" applyFont="1" applyFill="1" applyBorder="1" applyAlignment="1">
      <alignment horizontal="center" vertical="center"/>
    </xf>
    <xf numFmtId="167" fontId="22" fillId="23" borderId="40" xfId="0" applyNumberFormat="1" applyFont="1" applyFill="1" applyBorder="1" applyAlignment="1">
      <alignment horizontal="center" vertical="center"/>
    </xf>
    <xf numFmtId="167" fontId="20" fillId="32" borderId="38" xfId="0" applyNumberFormat="1" applyFont="1" applyFill="1" applyBorder="1" applyAlignment="1">
      <alignment horizontal="center" vertical="center"/>
    </xf>
    <xf numFmtId="167" fontId="22" fillId="23" borderId="41" xfId="0" applyNumberFormat="1" applyFont="1" applyFill="1" applyBorder="1" applyAlignment="1">
      <alignment horizontal="center" vertical="center"/>
    </xf>
    <xf numFmtId="167" fontId="16" fillId="19" borderId="0" xfId="0" applyNumberFormat="1" applyFont="1" applyFill="1" applyAlignment="1">
      <alignment horizontal="center" vertical="center"/>
    </xf>
    <xf numFmtId="167" fontId="16" fillId="6" borderId="14" xfId="0" applyNumberFormat="1" applyFont="1" applyFill="1" applyBorder="1" applyAlignment="1">
      <alignment horizontal="center" vertical="center" wrapText="1"/>
    </xf>
    <xf numFmtId="167" fontId="26" fillId="0" borderId="25" xfId="0" applyNumberFormat="1" applyFont="1" applyBorder="1" applyAlignment="1">
      <alignment horizontal="center" vertical="center" wrapText="1"/>
    </xf>
    <xf numFmtId="167" fontId="26" fillId="0" borderId="26" xfId="0" applyNumberFormat="1" applyFont="1" applyBorder="1" applyAlignment="1">
      <alignment horizontal="center" vertical="center" wrapText="1"/>
    </xf>
    <xf numFmtId="167" fontId="26" fillId="0" borderId="27" xfId="0" applyNumberFormat="1" applyFont="1" applyBorder="1" applyAlignment="1">
      <alignment horizontal="center" vertical="center" wrapText="1"/>
    </xf>
    <xf numFmtId="167" fontId="27" fillId="6" borderId="14" xfId="0" applyNumberFormat="1" applyFont="1" applyFill="1" applyBorder="1" applyAlignment="1">
      <alignment horizontal="center" vertical="center" wrapText="1"/>
    </xf>
    <xf numFmtId="167" fontId="28" fillId="7" borderId="0" xfId="0" applyNumberFormat="1" applyFont="1" applyFill="1" applyAlignment="1" applyProtection="1">
      <alignment horizontal="center" vertical="center"/>
      <protection locked="0"/>
    </xf>
    <xf numFmtId="167" fontId="28" fillId="7" borderId="0" xfId="0" applyNumberFormat="1" applyFont="1" applyFill="1" applyAlignment="1">
      <alignment horizontal="center" vertical="center"/>
    </xf>
    <xf numFmtId="167" fontId="28" fillId="7" borderId="15" xfId="0" applyNumberFormat="1" applyFont="1" applyFill="1" applyBorder="1" applyAlignment="1">
      <alignment horizontal="center" vertical="center"/>
    </xf>
    <xf numFmtId="0" fontId="17" fillId="8" borderId="0" xfId="0" applyFont="1" applyFill="1" applyAlignment="1" applyProtection="1">
      <alignment horizontal="left" vertical="center"/>
      <protection locked="0"/>
    </xf>
    <xf numFmtId="167" fontId="19" fillId="28" borderId="42" xfId="0" applyNumberFormat="1" applyFont="1" applyFill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19" fillId="28" borderId="43" xfId="0" applyNumberFormat="1" applyFont="1" applyFill="1" applyBorder="1" applyAlignment="1">
      <alignment horizontal="center" vertical="center"/>
    </xf>
    <xf numFmtId="167" fontId="26" fillId="0" borderId="46" xfId="0" applyNumberFormat="1" applyFont="1" applyBorder="1" applyAlignment="1">
      <alignment horizontal="center" vertical="center"/>
    </xf>
    <xf numFmtId="167" fontId="19" fillId="28" borderId="44" xfId="0" applyNumberFormat="1" applyFont="1" applyFill="1" applyBorder="1" applyAlignment="1">
      <alignment horizontal="center" vertical="center"/>
    </xf>
    <xf numFmtId="167" fontId="26" fillId="0" borderId="47" xfId="0" applyNumberFormat="1" applyFont="1" applyBorder="1" applyAlignment="1">
      <alignment horizontal="center" vertical="center"/>
    </xf>
    <xf numFmtId="167" fontId="17" fillId="8" borderId="0" xfId="0" applyNumberFormat="1" applyFont="1" applyFill="1" applyAlignment="1" applyProtection="1">
      <alignment horizontal="left" vertical="center"/>
      <protection locked="0"/>
    </xf>
    <xf numFmtId="167" fontId="16" fillId="6" borderId="0" xfId="0" applyNumberFormat="1" applyFont="1" applyFill="1" applyAlignment="1">
      <alignment horizontal="center" vertical="center"/>
    </xf>
    <xf numFmtId="0" fontId="29" fillId="9" borderId="3" xfId="0" applyFont="1" applyFill="1" applyBorder="1" applyAlignment="1">
      <alignment horizontal="center" vertical="center" wrapText="1"/>
    </xf>
    <xf numFmtId="166" fontId="28" fillId="10" borderId="4" xfId="0" applyNumberFormat="1" applyFont="1" applyFill="1" applyBorder="1" applyAlignment="1">
      <alignment horizontal="center" vertical="center"/>
    </xf>
    <xf numFmtId="167" fontId="16" fillId="21" borderId="31" xfId="0" applyNumberFormat="1" applyFont="1" applyFill="1" applyBorder="1" applyAlignment="1">
      <alignment horizontal="center" vertical="center"/>
    </xf>
    <xf numFmtId="167" fontId="31" fillId="0" borderId="32" xfId="0" applyNumberFormat="1" applyFont="1" applyBorder="1" applyAlignment="1">
      <alignment horizontal="center" vertical="center"/>
    </xf>
    <xf numFmtId="167" fontId="31" fillId="0" borderId="33" xfId="0" applyNumberFormat="1" applyFont="1" applyBorder="1" applyAlignment="1">
      <alignment horizontal="center" vertical="center"/>
    </xf>
    <xf numFmtId="167" fontId="31" fillId="0" borderId="34" xfId="0" applyNumberFormat="1" applyFont="1" applyBorder="1" applyAlignment="1">
      <alignment horizontal="center" vertical="center"/>
    </xf>
    <xf numFmtId="167" fontId="28" fillId="22" borderId="0" xfId="0" applyNumberFormat="1" applyFont="1" applyFill="1" applyAlignment="1" applyProtection="1">
      <alignment horizontal="center" vertical="center"/>
      <protection locked="0"/>
    </xf>
    <xf numFmtId="167" fontId="28" fillId="22" borderId="0" xfId="0" applyNumberFormat="1" applyFont="1" applyFill="1" applyAlignment="1">
      <alignment horizontal="center" vertical="center"/>
    </xf>
    <xf numFmtId="167" fontId="28" fillId="22" borderId="35" xfId="0" applyNumberFormat="1" applyFont="1" applyFill="1" applyBorder="1" applyAlignment="1">
      <alignment horizontal="center" vertical="center"/>
    </xf>
    <xf numFmtId="167" fontId="17" fillId="11" borderId="0" xfId="0" applyNumberFormat="1" applyFont="1" applyFill="1" applyAlignment="1" applyProtection="1">
      <alignment horizontal="left" vertical="center"/>
      <protection locked="0"/>
    </xf>
    <xf numFmtId="167" fontId="18" fillId="29" borderId="48" xfId="0" applyNumberFormat="1" applyFont="1" applyFill="1" applyBorder="1" applyAlignment="1">
      <alignment horizontal="center" vertical="center"/>
    </xf>
    <xf numFmtId="167" fontId="18" fillId="29" borderId="49" xfId="0" applyNumberFormat="1" applyFont="1" applyFill="1" applyBorder="1" applyAlignment="1">
      <alignment horizontal="center" vertical="center"/>
    </xf>
    <xf numFmtId="167" fontId="18" fillId="29" borderId="50" xfId="0" applyNumberFormat="1" applyFont="1" applyFill="1" applyBorder="1" applyAlignment="1">
      <alignment horizontal="center" vertical="center"/>
    </xf>
    <xf numFmtId="0" fontId="17" fillId="12" borderId="0" xfId="0" applyFont="1" applyFill="1" applyAlignment="1" applyProtection="1">
      <alignment horizontal="left" vertical="center"/>
      <protection locked="0"/>
    </xf>
    <xf numFmtId="167" fontId="18" fillId="29" borderId="51" xfId="0" applyNumberFormat="1" applyFont="1" applyFill="1" applyBorder="1" applyAlignment="1">
      <alignment horizontal="center" vertical="center"/>
    </xf>
    <xf numFmtId="167" fontId="16" fillId="21" borderId="2" xfId="0" applyNumberFormat="1" applyFont="1" applyFill="1" applyBorder="1" applyAlignment="1">
      <alignment horizontal="center" vertical="center"/>
    </xf>
    <xf numFmtId="167" fontId="16" fillId="21" borderId="0" xfId="0" applyNumberFormat="1" applyFont="1" applyFill="1" applyAlignment="1">
      <alignment horizontal="center" vertical="center"/>
    </xf>
    <xf numFmtId="168" fontId="32" fillId="9" borderId="3" xfId="0" applyNumberFormat="1" applyFont="1" applyFill="1" applyBorder="1" applyAlignment="1">
      <alignment horizontal="center" vertical="center" wrapText="1"/>
    </xf>
    <xf numFmtId="168" fontId="28" fillId="10" borderId="6" xfId="0" applyNumberFormat="1" applyFont="1" applyFill="1" applyBorder="1" applyAlignment="1">
      <alignment horizontal="center" vertical="center"/>
    </xf>
    <xf numFmtId="168" fontId="33" fillId="10" borderId="5" xfId="0" applyNumberFormat="1" applyFont="1" applyFill="1" applyBorder="1" applyAlignment="1">
      <alignment horizontal="center" vertical="center"/>
    </xf>
    <xf numFmtId="1" fontId="13" fillId="0" borderId="0" xfId="0" applyNumberFormat="1" applyFont="1"/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4" fillId="17" borderId="0" xfId="0" applyFont="1" applyFill="1" applyAlignment="1">
      <alignment vertical="center"/>
    </xf>
    <xf numFmtId="1" fontId="0" fillId="0" borderId="0" xfId="0" applyNumberFormat="1"/>
    <xf numFmtId="0" fontId="34" fillId="26" borderId="0" xfId="0" applyFont="1" applyFill="1" applyAlignment="1">
      <alignment vertical="center"/>
    </xf>
    <xf numFmtId="0" fontId="34" fillId="20" borderId="0" xfId="0" applyFont="1" applyFill="1" applyAlignment="1">
      <alignment vertical="center"/>
    </xf>
    <xf numFmtId="0" fontId="13" fillId="33" borderId="0" xfId="0" applyFont="1" applyFill="1" applyAlignment="1">
      <alignment vertical="center"/>
    </xf>
    <xf numFmtId="0" fontId="34" fillId="27" borderId="0" xfId="0" applyFont="1" applyFill="1" applyAlignment="1">
      <alignment vertical="center"/>
    </xf>
    <xf numFmtId="0" fontId="34" fillId="31" borderId="0" xfId="0" applyFont="1" applyFill="1" applyAlignment="1">
      <alignment vertical="center"/>
    </xf>
    <xf numFmtId="0" fontId="34" fillId="8" borderId="0" xfId="0" applyFont="1" applyFill="1" applyAlignment="1">
      <alignment vertical="center"/>
    </xf>
    <xf numFmtId="0" fontId="13" fillId="34" borderId="0" xfId="0" applyFont="1" applyFill="1" applyAlignment="1">
      <alignment vertical="center"/>
    </xf>
    <xf numFmtId="0" fontId="34" fillId="16" borderId="0" xfId="0" applyFont="1" applyFill="1" applyAlignment="1">
      <alignment vertical="center"/>
    </xf>
    <xf numFmtId="0" fontId="34" fillId="30" borderId="0" xfId="0" applyFont="1" applyFill="1" applyAlignment="1">
      <alignment vertical="center"/>
    </xf>
    <xf numFmtId="0" fontId="34" fillId="11" borderId="0" xfId="0" applyFont="1" applyFill="1" applyAlignment="1">
      <alignment vertical="center"/>
    </xf>
    <xf numFmtId="0" fontId="13" fillId="35" borderId="0" xfId="0" applyFont="1" applyFill="1" applyAlignment="1">
      <alignment vertical="center"/>
    </xf>
    <xf numFmtId="0" fontId="35" fillId="34" borderId="0" xfId="0" applyFont="1" applyFill="1" applyAlignment="1">
      <alignment vertical="center"/>
    </xf>
    <xf numFmtId="0" fontId="35" fillId="0" borderId="0" xfId="0" applyFont="1"/>
    <xf numFmtId="0" fontId="37" fillId="34" borderId="0" xfId="0" applyFont="1" applyFill="1" applyAlignment="1">
      <alignment horizontal="center"/>
    </xf>
    <xf numFmtId="0" fontId="37" fillId="34" borderId="0" xfId="0" applyFont="1" applyFill="1" applyAlignment="1">
      <alignment vertical="center"/>
    </xf>
    <xf numFmtId="168" fontId="35" fillId="0" borderId="0" xfId="0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35" fillId="34" borderId="0" xfId="0" applyFont="1" applyFill="1"/>
    <xf numFmtId="0" fontId="35" fillId="17" borderId="0" xfId="0" applyFont="1" applyFill="1"/>
    <xf numFmtId="169" fontId="38" fillId="33" borderId="12" xfId="0" applyNumberFormat="1" applyFont="1" applyFill="1" applyBorder="1" applyAlignment="1">
      <alignment horizontal="right"/>
    </xf>
    <xf numFmtId="169" fontId="39" fillId="34" borderId="7" xfId="0" applyNumberFormat="1" applyFont="1" applyFill="1" applyBorder="1" applyAlignment="1">
      <alignment horizontal="right"/>
    </xf>
    <xf numFmtId="169" fontId="40" fillId="35" borderId="8" xfId="0" applyNumberFormat="1" applyFont="1" applyFill="1" applyBorder="1" applyAlignment="1">
      <alignment horizontal="right"/>
    </xf>
    <xf numFmtId="0" fontId="37" fillId="13" borderId="0" xfId="0" applyFont="1" applyFill="1" applyAlignment="1">
      <alignment vertical="center"/>
    </xf>
    <xf numFmtId="169" fontId="39" fillId="34" borderId="0" xfId="0" applyNumberFormat="1" applyFont="1" applyFill="1" applyAlignment="1">
      <alignment vertical="center"/>
    </xf>
    <xf numFmtId="169" fontId="40" fillId="35" borderId="0" xfId="0" applyNumberFormat="1" applyFont="1" applyFill="1" applyAlignment="1">
      <alignment vertical="center"/>
    </xf>
    <xf numFmtId="169" fontId="41" fillId="25" borderId="0" xfId="0" applyNumberFormat="1" applyFont="1" applyFill="1" applyAlignment="1">
      <alignment vertical="center"/>
    </xf>
    <xf numFmtId="0" fontId="37" fillId="35" borderId="0" xfId="0" applyFont="1" applyFill="1" applyAlignment="1">
      <alignment horizontal="center"/>
    </xf>
    <xf numFmtId="0" fontId="35" fillId="35" borderId="0" xfId="0" applyFont="1" applyFill="1" applyAlignment="1">
      <alignment vertical="center"/>
    </xf>
    <xf numFmtId="0" fontId="42" fillId="18" borderId="0" xfId="0" applyFont="1" applyFill="1" applyAlignment="1">
      <alignment horizontal="center"/>
    </xf>
    <xf numFmtId="0" fontId="43" fillId="33" borderId="11" xfId="0" applyFont="1" applyFill="1" applyBorder="1" applyAlignment="1">
      <alignment horizontal="center" vertical="center"/>
    </xf>
    <xf numFmtId="164" fontId="16" fillId="17" borderId="0" xfId="0" applyNumberFormat="1" applyFont="1" applyFill="1" applyAlignment="1">
      <alignment vertical="center" wrapText="1"/>
    </xf>
    <xf numFmtId="165" fontId="17" fillId="0" borderId="0" xfId="0" applyNumberFormat="1" applyFont="1" applyAlignment="1" applyProtection="1">
      <alignment vertical="center"/>
      <protection locked="0"/>
    </xf>
    <xf numFmtId="14" fontId="17" fillId="0" borderId="0" xfId="0" applyNumberFormat="1" applyFont="1" applyAlignment="1" applyProtection="1">
      <alignment horizontal="left" vertical="center"/>
      <protection locked="0"/>
    </xf>
    <xf numFmtId="165" fontId="17" fillId="9" borderId="0" xfId="0" applyNumberFormat="1" applyFont="1" applyFill="1" applyAlignment="1" applyProtection="1">
      <alignment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164" fontId="16" fillId="17" borderId="0" xfId="0" applyNumberFormat="1" applyFont="1" applyFill="1" applyAlignment="1">
      <alignment horizontal="left" vertical="center" wrapText="1"/>
    </xf>
    <xf numFmtId="165" fontId="17" fillId="0" borderId="0" xfId="0" applyNumberFormat="1" applyFont="1" applyAlignment="1" applyProtection="1">
      <alignment horizontal="left" vertical="center"/>
      <protection locked="0"/>
    </xf>
    <xf numFmtId="166" fontId="13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7" fontId="44" fillId="0" borderId="52" xfId="0" applyNumberFormat="1" applyFont="1" applyBorder="1" applyAlignment="1">
      <alignment horizontal="center" vertical="center"/>
    </xf>
    <xf numFmtId="167" fontId="44" fillId="0" borderId="53" xfId="0" applyNumberFormat="1" applyFont="1" applyBorder="1" applyAlignment="1">
      <alignment horizontal="center" vertical="center"/>
    </xf>
    <xf numFmtId="167" fontId="44" fillId="0" borderId="54" xfId="0" applyNumberFormat="1" applyFont="1" applyBorder="1" applyAlignment="1">
      <alignment horizontal="center" vertical="center"/>
    </xf>
    <xf numFmtId="167" fontId="44" fillId="0" borderId="35" xfId="0" applyNumberFormat="1" applyFont="1" applyBorder="1" applyAlignment="1">
      <alignment horizontal="center" vertical="center"/>
    </xf>
    <xf numFmtId="166" fontId="33" fillId="10" borderId="5" xfId="0" applyNumberFormat="1" applyFont="1" applyFill="1" applyBorder="1" applyAlignment="1">
      <alignment horizontal="center" vertical="center"/>
    </xf>
    <xf numFmtId="167" fontId="24" fillId="21" borderId="35" xfId="0" applyNumberFormat="1" applyFont="1" applyFill="1" applyBorder="1" applyAlignment="1">
      <alignment horizontal="center" vertical="center"/>
    </xf>
    <xf numFmtId="167" fontId="24" fillId="6" borderId="15" xfId="0" applyNumberFormat="1" applyFont="1" applyFill="1" applyBorder="1" applyAlignment="1">
      <alignment horizontal="center" vertical="center"/>
    </xf>
    <xf numFmtId="167" fontId="24" fillId="19" borderId="55" xfId="0" applyNumberFormat="1" applyFont="1" applyFill="1" applyBorder="1" applyAlignment="1">
      <alignment horizontal="center" vertical="center"/>
    </xf>
    <xf numFmtId="168" fontId="38" fillId="33" borderId="0" xfId="0" applyNumberFormat="1" applyFont="1" applyFill="1" applyAlignment="1">
      <alignment vertical="center"/>
    </xf>
    <xf numFmtId="0" fontId="36" fillId="17" borderId="0" xfId="0" applyFont="1" applyFill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164" fontId="12" fillId="0" borderId="0" xfId="0" applyNumberFormat="1" applyFont="1" applyAlignment="1">
      <alignment horizontal="center" vertical="center" wrapText="1"/>
    </xf>
    <xf numFmtId="167" fontId="10" fillId="0" borderId="0" xfId="0" applyNumberFormat="1" applyFont="1" applyAlignment="1">
      <alignment horizontal="center" vertical="center" wrapText="1"/>
    </xf>
    <xf numFmtId="167" fontId="12" fillId="0" borderId="0" xfId="0" applyNumberFormat="1" applyFont="1" applyAlignment="1">
      <alignment horizontal="center" vertical="center" wrapText="1"/>
    </xf>
    <xf numFmtId="0" fontId="21" fillId="26" borderId="16" xfId="0" applyFont="1" applyFill="1" applyBorder="1" applyAlignment="1">
      <alignment horizontal="center" vertical="center"/>
    </xf>
    <xf numFmtId="0" fontId="21" fillId="26" borderId="17" xfId="0" applyFont="1" applyFill="1" applyBorder="1" applyAlignment="1">
      <alignment horizontal="center" vertical="center"/>
    </xf>
    <xf numFmtId="0" fontId="21" fillId="26" borderId="18" xfId="0" applyFont="1" applyFill="1" applyBorder="1" applyAlignment="1">
      <alignment horizontal="center" vertical="center"/>
    </xf>
    <xf numFmtId="167" fontId="21" fillId="31" borderId="19" xfId="0" applyNumberFormat="1" applyFont="1" applyFill="1" applyBorder="1" applyAlignment="1">
      <alignment horizontal="center" vertical="center"/>
    </xf>
    <xf numFmtId="167" fontId="25" fillId="31" borderId="20" xfId="0" applyNumberFormat="1" applyFont="1" applyFill="1" applyBorder="1" applyAlignment="1">
      <alignment horizontal="center" vertical="center"/>
    </xf>
    <xf numFmtId="167" fontId="25" fillId="31" borderId="21" xfId="0" applyNumberFormat="1" applyFont="1" applyFill="1" applyBorder="1" applyAlignment="1">
      <alignment horizontal="center" vertical="center"/>
    </xf>
    <xf numFmtId="167" fontId="21" fillId="30" borderId="28" xfId="0" applyNumberFormat="1" applyFont="1" applyFill="1" applyBorder="1" applyAlignment="1">
      <alignment horizontal="center" vertical="center"/>
    </xf>
    <xf numFmtId="167" fontId="21" fillId="30" borderId="29" xfId="0" applyNumberFormat="1" applyFont="1" applyFill="1" applyBorder="1" applyAlignment="1">
      <alignment horizontal="center" vertical="center"/>
    </xf>
    <xf numFmtId="167" fontId="21" fillId="30" borderId="3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6" fillId="14" borderId="0" xfId="0" applyFont="1" applyFill="1" applyAlignment="1">
      <alignment horizontal="center"/>
    </xf>
    <xf numFmtId="0" fontId="36" fillId="14" borderId="0" xfId="0" applyFont="1" applyFill="1" applyAlignment="1">
      <alignment horizontal="center" vertical="center"/>
    </xf>
    <xf numFmtId="0" fontId="36" fillId="16" borderId="0" xfId="0" applyFont="1" applyFill="1" applyAlignment="1">
      <alignment horizontal="center"/>
    </xf>
    <xf numFmtId="0" fontId="36" fillId="15" borderId="0" xfId="0" applyFont="1" applyFill="1" applyAlignment="1">
      <alignment horizontal="center"/>
    </xf>
    <xf numFmtId="0" fontId="36" fillId="17" borderId="0" xfId="0" applyFont="1" applyFill="1" applyAlignment="1">
      <alignment horizontal="center" vertical="center"/>
    </xf>
    <xf numFmtId="0" fontId="36" fillId="17" borderId="9" xfId="0" applyFont="1" applyFill="1" applyBorder="1" applyAlignment="1">
      <alignment horizontal="center" vertical="center"/>
    </xf>
    <xf numFmtId="0" fontId="35" fillId="17" borderId="10" xfId="0" applyFont="1" applyFill="1" applyBorder="1"/>
    <xf numFmtId="0" fontId="36" fillId="27" borderId="9" xfId="0" applyFont="1" applyFill="1" applyBorder="1" applyAlignment="1">
      <alignment horizontal="center" vertical="center"/>
    </xf>
    <xf numFmtId="0" fontId="35" fillId="27" borderId="10" xfId="0" applyFont="1" applyFill="1" applyBorder="1"/>
    <xf numFmtId="0" fontId="36" fillId="16" borderId="0" xfId="0" applyFont="1" applyFill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168" fontId="15" fillId="25" borderId="13" xfId="0" applyNumberFormat="1" applyFont="1" applyFill="1" applyBorder="1" applyAlignment="1">
      <alignment horizontal="center" vertical="center"/>
    </xf>
    <xf numFmtId="168" fontId="28" fillId="17" borderId="0" xfId="0" applyNumberFormat="1" applyFont="1" applyFill="1" applyAlignment="1">
      <alignment horizontal="center" vertical="center" wrapText="1"/>
    </xf>
    <xf numFmtId="164" fontId="28" fillId="17" borderId="0" xfId="0" applyNumberFormat="1" applyFont="1" applyFill="1" applyAlignment="1">
      <alignment horizontal="center" vertical="center" wrapText="1"/>
    </xf>
    <xf numFmtId="168" fontId="45" fillId="9" borderId="0" xfId="0" applyNumberFormat="1" applyFont="1" applyFill="1" applyBorder="1" applyAlignment="1" applyProtection="1">
      <alignment horizontal="center" vertical="center"/>
      <protection locked="0"/>
    </xf>
    <xf numFmtId="168" fontId="45" fillId="9" borderId="0" xfId="0" applyNumberFormat="1" applyFont="1" applyFill="1" applyBorder="1" applyAlignment="1" applyProtection="1">
      <alignment horizontal="right" vertical="center"/>
      <protection locked="0"/>
    </xf>
    <xf numFmtId="0" fontId="34" fillId="9" borderId="0" xfId="0" applyFont="1" applyFill="1" applyBorder="1" applyAlignment="1" applyProtection="1">
      <alignment horizontal="center" vertical="center"/>
      <protection locked="0"/>
    </xf>
    <xf numFmtId="0" fontId="34" fillId="9" borderId="0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4" fillId="9" borderId="0" xfId="0" applyNumberFormat="1" applyFont="1" applyFill="1" applyBorder="1" applyAlignment="1" applyProtection="1">
      <alignment horizontal="center" vertical="center"/>
      <protection locked="0"/>
    </xf>
    <xf numFmtId="168" fontId="17" fillId="9" borderId="0" xfId="0" applyNumberFormat="1" applyFont="1" applyFill="1" applyBorder="1" applyAlignment="1" applyProtection="1">
      <alignment horizontal="right" vertical="center"/>
      <protection locked="0"/>
    </xf>
  </cellXfs>
  <cellStyles count="11">
    <cellStyle name="cf1" xfId="1" xr:uid="{00000000-0005-0000-0000-000006000000}"/>
    <cellStyle name="cf2" xfId="2" xr:uid="{00000000-0005-0000-0000-000007000000}"/>
    <cellStyle name="cf3" xfId="3" xr:uid="{00000000-0005-0000-0000-000008000000}"/>
    <cellStyle name="cf4" xfId="4" xr:uid="{00000000-0005-0000-0000-000009000000}"/>
    <cellStyle name="cf5" xfId="5" xr:uid="{00000000-0005-0000-0000-00000A000000}"/>
    <cellStyle name="cf6" xfId="6" xr:uid="{00000000-0005-0000-0000-00000B000000}"/>
    <cellStyle name="Lien hypertexte" xfId="7" xr:uid="{00000000-0005-0000-0000-00000C000000}"/>
    <cellStyle name="Lien hypertexte visité" xfId="8" xr:uid="{00000000-0005-0000-0000-00000D000000}"/>
    <cellStyle name="MDefault" xfId="9" xr:uid="{00000000-0005-0000-0000-00000E000000}"/>
    <cellStyle name="MNote" xfId="10" xr:uid="{00000000-0005-0000-0000-00000F000000}"/>
    <cellStyle name="Normal" xfId="0" builtinId="0"/>
  </cellStyles>
  <dxfs count="15">
    <dxf>
      <fill>
        <patternFill>
          <bgColor rgb="FFFEEFE2"/>
        </patternFill>
      </fill>
    </dxf>
    <dxf>
      <fill>
        <patternFill>
          <bgColor rgb="FFF8EDEC"/>
        </patternFill>
      </fill>
    </dxf>
    <dxf>
      <font>
        <strike val="0"/>
        <color theme="1"/>
      </font>
      <border>
        <left style="hair">
          <color auto="1"/>
        </left>
        <right/>
        <top style="hair">
          <color auto="1"/>
        </top>
        <bottom/>
        <vertical/>
        <horizontal/>
      </border>
    </dxf>
    <dxf>
      <border>
        <left/>
        <right/>
        <top style="hair">
          <color auto="1"/>
        </top>
        <bottom/>
        <vertical/>
        <horizontal/>
      </border>
    </dxf>
    <dxf>
      <font>
        <b/>
        <i val="0"/>
        <strike val="0"/>
        <color theme="0"/>
      </font>
      <fill>
        <patternFill>
          <bgColor rgb="FFC00000"/>
        </patternFill>
      </fill>
      <border>
        <left/>
        <right/>
        <top/>
        <bottom/>
      </border>
    </dxf>
    <dxf>
      <border>
        <left/>
        <right style="hair">
          <color auto="1"/>
        </right>
        <top style="hair">
          <color auto="1"/>
        </top>
        <bottom/>
        <vertical/>
        <horizontal/>
      </border>
    </dxf>
    <dxf>
      <font>
        <color rgb="FF336600"/>
      </font>
      <fill>
        <patternFill>
          <fgColor auto="1"/>
          <bgColor rgb="FFF1F7ED"/>
        </patternFill>
      </fill>
      <border>
        <left style="hair">
          <color rgb="FF3F7E00"/>
        </left>
        <right style="hair">
          <color rgb="FF3F7E00"/>
        </right>
        <top style="hair">
          <color rgb="FF3F7E00"/>
        </top>
        <bottom/>
      </border>
    </dxf>
    <dxf>
      <font>
        <color rgb="FFC65911"/>
      </font>
      <fill>
        <patternFill>
          <bgColor rgb="FFFEEFE2"/>
        </patternFill>
      </fill>
      <border>
        <left style="hair">
          <color rgb="FFFC942C"/>
        </left>
        <right style="hair">
          <color rgb="FFFC942C"/>
        </right>
        <top style="hair">
          <color rgb="FFFC942C"/>
        </top>
        <bottom/>
      </border>
    </dxf>
    <dxf>
      <font>
        <color rgb="FF632523"/>
      </font>
      <fill>
        <patternFill>
          <bgColor rgb="FFF8EDEC"/>
        </patternFill>
      </fill>
      <border>
        <left style="hair">
          <color rgb="FF963634"/>
        </left>
        <right style="hair">
          <color rgb="FF963634"/>
        </right>
        <top style="hair">
          <color rgb="FF963634"/>
        </top>
        <bottom/>
      </border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6500"/>
      </font>
      <fill>
        <patternFill>
          <bgColor rgb="FFFFEB9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  <dxf>
      <font>
        <b/>
        <i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FFC7CE"/>
      <rgbColor rgb="FF808080"/>
      <rgbColor rgb="FF5B9BD5"/>
      <rgbColor rgb="FF963634"/>
      <rgbColor rgb="FFFFFFCC"/>
      <rgbColor rgb="FFE4F0FF"/>
      <rgbColor rgb="FF660066"/>
      <rgbColor rgb="FFDA9694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FFEB9C"/>
      <rgbColor rgb="FF95B3D7"/>
      <rgbColor rgb="FFF2DCDB"/>
      <rgbColor rgb="FFFDE9D9"/>
      <rgbColor rgb="FFFABF8F"/>
      <rgbColor rgb="FF3366FF"/>
      <rgbColor rgb="FF33CCCC"/>
      <rgbColor rgb="FF99CC00"/>
      <rgbColor rgb="FFFFCC00"/>
      <rgbColor rgb="FFFF9900"/>
      <rgbColor rgb="FFE26B0A"/>
      <rgbColor rgb="FF595959"/>
      <rgbColor rgb="FFA5A5A5"/>
      <rgbColor rgb="FF244062"/>
      <rgbColor rgb="FF339966"/>
      <rgbColor rgb="FF003300"/>
      <rgbColor rgb="FF632523"/>
      <rgbColor rgb="FF974706"/>
      <rgbColor rgb="FF993366"/>
      <rgbColor rgb="FF0C30B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EDEC"/>
      <color rgb="FF336600"/>
      <color rgb="FFC65911"/>
      <color rgb="FF632523"/>
      <color rgb="FFFEEFE2"/>
      <color rgb="FFF1F7ED"/>
      <color rgb="FFD5EAC8"/>
      <color rgb="FFFABF8F"/>
      <color rgb="FFDA9694"/>
      <color rgb="FF3F7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r>
              <a:rPr lang="en-US"/>
              <a:t>Répartition</a:t>
            </a:r>
            <a:r>
              <a:rPr lang="en-US" baseline="0"/>
              <a:t> et gestion des d</a:t>
            </a:r>
            <a:r>
              <a:rPr lang="en-US"/>
              <a:t>épenses variables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24-40C4-AFFA-9EA6D82360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24-40C4-AFFA-9EA6D82360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24-40C4-AFFA-9EA6D82360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24-40C4-AFFA-9EA6D82360C2}"/>
              </c:ext>
            </c:extLst>
          </c:dPt>
          <c:dLbls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D24-40C4-AFFA-9EA6D82360C2}"/>
                </c:ext>
              </c:extLst>
            </c:dLbl>
            <c:numFmt formatCode="#\ ##0.00\ &quot;€&quot;;\-#\ ##0.00\ &quot;€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Analyse!$H$14:$H$17</c:f>
              <c:strCache>
                <c:ptCount val="4"/>
                <c:pt idx="0">
                  <c:v>Vie quotidienne</c:v>
                </c:pt>
                <c:pt idx="1">
                  <c:v>Transport</c:v>
                </c:pt>
                <c:pt idx="2">
                  <c:v>Loisirs, voyages et cadeaux</c:v>
                </c:pt>
                <c:pt idx="3">
                  <c:v>Autres</c:v>
                </c:pt>
              </c:strCache>
            </c:strRef>
          </c:cat>
          <c:val>
            <c:numRef>
              <c:f>Analyse!$I$14:$I$17</c:f>
              <c:numCache>
                <c:formatCode>#\ ##0.00\ "€"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C-4932-A538-EA43BF62E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r>
              <a:rPr lang="en-US"/>
              <a:t>Revenus et dépenses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Analyse!$B$49</c:f>
              <c:strCache>
                <c:ptCount val="1"/>
                <c:pt idx="0">
                  <c:v>Revenus</c:v>
                </c:pt>
              </c:strCache>
            </c:strRef>
          </c:tx>
          <c:spPr>
            <a:solidFill>
              <a:srgbClr val="336600"/>
            </a:solidFill>
            <a:ln>
              <a:noFill/>
            </a:ln>
            <a:effectLst/>
          </c:spPr>
          <c:invertIfNegative val="0"/>
          <c:cat>
            <c:strRef>
              <c:f>Analyse!$A$55:$A$61</c:f>
              <c:strCache>
                <c:ptCount val="7"/>
                <c:pt idx="0">
                  <c:v>Juin</c:v>
                </c:pt>
                <c:pt idx="1">
                  <c:v>Juillet</c:v>
                </c:pt>
                <c:pt idx="2">
                  <c:v>Août</c:v>
                </c:pt>
                <c:pt idx="3">
                  <c:v>Septembre</c:v>
                </c:pt>
                <c:pt idx="4">
                  <c:v>Octobre</c:v>
                </c:pt>
                <c:pt idx="5">
                  <c:v>Novembre</c:v>
                </c:pt>
                <c:pt idx="6">
                  <c:v>Décembre</c:v>
                </c:pt>
              </c:strCache>
            </c:strRef>
          </c:cat>
          <c:val>
            <c:numRef>
              <c:f>Analyse!$B$55:$B$61</c:f>
              <c:numCache>
                <c:formatCode>#\ ##0.00\ "€"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5-422C-BF8C-EDD529ADF6EC}"/>
            </c:ext>
          </c:extLst>
        </c:ser>
        <c:ser>
          <c:idx val="1"/>
          <c:order val="1"/>
          <c:tx>
            <c:strRef>
              <c:f>Analyse!$C$49</c:f>
              <c:strCache>
                <c:ptCount val="1"/>
                <c:pt idx="0">
                  <c:v>Dépenses fixes</c:v>
                </c:pt>
              </c:strCache>
            </c:strRef>
          </c:tx>
          <c:spPr>
            <a:solidFill>
              <a:srgbClr val="632523"/>
            </a:solidFill>
            <a:ln>
              <a:noFill/>
            </a:ln>
            <a:effectLst/>
          </c:spPr>
          <c:invertIfNegative val="0"/>
          <c:cat>
            <c:strRef>
              <c:f>Analyse!$A$55:$A$61</c:f>
              <c:strCache>
                <c:ptCount val="7"/>
                <c:pt idx="0">
                  <c:v>Juin</c:v>
                </c:pt>
                <c:pt idx="1">
                  <c:v>Juillet</c:v>
                </c:pt>
                <c:pt idx="2">
                  <c:v>Août</c:v>
                </c:pt>
                <c:pt idx="3">
                  <c:v>Septembre</c:v>
                </c:pt>
                <c:pt idx="4">
                  <c:v>Octobre</c:v>
                </c:pt>
                <c:pt idx="5">
                  <c:v>Novembre</c:v>
                </c:pt>
                <c:pt idx="6">
                  <c:v>Décembre</c:v>
                </c:pt>
              </c:strCache>
            </c:strRef>
          </c:cat>
          <c:val>
            <c:numRef>
              <c:f>Analyse!$C$55:$C$61</c:f>
              <c:numCache>
                <c:formatCode>#\ ##0.00\ "€"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F5-422C-BF8C-EDD529ADF6EC}"/>
            </c:ext>
          </c:extLst>
        </c:ser>
        <c:ser>
          <c:idx val="2"/>
          <c:order val="2"/>
          <c:tx>
            <c:strRef>
              <c:f>Analyse!$D$49</c:f>
              <c:strCache>
                <c:ptCount val="1"/>
                <c:pt idx="0">
                  <c:v>Dépenses variables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  <a:effectLst/>
          </c:spPr>
          <c:invertIfNegative val="0"/>
          <c:cat>
            <c:strRef>
              <c:f>Analyse!$A$55:$A$61</c:f>
              <c:strCache>
                <c:ptCount val="7"/>
                <c:pt idx="0">
                  <c:v>Juin</c:v>
                </c:pt>
                <c:pt idx="1">
                  <c:v>Juillet</c:v>
                </c:pt>
                <c:pt idx="2">
                  <c:v>Août</c:v>
                </c:pt>
                <c:pt idx="3">
                  <c:v>Septembre</c:v>
                </c:pt>
                <c:pt idx="4">
                  <c:v>Octobre</c:v>
                </c:pt>
                <c:pt idx="5">
                  <c:v>Novembre</c:v>
                </c:pt>
                <c:pt idx="6">
                  <c:v>Décembre</c:v>
                </c:pt>
              </c:strCache>
            </c:strRef>
          </c:cat>
          <c:val>
            <c:numRef>
              <c:f>Analyse!$D$55:$D$61</c:f>
              <c:numCache>
                <c:formatCode>#\ ##0.00\ "€"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F5-422C-BF8C-EDD529ADF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751559"/>
        <c:axId val="275089415"/>
      </c:barChart>
      <c:catAx>
        <c:axId val="249751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275089415"/>
        <c:crosses val="autoZero"/>
        <c:auto val="1"/>
        <c:lblAlgn val="ctr"/>
        <c:lblOffset val="100"/>
        <c:noMultiLvlLbl val="0"/>
      </c:catAx>
      <c:valAx>
        <c:axId val="27508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249751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/>
                <a:ea typeface="Trebuchet MS"/>
                <a:cs typeface="Trebuchet MS"/>
              </a:defRPr>
            </a:pPr>
            <a:r>
              <a:rPr lang="en-US"/>
              <a:t>Répartition</a:t>
            </a:r>
            <a:r>
              <a:rPr lang="en-US" baseline="0"/>
              <a:t> et gestion des d</a:t>
            </a:r>
            <a:r>
              <a:rPr lang="en-US"/>
              <a:t>épenses fixes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F8-4308-A419-4D4688BE5A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8-4308-A419-4D4688BE5A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F8-4308-A419-4D4688BE5A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7F8-4308-A419-4D4688BE5A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4B0-4127-8CBD-A544EEF87ECA}"/>
              </c:ext>
            </c:extLst>
          </c:dPt>
          <c:dLbls>
            <c:numFmt formatCode="#\ ##0.00\ &quot;€&quot;;\-#\ ##0.00\ &quot;€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Analyse!$A$14:$A$18</c:f>
              <c:strCache>
                <c:ptCount val="5"/>
                <c:pt idx="0">
                  <c:v>Logement</c:v>
                </c:pt>
                <c:pt idx="1">
                  <c:v>Transport</c:v>
                </c:pt>
                <c:pt idx="2">
                  <c:v>Abonnements</c:v>
                </c:pt>
                <c:pt idx="3">
                  <c:v>Epargne et investissement</c:v>
                </c:pt>
                <c:pt idx="4">
                  <c:v>Obligations publiques</c:v>
                </c:pt>
              </c:strCache>
            </c:strRef>
          </c:cat>
          <c:val>
            <c:numRef>
              <c:f>Analyse!$B$14:$B$18</c:f>
              <c:numCache>
                <c:formatCode>#\ ##0.00\ "€"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0-4F2A-9766-759C8370D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0" normalizeH="0" baseline="0">
              <a:solidFill>
                <a:schemeClr val="tx1">
                  <a:lumMod val="65000"/>
                  <a:lumOff val="35000"/>
                </a:schemeClr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152401</xdr:colOff>
      <xdr:row>0</xdr:row>
      <xdr:rowOff>95251</xdr:rowOff>
    </xdr:from>
    <xdr:to>
      <xdr:col>4</xdr:col>
      <xdr:colOff>609600</xdr:colOff>
      <xdr:row>3</xdr:row>
      <xdr:rowOff>362794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EFF21BF-5BEB-6F5C-7A07-EF7B6308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6" y="95251"/>
          <a:ext cx="1543049" cy="15858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2131785</xdr:colOff>
      <xdr:row>0</xdr:row>
      <xdr:rowOff>79376</xdr:rowOff>
    </xdr:from>
    <xdr:to>
      <xdr:col>3</xdr:col>
      <xdr:colOff>264277</xdr:colOff>
      <xdr:row>3</xdr:row>
      <xdr:rowOff>306162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23C0A71-9602-0C5B-5A0A-877BF59A7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7410" y="79376"/>
          <a:ext cx="1511599" cy="15534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4014</xdr:colOff>
      <xdr:row>21</xdr:row>
      <xdr:rowOff>1656</xdr:rowOff>
    </xdr:from>
    <xdr:to>
      <xdr:col>10</xdr:col>
      <xdr:colOff>787789</xdr:colOff>
      <xdr:row>40</xdr:row>
      <xdr:rowOff>172904</xdr:rowOff>
    </xdr:to>
    <xdr:graphicFrame macro="">
      <xdr:nvGraphicFramePr>
        <xdr:cNvPr id="3" name="Graphique 5">
          <a:extLst>
            <a:ext uri="{FF2B5EF4-FFF2-40B4-BE49-F238E27FC236}">
              <a16:creationId xmlns:a16="http://schemas.microsoft.com/office/drawing/2014/main" id="{47770932-07EE-1378-E08B-C9A7ED2E7D38}"/>
            </a:ext>
            <a:ext uri="{147F2762-F138-4A5C-976F-8EAC2B608ADB}">
              <a16:predDERef xmlns:a16="http://schemas.microsoft.com/office/drawing/2014/main" pred="{6562A48B-F369-88A5-B657-32001EB50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388810</xdr:colOff>
      <xdr:row>47</xdr:row>
      <xdr:rowOff>5200</xdr:rowOff>
    </xdr:from>
    <xdr:to>
      <xdr:col>8</xdr:col>
      <xdr:colOff>612869</xdr:colOff>
      <xdr:row>64</xdr:row>
      <xdr:rowOff>186534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E028D3D-CFE9-5A05-5DBA-E49A33A809C7}"/>
            </a:ext>
            <a:ext uri="{147F2762-F138-4A5C-976F-8EAC2B608ADB}">
              <a16:predDERef xmlns:a16="http://schemas.microsoft.com/office/drawing/2014/main" pred="{47770932-07EE-1378-E08B-C9A7ED2E7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20</xdr:row>
      <xdr:rowOff>208993</xdr:rowOff>
    </xdr:from>
    <xdr:to>
      <xdr:col>3</xdr:col>
      <xdr:colOff>757955</xdr:colOff>
      <xdr:row>41</xdr:row>
      <xdr:rowOff>151743</xdr:rowOff>
    </xdr:to>
    <xdr:graphicFrame macro="">
      <xdr:nvGraphicFramePr>
        <xdr:cNvPr id="5" name="Graphique 3">
          <a:extLst>
            <a:ext uri="{FF2B5EF4-FFF2-40B4-BE49-F238E27FC236}">
              <a16:creationId xmlns:a16="http://schemas.microsoft.com/office/drawing/2014/main" id="{8C42D148-6399-B82F-314A-758EF62AB874}"/>
            </a:ext>
            <a:ext uri="{147F2762-F138-4A5C-976F-8EAC2B608ADB}">
              <a16:predDERef xmlns:a16="http://schemas.microsoft.com/office/drawing/2014/main" pred="{CE028D3D-CFE9-5A05-5DBA-E49A33A809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92179</xdr:colOff>
      <xdr:row>0</xdr:row>
      <xdr:rowOff>92177</xdr:rowOff>
    </xdr:from>
    <xdr:to>
      <xdr:col>4</xdr:col>
      <xdr:colOff>1618227</xdr:colOff>
      <xdr:row>3</xdr:row>
      <xdr:rowOff>339298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186ECCD-3343-F2EA-DF8F-DB7F73AA8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25244" y="92177"/>
          <a:ext cx="1526048" cy="1568331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N94"/>
  <sheetViews>
    <sheetView showGridLines="0" tabSelected="1" zoomScale="90" zoomScaleNormal="90" workbookViewId="0">
      <pane ySplit="4" topLeftCell="A5" activePane="bottomLeft" state="frozen"/>
      <selection pane="bottomLeft" activeCell="A51" sqref="A51"/>
    </sheetView>
  </sheetViews>
  <sheetFormatPr baseColWidth="10" defaultColWidth="11.5703125" defaultRowHeight="24.75" customHeight="1" x14ac:dyDescent="0.3"/>
  <cols>
    <col min="1" max="1" width="43.28515625" style="11" customWidth="1"/>
    <col min="2" max="13" width="16.28515625" style="11" customWidth="1"/>
    <col min="14" max="14" width="24.28515625" style="11" customWidth="1"/>
    <col min="15" max="16384" width="11.5703125" style="11"/>
  </cols>
  <sheetData>
    <row r="1" spans="1:14" ht="35.1" customHeight="1" x14ac:dyDescent="0.3">
      <c r="A1" s="118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</row>
    <row r="2" spans="1:14" ht="35.1" customHeight="1" x14ac:dyDescent="0.3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</row>
    <row r="3" spans="1:14" ht="35.1" customHeight="1" x14ac:dyDescent="0.3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</row>
    <row r="4" spans="1:14" ht="35.1" customHeight="1" x14ac:dyDescent="0.3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</row>
    <row r="5" spans="1:14" ht="24.75" customHeight="1" thickBo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35.1" customHeight="1" thickTop="1" thickBot="1" x14ac:dyDescent="0.35">
      <c r="A6" s="120" t="s">
        <v>1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2"/>
    </row>
    <row r="7" spans="1:14" ht="24.75" customHeight="1" thickBot="1" x14ac:dyDescent="0.35">
      <c r="A7" s="12"/>
      <c r="B7" s="13" t="s">
        <v>2</v>
      </c>
      <c r="C7" s="14" t="s">
        <v>3</v>
      </c>
      <c r="D7" s="14" t="s">
        <v>4</v>
      </c>
      <c r="E7" s="14" t="s">
        <v>5</v>
      </c>
      <c r="F7" s="14" t="s">
        <v>6</v>
      </c>
      <c r="G7" s="14" t="s">
        <v>7</v>
      </c>
      <c r="H7" s="14" t="s">
        <v>8</v>
      </c>
      <c r="I7" s="14" t="s">
        <v>9</v>
      </c>
      <c r="J7" s="14" t="s">
        <v>10</v>
      </c>
      <c r="K7" s="14" t="s">
        <v>11</v>
      </c>
      <c r="L7" s="14" t="s">
        <v>12</v>
      </c>
      <c r="M7" s="15" t="s">
        <v>13</v>
      </c>
      <c r="N7" s="16" t="s">
        <v>14</v>
      </c>
    </row>
    <row r="8" spans="1:14" ht="24.75" customHeight="1" x14ac:dyDescent="0.3">
      <c r="A8" s="17" t="s">
        <v>15</v>
      </c>
      <c r="B8" s="18">
        <f t="shared" ref="B8:M15" si="0">SUMIFS(
Historique_Montant,
Historique_Mois,B$7,
Historique_Section,"Revenus",
Historique_Categorie,$A8,
Historique_Enregistre,TRUE,
Historique_Statut,"OK"
)</f>
        <v>1800</v>
      </c>
      <c r="C8" s="18">
        <f t="shared" si="0"/>
        <v>0</v>
      </c>
      <c r="D8" s="18">
        <f t="shared" si="0"/>
        <v>0</v>
      </c>
      <c r="E8" s="18">
        <f t="shared" si="0"/>
        <v>0</v>
      </c>
      <c r="F8" s="18">
        <f t="shared" si="0"/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18">
        <f t="shared" si="0"/>
        <v>0</v>
      </c>
      <c r="K8" s="18">
        <f t="shared" si="0"/>
        <v>0</v>
      </c>
      <c r="L8" s="18">
        <f t="shared" si="0"/>
        <v>0</v>
      </c>
      <c r="M8" s="18">
        <f t="shared" si="0"/>
        <v>0</v>
      </c>
      <c r="N8" s="19">
        <f t="shared" ref="N8:N16" si="1">SUM(B8:M8)</f>
        <v>1800</v>
      </c>
    </row>
    <row r="9" spans="1:14" ht="24.75" customHeight="1" x14ac:dyDescent="0.3">
      <c r="A9" s="17" t="s">
        <v>16</v>
      </c>
      <c r="B9" s="20">
        <f t="shared" si="0"/>
        <v>0</v>
      </c>
      <c r="C9" s="20">
        <f t="shared" si="0"/>
        <v>0</v>
      </c>
      <c r="D9" s="20">
        <f t="shared" si="0"/>
        <v>0</v>
      </c>
      <c r="E9" s="20">
        <f t="shared" si="0"/>
        <v>0</v>
      </c>
      <c r="F9" s="20">
        <f t="shared" si="0"/>
        <v>0</v>
      </c>
      <c r="G9" s="20">
        <f t="shared" si="0"/>
        <v>0</v>
      </c>
      <c r="H9" s="20">
        <f t="shared" si="0"/>
        <v>0</v>
      </c>
      <c r="I9" s="20">
        <f t="shared" si="0"/>
        <v>0</v>
      </c>
      <c r="J9" s="20">
        <f t="shared" si="0"/>
        <v>0</v>
      </c>
      <c r="K9" s="20">
        <f t="shared" si="0"/>
        <v>0</v>
      </c>
      <c r="L9" s="20">
        <f t="shared" si="0"/>
        <v>0</v>
      </c>
      <c r="M9" s="20">
        <f t="shared" si="0"/>
        <v>0</v>
      </c>
      <c r="N9" s="21">
        <f t="shared" si="1"/>
        <v>0</v>
      </c>
    </row>
    <row r="10" spans="1:14" ht="24.75" customHeight="1" x14ac:dyDescent="0.3">
      <c r="A10" s="17" t="s">
        <v>17</v>
      </c>
      <c r="B10" s="20">
        <f t="shared" si="0"/>
        <v>0</v>
      </c>
      <c r="C10" s="20">
        <f t="shared" si="0"/>
        <v>0</v>
      </c>
      <c r="D10" s="20">
        <f t="shared" si="0"/>
        <v>0</v>
      </c>
      <c r="E10" s="20">
        <f t="shared" si="0"/>
        <v>0</v>
      </c>
      <c r="F10" s="20">
        <f t="shared" si="0"/>
        <v>0</v>
      </c>
      <c r="G10" s="20">
        <f t="shared" si="0"/>
        <v>0</v>
      </c>
      <c r="H10" s="20">
        <f t="shared" si="0"/>
        <v>0</v>
      </c>
      <c r="I10" s="20">
        <f t="shared" si="0"/>
        <v>0</v>
      </c>
      <c r="J10" s="20">
        <f t="shared" si="0"/>
        <v>0</v>
      </c>
      <c r="K10" s="20">
        <f t="shared" si="0"/>
        <v>0</v>
      </c>
      <c r="L10" s="20">
        <f t="shared" si="0"/>
        <v>0</v>
      </c>
      <c r="M10" s="20">
        <f t="shared" si="0"/>
        <v>0</v>
      </c>
      <c r="N10" s="21">
        <f t="shared" si="1"/>
        <v>0</v>
      </c>
    </row>
    <row r="11" spans="1:14" ht="24.75" customHeight="1" x14ac:dyDescent="0.3">
      <c r="A11" s="17" t="s">
        <v>18</v>
      </c>
      <c r="B11" s="20">
        <f t="shared" si="0"/>
        <v>0</v>
      </c>
      <c r="C11" s="20">
        <f t="shared" si="0"/>
        <v>0</v>
      </c>
      <c r="D11" s="20">
        <f t="shared" si="0"/>
        <v>0</v>
      </c>
      <c r="E11" s="20">
        <f t="shared" si="0"/>
        <v>0</v>
      </c>
      <c r="F11" s="20">
        <f t="shared" si="0"/>
        <v>0</v>
      </c>
      <c r="G11" s="20">
        <f t="shared" si="0"/>
        <v>0</v>
      </c>
      <c r="H11" s="20">
        <f t="shared" si="0"/>
        <v>0</v>
      </c>
      <c r="I11" s="20">
        <f t="shared" si="0"/>
        <v>0</v>
      </c>
      <c r="J11" s="20">
        <f t="shared" si="0"/>
        <v>0</v>
      </c>
      <c r="K11" s="20">
        <f t="shared" si="0"/>
        <v>0</v>
      </c>
      <c r="L11" s="20">
        <f t="shared" si="0"/>
        <v>0</v>
      </c>
      <c r="M11" s="20">
        <f t="shared" si="0"/>
        <v>0</v>
      </c>
      <c r="N11" s="21">
        <f t="shared" si="1"/>
        <v>0</v>
      </c>
    </row>
    <row r="12" spans="1:14" ht="24.75" customHeight="1" x14ac:dyDescent="0.3">
      <c r="A12" s="17" t="s">
        <v>19</v>
      </c>
      <c r="B12" s="20">
        <f t="shared" si="0"/>
        <v>0</v>
      </c>
      <c r="C12" s="20">
        <f t="shared" si="0"/>
        <v>0</v>
      </c>
      <c r="D12" s="20">
        <f t="shared" si="0"/>
        <v>0</v>
      </c>
      <c r="E12" s="20">
        <f t="shared" si="0"/>
        <v>0</v>
      </c>
      <c r="F12" s="20">
        <f t="shared" si="0"/>
        <v>0</v>
      </c>
      <c r="G12" s="20">
        <f t="shared" si="0"/>
        <v>0</v>
      </c>
      <c r="H12" s="20">
        <f t="shared" si="0"/>
        <v>0</v>
      </c>
      <c r="I12" s="20">
        <f t="shared" si="0"/>
        <v>0</v>
      </c>
      <c r="J12" s="20">
        <f t="shared" si="0"/>
        <v>0</v>
      </c>
      <c r="K12" s="20">
        <f t="shared" si="0"/>
        <v>0</v>
      </c>
      <c r="L12" s="20">
        <f t="shared" si="0"/>
        <v>0</v>
      </c>
      <c r="M12" s="20">
        <f t="shared" si="0"/>
        <v>0</v>
      </c>
      <c r="N12" s="21">
        <f t="shared" si="1"/>
        <v>0</v>
      </c>
    </row>
    <row r="13" spans="1:14" ht="24.75" customHeight="1" x14ac:dyDescent="0.3">
      <c r="A13" s="17"/>
      <c r="B13" s="20">
        <f t="shared" si="0"/>
        <v>0</v>
      </c>
      <c r="C13" s="20">
        <f t="shared" si="0"/>
        <v>0</v>
      </c>
      <c r="D13" s="20">
        <f t="shared" si="0"/>
        <v>0</v>
      </c>
      <c r="E13" s="20">
        <f t="shared" si="0"/>
        <v>0</v>
      </c>
      <c r="F13" s="20">
        <f t="shared" si="0"/>
        <v>0</v>
      </c>
      <c r="G13" s="20">
        <f t="shared" si="0"/>
        <v>0</v>
      </c>
      <c r="H13" s="20">
        <f t="shared" si="0"/>
        <v>0</v>
      </c>
      <c r="I13" s="20">
        <f t="shared" si="0"/>
        <v>0</v>
      </c>
      <c r="J13" s="20">
        <f t="shared" si="0"/>
        <v>0</v>
      </c>
      <c r="K13" s="20">
        <f t="shared" si="0"/>
        <v>0</v>
      </c>
      <c r="L13" s="20">
        <f t="shared" si="0"/>
        <v>0</v>
      </c>
      <c r="M13" s="20">
        <f t="shared" si="0"/>
        <v>0</v>
      </c>
      <c r="N13" s="21">
        <f t="shared" si="1"/>
        <v>0</v>
      </c>
    </row>
    <row r="14" spans="1:14" ht="24.75" customHeight="1" x14ac:dyDescent="0.3">
      <c r="A14" s="17"/>
      <c r="B14" s="20">
        <f t="shared" si="0"/>
        <v>0</v>
      </c>
      <c r="C14" s="20">
        <f t="shared" si="0"/>
        <v>0</v>
      </c>
      <c r="D14" s="20">
        <f t="shared" si="0"/>
        <v>0</v>
      </c>
      <c r="E14" s="20">
        <f t="shared" si="0"/>
        <v>0</v>
      </c>
      <c r="F14" s="20">
        <f t="shared" si="0"/>
        <v>0</v>
      </c>
      <c r="G14" s="20">
        <f t="shared" si="0"/>
        <v>0</v>
      </c>
      <c r="H14" s="20">
        <f t="shared" si="0"/>
        <v>0</v>
      </c>
      <c r="I14" s="20">
        <f t="shared" si="0"/>
        <v>0</v>
      </c>
      <c r="J14" s="20">
        <f t="shared" si="0"/>
        <v>0</v>
      </c>
      <c r="K14" s="20">
        <f t="shared" si="0"/>
        <v>0</v>
      </c>
      <c r="L14" s="20">
        <f t="shared" si="0"/>
        <v>0</v>
      </c>
      <c r="M14" s="20">
        <f t="shared" si="0"/>
        <v>0</v>
      </c>
      <c r="N14" s="21">
        <f t="shared" si="1"/>
        <v>0</v>
      </c>
    </row>
    <row r="15" spans="1:14" ht="24.75" customHeight="1" x14ac:dyDescent="0.3">
      <c r="A15" s="17" t="s">
        <v>20</v>
      </c>
      <c r="B15" s="22">
        <f t="shared" si="0"/>
        <v>0</v>
      </c>
      <c r="C15" s="22">
        <f t="shared" si="0"/>
        <v>0</v>
      </c>
      <c r="D15" s="22">
        <f t="shared" si="0"/>
        <v>0</v>
      </c>
      <c r="E15" s="22">
        <f t="shared" si="0"/>
        <v>0</v>
      </c>
      <c r="F15" s="22">
        <f t="shared" si="0"/>
        <v>0</v>
      </c>
      <c r="G15" s="22">
        <f t="shared" si="0"/>
        <v>0</v>
      </c>
      <c r="H15" s="22">
        <f t="shared" si="0"/>
        <v>0</v>
      </c>
      <c r="I15" s="22">
        <f t="shared" si="0"/>
        <v>0</v>
      </c>
      <c r="J15" s="22">
        <f t="shared" si="0"/>
        <v>0</v>
      </c>
      <c r="K15" s="22">
        <f t="shared" si="0"/>
        <v>0</v>
      </c>
      <c r="L15" s="22">
        <f t="shared" si="0"/>
        <v>0</v>
      </c>
      <c r="M15" s="22">
        <f t="shared" si="0"/>
        <v>0</v>
      </c>
      <c r="N15" s="23">
        <f t="shared" si="1"/>
        <v>0</v>
      </c>
    </row>
    <row r="16" spans="1:14" ht="24.75" customHeight="1" x14ac:dyDescent="0.3">
      <c r="A16" s="24" t="s">
        <v>21</v>
      </c>
      <c r="B16" s="24">
        <f t="shared" ref="B16:M16" si="2">SUM(SUM(B8:B15))</f>
        <v>1800</v>
      </c>
      <c r="C16" s="24">
        <f t="shared" si="2"/>
        <v>0</v>
      </c>
      <c r="D16" s="24">
        <f t="shared" si="2"/>
        <v>0</v>
      </c>
      <c r="E16" s="24">
        <f t="shared" si="2"/>
        <v>0</v>
      </c>
      <c r="F16" s="24">
        <f t="shared" si="2"/>
        <v>0</v>
      </c>
      <c r="G16" s="24">
        <f t="shared" si="2"/>
        <v>0</v>
      </c>
      <c r="H16" s="24">
        <f t="shared" si="2"/>
        <v>0</v>
      </c>
      <c r="I16" s="24">
        <f t="shared" si="2"/>
        <v>0</v>
      </c>
      <c r="J16" s="24">
        <f t="shared" si="2"/>
        <v>0</v>
      </c>
      <c r="K16" s="24">
        <f t="shared" si="2"/>
        <v>0</v>
      </c>
      <c r="L16" s="24">
        <f t="shared" si="2"/>
        <v>0</v>
      </c>
      <c r="M16" s="24">
        <f t="shared" si="2"/>
        <v>0</v>
      </c>
      <c r="N16" s="113">
        <f t="shared" si="1"/>
        <v>1800</v>
      </c>
    </row>
    <row r="17" spans="1:14" ht="24.75" customHeight="1" thickBot="1" x14ac:dyDescent="0.35"/>
    <row r="18" spans="1:14" ht="35.1" customHeight="1" thickTop="1" thickBot="1" x14ac:dyDescent="0.35">
      <c r="A18" s="123" t="s">
        <v>22</v>
      </c>
      <c r="B18" s="12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5"/>
    </row>
    <row r="19" spans="1:14" ht="24.75" customHeight="1" thickBot="1" x14ac:dyDescent="0.35">
      <c r="A19" s="25"/>
      <c r="B19" s="26" t="s">
        <v>2</v>
      </c>
      <c r="C19" s="27" t="s">
        <v>3</v>
      </c>
      <c r="D19" s="27" t="s">
        <v>4</v>
      </c>
      <c r="E19" s="27" t="s">
        <v>5</v>
      </c>
      <c r="F19" s="27" t="s">
        <v>6</v>
      </c>
      <c r="G19" s="27" t="s">
        <v>7</v>
      </c>
      <c r="H19" s="27" t="s">
        <v>8</v>
      </c>
      <c r="I19" s="27" t="s">
        <v>9</v>
      </c>
      <c r="J19" s="27" t="s">
        <v>10</v>
      </c>
      <c r="K19" s="27" t="s">
        <v>11</v>
      </c>
      <c r="L19" s="27" t="s">
        <v>12</v>
      </c>
      <c r="M19" s="28" t="s">
        <v>13</v>
      </c>
      <c r="N19" s="29" t="s">
        <v>14</v>
      </c>
    </row>
    <row r="20" spans="1:14" ht="24.75" customHeight="1" x14ac:dyDescent="0.3">
      <c r="A20" s="30" t="s">
        <v>23</v>
      </c>
      <c r="B20" s="31">
        <f t="shared" ref="B20:M20" si="3">SUM(B21:B28)</f>
        <v>0</v>
      </c>
      <c r="C20" s="31">
        <f t="shared" si="3"/>
        <v>0</v>
      </c>
      <c r="D20" s="31">
        <f t="shared" si="3"/>
        <v>0</v>
      </c>
      <c r="E20" s="31">
        <f t="shared" si="3"/>
        <v>0</v>
      </c>
      <c r="F20" s="31">
        <f t="shared" si="3"/>
        <v>0</v>
      </c>
      <c r="G20" s="31">
        <f t="shared" si="3"/>
        <v>0</v>
      </c>
      <c r="H20" s="31">
        <f t="shared" si="3"/>
        <v>0</v>
      </c>
      <c r="I20" s="31">
        <f t="shared" si="3"/>
        <v>0</v>
      </c>
      <c r="J20" s="31">
        <f t="shared" si="3"/>
        <v>0</v>
      </c>
      <c r="K20" s="31">
        <f t="shared" si="3"/>
        <v>0</v>
      </c>
      <c r="L20" s="31">
        <f t="shared" si="3"/>
        <v>0</v>
      </c>
      <c r="M20" s="31">
        <f t="shared" si="3"/>
        <v>0</v>
      </c>
      <c r="N20" s="32">
        <f>SUM(B20:M20)</f>
        <v>0</v>
      </c>
    </row>
    <row r="21" spans="1:14" ht="24.75" customHeight="1" x14ac:dyDescent="0.3">
      <c r="A21" s="33" t="s">
        <v>24</v>
      </c>
      <c r="B21" s="34">
        <f t="shared" ref="B21:M28" si="4">SUMIFS(
Historique_Montant,
Historique_Mois,B$7,
Historique_Section,"Dépenses fixes - "&amp;$A$20,
Historique_Categorie,$A21,
Historique_Enregistre,TRUE,
Historique_Statut,"OK"
)</f>
        <v>0</v>
      </c>
      <c r="C21" s="34">
        <f t="shared" si="4"/>
        <v>0</v>
      </c>
      <c r="D21" s="34">
        <f t="shared" si="4"/>
        <v>0</v>
      </c>
      <c r="E21" s="34">
        <f t="shared" si="4"/>
        <v>0</v>
      </c>
      <c r="F21" s="34">
        <f t="shared" si="4"/>
        <v>0</v>
      </c>
      <c r="G21" s="34">
        <f t="shared" si="4"/>
        <v>0</v>
      </c>
      <c r="H21" s="34">
        <f t="shared" si="4"/>
        <v>0</v>
      </c>
      <c r="I21" s="34">
        <f t="shared" si="4"/>
        <v>0</v>
      </c>
      <c r="J21" s="34">
        <f t="shared" si="4"/>
        <v>0</v>
      </c>
      <c r="K21" s="34">
        <f t="shared" si="4"/>
        <v>0</v>
      </c>
      <c r="L21" s="34">
        <f t="shared" si="4"/>
        <v>0</v>
      </c>
      <c r="M21" s="34">
        <f t="shared" si="4"/>
        <v>0</v>
      </c>
      <c r="N21" s="35">
        <f>SUM(B21:M21)</f>
        <v>0</v>
      </c>
    </row>
    <row r="22" spans="1:14" ht="24.75" customHeight="1" x14ac:dyDescent="0.3">
      <c r="A22" s="33" t="s">
        <v>25</v>
      </c>
      <c r="B22" s="36">
        <f t="shared" si="4"/>
        <v>0</v>
      </c>
      <c r="C22" s="36">
        <f t="shared" si="4"/>
        <v>0</v>
      </c>
      <c r="D22" s="36">
        <f t="shared" si="4"/>
        <v>0</v>
      </c>
      <c r="E22" s="36">
        <f t="shared" si="4"/>
        <v>0</v>
      </c>
      <c r="F22" s="36">
        <f t="shared" si="4"/>
        <v>0</v>
      </c>
      <c r="G22" s="36">
        <f t="shared" si="4"/>
        <v>0</v>
      </c>
      <c r="H22" s="36">
        <f t="shared" si="4"/>
        <v>0</v>
      </c>
      <c r="I22" s="36">
        <f t="shared" si="4"/>
        <v>0</v>
      </c>
      <c r="J22" s="36">
        <f t="shared" si="4"/>
        <v>0</v>
      </c>
      <c r="K22" s="36">
        <f t="shared" si="4"/>
        <v>0</v>
      </c>
      <c r="L22" s="36">
        <f t="shared" si="4"/>
        <v>0</v>
      </c>
      <c r="M22" s="36">
        <f t="shared" si="4"/>
        <v>0</v>
      </c>
      <c r="N22" s="37">
        <f t="shared" ref="N22:N28" si="5">SUM(B22:M22)</f>
        <v>0</v>
      </c>
    </row>
    <row r="23" spans="1:14" ht="24.75" customHeight="1" x14ac:dyDescent="0.3">
      <c r="A23" s="33" t="s">
        <v>26</v>
      </c>
      <c r="B23" s="36">
        <f t="shared" si="4"/>
        <v>0</v>
      </c>
      <c r="C23" s="36">
        <f t="shared" si="4"/>
        <v>0</v>
      </c>
      <c r="D23" s="36">
        <f t="shared" si="4"/>
        <v>0</v>
      </c>
      <c r="E23" s="36">
        <f t="shared" si="4"/>
        <v>0</v>
      </c>
      <c r="F23" s="36">
        <f t="shared" si="4"/>
        <v>0</v>
      </c>
      <c r="G23" s="36">
        <f t="shared" si="4"/>
        <v>0</v>
      </c>
      <c r="H23" s="36">
        <f t="shared" si="4"/>
        <v>0</v>
      </c>
      <c r="I23" s="36">
        <f t="shared" si="4"/>
        <v>0</v>
      </c>
      <c r="J23" s="36">
        <f t="shared" si="4"/>
        <v>0</v>
      </c>
      <c r="K23" s="36">
        <f t="shared" si="4"/>
        <v>0</v>
      </c>
      <c r="L23" s="36">
        <f t="shared" si="4"/>
        <v>0</v>
      </c>
      <c r="M23" s="36">
        <f t="shared" si="4"/>
        <v>0</v>
      </c>
      <c r="N23" s="37">
        <f t="shared" si="5"/>
        <v>0</v>
      </c>
    </row>
    <row r="24" spans="1:14" ht="24.75" customHeight="1" x14ac:dyDescent="0.3">
      <c r="A24" s="33" t="s">
        <v>27</v>
      </c>
      <c r="B24" s="36">
        <f t="shared" si="4"/>
        <v>0</v>
      </c>
      <c r="C24" s="36">
        <f t="shared" si="4"/>
        <v>0</v>
      </c>
      <c r="D24" s="36">
        <f t="shared" si="4"/>
        <v>0</v>
      </c>
      <c r="E24" s="36">
        <f t="shared" si="4"/>
        <v>0</v>
      </c>
      <c r="F24" s="36">
        <f t="shared" si="4"/>
        <v>0</v>
      </c>
      <c r="G24" s="36">
        <f t="shared" si="4"/>
        <v>0</v>
      </c>
      <c r="H24" s="36">
        <f t="shared" si="4"/>
        <v>0</v>
      </c>
      <c r="I24" s="36">
        <f t="shared" si="4"/>
        <v>0</v>
      </c>
      <c r="J24" s="36">
        <f t="shared" si="4"/>
        <v>0</v>
      </c>
      <c r="K24" s="36">
        <f t="shared" si="4"/>
        <v>0</v>
      </c>
      <c r="L24" s="36">
        <f t="shared" si="4"/>
        <v>0</v>
      </c>
      <c r="M24" s="36">
        <f t="shared" si="4"/>
        <v>0</v>
      </c>
      <c r="N24" s="37">
        <f t="shared" si="5"/>
        <v>0</v>
      </c>
    </row>
    <row r="25" spans="1:14" ht="24.75" customHeight="1" x14ac:dyDescent="0.3">
      <c r="A25" s="33" t="s">
        <v>28</v>
      </c>
      <c r="B25" s="36">
        <f t="shared" si="4"/>
        <v>0</v>
      </c>
      <c r="C25" s="36">
        <f t="shared" si="4"/>
        <v>0</v>
      </c>
      <c r="D25" s="36">
        <f t="shared" si="4"/>
        <v>0</v>
      </c>
      <c r="E25" s="36">
        <f t="shared" si="4"/>
        <v>0</v>
      </c>
      <c r="F25" s="36">
        <f t="shared" si="4"/>
        <v>0</v>
      </c>
      <c r="G25" s="36">
        <f t="shared" si="4"/>
        <v>0</v>
      </c>
      <c r="H25" s="36">
        <f t="shared" si="4"/>
        <v>0</v>
      </c>
      <c r="I25" s="36">
        <f t="shared" si="4"/>
        <v>0</v>
      </c>
      <c r="J25" s="36">
        <f t="shared" si="4"/>
        <v>0</v>
      </c>
      <c r="K25" s="36">
        <f t="shared" si="4"/>
        <v>0</v>
      </c>
      <c r="L25" s="36">
        <f t="shared" si="4"/>
        <v>0</v>
      </c>
      <c r="M25" s="36">
        <f t="shared" si="4"/>
        <v>0</v>
      </c>
      <c r="N25" s="37">
        <f t="shared" si="5"/>
        <v>0</v>
      </c>
    </row>
    <row r="26" spans="1:14" ht="24.75" customHeight="1" x14ac:dyDescent="0.3">
      <c r="A26" s="33"/>
      <c r="B26" s="36">
        <f t="shared" si="4"/>
        <v>0</v>
      </c>
      <c r="C26" s="36">
        <f t="shared" si="4"/>
        <v>0</v>
      </c>
      <c r="D26" s="36">
        <f t="shared" si="4"/>
        <v>0</v>
      </c>
      <c r="E26" s="36">
        <f t="shared" si="4"/>
        <v>0</v>
      </c>
      <c r="F26" s="36">
        <f t="shared" si="4"/>
        <v>0</v>
      </c>
      <c r="G26" s="36">
        <f t="shared" si="4"/>
        <v>0</v>
      </c>
      <c r="H26" s="36">
        <f t="shared" si="4"/>
        <v>0</v>
      </c>
      <c r="I26" s="36">
        <f t="shared" si="4"/>
        <v>0</v>
      </c>
      <c r="J26" s="36">
        <f t="shared" si="4"/>
        <v>0</v>
      </c>
      <c r="K26" s="36">
        <f t="shared" si="4"/>
        <v>0</v>
      </c>
      <c r="L26" s="36">
        <f t="shared" si="4"/>
        <v>0</v>
      </c>
      <c r="M26" s="36">
        <f t="shared" si="4"/>
        <v>0</v>
      </c>
      <c r="N26" s="37">
        <f t="shared" si="5"/>
        <v>0</v>
      </c>
    </row>
    <row r="27" spans="1:14" ht="24.75" customHeight="1" x14ac:dyDescent="0.3">
      <c r="A27" s="33"/>
      <c r="B27" s="36">
        <f t="shared" si="4"/>
        <v>0</v>
      </c>
      <c r="C27" s="36">
        <f t="shared" si="4"/>
        <v>0</v>
      </c>
      <c r="D27" s="36">
        <f t="shared" si="4"/>
        <v>0</v>
      </c>
      <c r="E27" s="36">
        <f t="shared" si="4"/>
        <v>0</v>
      </c>
      <c r="F27" s="36">
        <f t="shared" si="4"/>
        <v>0</v>
      </c>
      <c r="G27" s="36">
        <f t="shared" si="4"/>
        <v>0</v>
      </c>
      <c r="H27" s="36">
        <f t="shared" si="4"/>
        <v>0</v>
      </c>
      <c r="I27" s="36">
        <f t="shared" si="4"/>
        <v>0</v>
      </c>
      <c r="J27" s="36">
        <f t="shared" si="4"/>
        <v>0</v>
      </c>
      <c r="K27" s="36">
        <f t="shared" si="4"/>
        <v>0</v>
      </c>
      <c r="L27" s="36">
        <f t="shared" si="4"/>
        <v>0</v>
      </c>
      <c r="M27" s="36">
        <f t="shared" si="4"/>
        <v>0</v>
      </c>
      <c r="N27" s="37">
        <f t="shared" si="5"/>
        <v>0</v>
      </c>
    </row>
    <row r="28" spans="1:14" ht="24.75" customHeight="1" x14ac:dyDescent="0.3">
      <c r="A28" s="33" t="s">
        <v>29</v>
      </c>
      <c r="B28" s="38">
        <f t="shared" si="4"/>
        <v>0</v>
      </c>
      <c r="C28" s="38">
        <f t="shared" si="4"/>
        <v>0</v>
      </c>
      <c r="D28" s="38">
        <f t="shared" si="4"/>
        <v>0</v>
      </c>
      <c r="E28" s="38">
        <f t="shared" si="4"/>
        <v>0</v>
      </c>
      <c r="F28" s="38">
        <f t="shared" si="4"/>
        <v>0</v>
      </c>
      <c r="G28" s="38">
        <f t="shared" si="4"/>
        <v>0</v>
      </c>
      <c r="H28" s="38">
        <f t="shared" si="4"/>
        <v>0</v>
      </c>
      <c r="I28" s="38">
        <f t="shared" si="4"/>
        <v>0</v>
      </c>
      <c r="J28" s="38">
        <f t="shared" si="4"/>
        <v>0</v>
      </c>
      <c r="K28" s="38">
        <f t="shared" si="4"/>
        <v>0</v>
      </c>
      <c r="L28" s="38">
        <f t="shared" si="4"/>
        <v>0</v>
      </c>
      <c r="M28" s="38">
        <f t="shared" si="4"/>
        <v>0</v>
      </c>
      <c r="N28" s="39">
        <f t="shared" si="5"/>
        <v>0</v>
      </c>
    </row>
    <row r="29" spans="1:14" ht="24.75" customHeight="1" x14ac:dyDescent="0.3">
      <c r="A29" s="30" t="s">
        <v>30</v>
      </c>
      <c r="B29" s="31">
        <f t="shared" ref="B29:M29" si="6">SUM(B30:B34)</f>
        <v>0</v>
      </c>
      <c r="C29" s="31">
        <f t="shared" si="6"/>
        <v>0</v>
      </c>
      <c r="D29" s="31">
        <f t="shared" si="6"/>
        <v>0</v>
      </c>
      <c r="E29" s="31">
        <f t="shared" si="6"/>
        <v>0</v>
      </c>
      <c r="F29" s="31">
        <f t="shared" si="6"/>
        <v>0</v>
      </c>
      <c r="G29" s="31">
        <f t="shared" si="6"/>
        <v>0</v>
      </c>
      <c r="H29" s="31">
        <f t="shared" si="6"/>
        <v>0</v>
      </c>
      <c r="I29" s="31">
        <f t="shared" si="6"/>
        <v>0</v>
      </c>
      <c r="J29" s="31">
        <f t="shared" si="6"/>
        <v>0</v>
      </c>
      <c r="K29" s="31">
        <f t="shared" si="6"/>
        <v>0</v>
      </c>
      <c r="L29" s="31">
        <f t="shared" si="6"/>
        <v>0</v>
      </c>
      <c r="M29" s="31">
        <f t="shared" si="6"/>
        <v>0</v>
      </c>
      <c r="N29" s="32">
        <f t="shared" ref="N29:N36" si="7">SUM(B29:M29)</f>
        <v>0</v>
      </c>
    </row>
    <row r="30" spans="1:14" ht="24.75" customHeight="1" x14ac:dyDescent="0.3">
      <c r="A30" s="40" t="s">
        <v>31</v>
      </c>
      <c r="B30" s="34">
        <f t="shared" ref="B30:M34" si="8">SUMIFS(
Historique_Montant,
Historique_Mois,B$7,
Historique_Section,"Dépenses fixes - "&amp;$A$29,
Historique_Categorie,$A30,
Historique_Enregistre,TRUE,
Historique_Statut,"OK"
)</f>
        <v>0</v>
      </c>
      <c r="C30" s="34">
        <f t="shared" si="8"/>
        <v>0</v>
      </c>
      <c r="D30" s="34">
        <f t="shared" si="8"/>
        <v>0</v>
      </c>
      <c r="E30" s="34">
        <f t="shared" si="8"/>
        <v>0</v>
      </c>
      <c r="F30" s="34">
        <f t="shared" si="8"/>
        <v>0</v>
      </c>
      <c r="G30" s="34">
        <f t="shared" si="8"/>
        <v>0</v>
      </c>
      <c r="H30" s="34">
        <f t="shared" si="8"/>
        <v>0</v>
      </c>
      <c r="I30" s="34">
        <f t="shared" si="8"/>
        <v>0</v>
      </c>
      <c r="J30" s="34">
        <f t="shared" si="8"/>
        <v>0</v>
      </c>
      <c r="K30" s="34">
        <f t="shared" si="8"/>
        <v>0</v>
      </c>
      <c r="L30" s="34">
        <f t="shared" si="8"/>
        <v>0</v>
      </c>
      <c r="M30" s="34">
        <f t="shared" si="8"/>
        <v>0</v>
      </c>
      <c r="N30" s="35">
        <f t="shared" si="7"/>
        <v>0</v>
      </c>
    </row>
    <row r="31" spans="1:14" ht="24.75" customHeight="1" x14ac:dyDescent="0.3">
      <c r="A31" s="40" t="s">
        <v>32</v>
      </c>
      <c r="B31" s="36">
        <f t="shared" si="8"/>
        <v>0</v>
      </c>
      <c r="C31" s="36">
        <f t="shared" si="8"/>
        <v>0</v>
      </c>
      <c r="D31" s="36">
        <f t="shared" si="8"/>
        <v>0</v>
      </c>
      <c r="E31" s="36">
        <f t="shared" si="8"/>
        <v>0</v>
      </c>
      <c r="F31" s="36">
        <f t="shared" si="8"/>
        <v>0</v>
      </c>
      <c r="G31" s="36">
        <f t="shared" si="8"/>
        <v>0</v>
      </c>
      <c r="H31" s="36">
        <f t="shared" si="8"/>
        <v>0</v>
      </c>
      <c r="I31" s="36">
        <f t="shared" si="8"/>
        <v>0</v>
      </c>
      <c r="J31" s="36">
        <f t="shared" si="8"/>
        <v>0</v>
      </c>
      <c r="K31" s="36">
        <f t="shared" si="8"/>
        <v>0</v>
      </c>
      <c r="L31" s="36">
        <f t="shared" si="8"/>
        <v>0</v>
      </c>
      <c r="M31" s="36">
        <f t="shared" si="8"/>
        <v>0</v>
      </c>
      <c r="N31" s="37">
        <f t="shared" si="7"/>
        <v>0</v>
      </c>
    </row>
    <row r="32" spans="1:14" ht="24.75" customHeight="1" x14ac:dyDescent="0.3">
      <c r="A32" s="40"/>
      <c r="B32" s="36">
        <f t="shared" si="8"/>
        <v>0</v>
      </c>
      <c r="C32" s="36">
        <f t="shared" si="8"/>
        <v>0</v>
      </c>
      <c r="D32" s="36">
        <f t="shared" si="8"/>
        <v>0</v>
      </c>
      <c r="E32" s="36">
        <f t="shared" si="8"/>
        <v>0</v>
      </c>
      <c r="F32" s="36">
        <f t="shared" si="8"/>
        <v>0</v>
      </c>
      <c r="G32" s="36">
        <f t="shared" si="8"/>
        <v>0</v>
      </c>
      <c r="H32" s="36">
        <f t="shared" si="8"/>
        <v>0</v>
      </c>
      <c r="I32" s="36">
        <f t="shared" si="8"/>
        <v>0</v>
      </c>
      <c r="J32" s="36">
        <f t="shared" si="8"/>
        <v>0</v>
      </c>
      <c r="K32" s="36">
        <f t="shared" si="8"/>
        <v>0</v>
      </c>
      <c r="L32" s="36">
        <f t="shared" si="8"/>
        <v>0</v>
      </c>
      <c r="M32" s="36">
        <f t="shared" si="8"/>
        <v>0</v>
      </c>
      <c r="N32" s="37">
        <f t="shared" si="7"/>
        <v>0</v>
      </c>
    </row>
    <row r="33" spans="1:14" ht="24.75" customHeight="1" x14ac:dyDescent="0.3">
      <c r="A33" s="40"/>
      <c r="B33" s="36">
        <f t="shared" si="8"/>
        <v>0</v>
      </c>
      <c r="C33" s="36">
        <f t="shared" si="8"/>
        <v>0</v>
      </c>
      <c r="D33" s="36">
        <f t="shared" si="8"/>
        <v>0</v>
      </c>
      <c r="E33" s="36">
        <f t="shared" si="8"/>
        <v>0</v>
      </c>
      <c r="F33" s="36">
        <f t="shared" si="8"/>
        <v>0</v>
      </c>
      <c r="G33" s="36">
        <f t="shared" si="8"/>
        <v>0</v>
      </c>
      <c r="H33" s="36">
        <f t="shared" si="8"/>
        <v>0</v>
      </c>
      <c r="I33" s="36">
        <f t="shared" si="8"/>
        <v>0</v>
      </c>
      <c r="J33" s="36">
        <f t="shared" si="8"/>
        <v>0</v>
      </c>
      <c r="K33" s="36">
        <f t="shared" si="8"/>
        <v>0</v>
      </c>
      <c r="L33" s="36">
        <f t="shared" si="8"/>
        <v>0</v>
      </c>
      <c r="M33" s="36">
        <f t="shared" si="8"/>
        <v>0</v>
      </c>
      <c r="N33" s="37">
        <f t="shared" si="7"/>
        <v>0</v>
      </c>
    </row>
    <row r="34" spans="1:14" ht="24.75" customHeight="1" x14ac:dyDescent="0.3">
      <c r="A34" s="40" t="s">
        <v>33</v>
      </c>
      <c r="B34" s="38">
        <f t="shared" si="8"/>
        <v>0</v>
      </c>
      <c r="C34" s="38">
        <f t="shared" si="8"/>
        <v>0</v>
      </c>
      <c r="D34" s="38">
        <f t="shared" si="8"/>
        <v>0</v>
      </c>
      <c r="E34" s="38">
        <f t="shared" si="8"/>
        <v>0</v>
      </c>
      <c r="F34" s="38">
        <f t="shared" si="8"/>
        <v>0</v>
      </c>
      <c r="G34" s="38">
        <f t="shared" si="8"/>
        <v>0</v>
      </c>
      <c r="H34" s="38">
        <f t="shared" si="8"/>
        <v>0</v>
      </c>
      <c r="I34" s="38">
        <f t="shared" si="8"/>
        <v>0</v>
      </c>
      <c r="J34" s="38">
        <f t="shared" si="8"/>
        <v>0</v>
      </c>
      <c r="K34" s="38">
        <f t="shared" si="8"/>
        <v>0</v>
      </c>
      <c r="L34" s="38">
        <f t="shared" si="8"/>
        <v>0</v>
      </c>
      <c r="M34" s="38">
        <f t="shared" si="8"/>
        <v>0</v>
      </c>
      <c r="N34" s="39">
        <f t="shared" si="7"/>
        <v>0</v>
      </c>
    </row>
    <row r="35" spans="1:14" ht="24.75" customHeight="1" x14ac:dyDescent="0.3">
      <c r="A35" s="30" t="s">
        <v>34</v>
      </c>
      <c r="B35" s="31">
        <f t="shared" ref="B35:M35" si="9">SUM(B36:B44)</f>
        <v>0</v>
      </c>
      <c r="C35" s="31">
        <f t="shared" si="9"/>
        <v>0</v>
      </c>
      <c r="D35" s="31">
        <f t="shared" si="9"/>
        <v>0</v>
      </c>
      <c r="E35" s="31">
        <f t="shared" si="9"/>
        <v>0</v>
      </c>
      <c r="F35" s="31">
        <f t="shared" si="9"/>
        <v>0</v>
      </c>
      <c r="G35" s="31">
        <f t="shared" si="9"/>
        <v>0</v>
      </c>
      <c r="H35" s="31">
        <f t="shared" si="9"/>
        <v>0</v>
      </c>
      <c r="I35" s="31">
        <f t="shared" si="9"/>
        <v>0</v>
      </c>
      <c r="J35" s="31">
        <f t="shared" si="9"/>
        <v>0</v>
      </c>
      <c r="K35" s="31">
        <f t="shared" si="9"/>
        <v>0</v>
      </c>
      <c r="L35" s="31">
        <f t="shared" si="9"/>
        <v>0</v>
      </c>
      <c r="M35" s="31">
        <f t="shared" si="9"/>
        <v>0</v>
      </c>
      <c r="N35" s="32">
        <f t="shared" si="7"/>
        <v>0</v>
      </c>
    </row>
    <row r="36" spans="1:14" ht="24.75" customHeight="1" x14ac:dyDescent="0.3">
      <c r="A36" s="40" t="s">
        <v>35</v>
      </c>
      <c r="B36" s="34">
        <f t="shared" ref="B36:M44" si="10">SUMIFS(
Historique_Montant,
Historique_Mois,B$7,
Historique_Section,"Dépenses fixes - "&amp;$A$35,
Historique_Categorie,$A36,
Historique_Enregistre,TRUE,
Historique_Statut,"OK"
)</f>
        <v>0</v>
      </c>
      <c r="C36" s="34">
        <f t="shared" si="10"/>
        <v>0</v>
      </c>
      <c r="D36" s="34">
        <f t="shared" si="10"/>
        <v>0</v>
      </c>
      <c r="E36" s="34">
        <f t="shared" si="10"/>
        <v>0</v>
      </c>
      <c r="F36" s="34">
        <f t="shared" si="10"/>
        <v>0</v>
      </c>
      <c r="G36" s="34">
        <f t="shared" si="10"/>
        <v>0</v>
      </c>
      <c r="H36" s="34">
        <f t="shared" si="10"/>
        <v>0</v>
      </c>
      <c r="I36" s="34">
        <f t="shared" si="10"/>
        <v>0</v>
      </c>
      <c r="J36" s="34">
        <f t="shared" si="10"/>
        <v>0</v>
      </c>
      <c r="K36" s="34">
        <f t="shared" si="10"/>
        <v>0</v>
      </c>
      <c r="L36" s="34">
        <f t="shared" si="10"/>
        <v>0</v>
      </c>
      <c r="M36" s="34">
        <f t="shared" si="10"/>
        <v>0</v>
      </c>
      <c r="N36" s="35">
        <f t="shared" si="7"/>
        <v>0</v>
      </c>
    </row>
    <row r="37" spans="1:14" ht="24.75" customHeight="1" x14ac:dyDescent="0.3">
      <c r="A37" s="40" t="s">
        <v>36</v>
      </c>
      <c r="B37" s="36">
        <f t="shared" si="10"/>
        <v>0</v>
      </c>
      <c r="C37" s="36">
        <f t="shared" si="10"/>
        <v>0</v>
      </c>
      <c r="D37" s="36">
        <f t="shared" si="10"/>
        <v>0</v>
      </c>
      <c r="E37" s="36">
        <f t="shared" si="10"/>
        <v>0</v>
      </c>
      <c r="F37" s="36">
        <f t="shared" si="10"/>
        <v>0</v>
      </c>
      <c r="G37" s="36">
        <f t="shared" si="10"/>
        <v>0</v>
      </c>
      <c r="H37" s="36">
        <f t="shared" si="10"/>
        <v>0</v>
      </c>
      <c r="I37" s="36">
        <f t="shared" si="10"/>
        <v>0</v>
      </c>
      <c r="J37" s="36">
        <f t="shared" si="10"/>
        <v>0</v>
      </c>
      <c r="K37" s="36">
        <f t="shared" si="10"/>
        <v>0</v>
      </c>
      <c r="L37" s="36">
        <f t="shared" si="10"/>
        <v>0</v>
      </c>
      <c r="M37" s="36">
        <f t="shared" si="10"/>
        <v>0</v>
      </c>
      <c r="N37" s="37">
        <f t="shared" ref="N37:N44" si="11">SUM(B37:M37)</f>
        <v>0</v>
      </c>
    </row>
    <row r="38" spans="1:14" ht="24.75" customHeight="1" x14ac:dyDescent="0.3">
      <c r="A38" s="40" t="s">
        <v>37</v>
      </c>
      <c r="B38" s="36">
        <f t="shared" si="10"/>
        <v>0</v>
      </c>
      <c r="C38" s="36">
        <f t="shared" si="10"/>
        <v>0</v>
      </c>
      <c r="D38" s="36">
        <f t="shared" si="10"/>
        <v>0</v>
      </c>
      <c r="E38" s="36">
        <f t="shared" si="10"/>
        <v>0</v>
      </c>
      <c r="F38" s="36">
        <f t="shared" si="10"/>
        <v>0</v>
      </c>
      <c r="G38" s="36">
        <f t="shared" si="10"/>
        <v>0</v>
      </c>
      <c r="H38" s="36">
        <f t="shared" si="10"/>
        <v>0</v>
      </c>
      <c r="I38" s="36">
        <f t="shared" si="10"/>
        <v>0</v>
      </c>
      <c r="J38" s="36">
        <f t="shared" si="10"/>
        <v>0</v>
      </c>
      <c r="K38" s="36">
        <f t="shared" si="10"/>
        <v>0</v>
      </c>
      <c r="L38" s="36">
        <f t="shared" si="10"/>
        <v>0</v>
      </c>
      <c r="M38" s="36">
        <f t="shared" si="10"/>
        <v>0</v>
      </c>
      <c r="N38" s="37">
        <f t="shared" si="11"/>
        <v>0</v>
      </c>
    </row>
    <row r="39" spans="1:14" ht="24.75" customHeight="1" x14ac:dyDescent="0.3">
      <c r="A39" s="40" t="s">
        <v>38</v>
      </c>
      <c r="B39" s="36">
        <f t="shared" si="10"/>
        <v>0</v>
      </c>
      <c r="C39" s="36">
        <f t="shared" si="10"/>
        <v>0</v>
      </c>
      <c r="D39" s="36">
        <f t="shared" si="10"/>
        <v>0</v>
      </c>
      <c r="E39" s="36">
        <f t="shared" si="10"/>
        <v>0</v>
      </c>
      <c r="F39" s="36">
        <f t="shared" si="10"/>
        <v>0</v>
      </c>
      <c r="G39" s="36">
        <f t="shared" si="10"/>
        <v>0</v>
      </c>
      <c r="H39" s="36">
        <f t="shared" si="10"/>
        <v>0</v>
      </c>
      <c r="I39" s="36">
        <f t="shared" si="10"/>
        <v>0</v>
      </c>
      <c r="J39" s="36">
        <f t="shared" si="10"/>
        <v>0</v>
      </c>
      <c r="K39" s="36">
        <f t="shared" si="10"/>
        <v>0</v>
      </c>
      <c r="L39" s="36">
        <f t="shared" si="10"/>
        <v>0</v>
      </c>
      <c r="M39" s="36">
        <f t="shared" si="10"/>
        <v>0</v>
      </c>
      <c r="N39" s="37">
        <f t="shared" si="11"/>
        <v>0</v>
      </c>
    </row>
    <row r="40" spans="1:14" ht="24.75" customHeight="1" x14ac:dyDescent="0.3">
      <c r="A40" s="40" t="s">
        <v>39</v>
      </c>
      <c r="B40" s="36">
        <f t="shared" si="10"/>
        <v>0</v>
      </c>
      <c r="C40" s="36">
        <f t="shared" si="10"/>
        <v>0</v>
      </c>
      <c r="D40" s="36">
        <f t="shared" si="10"/>
        <v>0</v>
      </c>
      <c r="E40" s="36">
        <f t="shared" si="10"/>
        <v>0</v>
      </c>
      <c r="F40" s="36">
        <f t="shared" si="10"/>
        <v>0</v>
      </c>
      <c r="G40" s="36">
        <f t="shared" si="10"/>
        <v>0</v>
      </c>
      <c r="H40" s="36">
        <f t="shared" si="10"/>
        <v>0</v>
      </c>
      <c r="I40" s="36">
        <f t="shared" si="10"/>
        <v>0</v>
      </c>
      <c r="J40" s="36">
        <f t="shared" si="10"/>
        <v>0</v>
      </c>
      <c r="K40" s="36">
        <f t="shared" si="10"/>
        <v>0</v>
      </c>
      <c r="L40" s="36">
        <f t="shared" si="10"/>
        <v>0</v>
      </c>
      <c r="M40" s="36">
        <f t="shared" si="10"/>
        <v>0</v>
      </c>
      <c r="N40" s="37">
        <f t="shared" si="11"/>
        <v>0</v>
      </c>
    </row>
    <row r="41" spans="1:14" ht="24.75" customHeight="1" x14ac:dyDescent="0.3">
      <c r="A41" s="40" t="s">
        <v>40</v>
      </c>
      <c r="B41" s="36">
        <f t="shared" si="10"/>
        <v>0</v>
      </c>
      <c r="C41" s="36">
        <f t="shared" si="10"/>
        <v>0</v>
      </c>
      <c r="D41" s="36">
        <f t="shared" si="10"/>
        <v>0</v>
      </c>
      <c r="E41" s="36">
        <f t="shared" si="10"/>
        <v>0</v>
      </c>
      <c r="F41" s="36">
        <f t="shared" si="10"/>
        <v>0</v>
      </c>
      <c r="G41" s="36">
        <f t="shared" si="10"/>
        <v>0</v>
      </c>
      <c r="H41" s="36">
        <f t="shared" si="10"/>
        <v>0</v>
      </c>
      <c r="I41" s="36">
        <f t="shared" si="10"/>
        <v>0</v>
      </c>
      <c r="J41" s="36">
        <f t="shared" si="10"/>
        <v>0</v>
      </c>
      <c r="K41" s="36">
        <f t="shared" si="10"/>
        <v>0</v>
      </c>
      <c r="L41" s="36">
        <f t="shared" si="10"/>
        <v>0</v>
      </c>
      <c r="M41" s="36">
        <f t="shared" si="10"/>
        <v>0</v>
      </c>
      <c r="N41" s="37">
        <f t="shared" si="11"/>
        <v>0</v>
      </c>
    </row>
    <row r="42" spans="1:14" ht="24.75" customHeight="1" x14ac:dyDescent="0.3">
      <c r="A42" s="40" t="s">
        <v>41</v>
      </c>
      <c r="B42" s="36">
        <f t="shared" si="10"/>
        <v>0</v>
      </c>
      <c r="C42" s="36">
        <f t="shared" si="10"/>
        <v>0</v>
      </c>
      <c r="D42" s="36">
        <f t="shared" si="10"/>
        <v>0</v>
      </c>
      <c r="E42" s="36">
        <f t="shared" si="10"/>
        <v>0</v>
      </c>
      <c r="F42" s="36">
        <f t="shared" si="10"/>
        <v>0</v>
      </c>
      <c r="G42" s="36">
        <f t="shared" si="10"/>
        <v>0</v>
      </c>
      <c r="H42" s="36">
        <f t="shared" si="10"/>
        <v>0</v>
      </c>
      <c r="I42" s="36">
        <f t="shared" si="10"/>
        <v>0</v>
      </c>
      <c r="J42" s="36">
        <f t="shared" si="10"/>
        <v>0</v>
      </c>
      <c r="K42" s="36">
        <f t="shared" si="10"/>
        <v>0</v>
      </c>
      <c r="L42" s="36">
        <f t="shared" si="10"/>
        <v>0</v>
      </c>
      <c r="M42" s="36">
        <f t="shared" si="10"/>
        <v>0</v>
      </c>
      <c r="N42" s="37">
        <f t="shared" si="11"/>
        <v>0</v>
      </c>
    </row>
    <row r="43" spans="1:14" ht="24.75" customHeight="1" x14ac:dyDescent="0.3">
      <c r="A43" s="40"/>
      <c r="B43" s="36">
        <f t="shared" si="10"/>
        <v>0</v>
      </c>
      <c r="C43" s="36">
        <f t="shared" si="10"/>
        <v>0</v>
      </c>
      <c r="D43" s="36">
        <f t="shared" si="10"/>
        <v>0</v>
      </c>
      <c r="E43" s="36">
        <f t="shared" si="10"/>
        <v>0</v>
      </c>
      <c r="F43" s="36">
        <f t="shared" si="10"/>
        <v>0</v>
      </c>
      <c r="G43" s="36">
        <f t="shared" si="10"/>
        <v>0</v>
      </c>
      <c r="H43" s="36">
        <f t="shared" si="10"/>
        <v>0</v>
      </c>
      <c r="I43" s="36">
        <f t="shared" si="10"/>
        <v>0</v>
      </c>
      <c r="J43" s="36">
        <f t="shared" si="10"/>
        <v>0</v>
      </c>
      <c r="K43" s="36">
        <f t="shared" si="10"/>
        <v>0</v>
      </c>
      <c r="L43" s="36">
        <f t="shared" si="10"/>
        <v>0</v>
      </c>
      <c r="M43" s="36">
        <f t="shared" si="10"/>
        <v>0</v>
      </c>
      <c r="N43" s="37">
        <f t="shared" si="11"/>
        <v>0</v>
      </c>
    </row>
    <row r="44" spans="1:14" ht="24.75" customHeight="1" x14ac:dyDescent="0.3">
      <c r="A44" s="40" t="s">
        <v>42</v>
      </c>
      <c r="B44" s="38">
        <f t="shared" si="10"/>
        <v>0</v>
      </c>
      <c r="C44" s="38">
        <f t="shared" si="10"/>
        <v>0</v>
      </c>
      <c r="D44" s="38">
        <f t="shared" si="10"/>
        <v>0</v>
      </c>
      <c r="E44" s="38">
        <f t="shared" si="10"/>
        <v>0</v>
      </c>
      <c r="F44" s="38">
        <f t="shared" si="10"/>
        <v>0</v>
      </c>
      <c r="G44" s="38">
        <f t="shared" si="10"/>
        <v>0</v>
      </c>
      <c r="H44" s="38">
        <f t="shared" si="10"/>
        <v>0</v>
      </c>
      <c r="I44" s="38">
        <f t="shared" si="10"/>
        <v>0</v>
      </c>
      <c r="J44" s="38">
        <f t="shared" si="10"/>
        <v>0</v>
      </c>
      <c r="K44" s="38">
        <f t="shared" si="10"/>
        <v>0</v>
      </c>
      <c r="L44" s="38">
        <f t="shared" si="10"/>
        <v>0</v>
      </c>
      <c r="M44" s="38">
        <f t="shared" si="10"/>
        <v>0</v>
      </c>
      <c r="N44" s="39">
        <f t="shared" si="11"/>
        <v>0</v>
      </c>
    </row>
    <row r="45" spans="1:14" ht="24.75" customHeight="1" x14ac:dyDescent="0.3">
      <c r="A45" s="30" t="s">
        <v>43</v>
      </c>
      <c r="B45" s="31">
        <f>SUM(B46:B53)</f>
        <v>0</v>
      </c>
      <c r="C45" s="31">
        <f t="shared" ref="C45:L45" si="12">SUM(C46:C53)</f>
        <v>0</v>
      </c>
      <c r="D45" s="31">
        <f t="shared" si="12"/>
        <v>0</v>
      </c>
      <c r="E45" s="31">
        <f t="shared" si="12"/>
        <v>0</v>
      </c>
      <c r="F45" s="31">
        <f t="shared" si="12"/>
        <v>0</v>
      </c>
      <c r="G45" s="31">
        <f t="shared" si="12"/>
        <v>0</v>
      </c>
      <c r="H45" s="31">
        <f t="shared" si="12"/>
        <v>0</v>
      </c>
      <c r="I45" s="31">
        <f t="shared" si="12"/>
        <v>0</v>
      </c>
      <c r="J45" s="31">
        <f t="shared" si="12"/>
        <v>0</v>
      </c>
      <c r="K45" s="31">
        <f t="shared" si="12"/>
        <v>0</v>
      </c>
      <c r="L45" s="31">
        <f t="shared" si="12"/>
        <v>0</v>
      </c>
      <c r="M45" s="31">
        <f>SUM(M46:M53)</f>
        <v>0</v>
      </c>
      <c r="N45" s="32">
        <f>SUM(B45:M45)</f>
        <v>0</v>
      </c>
    </row>
    <row r="46" spans="1:14" ht="24.75" customHeight="1" x14ac:dyDescent="0.3">
      <c r="A46" s="40" t="s">
        <v>44</v>
      </c>
      <c r="B46" s="34">
        <f t="shared" ref="B46:M53" si="13">SUMIFS(
Historique_Montant,
Historique_Mois,B$7,
Historique_Section,"Dépenses fixes - "&amp;$A$45,
Historique_Categorie,$A46,
Historique_Enregistre,TRUE,
Historique_Statut,"OK"
)</f>
        <v>0</v>
      </c>
      <c r="C46" s="34">
        <f t="shared" si="13"/>
        <v>0</v>
      </c>
      <c r="D46" s="34">
        <f t="shared" si="13"/>
        <v>0</v>
      </c>
      <c r="E46" s="34">
        <f t="shared" si="13"/>
        <v>0</v>
      </c>
      <c r="F46" s="34">
        <f t="shared" si="13"/>
        <v>0</v>
      </c>
      <c r="G46" s="34">
        <f t="shared" si="13"/>
        <v>0</v>
      </c>
      <c r="H46" s="34">
        <f t="shared" si="13"/>
        <v>0</v>
      </c>
      <c r="I46" s="34">
        <f t="shared" si="13"/>
        <v>0</v>
      </c>
      <c r="J46" s="34">
        <f t="shared" si="13"/>
        <v>0</v>
      </c>
      <c r="K46" s="34">
        <f t="shared" si="13"/>
        <v>0</v>
      </c>
      <c r="L46" s="34">
        <f t="shared" si="13"/>
        <v>0</v>
      </c>
      <c r="M46" s="34">
        <f t="shared" si="13"/>
        <v>0</v>
      </c>
      <c r="N46" s="35">
        <f>SUM(B46:M46)</f>
        <v>0</v>
      </c>
    </row>
    <row r="47" spans="1:14" ht="24.75" customHeight="1" x14ac:dyDescent="0.3">
      <c r="A47" s="40" t="s">
        <v>45</v>
      </c>
      <c r="B47" s="36">
        <f t="shared" si="13"/>
        <v>0</v>
      </c>
      <c r="C47" s="36">
        <f t="shared" si="13"/>
        <v>0</v>
      </c>
      <c r="D47" s="36">
        <f t="shared" si="13"/>
        <v>0</v>
      </c>
      <c r="E47" s="36">
        <f t="shared" si="13"/>
        <v>0</v>
      </c>
      <c r="F47" s="36">
        <f t="shared" si="13"/>
        <v>0</v>
      </c>
      <c r="G47" s="36">
        <f t="shared" si="13"/>
        <v>0</v>
      </c>
      <c r="H47" s="36">
        <f t="shared" si="13"/>
        <v>0</v>
      </c>
      <c r="I47" s="36">
        <f t="shared" si="13"/>
        <v>0</v>
      </c>
      <c r="J47" s="36">
        <f t="shared" si="13"/>
        <v>0</v>
      </c>
      <c r="K47" s="36">
        <f t="shared" si="13"/>
        <v>0</v>
      </c>
      <c r="L47" s="36">
        <f t="shared" si="13"/>
        <v>0</v>
      </c>
      <c r="M47" s="36">
        <f t="shared" si="13"/>
        <v>0</v>
      </c>
      <c r="N47" s="37">
        <f t="shared" ref="N47:N53" si="14">SUM(B47:M47)</f>
        <v>0</v>
      </c>
    </row>
    <row r="48" spans="1:14" ht="24.75" customHeight="1" x14ac:dyDescent="0.3">
      <c r="A48" s="40" t="s">
        <v>46</v>
      </c>
      <c r="B48" s="36">
        <f t="shared" si="13"/>
        <v>0</v>
      </c>
      <c r="C48" s="36">
        <f t="shared" si="13"/>
        <v>0</v>
      </c>
      <c r="D48" s="36">
        <f t="shared" si="13"/>
        <v>0</v>
      </c>
      <c r="E48" s="36">
        <f t="shared" si="13"/>
        <v>0</v>
      </c>
      <c r="F48" s="36">
        <f t="shared" si="13"/>
        <v>0</v>
      </c>
      <c r="G48" s="36">
        <f t="shared" si="13"/>
        <v>0</v>
      </c>
      <c r="H48" s="36">
        <f t="shared" si="13"/>
        <v>0</v>
      </c>
      <c r="I48" s="36">
        <f t="shared" si="13"/>
        <v>0</v>
      </c>
      <c r="J48" s="36">
        <f t="shared" si="13"/>
        <v>0</v>
      </c>
      <c r="K48" s="36">
        <f t="shared" si="13"/>
        <v>0</v>
      </c>
      <c r="L48" s="36">
        <f t="shared" si="13"/>
        <v>0</v>
      </c>
      <c r="M48" s="36">
        <f t="shared" si="13"/>
        <v>0</v>
      </c>
      <c r="N48" s="37">
        <f t="shared" si="14"/>
        <v>0</v>
      </c>
    </row>
    <row r="49" spans="1:14" ht="24.75" customHeight="1" x14ac:dyDescent="0.3">
      <c r="A49" s="40" t="s">
        <v>47</v>
      </c>
      <c r="B49" s="36">
        <f t="shared" si="13"/>
        <v>0</v>
      </c>
      <c r="C49" s="36">
        <f t="shared" si="13"/>
        <v>0</v>
      </c>
      <c r="D49" s="36">
        <f t="shared" si="13"/>
        <v>0</v>
      </c>
      <c r="E49" s="36">
        <f t="shared" si="13"/>
        <v>0</v>
      </c>
      <c r="F49" s="36">
        <f t="shared" si="13"/>
        <v>0</v>
      </c>
      <c r="G49" s="36">
        <f t="shared" si="13"/>
        <v>0</v>
      </c>
      <c r="H49" s="36">
        <f t="shared" si="13"/>
        <v>0</v>
      </c>
      <c r="I49" s="36">
        <f t="shared" si="13"/>
        <v>0</v>
      </c>
      <c r="J49" s="36">
        <f t="shared" si="13"/>
        <v>0</v>
      </c>
      <c r="K49" s="36">
        <f t="shared" si="13"/>
        <v>0</v>
      </c>
      <c r="L49" s="36">
        <f t="shared" si="13"/>
        <v>0</v>
      </c>
      <c r="M49" s="36">
        <f t="shared" si="13"/>
        <v>0</v>
      </c>
      <c r="N49" s="37">
        <f t="shared" si="14"/>
        <v>0</v>
      </c>
    </row>
    <row r="50" spans="1:14" ht="24.75" customHeight="1" x14ac:dyDescent="0.3">
      <c r="A50" s="40" t="s">
        <v>48</v>
      </c>
      <c r="B50" s="36">
        <f t="shared" si="13"/>
        <v>0</v>
      </c>
      <c r="C50" s="36">
        <f t="shared" si="13"/>
        <v>0</v>
      </c>
      <c r="D50" s="36">
        <f t="shared" si="13"/>
        <v>0</v>
      </c>
      <c r="E50" s="36">
        <f t="shared" si="13"/>
        <v>0</v>
      </c>
      <c r="F50" s="36">
        <f t="shared" si="13"/>
        <v>0</v>
      </c>
      <c r="G50" s="36">
        <f t="shared" si="13"/>
        <v>0</v>
      </c>
      <c r="H50" s="36">
        <f t="shared" si="13"/>
        <v>0</v>
      </c>
      <c r="I50" s="36">
        <f t="shared" si="13"/>
        <v>0</v>
      </c>
      <c r="J50" s="36">
        <f t="shared" si="13"/>
        <v>0</v>
      </c>
      <c r="K50" s="36">
        <f t="shared" si="13"/>
        <v>0</v>
      </c>
      <c r="L50" s="36">
        <f t="shared" si="13"/>
        <v>0</v>
      </c>
      <c r="M50" s="36">
        <f t="shared" si="13"/>
        <v>0</v>
      </c>
      <c r="N50" s="37">
        <f t="shared" si="14"/>
        <v>0</v>
      </c>
    </row>
    <row r="51" spans="1:14" ht="24.75" customHeight="1" x14ac:dyDescent="0.3">
      <c r="A51" s="40"/>
      <c r="B51" s="36">
        <f t="shared" si="13"/>
        <v>0</v>
      </c>
      <c r="C51" s="36">
        <f t="shared" si="13"/>
        <v>0</v>
      </c>
      <c r="D51" s="36">
        <f t="shared" si="13"/>
        <v>0</v>
      </c>
      <c r="E51" s="36">
        <f t="shared" si="13"/>
        <v>0</v>
      </c>
      <c r="F51" s="36">
        <f t="shared" si="13"/>
        <v>0</v>
      </c>
      <c r="G51" s="36">
        <f t="shared" si="13"/>
        <v>0</v>
      </c>
      <c r="H51" s="36">
        <f t="shared" si="13"/>
        <v>0</v>
      </c>
      <c r="I51" s="36">
        <f t="shared" si="13"/>
        <v>0</v>
      </c>
      <c r="J51" s="36">
        <f t="shared" si="13"/>
        <v>0</v>
      </c>
      <c r="K51" s="36">
        <f t="shared" si="13"/>
        <v>0</v>
      </c>
      <c r="L51" s="36">
        <f t="shared" si="13"/>
        <v>0</v>
      </c>
      <c r="M51" s="36">
        <f t="shared" si="13"/>
        <v>0</v>
      </c>
      <c r="N51" s="37">
        <f t="shared" si="14"/>
        <v>0</v>
      </c>
    </row>
    <row r="52" spans="1:14" ht="24.75" customHeight="1" x14ac:dyDescent="0.3">
      <c r="A52" s="40"/>
      <c r="B52" s="36">
        <f t="shared" si="13"/>
        <v>0</v>
      </c>
      <c r="C52" s="36">
        <f t="shared" si="13"/>
        <v>0</v>
      </c>
      <c r="D52" s="36">
        <f t="shared" si="13"/>
        <v>0</v>
      </c>
      <c r="E52" s="36">
        <f t="shared" si="13"/>
        <v>0</v>
      </c>
      <c r="F52" s="36">
        <f t="shared" si="13"/>
        <v>0</v>
      </c>
      <c r="G52" s="36">
        <f t="shared" si="13"/>
        <v>0</v>
      </c>
      <c r="H52" s="36">
        <f t="shared" si="13"/>
        <v>0</v>
      </c>
      <c r="I52" s="36">
        <f t="shared" si="13"/>
        <v>0</v>
      </c>
      <c r="J52" s="36">
        <f t="shared" si="13"/>
        <v>0</v>
      </c>
      <c r="K52" s="36">
        <f t="shared" si="13"/>
        <v>0</v>
      </c>
      <c r="L52" s="36">
        <f t="shared" si="13"/>
        <v>0</v>
      </c>
      <c r="M52" s="36">
        <f t="shared" si="13"/>
        <v>0</v>
      </c>
      <c r="N52" s="37">
        <f t="shared" si="14"/>
        <v>0</v>
      </c>
    </row>
    <row r="53" spans="1:14" ht="24.75" customHeight="1" x14ac:dyDescent="0.3">
      <c r="A53" s="40" t="s">
        <v>49</v>
      </c>
      <c r="B53" s="38">
        <f t="shared" si="13"/>
        <v>0</v>
      </c>
      <c r="C53" s="38">
        <f t="shared" si="13"/>
        <v>0</v>
      </c>
      <c r="D53" s="38">
        <f t="shared" si="13"/>
        <v>0</v>
      </c>
      <c r="E53" s="38">
        <f t="shared" si="13"/>
        <v>0</v>
      </c>
      <c r="F53" s="38">
        <f t="shared" si="13"/>
        <v>0</v>
      </c>
      <c r="G53" s="38">
        <f t="shared" si="13"/>
        <v>0</v>
      </c>
      <c r="H53" s="38">
        <f t="shared" si="13"/>
        <v>0</v>
      </c>
      <c r="I53" s="38">
        <f t="shared" si="13"/>
        <v>0</v>
      </c>
      <c r="J53" s="38">
        <f t="shared" si="13"/>
        <v>0</v>
      </c>
      <c r="K53" s="38">
        <f t="shared" si="13"/>
        <v>0</v>
      </c>
      <c r="L53" s="38">
        <f t="shared" si="13"/>
        <v>0</v>
      </c>
      <c r="M53" s="38">
        <f t="shared" si="13"/>
        <v>0</v>
      </c>
      <c r="N53" s="39">
        <f t="shared" si="14"/>
        <v>0</v>
      </c>
    </row>
    <row r="54" spans="1:14" ht="24.75" customHeight="1" x14ac:dyDescent="0.3">
      <c r="A54" s="30" t="s">
        <v>50</v>
      </c>
      <c r="B54" s="31">
        <f>SUM(B55:B58)</f>
        <v>0</v>
      </c>
      <c r="C54" s="31">
        <f t="shared" ref="C54:M54" si="15">SUM(C55:C58)</f>
        <v>0</v>
      </c>
      <c r="D54" s="31">
        <f t="shared" si="15"/>
        <v>0</v>
      </c>
      <c r="E54" s="31">
        <f t="shared" si="15"/>
        <v>0</v>
      </c>
      <c r="F54" s="31">
        <f t="shared" si="15"/>
        <v>0</v>
      </c>
      <c r="G54" s="31">
        <f>SUM(G55:G58)</f>
        <v>0</v>
      </c>
      <c r="H54" s="31">
        <f>SUM(H55:H58)</f>
        <v>0</v>
      </c>
      <c r="I54" s="31">
        <f t="shared" si="15"/>
        <v>0</v>
      </c>
      <c r="J54" s="31">
        <f t="shared" si="15"/>
        <v>0</v>
      </c>
      <c r="K54" s="31">
        <f t="shared" si="15"/>
        <v>0</v>
      </c>
      <c r="L54" s="31">
        <f t="shared" si="15"/>
        <v>0</v>
      </c>
      <c r="M54" s="31">
        <f t="shared" si="15"/>
        <v>0</v>
      </c>
      <c r="N54" s="32">
        <f t="shared" ref="N54:N59" si="16">SUM(B54:M54)</f>
        <v>0</v>
      </c>
    </row>
    <row r="55" spans="1:14" ht="24.75" customHeight="1" x14ac:dyDescent="0.3">
      <c r="A55" s="40" t="s">
        <v>51</v>
      </c>
      <c r="B55" s="34">
        <f t="shared" ref="B55:M58" si="17">SUMIFS(
Historique_Montant,
Historique_Mois,B$7,
Historique_Section,"Dépenses fixes - "&amp;$A$54,
Historique_Categorie,$A55,
Historique_Enregistre,TRUE,
Historique_Statut,"OK"
)</f>
        <v>0</v>
      </c>
      <c r="C55" s="34">
        <f t="shared" si="17"/>
        <v>0</v>
      </c>
      <c r="D55" s="34">
        <f t="shared" si="17"/>
        <v>0</v>
      </c>
      <c r="E55" s="34">
        <f t="shared" si="17"/>
        <v>0</v>
      </c>
      <c r="F55" s="34">
        <f t="shared" si="17"/>
        <v>0</v>
      </c>
      <c r="G55" s="34">
        <f t="shared" si="17"/>
        <v>0</v>
      </c>
      <c r="H55" s="34">
        <f t="shared" si="17"/>
        <v>0</v>
      </c>
      <c r="I55" s="34">
        <f t="shared" si="17"/>
        <v>0</v>
      </c>
      <c r="J55" s="34">
        <f t="shared" si="17"/>
        <v>0</v>
      </c>
      <c r="K55" s="34">
        <f t="shared" si="17"/>
        <v>0</v>
      </c>
      <c r="L55" s="34">
        <f t="shared" si="17"/>
        <v>0</v>
      </c>
      <c r="M55" s="34">
        <f t="shared" si="17"/>
        <v>0</v>
      </c>
      <c r="N55" s="35">
        <f t="shared" si="16"/>
        <v>0</v>
      </c>
    </row>
    <row r="56" spans="1:14" ht="24.75" customHeight="1" x14ac:dyDescent="0.3">
      <c r="A56" s="40"/>
      <c r="B56" s="36">
        <f t="shared" si="17"/>
        <v>0</v>
      </c>
      <c r="C56" s="36">
        <f t="shared" si="17"/>
        <v>0</v>
      </c>
      <c r="D56" s="36">
        <f t="shared" si="17"/>
        <v>0</v>
      </c>
      <c r="E56" s="36">
        <f t="shared" si="17"/>
        <v>0</v>
      </c>
      <c r="F56" s="36">
        <f t="shared" si="17"/>
        <v>0</v>
      </c>
      <c r="G56" s="36">
        <f t="shared" si="17"/>
        <v>0</v>
      </c>
      <c r="H56" s="36">
        <f t="shared" si="17"/>
        <v>0</v>
      </c>
      <c r="I56" s="36">
        <f t="shared" si="17"/>
        <v>0</v>
      </c>
      <c r="J56" s="36">
        <f t="shared" si="17"/>
        <v>0</v>
      </c>
      <c r="K56" s="36">
        <f t="shared" si="17"/>
        <v>0</v>
      </c>
      <c r="L56" s="36">
        <f t="shared" si="17"/>
        <v>0</v>
      </c>
      <c r="M56" s="36">
        <f t="shared" si="17"/>
        <v>0</v>
      </c>
      <c r="N56" s="37">
        <f t="shared" si="16"/>
        <v>0</v>
      </c>
    </row>
    <row r="57" spans="1:14" ht="24.75" customHeight="1" x14ac:dyDescent="0.3">
      <c r="A57" s="40"/>
      <c r="B57" s="36">
        <f t="shared" si="17"/>
        <v>0</v>
      </c>
      <c r="C57" s="36">
        <f t="shared" si="17"/>
        <v>0</v>
      </c>
      <c r="D57" s="36">
        <f t="shared" si="17"/>
        <v>0</v>
      </c>
      <c r="E57" s="36">
        <f t="shared" si="17"/>
        <v>0</v>
      </c>
      <c r="F57" s="36">
        <f t="shared" si="17"/>
        <v>0</v>
      </c>
      <c r="G57" s="36">
        <f t="shared" si="17"/>
        <v>0</v>
      </c>
      <c r="H57" s="36">
        <f t="shared" si="17"/>
        <v>0</v>
      </c>
      <c r="I57" s="36">
        <f t="shared" si="17"/>
        <v>0</v>
      </c>
      <c r="J57" s="36">
        <f t="shared" si="17"/>
        <v>0</v>
      </c>
      <c r="K57" s="36">
        <f t="shared" si="17"/>
        <v>0</v>
      </c>
      <c r="L57" s="36">
        <f t="shared" si="17"/>
        <v>0</v>
      </c>
      <c r="M57" s="36">
        <f t="shared" si="17"/>
        <v>0</v>
      </c>
      <c r="N57" s="37">
        <f t="shared" si="16"/>
        <v>0</v>
      </c>
    </row>
    <row r="58" spans="1:14" ht="24.75" customHeight="1" x14ac:dyDescent="0.3">
      <c r="A58" s="40" t="s">
        <v>52</v>
      </c>
      <c r="B58" s="38">
        <f t="shared" si="17"/>
        <v>0</v>
      </c>
      <c r="C58" s="38">
        <f t="shared" si="17"/>
        <v>0</v>
      </c>
      <c r="D58" s="38">
        <f t="shared" si="17"/>
        <v>0</v>
      </c>
      <c r="E58" s="38">
        <f t="shared" si="17"/>
        <v>0</v>
      </c>
      <c r="F58" s="38">
        <f t="shared" si="17"/>
        <v>0</v>
      </c>
      <c r="G58" s="38">
        <f t="shared" si="17"/>
        <v>0</v>
      </c>
      <c r="H58" s="38">
        <f t="shared" si="17"/>
        <v>0</v>
      </c>
      <c r="I58" s="38">
        <f t="shared" si="17"/>
        <v>0</v>
      </c>
      <c r="J58" s="38">
        <f t="shared" si="17"/>
        <v>0</v>
      </c>
      <c r="K58" s="38">
        <f t="shared" si="17"/>
        <v>0</v>
      </c>
      <c r="L58" s="38">
        <f t="shared" si="17"/>
        <v>0</v>
      </c>
      <c r="M58" s="38">
        <f t="shared" si="17"/>
        <v>0</v>
      </c>
      <c r="N58" s="39">
        <f t="shared" si="16"/>
        <v>0</v>
      </c>
    </row>
    <row r="59" spans="1:14" ht="24.75" customHeight="1" x14ac:dyDescent="0.3">
      <c r="A59" s="41" t="s">
        <v>53</v>
      </c>
      <c r="B59" s="41">
        <f t="shared" ref="B59:M59" si="18">SUM(B20,B29,B35,B45,B54)</f>
        <v>0</v>
      </c>
      <c r="C59" s="41">
        <f t="shared" si="18"/>
        <v>0</v>
      </c>
      <c r="D59" s="41">
        <f t="shared" si="18"/>
        <v>0</v>
      </c>
      <c r="E59" s="41">
        <f t="shared" si="18"/>
        <v>0</v>
      </c>
      <c r="F59" s="41">
        <f t="shared" si="18"/>
        <v>0</v>
      </c>
      <c r="G59" s="41">
        <f t="shared" si="18"/>
        <v>0</v>
      </c>
      <c r="H59" s="41">
        <f t="shared" si="18"/>
        <v>0</v>
      </c>
      <c r="I59" s="41">
        <f t="shared" si="18"/>
        <v>0</v>
      </c>
      <c r="J59" s="41">
        <f t="shared" si="18"/>
        <v>0</v>
      </c>
      <c r="K59" s="41">
        <f t="shared" si="18"/>
        <v>0</v>
      </c>
      <c r="L59" s="41">
        <f t="shared" si="18"/>
        <v>0</v>
      </c>
      <c r="M59" s="41">
        <f t="shared" si="18"/>
        <v>0</v>
      </c>
      <c r="N59" s="112">
        <f t="shared" si="16"/>
        <v>0</v>
      </c>
    </row>
    <row r="60" spans="1:14" ht="24.75" customHeight="1" thickBot="1" x14ac:dyDescent="0.35"/>
    <row r="61" spans="1:14" ht="41.25" customHeight="1" thickTop="1" thickBot="1" x14ac:dyDescent="0.35">
      <c r="A61" s="42" t="s">
        <v>54</v>
      </c>
      <c r="B61" s="43">
        <f t="shared" ref="B61:M61" si="19">B16-B59</f>
        <v>1800</v>
      </c>
      <c r="C61" s="43">
        <f t="shared" si="19"/>
        <v>0</v>
      </c>
      <c r="D61" s="43">
        <f t="shared" si="19"/>
        <v>0</v>
      </c>
      <c r="E61" s="43">
        <f t="shared" si="19"/>
        <v>0</v>
      </c>
      <c r="F61" s="43">
        <f t="shared" si="19"/>
        <v>0</v>
      </c>
      <c r="G61" s="43">
        <f t="shared" si="19"/>
        <v>0</v>
      </c>
      <c r="H61" s="43">
        <f t="shared" si="19"/>
        <v>0</v>
      </c>
      <c r="I61" s="43">
        <f t="shared" si="19"/>
        <v>0</v>
      </c>
      <c r="J61" s="43">
        <f t="shared" si="19"/>
        <v>0</v>
      </c>
      <c r="K61" s="43">
        <f t="shared" si="19"/>
        <v>0</v>
      </c>
      <c r="L61" s="43">
        <f t="shared" si="19"/>
        <v>0</v>
      </c>
      <c r="M61" s="43">
        <f t="shared" si="19"/>
        <v>0</v>
      </c>
      <c r="N61" s="110">
        <f>SUM(B61:M61)</f>
        <v>1800</v>
      </c>
    </row>
    <row r="63" spans="1:14" ht="24.75" customHeight="1" thickBot="1" x14ac:dyDescent="0.35"/>
    <row r="64" spans="1:14" ht="35.1" customHeight="1" thickTop="1" thickBot="1" x14ac:dyDescent="0.35">
      <c r="A64" s="126" t="s">
        <v>55</v>
      </c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8"/>
    </row>
    <row r="65" spans="1:14" ht="24.75" customHeight="1" thickBot="1" x14ac:dyDescent="0.35">
      <c r="A65" s="44"/>
      <c r="B65" s="45" t="s">
        <v>2</v>
      </c>
      <c r="C65" s="46" t="s">
        <v>3</v>
      </c>
      <c r="D65" s="46" t="s">
        <v>4</v>
      </c>
      <c r="E65" s="46" t="s">
        <v>5</v>
      </c>
      <c r="F65" s="46" t="s">
        <v>6</v>
      </c>
      <c r="G65" s="46" t="s">
        <v>7</v>
      </c>
      <c r="H65" s="46" t="s">
        <v>8</v>
      </c>
      <c r="I65" s="46" t="s">
        <v>9</v>
      </c>
      <c r="J65" s="46" t="s">
        <v>10</v>
      </c>
      <c r="K65" s="46" t="s">
        <v>11</v>
      </c>
      <c r="L65" s="46" t="s">
        <v>12</v>
      </c>
      <c r="M65" s="47" t="s">
        <v>13</v>
      </c>
      <c r="N65" s="44" t="s">
        <v>14</v>
      </c>
    </row>
    <row r="66" spans="1:14" ht="24.75" customHeight="1" x14ac:dyDescent="0.3">
      <c r="A66" s="48" t="s">
        <v>56</v>
      </c>
      <c r="B66" s="49">
        <f>SUM(B67:B73)</f>
        <v>0</v>
      </c>
      <c r="C66" s="49">
        <f t="shared" ref="C66:M66" si="20">SUM(C67:C73)</f>
        <v>0</v>
      </c>
      <c r="D66" s="49">
        <f t="shared" si="20"/>
        <v>0</v>
      </c>
      <c r="E66" s="49">
        <f t="shared" si="20"/>
        <v>0</v>
      </c>
      <c r="F66" s="49">
        <f t="shared" si="20"/>
        <v>0</v>
      </c>
      <c r="G66" s="49">
        <f t="shared" si="20"/>
        <v>0</v>
      </c>
      <c r="H66" s="49">
        <f t="shared" si="20"/>
        <v>0</v>
      </c>
      <c r="I66" s="49">
        <f t="shared" si="20"/>
        <v>0</v>
      </c>
      <c r="J66" s="49">
        <f t="shared" si="20"/>
        <v>0</v>
      </c>
      <c r="K66" s="49">
        <f t="shared" si="20"/>
        <v>0</v>
      </c>
      <c r="L66" s="49">
        <f t="shared" si="20"/>
        <v>0</v>
      </c>
      <c r="M66" s="49">
        <f t="shared" si="20"/>
        <v>0</v>
      </c>
      <c r="N66" s="50">
        <f t="shared" ref="N66:N92" si="21">SUM(B66:M66)</f>
        <v>0</v>
      </c>
    </row>
    <row r="67" spans="1:14" ht="24.75" customHeight="1" x14ac:dyDescent="0.3">
      <c r="A67" s="51" t="s">
        <v>57</v>
      </c>
      <c r="B67" s="52">
        <f t="shared" ref="B67:M73" si="22">SUMIFS(
Historique_Montant,
Historique_Mois,B$7,
Historique_Section,"Dépenses variables - "&amp;$A$66,
Historique_Categorie,$A67,
Historique_Enregistre,TRUE,
Historique_Statut,"OK"
)</f>
        <v>0</v>
      </c>
      <c r="C67" s="52">
        <f t="shared" si="22"/>
        <v>0</v>
      </c>
      <c r="D67" s="52">
        <f t="shared" si="22"/>
        <v>0</v>
      </c>
      <c r="E67" s="52">
        <f t="shared" si="22"/>
        <v>0</v>
      </c>
      <c r="F67" s="52">
        <f t="shared" si="22"/>
        <v>0</v>
      </c>
      <c r="G67" s="52">
        <f t="shared" si="22"/>
        <v>0</v>
      </c>
      <c r="H67" s="52">
        <f t="shared" si="22"/>
        <v>0</v>
      </c>
      <c r="I67" s="52">
        <f t="shared" si="22"/>
        <v>0</v>
      </c>
      <c r="J67" s="52">
        <f t="shared" si="22"/>
        <v>0</v>
      </c>
      <c r="K67" s="52">
        <f t="shared" si="22"/>
        <v>0</v>
      </c>
      <c r="L67" s="52">
        <f t="shared" si="22"/>
        <v>0</v>
      </c>
      <c r="M67" s="52">
        <f t="shared" si="22"/>
        <v>0</v>
      </c>
      <c r="N67" s="106">
        <f t="shared" si="21"/>
        <v>0</v>
      </c>
    </row>
    <row r="68" spans="1:14" ht="24.75" customHeight="1" x14ac:dyDescent="0.3">
      <c r="A68" s="51" t="s">
        <v>58</v>
      </c>
      <c r="B68" s="53">
        <f t="shared" si="22"/>
        <v>0</v>
      </c>
      <c r="C68" s="53">
        <f t="shared" si="22"/>
        <v>0</v>
      </c>
      <c r="D68" s="53">
        <f t="shared" si="22"/>
        <v>0</v>
      </c>
      <c r="E68" s="53">
        <f t="shared" si="22"/>
        <v>0</v>
      </c>
      <c r="F68" s="53">
        <f t="shared" si="22"/>
        <v>0</v>
      </c>
      <c r="G68" s="53">
        <f t="shared" si="22"/>
        <v>0</v>
      </c>
      <c r="H68" s="53">
        <f t="shared" si="22"/>
        <v>0</v>
      </c>
      <c r="I68" s="53">
        <f t="shared" si="22"/>
        <v>0</v>
      </c>
      <c r="J68" s="53">
        <f t="shared" si="22"/>
        <v>0</v>
      </c>
      <c r="K68" s="53">
        <f t="shared" si="22"/>
        <v>0</v>
      </c>
      <c r="L68" s="53">
        <f t="shared" si="22"/>
        <v>0</v>
      </c>
      <c r="M68" s="53">
        <f t="shared" si="22"/>
        <v>0</v>
      </c>
      <c r="N68" s="107">
        <f t="shared" si="21"/>
        <v>0</v>
      </c>
    </row>
    <row r="69" spans="1:14" ht="24.75" customHeight="1" x14ac:dyDescent="0.3">
      <c r="A69" s="51" t="s">
        <v>59</v>
      </c>
      <c r="B69" s="53">
        <f t="shared" si="22"/>
        <v>0</v>
      </c>
      <c r="C69" s="53">
        <f t="shared" si="22"/>
        <v>0</v>
      </c>
      <c r="D69" s="53">
        <f t="shared" si="22"/>
        <v>0</v>
      </c>
      <c r="E69" s="53">
        <f t="shared" si="22"/>
        <v>0</v>
      </c>
      <c r="F69" s="53">
        <f t="shared" si="22"/>
        <v>0</v>
      </c>
      <c r="G69" s="53">
        <f t="shared" si="22"/>
        <v>0</v>
      </c>
      <c r="H69" s="53">
        <f t="shared" si="22"/>
        <v>0</v>
      </c>
      <c r="I69" s="53">
        <f t="shared" si="22"/>
        <v>0</v>
      </c>
      <c r="J69" s="53">
        <f t="shared" si="22"/>
        <v>0</v>
      </c>
      <c r="K69" s="53">
        <f t="shared" si="22"/>
        <v>0</v>
      </c>
      <c r="L69" s="53">
        <f t="shared" si="22"/>
        <v>0</v>
      </c>
      <c r="M69" s="53">
        <f t="shared" si="22"/>
        <v>0</v>
      </c>
      <c r="N69" s="107">
        <f t="shared" si="21"/>
        <v>0</v>
      </c>
    </row>
    <row r="70" spans="1:14" ht="24.75" customHeight="1" x14ac:dyDescent="0.3">
      <c r="A70" s="51" t="s">
        <v>60</v>
      </c>
      <c r="B70" s="53">
        <f t="shared" si="22"/>
        <v>0</v>
      </c>
      <c r="C70" s="53">
        <f t="shared" si="22"/>
        <v>0</v>
      </c>
      <c r="D70" s="53">
        <f t="shared" si="22"/>
        <v>0</v>
      </c>
      <c r="E70" s="53">
        <f t="shared" si="22"/>
        <v>0</v>
      </c>
      <c r="F70" s="53">
        <f t="shared" si="22"/>
        <v>0</v>
      </c>
      <c r="G70" s="53">
        <f t="shared" si="22"/>
        <v>0</v>
      </c>
      <c r="H70" s="53">
        <f t="shared" si="22"/>
        <v>0</v>
      </c>
      <c r="I70" s="53">
        <f t="shared" si="22"/>
        <v>0</v>
      </c>
      <c r="J70" s="53">
        <f t="shared" si="22"/>
        <v>0</v>
      </c>
      <c r="K70" s="53">
        <f t="shared" si="22"/>
        <v>0</v>
      </c>
      <c r="L70" s="53">
        <f t="shared" si="22"/>
        <v>0</v>
      </c>
      <c r="M70" s="53">
        <f t="shared" si="22"/>
        <v>0</v>
      </c>
      <c r="N70" s="107">
        <f t="shared" si="21"/>
        <v>0</v>
      </c>
    </row>
    <row r="71" spans="1:14" ht="24.75" customHeight="1" x14ac:dyDescent="0.3">
      <c r="A71" s="51" t="s">
        <v>61</v>
      </c>
      <c r="B71" s="53">
        <f t="shared" si="22"/>
        <v>0</v>
      </c>
      <c r="C71" s="53">
        <f t="shared" si="22"/>
        <v>0</v>
      </c>
      <c r="D71" s="53">
        <f t="shared" si="22"/>
        <v>0</v>
      </c>
      <c r="E71" s="53">
        <f t="shared" si="22"/>
        <v>0</v>
      </c>
      <c r="F71" s="53">
        <f t="shared" si="22"/>
        <v>0</v>
      </c>
      <c r="G71" s="53">
        <f t="shared" si="22"/>
        <v>0</v>
      </c>
      <c r="H71" s="53">
        <f t="shared" si="22"/>
        <v>0</v>
      </c>
      <c r="I71" s="53">
        <f t="shared" si="22"/>
        <v>0</v>
      </c>
      <c r="J71" s="53">
        <f t="shared" si="22"/>
        <v>0</v>
      </c>
      <c r="K71" s="53">
        <f t="shared" si="22"/>
        <v>0</v>
      </c>
      <c r="L71" s="53">
        <f t="shared" si="22"/>
        <v>0</v>
      </c>
      <c r="M71" s="53">
        <f t="shared" si="22"/>
        <v>0</v>
      </c>
      <c r="N71" s="107">
        <f t="shared" si="21"/>
        <v>0</v>
      </c>
    </row>
    <row r="72" spans="1:14" ht="24.75" customHeight="1" x14ac:dyDescent="0.3">
      <c r="A72" s="51"/>
      <c r="B72" s="53">
        <f t="shared" si="22"/>
        <v>0</v>
      </c>
      <c r="C72" s="53">
        <f t="shared" si="22"/>
        <v>0</v>
      </c>
      <c r="D72" s="53">
        <f t="shared" si="22"/>
        <v>0</v>
      </c>
      <c r="E72" s="53">
        <f t="shared" si="22"/>
        <v>0</v>
      </c>
      <c r="F72" s="53">
        <f t="shared" si="22"/>
        <v>0</v>
      </c>
      <c r="G72" s="53">
        <f t="shared" si="22"/>
        <v>0</v>
      </c>
      <c r="H72" s="53">
        <f t="shared" si="22"/>
        <v>0</v>
      </c>
      <c r="I72" s="53">
        <f t="shared" si="22"/>
        <v>0</v>
      </c>
      <c r="J72" s="53">
        <f t="shared" si="22"/>
        <v>0</v>
      </c>
      <c r="K72" s="53">
        <f t="shared" si="22"/>
        <v>0</v>
      </c>
      <c r="L72" s="53">
        <f t="shared" si="22"/>
        <v>0</v>
      </c>
      <c r="M72" s="53">
        <f t="shared" si="22"/>
        <v>0</v>
      </c>
      <c r="N72" s="107">
        <f t="shared" si="21"/>
        <v>0</v>
      </c>
    </row>
    <row r="73" spans="1:14" ht="24.75" customHeight="1" x14ac:dyDescent="0.3">
      <c r="A73" s="51"/>
      <c r="B73" s="54">
        <f t="shared" si="22"/>
        <v>0</v>
      </c>
      <c r="C73" s="54">
        <f t="shared" si="22"/>
        <v>0</v>
      </c>
      <c r="D73" s="54">
        <f t="shared" si="22"/>
        <v>0</v>
      </c>
      <c r="E73" s="54">
        <f t="shared" si="22"/>
        <v>0</v>
      </c>
      <c r="F73" s="54">
        <f t="shared" si="22"/>
        <v>0</v>
      </c>
      <c r="G73" s="54">
        <f t="shared" si="22"/>
        <v>0</v>
      </c>
      <c r="H73" s="54">
        <f t="shared" si="22"/>
        <v>0</v>
      </c>
      <c r="I73" s="54">
        <f t="shared" si="22"/>
        <v>0</v>
      </c>
      <c r="J73" s="54">
        <f t="shared" si="22"/>
        <v>0</v>
      </c>
      <c r="K73" s="54">
        <f t="shared" si="22"/>
        <v>0</v>
      </c>
      <c r="L73" s="54">
        <f t="shared" si="22"/>
        <v>0</v>
      </c>
      <c r="M73" s="54">
        <f t="shared" si="22"/>
        <v>0</v>
      </c>
      <c r="N73" s="108">
        <f t="shared" si="21"/>
        <v>0</v>
      </c>
    </row>
    <row r="74" spans="1:14" ht="24.75" customHeight="1" x14ac:dyDescent="0.3">
      <c r="A74" s="48" t="s">
        <v>30</v>
      </c>
      <c r="B74" s="49">
        <f>SUM(B75:B81)</f>
        <v>0</v>
      </c>
      <c r="C74" s="49">
        <f t="shared" ref="C74:M74" si="23">SUM(C75:C81)</f>
        <v>0</v>
      </c>
      <c r="D74" s="49">
        <f t="shared" si="23"/>
        <v>0</v>
      </c>
      <c r="E74" s="49">
        <f t="shared" si="23"/>
        <v>0</v>
      </c>
      <c r="F74" s="49">
        <f t="shared" si="23"/>
        <v>0</v>
      </c>
      <c r="G74" s="49">
        <f t="shared" si="23"/>
        <v>0</v>
      </c>
      <c r="H74" s="49">
        <f t="shared" si="23"/>
        <v>0</v>
      </c>
      <c r="I74" s="49">
        <f t="shared" si="23"/>
        <v>0</v>
      </c>
      <c r="J74" s="49">
        <f t="shared" si="23"/>
        <v>0</v>
      </c>
      <c r="K74" s="49">
        <f t="shared" si="23"/>
        <v>0</v>
      </c>
      <c r="L74" s="49">
        <f t="shared" si="23"/>
        <v>0</v>
      </c>
      <c r="M74" s="49">
        <f t="shared" si="23"/>
        <v>0</v>
      </c>
      <c r="N74" s="50">
        <f t="shared" si="21"/>
        <v>0</v>
      </c>
    </row>
    <row r="75" spans="1:14" ht="24.75" customHeight="1" x14ac:dyDescent="0.3">
      <c r="A75" s="51" t="s">
        <v>62</v>
      </c>
      <c r="B75" s="52">
        <f t="shared" ref="B75:M80" si="24">SUMIFS(
Historique_Montant,
Historique_Mois,B$7,
Historique_Section,"Dépenses variables - "&amp;$A$74,
Historique_Categorie,$A75,
Historique_Enregistre,TRUE,
Historique_Statut,"OK"
)</f>
        <v>0</v>
      </c>
      <c r="C75" s="52">
        <f t="shared" si="24"/>
        <v>0</v>
      </c>
      <c r="D75" s="52">
        <f t="shared" si="24"/>
        <v>0</v>
      </c>
      <c r="E75" s="52">
        <f t="shared" si="24"/>
        <v>0</v>
      </c>
      <c r="F75" s="52">
        <f t="shared" si="24"/>
        <v>0</v>
      </c>
      <c r="G75" s="52">
        <f t="shared" si="24"/>
        <v>0</v>
      </c>
      <c r="H75" s="52">
        <f t="shared" si="24"/>
        <v>0</v>
      </c>
      <c r="I75" s="52">
        <f t="shared" si="24"/>
        <v>0</v>
      </c>
      <c r="J75" s="52">
        <f t="shared" si="24"/>
        <v>0</v>
      </c>
      <c r="K75" s="52">
        <f t="shared" si="24"/>
        <v>0</v>
      </c>
      <c r="L75" s="52">
        <f t="shared" si="24"/>
        <v>0</v>
      </c>
      <c r="M75" s="52">
        <f t="shared" si="24"/>
        <v>0</v>
      </c>
      <c r="N75" s="106">
        <f t="shared" si="21"/>
        <v>0</v>
      </c>
    </row>
    <row r="76" spans="1:14" ht="24.75" customHeight="1" x14ac:dyDescent="0.3">
      <c r="A76" s="51" t="s">
        <v>63</v>
      </c>
      <c r="B76" s="53">
        <f t="shared" si="24"/>
        <v>0</v>
      </c>
      <c r="C76" s="53">
        <f t="shared" si="24"/>
        <v>0</v>
      </c>
      <c r="D76" s="53">
        <f t="shared" si="24"/>
        <v>0</v>
      </c>
      <c r="E76" s="53">
        <f t="shared" si="24"/>
        <v>0</v>
      </c>
      <c r="F76" s="53">
        <f t="shared" si="24"/>
        <v>0</v>
      </c>
      <c r="G76" s="53">
        <f t="shared" si="24"/>
        <v>0</v>
      </c>
      <c r="H76" s="53">
        <f t="shared" si="24"/>
        <v>0</v>
      </c>
      <c r="I76" s="53">
        <f t="shared" si="24"/>
        <v>0</v>
      </c>
      <c r="J76" s="53">
        <f t="shared" si="24"/>
        <v>0</v>
      </c>
      <c r="K76" s="53">
        <f t="shared" si="24"/>
        <v>0</v>
      </c>
      <c r="L76" s="53">
        <f t="shared" si="24"/>
        <v>0</v>
      </c>
      <c r="M76" s="53">
        <f t="shared" si="24"/>
        <v>0</v>
      </c>
      <c r="N76" s="107">
        <f t="shared" si="21"/>
        <v>0</v>
      </c>
    </row>
    <row r="77" spans="1:14" ht="24.75" customHeight="1" x14ac:dyDescent="0.3">
      <c r="A77" s="51" t="s">
        <v>64</v>
      </c>
      <c r="B77" s="53">
        <f t="shared" si="24"/>
        <v>0</v>
      </c>
      <c r="C77" s="53">
        <f t="shared" si="24"/>
        <v>0</v>
      </c>
      <c r="D77" s="53">
        <f t="shared" si="24"/>
        <v>0</v>
      </c>
      <c r="E77" s="53">
        <f t="shared" si="24"/>
        <v>0</v>
      </c>
      <c r="F77" s="53">
        <f t="shared" si="24"/>
        <v>0</v>
      </c>
      <c r="G77" s="53">
        <f t="shared" si="24"/>
        <v>0</v>
      </c>
      <c r="H77" s="53">
        <f t="shared" si="24"/>
        <v>0</v>
      </c>
      <c r="I77" s="53">
        <f t="shared" si="24"/>
        <v>0</v>
      </c>
      <c r="J77" s="53">
        <f t="shared" si="24"/>
        <v>0</v>
      </c>
      <c r="K77" s="53">
        <f t="shared" si="24"/>
        <v>0</v>
      </c>
      <c r="L77" s="53">
        <f t="shared" si="24"/>
        <v>0</v>
      </c>
      <c r="M77" s="53">
        <f t="shared" si="24"/>
        <v>0</v>
      </c>
      <c r="N77" s="107">
        <f t="shared" si="21"/>
        <v>0</v>
      </c>
    </row>
    <row r="78" spans="1:14" ht="24.75" customHeight="1" x14ac:dyDescent="0.3">
      <c r="A78" s="55" t="s">
        <v>65</v>
      </c>
      <c r="B78" s="53">
        <f t="shared" si="24"/>
        <v>0</v>
      </c>
      <c r="C78" s="53">
        <f t="shared" si="24"/>
        <v>0</v>
      </c>
      <c r="D78" s="53">
        <f t="shared" si="24"/>
        <v>0</v>
      </c>
      <c r="E78" s="53">
        <f t="shared" si="24"/>
        <v>0</v>
      </c>
      <c r="F78" s="53">
        <f t="shared" si="24"/>
        <v>0</v>
      </c>
      <c r="G78" s="53">
        <f t="shared" si="24"/>
        <v>0</v>
      </c>
      <c r="H78" s="53">
        <f t="shared" si="24"/>
        <v>0</v>
      </c>
      <c r="I78" s="53">
        <f t="shared" si="24"/>
        <v>0</v>
      </c>
      <c r="J78" s="53">
        <f t="shared" si="24"/>
        <v>0</v>
      </c>
      <c r="K78" s="53">
        <f t="shared" si="24"/>
        <v>0</v>
      </c>
      <c r="L78" s="53">
        <f t="shared" si="24"/>
        <v>0</v>
      </c>
      <c r="M78" s="53">
        <f t="shared" si="24"/>
        <v>0</v>
      </c>
      <c r="N78" s="107">
        <f t="shared" si="21"/>
        <v>0</v>
      </c>
    </row>
    <row r="79" spans="1:14" ht="24.75" customHeight="1" x14ac:dyDescent="0.3">
      <c r="A79" s="55" t="s">
        <v>66</v>
      </c>
      <c r="B79" s="53">
        <f t="shared" si="24"/>
        <v>0</v>
      </c>
      <c r="C79" s="53">
        <f t="shared" si="24"/>
        <v>0</v>
      </c>
      <c r="D79" s="53">
        <f t="shared" si="24"/>
        <v>0</v>
      </c>
      <c r="E79" s="53">
        <f t="shared" si="24"/>
        <v>0</v>
      </c>
      <c r="F79" s="53">
        <f t="shared" si="24"/>
        <v>0</v>
      </c>
      <c r="G79" s="53">
        <f t="shared" si="24"/>
        <v>0</v>
      </c>
      <c r="H79" s="53">
        <f t="shared" si="24"/>
        <v>0</v>
      </c>
      <c r="I79" s="53">
        <f t="shared" si="24"/>
        <v>0</v>
      </c>
      <c r="J79" s="53">
        <f t="shared" si="24"/>
        <v>0</v>
      </c>
      <c r="K79" s="53">
        <f t="shared" si="24"/>
        <v>0</v>
      </c>
      <c r="L79" s="53">
        <f t="shared" si="24"/>
        <v>0</v>
      </c>
      <c r="M79" s="53">
        <f t="shared" si="24"/>
        <v>0</v>
      </c>
      <c r="N79" s="107">
        <f t="shared" si="21"/>
        <v>0</v>
      </c>
    </row>
    <row r="80" spans="1:14" ht="24.75" customHeight="1" x14ac:dyDescent="0.3">
      <c r="A80" s="55"/>
      <c r="B80" s="53">
        <f t="shared" si="24"/>
        <v>0</v>
      </c>
      <c r="C80" s="53">
        <f t="shared" si="24"/>
        <v>0</v>
      </c>
      <c r="D80" s="53">
        <f t="shared" si="24"/>
        <v>0</v>
      </c>
      <c r="E80" s="53">
        <f t="shared" si="24"/>
        <v>0</v>
      </c>
      <c r="F80" s="53">
        <f t="shared" si="24"/>
        <v>0</v>
      </c>
      <c r="G80" s="53">
        <f t="shared" si="24"/>
        <v>0</v>
      </c>
      <c r="H80" s="53">
        <f t="shared" si="24"/>
        <v>0</v>
      </c>
      <c r="I80" s="53">
        <f t="shared" si="24"/>
        <v>0</v>
      </c>
      <c r="J80" s="53">
        <f t="shared" si="24"/>
        <v>0</v>
      </c>
      <c r="K80" s="53">
        <f t="shared" si="24"/>
        <v>0</v>
      </c>
      <c r="L80" s="53">
        <f t="shared" si="24"/>
        <v>0</v>
      </c>
      <c r="M80" s="53">
        <f t="shared" si="24"/>
        <v>0</v>
      </c>
      <c r="N80" s="107">
        <f t="shared" si="21"/>
        <v>0</v>
      </c>
    </row>
    <row r="81" spans="1:14" ht="24.75" customHeight="1" x14ac:dyDescent="0.3">
      <c r="A81" s="55"/>
      <c r="B81" s="54">
        <f>SUMIFS(
Historique!$E$6:$E$332,
Historique!$A$6:$A$332,B$7,
Historique!$B$6:$B$332,"Dépenses variables - "&amp;$A$74,
Historique!$C$6:$C$332,$A81,
Historique!$F$6:$F$332,TRUE
)</f>
        <v>0</v>
      </c>
      <c r="C81" s="54">
        <f>SUMIFS(
Historique!$E$6:$E$332,
Historique!$A$6:$A$332,C$7,
Historique!$B$6:$B$332,"Dépenses variables - "&amp;$A$74,
Historique!$C$6:$C$332,$A81,
Historique!$F$6:$F$332,TRUE
)</f>
        <v>0</v>
      </c>
      <c r="D81" s="54">
        <f>SUMIFS(
Historique!$E$6:$E$332,
Historique!$A$6:$A$332,D$7,
Historique!$B$6:$B$332,"Dépenses variables - "&amp;$A$74,
Historique!$C$6:$C$332,$A81,
Historique!$F$6:$F$332,TRUE
)</f>
        <v>0</v>
      </c>
      <c r="E81" s="54">
        <f>SUMIFS(
Historique!$E$6:$E$332,
Historique!$A$6:$A$332,E$7,
Historique!$B$6:$B$332,"Dépenses variables - "&amp;$A$74,
Historique!$C$6:$C$332,$A81,
Historique!$F$6:$F$332,TRUE
)</f>
        <v>0</v>
      </c>
      <c r="F81" s="54">
        <f>SUMIFS(
Historique!$E$6:$E$332,
Historique!$A$6:$A$332,F$7,
Historique!$B$6:$B$332,"Dépenses variables - "&amp;$A$74,
Historique!$C$6:$C$332,$A81,
Historique!$F$6:$F$332,TRUE
)</f>
        <v>0</v>
      </c>
      <c r="G81" s="54">
        <f>SUMIFS(
Historique!$E$6:$E$332,
Historique!$A$6:$A$332,G$7,
Historique!$B$6:$B$332,"Dépenses variables - "&amp;$A$74,
Historique!$C$6:$C$332,$A81,
Historique!$F$6:$F$332,TRUE
)</f>
        <v>0</v>
      </c>
      <c r="H81" s="54">
        <f>SUMIFS(
Historique!$E$6:$E$332,
Historique!$A$6:$A$332,H$7,
Historique!$B$6:$B$332,"Dépenses variables - "&amp;$A$74,
Historique!$C$6:$C$332,$A81,
Historique!$F$6:$F$332,TRUE
)</f>
        <v>0</v>
      </c>
      <c r="I81" s="54">
        <f>SUMIFS(
Historique!$E$6:$E$332,
Historique!$A$6:$A$332,I$7,
Historique!$B$6:$B$332,"Dépenses variables - "&amp;$A$74,
Historique!$C$6:$C$332,$A81,
Historique!$F$6:$F$332,TRUE
)</f>
        <v>0</v>
      </c>
      <c r="J81" s="54">
        <f>SUMIFS(
Historique!$E$6:$E$332,
Historique!$A$6:$A$332,J$7,
Historique!$B$6:$B$332,"Dépenses variables - "&amp;$A$74,
Historique!$C$6:$C$332,$A81,
Historique!$F$6:$F$332,TRUE
)</f>
        <v>0</v>
      </c>
      <c r="K81" s="54">
        <f>SUMIFS(
Historique!$E$6:$E$332,
Historique!$A$6:$A$332,K$7,
Historique!$B$6:$B$332,"Dépenses variables - "&amp;$A$74,
Historique!$C$6:$C$332,$A81,
Historique!$F$6:$F$332,TRUE
)</f>
        <v>0</v>
      </c>
      <c r="L81" s="54">
        <f>SUMIFS(
Historique!$E$6:$E$332,
Historique!$A$6:$A$332,L$7,
Historique!$B$6:$B$332,"Dépenses variables - "&amp;$A$74,
Historique!$C$6:$C$332,$A81,
Historique!$F$6:$F$332,TRUE
)</f>
        <v>0</v>
      </c>
      <c r="M81" s="54">
        <f>SUMIFS(
Historique!$E$6:$E$332,
Historique!$A$6:$A$332,M$7,
Historique!$B$6:$B$332,"Dépenses variables - "&amp;$A$74,
Historique!$C$6:$C$332,$A81,
Historique!$F$6:$F$332,TRUE
)</f>
        <v>0</v>
      </c>
      <c r="N81" s="108">
        <f t="shared" si="21"/>
        <v>0</v>
      </c>
    </row>
    <row r="82" spans="1:14" ht="24.75" customHeight="1" x14ac:dyDescent="0.3">
      <c r="A82" s="48" t="s">
        <v>67</v>
      </c>
      <c r="B82" s="49">
        <f>SUM(B83:B89)</f>
        <v>0</v>
      </c>
      <c r="C82" s="49">
        <f t="shared" ref="C82:M82" si="25">SUM(C83:C89)</f>
        <v>0</v>
      </c>
      <c r="D82" s="49">
        <f t="shared" si="25"/>
        <v>0</v>
      </c>
      <c r="E82" s="49">
        <f t="shared" si="25"/>
        <v>0</v>
      </c>
      <c r="F82" s="49">
        <f t="shared" si="25"/>
        <v>0</v>
      </c>
      <c r="G82" s="49">
        <f t="shared" si="25"/>
        <v>0</v>
      </c>
      <c r="H82" s="49">
        <f t="shared" si="25"/>
        <v>0</v>
      </c>
      <c r="I82" s="49">
        <f t="shared" si="25"/>
        <v>0</v>
      </c>
      <c r="J82" s="49">
        <f t="shared" si="25"/>
        <v>0</v>
      </c>
      <c r="K82" s="49">
        <f t="shared" si="25"/>
        <v>0</v>
      </c>
      <c r="L82" s="49">
        <f t="shared" si="25"/>
        <v>0</v>
      </c>
      <c r="M82" s="49">
        <f t="shared" si="25"/>
        <v>0</v>
      </c>
      <c r="N82" s="50">
        <f t="shared" si="21"/>
        <v>0</v>
      </c>
    </row>
    <row r="83" spans="1:14" ht="24.75" customHeight="1" x14ac:dyDescent="0.3">
      <c r="A83" s="51" t="s">
        <v>68</v>
      </c>
      <c r="B83" s="52">
        <f t="shared" ref="B83:M89" si="26">SUMIFS(
Historique_Montant,
Historique_Mois,B$7,
Historique_Section,"Dépenses variables - "&amp;$A$82,
Historique_Categorie,$A83,
Historique_Enregistre,TRUE,
Historique_Statut,"OK"
)</f>
        <v>0</v>
      </c>
      <c r="C83" s="52">
        <f t="shared" si="26"/>
        <v>0</v>
      </c>
      <c r="D83" s="52">
        <f t="shared" si="26"/>
        <v>0</v>
      </c>
      <c r="E83" s="52">
        <f t="shared" si="26"/>
        <v>0</v>
      </c>
      <c r="F83" s="52">
        <f t="shared" si="26"/>
        <v>0</v>
      </c>
      <c r="G83" s="52">
        <f t="shared" si="26"/>
        <v>0</v>
      </c>
      <c r="H83" s="52">
        <f t="shared" si="26"/>
        <v>0</v>
      </c>
      <c r="I83" s="52">
        <f t="shared" si="26"/>
        <v>0</v>
      </c>
      <c r="J83" s="52">
        <f t="shared" si="26"/>
        <v>0</v>
      </c>
      <c r="K83" s="52">
        <f t="shared" si="26"/>
        <v>0</v>
      </c>
      <c r="L83" s="52">
        <f t="shared" si="26"/>
        <v>0</v>
      </c>
      <c r="M83" s="52">
        <f t="shared" si="26"/>
        <v>0</v>
      </c>
      <c r="N83" s="106">
        <f t="shared" si="21"/>
        <v>0</v>
      </c>
    </row>
    <row r="84" spans="1:14" ht="24.75" customHeight="1" x14ac:dyDescent="0.3">
      <c r="A84" s="51" t="s">
        <v>69</v>
      </c>
      <c r="B84" s="53">
        <f t="shared" si="26"/>
        <v>0</v>
      </c>
      <c r="C84" s="53">
        <f t="shared" si="26"/>
        <v>0</v>
      </c>
      <c r="D84" s="53">
        <f t="shared" si="26"/>
        <v>0</v>
      </c>
      <c r="E84" s="53">
        <f t="shared" si="26"/>
        <v>0</v>
      </c>
      <c r="F84" s="53">
        <f t="shared" si="26"/>
        <v>0</v>
      </c>
      <c r="G84" s="53">
        <f t="shared" si="26"/>
        <v>0</v>
      </c>
      <c r="H84" s="53">
        <f t="shared" si="26"/>
        <v>0</v>
      </c>
      <c r="I84" s="53">
        <f t="shared" si="26"/>
        <v>0</v>
      </c>
      <c r="J84" s="53">
        <f t="shared" si="26"/>
        <v>0</v>
      </c>
      <c r="K84" s="53">
        <f t="shared" si="26"/>
        <v>0</v>
      </c>
      <c r="L84" s="53">
        <f t="shared" si="26"/>
        <v>0</v>
      </c>
      <c r="M84" s="53">
        <f t="shared" si="26"/>
        <v>0</v>
      </c>
      <c r="N84" s="107">
        <f t="shared" si="21"/>
        <v>0</v>
      </c>
    </row>
    <row r="85" spans="1:14" ht="24.75" customHeight="1" x14ac:dyDescent="0.3">
      <c r="A85" s="51" t="s">
        <v>70</v>
      </c>
      <c r="B85" s="53">
        <f t="shared" si="26"/>
        <v>0</v>
      </c>
      <c r="C85" s="53">
        <f t="shared" si="26"/>
        <v>0</v>
      </c>
      <c r="D85" s="53">
        <f t="shared" si="26"/>
        <v>0</v>
      </c>
      <c r="E85" s="53">
        <f t="shared" si="26"/>
        <v>0</v>
      </c>
      <c r="F85" s="53">
        <f t="shared" si="26"/>
        <v>0</v>
      </c>
      <c r="G85" s="53">
        <f t="shared" si="26"/>
        <v>0</v>
      </c>
      <c r="H85" s="53">
        <f t="shared" si="26"/>
        <v>0</v>
      </c>
      <c r="I85" s="53">
        <f t="shared" si="26"/>
        <v>0</v>
      </c>
      <c r="J85" s="53">
        <f t="shared" si="26"/>
        <v>0</v>
      </c>
      <c r="K85" s="53">
        <f t="shared" si="26"/>
        <v>0</v>
      </c>
      <c r="L85" s="53">
        <f t="shared" si="26"/>
        <v>0</v>
      </c>
      <c r="M85" s="53">
        <f t="shared" si="26"/>
        <v>0</v>
      </c>
      <c r="N85" s="107">
        <f t="shared" si="21"/>
        <v>0</v>
      </c>
    </row>
    <row r="86" spans="1:14" ht="24.75" customHeight="1" x14ac:dyDescent="0.3">
      <c r="A86" s="51" t="s">
        <v>71</v>
      </c>
      <c r="B86" s="53">
        <f t="shared" si="26"/>
        <v>0</v>
      </c>
      <c r="C86" s="53">
        <f t="shared" si="26"/>
        <v>0</v>
      </c>
      <c r="D86" s="53">
        <f t="shared" si="26"/>
        <v>0</v>
      </c>
      <c r="E86" s="53">
        <f t="shared" si="26"/>
        <v>0</v>
      </c>
      <c r="F86" s="53">
        <f t="shared" si="26"/>
        <v>0</v>
      </c>
      <c r="G86" s="53">
        <f t="shared" si="26"/>
        <v>0</v>
      </c>
      <c r="H86" s="53">
        <f t="shared" si="26"/>
        <v>0</v>
      </c>
      <c r="I86" s="53">
        <f t="shared" si="26"/>
        <v>0</v>
      </c>
      <c r="J86" s="53">
        <f t="shared" si="26"/>
        <v>0</v>
      </c>
      <c r="K86" s="53">
        <f t="shared" si="26"/>
        <v>0</v>
      </c>
      <c r="L86" s="53">
        <f t="shared" si="26"/>
        <v>0</v>
      </c>
      <c r="M86" s="53">
        <f t="shared" si="26"/>
        <v>0</v>
      </c>
      <c r="N86" s="107">
        <f t="shared" si="21"/>
        <v>0</v>
      </c>
    </row>
    <row r="87" spans="1:14" ht="24.75" customHeight="1" x14ac:dyDescent="0.3">
      <c r="A87" s="51" t="s">
        <v>72</v>
      </c>
      <c r="B87" s="53">
        <f t="shared" si="26"/>
        <v>0</v>
      </c>
      <c r="C87" s="53">
        <f t="shared" si="26"/>
        <v>0</v>
      </c>
      <c r="D87" s="53">
        <f t="shared" si="26"/>
        <v>0</v>
      </c>
      <c r="E87" s="53">
        <f t="shared" si="26"/>
        <v>0</v>
      </c>
      <c r="F87" s="53">
        <f t="shared" si="26"/>
        <v>0</v>
      </c>
      <c r="G87" s="53">
        <f t="shared" si="26"/>
        <v>0</v>
      </c>
      <c r="H87" s="53">
        <f t="shared" si="26"/>
        <v>0</v>
      </c>
      <c r="I87" s="53">
        <f t="shared" si="26"/>
        <v>0</v>
      </c>
      <c r="J87" s="53">
        <f t="shared" si="26"/>
        <v>0</v>
      </c>
      <c r="K87" s="53">
        <f t="shared" si="26"/>
        <v>0</v>
      </c>
      <c r="L87" s="53">
        <f t="shared" si="26"/>
        <v>0</v>
      </c>
      <c r="M87" s="53">
        <f t="shared" si="26"/>
        <v>0</v>
      </c>
      <c r="N87" s="107">
        <f t="shared" si="21"/>
        <v>0</v>
      </c>
    </row>
    <row r="88" spans="1:14" ht="24.75" customHeight="1" x14ac:dyDescent="0.3">
      <c r="A88" s="51"/>
      <c r="B88" s="53">
        <f t="shared" si="26"/>
        <v>0</v>
      </c>
      <c r="C88" s="53">
        <f t="shared" si="26"/>
        <v>0</v>
      </c>
      <c r="D88" s="53">
        <f t="shared" si="26"/>
        <v>0</v>
      </c>
      <c r="E88" s="53">
        <f t="shared" si="26"/>
        <v>0</v>
      </c>
      <c r="F88" s="53">
        <f t="shared" si="26"/>
        <v>0</v>
      </c>
      <c r="G88" s="53">
        <f t="shared" si="26"/>
        <v>0</v>
      </c>
      <c r="H88" s="53">
        <f t="shared" si="26"/>
        <v>0</v>
      </c>
      <c r="I88" s="53">
        <f t="shared" si="26"/>
        <v>0</v>
      </c>
      <c r="J88" s="53">
        <f t="shared" si="26"/>
        <v>0</v>
      </c>
      <c r="K88" s="53">
        <f t="shared" si="26"/>
        <v>0</v>
      </c>
      <c r="L88" s="53">
        <f t="shared" si="26"/>
        <v>0</v>
      </c>
      <c r="M88" s="53">
        <f t="shared" si="26"/>
        <v>0</v>
      </c>
      <c r="N88" s="107">
        <f t="shared" si="21"/>
        <v>0</v>
      </c>
    </row>
    <row r="89" spans="1:14" ht="24.75" customHeight="1" x14ac:dyDescent="0.3">
      <c r="A89" s="51"/>
      <c r="B89" s="54">
        <f t="shared" si="26"/>
        <v>0</v>
      </c>
      <c r="C89" s="54">
        <f t="shared" si="26"/>
        <v>0</v>
      </c>
      <c r="D89" s="54">
        <f t="shared" si="26"/>
        <v>0</v>
      </c>
      <c r="E89" s="54">
        <f t="shared" si="26"/>
        <v>0</v>
      </c>
      <c r="F89" s="54">
        <f t="shared" si="26"/>
        <v>0</v>
      </c>
      <c r="G89" s="54">
        <f t="shared" si="26"/>
        <v>0</v>
      </c>
      <c r="H89" s="54">
        <f t="shared" si="26"/>
        <v>0</v>
      </c>
      <c r="I89" s="54">
        <f t="shared" si="26"/>
        <v>0</v>
      </c>
      <c r="J89" s="54">
        <f t="shared" si="26"/>
        <v>0</v>
      </c>
      <c r="K89" s="54">
        <f t="shared" si="26"/>
        <v>0</v>
      </c>
      <c r="L89" s="54">
        <f t="shared" si="26"/>
        <v>0</v>
      </c>
      <c r="M89" s="54">
        <f t="shared" si="26"/>
        <v>0</v>
      </c>
      <c r="N89" s="108">
        <f t="shared" si="21"/>
        <v>0</v>
      </c>
    </row>
    <row r="90" spans="1:14" ht="24.75" customHeight="1" x14ac:dyDescent="0.3">
      <c r="A90" s="48" t="s">
        <v>73</v>
      </c>
      <c r="B90" s="49">
        <f>B91</f>
        <v>0</v>
      </c>
      <c r="C90" s="49">
        <f>C91</f>
        <v>0</v>
      </c>
      <c r="D90" s="49">
        <f>D91</f>
        <v>0</v>
      </c>
      <c r="E90" s="49">
        <f>E91</f>
        <v>0</v>
      </c>
      <c r="F90" s="49">
        <f>F91</f>
        <v>0</v>
      </c>
      <c r="G90" s="49">
        <f t="shared" ref="G90:M90" si="27">G91</f>
        <v>0</v>
      </c>
      <c r="H90" s="49">
        <f t="shared" si="27"/>
        <v>0</v>
      </c>
      <c r="I90" s="49">
        <f t="shared" si="27"/>
        <v>0</v>
      </c>
      <c r="J90" s="49">
        <f t="shared" si="27"/>
        <v>0</v>
      </c>
      <c r="K90" s="49">
        <f>K91</f>
        <v>0</v>
      </c>
      <c r="L90" s="49">
        <f t="shared" si="27"/>
        <v>0</v>
      </c>
      <c r="M90" s="49">
        <f t="shared" si="27"/>
        <v>0</v>
      </c>
      <c r="N90" s="50">
        <f t="shared" si="21"/>
        <v>0</v>
      </c>
    </row>
    <row r="91" spans="1:14" ht="24.75" customHeight="1" x14ac:dyDescent="0.3">
      <c r="A91" s="51" t="s">
        <v>74</v>
      </c>
      <c r="B91" s="56">
        <f t="shared" ref="B91:M91" si="28">SUMIFS(
Historique_Montant,
Historique_Mois,B$7,
Historique_Section,"Dépenses variables - "&amp;$A$90,
Historique_Categorie,$A91,
Historique_Enregistre,TRUE,
Historique_Statut,"OK"
)</f>
        <v>0</v>
      </c>
      <c r="C91" s="56">
        <f t="shared" si="28"/>
        <v>0</v>
      </c>
      <c r="D91" s="56">
        <f t="shared" si="28"/>
        <v>0</v>
      </c>
      <c r="E91" s="56">
        <f t="shared" si="28"/>
        <v>0</v>
      </c>
      <c r="F91" s="56">
        <f t="shared" si="28"/>
        <v>0</v>
      </c>
      <c r="G91" s="56">
        <f t="shared" si="28"/>
        <v>0</v>
      </c>
      <c r="H91" s="56">
        <f t="shared" si="28"/>
        <v>0</v>
      </c>
      <c r="I91" s="56">
        <f t="shared" si="28"/>
        <v>0</v>
      </c>
      <c r="J91" s="56">
        <f t="shared" si="28"/>
        <v>0</v>
      </c>
      <c r="K91" s="56">
        <f t="shared" si="28"/>
        <v>0</v>
      </c>
      <c r="L91" s="56">
        <f t="shared" si="28"/>
        <v>0</v>
      </c>
      <c r="M91" s="56">
        <f t="shared" si="28"/>
        <v>0</v>
      </c>
      <c r="N91" s="109">
        <f t="shared" si="21"/>
        <v>0</v>
      </c>
    </row>
    <row r="92" spans="1:14" ht="24.75" customHeight="1" x14ac:dyDescent="0.3">
      <c r="A92" s="57" t="s">
        <v>75</v>
      </c>
      <c r="B92" s="58">
        <f t="shared" ref="B92:G92" si="29">SUM(B66,B74,B82,B90)</f>
        <v>0</v>
      </c>
      <c r="C92" s="58">
        <f t="shared" si="29"/>
        <v>0</v>
      </c>
      <c r="D92" s="58">
        <f t="shared" si="29"/>
        <v>0</v>
      </c>
      <c r="E92" s="58">
        <f t="shared" si="29"/>
        <v>0</v>
      </c>
      <c r="F92" s="58">
        <f t="shared" si="29"/>
        <v>0</v>
      </c>
      <c r="G92" s="58">
        <f t="shared" si="29"/>
        <v>0</v>
      </c>
      <c r="H92" s="58">
        <f t="shared" ref="H92:M92" si="30">SUM(H66,H74,H82,H90)</f>
        <v>0</v>
      </c>
      <c r="I92" s="58">
        <f t="shared" si="30"/>
        <v>0</v>
      </c>
      <c r="J92" s="58">
        <f t="shared" si="30"/>
        <v>0</v>
      </c>
      <c r="K92" s="58">
        <f t="shared" si="30"/>
        <v>0</v>
      </c>
      <c r="L92" s="58">
        <f t="shared" si="30"/>
        <v>0</v>
      </c>
      <c r="M92" s="58">
        <f t="shared" si="30"/>
        <v>0</v>
      </c>
      <c r="N92" s="111">
        <f t="shared" si="21"/>
        <v>0</v>
      </c>
    </row>
    <row r="93" spans="1:14" ht="24.75" customHeight="1" thickBot="1" x14ac:dyDescent="0.35"/>
    <row r="94" spans="1:14" ht="41.25" customHeight="1" thickTop="1" thickBot="1" x14ac:dyDescent="0.35">
      <c r="A94" s="59" t="s">
        <v>76</v>
      </c>
      <c r="B94" s="60">
        <f t="shared" ref="B94:M94" si="31">B61-B92</f>
        <v>1800</v>
      </c>
      <c r="C94" s="60">
        <f t="shared" si="31"/>
        <v>0</v>
      </c>
      <c r="D94" s="60">
        <f t="shared" si="31"/>
        <v>0</v>
      </c>
      <c r="E94" s="60">
        <f t="shared" si="31"/>
        <v>0</v>
      </c>
      <c r="F94" s="60">
        <f t="shared" si="31"/>
        <v>0</v>
      </c>
      <c r="G94" s="60">
        <f t="shared" si="31"/>
        <v>0</v>
      </c>
      <c r="H94" s="60">
        <f t="shared" si="31"/>
        <v>0</v>
      </c>
      <c r="I94" s="60">
        <f t="shared" si="31"/>
        <v>0</v>
      </c>
      <c r="J94" s="60">
        <f t="shared" si="31"/>
        <v>0</v>
      </c>
      <c r="K94" s="60">
        <f t="shared" si="31"/>
        <v>0</v>
      </c>
      <c r="L94" s="60">
        <f t="shared" si="31"/>
        <v>0</v>
      </c>
      <c r="M94" s="60">
        <f t="shared" si="31"/>
        <v>0</v>
      </c>
      <c r="N94" s="61">
        <f>SUM(B94:M94)</f>
        <v>1800</v>
      </c>
    </row>
  </sheetData>
  <sheetProtection algorithmName="SHA-512" hashValue="gODQa/a7JfEOV9TqIDD85QuQ+zRIcJNuPGEbWqustVrxt/44ehymDL+5aISm9oFI7ikRPNomkBS3w81CgvMk3Q==" saltValue="oS/cov0ptKRjCZatU3kxkw==" spinCount="100000" sheet="1" objects="1" scenarios="1" selectLockedCells="1"/>
  <mergeCells count="4">
    <mergeCell ref="A1:N4"/>
    <mergeCell ref="A6:N6"/>
    <mergeCell ref="A18:N18"/>
    <mergeCell ref="A64:N64"/>
  </mergeCells>
  <phoneticPr fontId="8" type="noConversion"/>
  <conditionalFormatting sqref="B61:N61">
    <cfRule type="cellIs" dxfId="14" priority="4" operator="equal">
      <formula>0</formula>
    </cfRule>
    <cfRule type="cellIs" dxfId="13" priority="5" operator="greaterThan">
      <formula>0</formula>
    </cfRule>
    <cfRule type="cellIs" dxfId="12" priority="6" operator="lessThan">
      <formula>0</formula>
    </cfRule>
  </conditionalFormatting>
  <conditionalFormatting sqref="B94:N94">
    <cfRule type="cellIs" dxfId="11" priority="1" operator="equal">
      <formula>0</formula>
    </cfRule>
    <cfRule type="cellIs" dxfId="10" priority="2" operator="greaterThan">
      <formula>0</formula>
    </cfRule>
    <cfRule type="cellIs" dxfId="9" priority="3" operator="lessThan">
      <formula>0</formula>
    </cfRule>
  </conditionalFormatting>
  <pageMargins left="0.75" right="0.75" top="0.5" bottom="0.5" header="0.511811023622047" footer="0.511811023622047"/>
  <pageSetup paperSize="9" orientation="portrait" horizontalDpi="300" verticalDpi="300"/>
  <headerFooter>
    <oddFooter>&amp;C_x000D_&amp;1#&amp;"Aptos"&amp;6&amp;K626469 Public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M5190"/>
  <sheetViews>
    <sheetView showGridLines="0" zoomScale="90" zoomScaleNormal="90" workbookViewId="0">
      <pane ySplit="5" topLeftCell="A7" activePane="bottomLeft" state="frozen"/>
      <selection activeCell="B1" sqref="B1"/>
      <selection pane="bottomLeft" activeCell="G9" sqref="G9"/>
    </sheetView>
  </sheetViews>
  <sheetFormatPr baseColWidth="10" defaultColWidth="11.5703125" defaultRowHeight="24.75" customHeight="1" x14ac:dyDescent="0.25"/>
  <cols>
    <col min="1" max="1" width="14.7109375" style="10" customWidth="1"/>
    <col min="2" max="3" width="50.7109375" style="10" customWidth="1"/>
    <col min="4" max="4" width="14.7109375" style="105" customWidth="1"/>
    <col min="5" max="5" width="14.7109375" style="146" customWidth="1"/>
    <col min="6" max="6" width="14.7109375" style="149" customWidth="1"/>
    <col min="7" max="7" width="15.5703125" style="101" customWidth="1"/>
    <col min="8" max="8" width="142.7109375" style="101" customWidth="1"/>
    <col min="9" max="9" width="13.28515625" style="2" customWidth="1"/>
    <col min="10" max="10" width="12" style="2" hidden="1" customWidth="1"/>
    <col min="11" max="16384" width="11.5703125" style="2"/>
  </cols>
  <sheetData>
    <row r="1" spans="1:10" ht="35.1" customHeight="1" x14ac:dyDescent="0.25">
      <c r="A1" s="116" t="s">
        <v>77</v>
      </c>
      <c r="B1" s="117"/>
      <c r="C1" s="117"/>
      <c r="D1" s="117"/>
      <c r="E1" s="117"/>
      <c r="F1" s="117"/>
      <c r="G1" s="117"/>
      <c r="H1" s="117"/>
    </row>
    <row r="2" spans="1:10" ht="35.1" customHeight="1" x14ac:dyDescent="0.25">
      <c r="A2" s="117"/>
      <c r="B2" s="117"/>
      <c r="C2" s="117"/>
      <c r="D2" s="117"/>
      <c r="E2" s="117"/>
      <c r="F2" s="117"/>
      <c r="G2" s="117"/>
      <c r="H2" s="117"/>
    </row>
    <row r="3" spans="1:10" ht="35.1" customHeight="1" x14ac:dyDescent="0.25">
      <c r="A3" s="117"/>
      <c r="B3" s="117"/>
      <c r="C3" s="117"/>
      <c r="D3" s="117"/>
      <c r="E3" s="117"/>
      <c r="F3" s="117"/>
      <c r="G3" s="117"/>
      <c r="H3" s="117"/>
    </row>
    <row r="4" spans="1:10" ht="35.1" customHeight="1" x14ac:dyDescent="0.25">
      <c r="A4" s="117"/>
      <c r="B4" s="117"/>
      <c r="C4" s="117"/>
      <c r="D4" s="117"/>
      <c r="E4" s="117"/>
      <c r="F4" s="117"/>
      <c r="G4" s="117"/>
      <c r="H4" s="117"/>
    </row>
    <row r="5" spans="1:10" ht="24.75" customHeight="1" x14ac:dyDescent="0.25">
      <c r="A5" s="97" t="s">
        <v>78</v>
      </c>
      <c r="B5" s="97" t="s">
        <v>79</v>
      </c>
      <c r="C5" s="97" t="s">
        <v>80</v>
      </c>
      <c r="D5" s="97" t="s">
        <v>81</v>
      </c>
      <c r="E5" s="143" t="s">
        <v>82</v>
      </c>
      <c r="F5" s="144" t="s">
        <v>83</v>
      </c>
      <c r="G5" s="7" t="s">
        <v>84</v>
      </c>
      <c r="H5" s="102" t="s">
        <v>85</v>
      </c>
    </row>
    <row r="6" spans="1:10" ht="24.75" hidden="1" customHeight="1" x14ac:dyDescent="0.25">
      <c r="D6" s="104" t="str">
        <f>IF(OR(Historique!$B6="",Historique!$C6=""),"",IF(IFERROR(COUNTIF(INDEX(Données!$E$2:$Z$100,0,MATCH(Historique!$B6,Données!$E$1:$Z$1,0)),Historique!$C6),0)&gt;0,"OK","⚠ ERREUR"))</f>
        <v/>
      </c>
      <c r="E6" s="145"/>
      <c r="F6" s="147"/>
      <c r="G6" s="99"/>
      <c r="I6" s="3"/>
    </row>
    <row r="7" spans="1:10" ht="24.75" customHeight="1" x14ac:dyDescent="0.25">
      <c r="A7" s="98" t="s">
        <v>2</v>
      </c>
      <c r="B7" s="98" t="s">
        <v>86</v>
      </c>
      <c r="C7" s="98" t="s">
        <v>15</v>
      </c>
      <c r="D7" s="105" t="str">
        <f>IF(OR(Historique!$B7="",Historique!$C7=""),"",IF(IFERROR(COUNTIF(INDEX(Données!$E$2:$Z$100,0,MATCH(Historique!$B7,Données!$E$1:$Z$1,0)),Historique!$C7),0)&gt;0,"OK","⚠ ERREUR"))</f>
        <v>OK</v>
      </c>
      <c r="E7" s="150">
        <v>1800</v>
      </c>
      <c r="F7" s="148" t="b">
        <v>1</v>
      </c>
      <c r="G7" s="99">
        <v>46023</v>
      </c>
      <c r="H7" s="103" t="s">
        <v>128</v>
      </c>
      <c r="I7" s="3"/>
      <c r="J7" s="2" t="str">
        <f>IF(B7="","",_xlfn.XLOOKUP(B7,Données!$P$2:$P$11,Données!$Q$2:$Q$11,""))</f>
        <v>Cat_Revenus</v>
      </c>
    </row>
    <row r="8" spans="1:10" ht="24.75" customHeight="1" x14ac:dyDescent="0.25">
      <c r="A8" s="98" t="s">
        <v>2</v>
      </c>
      <c r="B8" s="98" t="s">
        <v>87</v>
      </c>
      <c r="C8" s="98" t="s">
        <v>31</v>
      </c>
      <c r="D8" s="105" t="str">
        <f>IF(OR(Historique!$B8="",Historique!$C8=""),"",IF(IFERROR(COUNTIF(INDEX(Données!$E$2:$Z$100,0,MATCH(Historique!$B8,Données!$E$1:$Z$1,0)),Historique!$C8),0)&gt;0,"OK","⚠ ERREUR"))</f>
        <v>OK</v>
      </c>
      <c r="E8" s="150">
        <v>250</v>
      </c>
      <c r="F8" s="148" t="b">
        <v>0</v>
      </c>
      <c r="G8" s="99">
        <v>46023</v>
      </c>
      <c r="H8" s="103" t="s">
        <v>129</v>
      </c>
      <c r="I8" s="3"/>
      <c r="J8" s="2" t="str">
        <f>IF(B8="","",_xlfn.XLOOKUP(B8,Données!$P$2:$P$11,Données!$Q$2:$Q$11,""))</f>
        <v>Cat_DF_Transport</v>
      </c>
    </row>
    <row r="9" spans="1:10" ht="24.75" customHeight="1" x14ac:dyDescent="0.25">
      <c r="A9" s="98"/>
      <c r="B9" s="98"/>
      <c r="C9" s="98"/>
      <c r="D9" s="105" t="str">
        <f>IF(OR(Historique!$B9="",Historique!$C9=""),"",IF(IFERROR(COUNTIF(INDEX(Données!$E$2:$Z$100,0,MATCH(Historique!$B9,Données!$E$1:$Z$1,0)),Historique!$C9),0)&gt;0,"OK","⚠ ERREUR"))</f>
        <v/>
      </c>
      <c r="F9" s="148" t="b">
        <v>1</v>
      </c>
      <c r="G9" s="99"/>
      <c r="H9" s="103"/>
      <c r="I9" s="3"/>
      <c r="J9" s="2" t="str">
        <f>IF(B9="","",_xlfn.XLOOKUP(B9,Données!$P$2:$P$11,Données!$Q$2:$Q$11,""))</f>
        <v/>
      </c>
    </row>
    <row r="10" spans="1:10" ht="24.75" customHeight="1" x14ac:dyDescent="0.25">
      <c r="A10" s="98"/>
      <c r="B10" s="98"/>
      <c r="C10" s="98"/>
      <c r="D10" s="105" t="str">
        <f>IF(OR(Historique!$B10="",Historique!$C10=""),"",IF(IFERROR(COUNTIF(INDEX(Données!$E$2:$Z$100,0,MATCH(Historique!$B10,Données!$E$1:$Z$1,0)),Historique!$C10),0)&gt;0,"OK","⚠ ERREUR"))</f>
        <v/>
      </c>
      <c r="F10" s="148" t="b">
        <v>0</v>
      </c>
      <c r="G10" s="99"/>
      <c r="H10" s="103"/>
      <c r="I10" s="3"/>
      <c r="J10" s="2" t="str">
        <f>IF(B10="","",_xlfn.XLOOKUP(B10,Données!$P$2:$P$11,Données!$Q$2:$Q$11,""))</f>
        <v/>
      </c>
    </row>
    <row r="11" spans="1:10" ht="24.75" customHeight="1" x14ac:dyDescent="0.25">
      <c r="A11" s="98"/>
      <c r="B11" s="98"/>
      <c r="C11" s="98"/>
      <c r="D11" s="105" t="str">
        <f>IF(OR(Historique!$B11="",Historique!$C11=""),"",IF(IFERROR(COUNTIF(INDEX(Données!$E$2:$Z$100,0,MATCH(Historique!$B11,Données!$E$1:$Z$1,0)),Historique!$C11),0)&gt;0,"OK","⚠ ERREUR"))</f>
        <v/>
      </c>
      <c r="F11" s="148" t="b">
        <v>0</v>
      </c>
      <c r="G11" s="99"/>
      <c r="H11" s="103"/>
      <c r="J11" s="2" t="str">
        <f>IF(B11="","",_xlfn.XLOOKUP(B11,Données!$P$2:$P$11,Données!$Q$2:$Q$11,""))</f>
        <v/>
      </c>
    </row>
    <row r="12" spans="1:10" ht="24.75" customHeight="1" x14ac:dyDescent="0.25">
      <c r="A12" s="98"/>
      <c r="B12" s="98"/>
      <c r="C12" s="98"/>
      <c r="D12" s="105" t="str">
        <f>IF(OR(Historique!$B12="",Historique!$C12=""),"",IF(IFERROR(COUNTIF(INDEX(Données!$E$2:$Z$100,0,MATCH(Historique!$B12,Données!$E$1:$Z$1,0)),Historique!$C12),0)&gt;0,"OK","⚠ ERREUR"))</f>
        <v/>
      </c>
      <c r="F12" s="148" t="b">
        <v>0</v>
      </c>
      <c r="G12" s="99"/>
      <c r="H12" s="103"/>
      <c r="J12" s="2" t="str">
        <f>IF(B12="","",_xlfn.XLOOKUP(B12,Données!$P$2:$P$11,Données!$Q$2:$Q$11,""))</f>
        <v/>
      </c>
    </row>
    <row r="13" spans="1:10" ht="24.75" customHeight="1" x14ac:dyDescent="0.25">
      <c r="A13" s="98"/>
      <c r="B13" s="98"/>
      <c r="C13" s="98"/>
      <c r="D13" s="105" t="str">
        <f>IF(OR(Historique!$B13="",Historique!$C13=""),"",IF(IFERROR(COUNTIF(INDEX(Données!$E$2:$Z$100,0,MATCH(Historique!$B13,Données!$E$1:$Z$1,0)),Historique!$C13),0)&gt;0,"OK","⚠ ERREUR"))</f>
        <v/>
      </c>
      <c r="F13" s="148" t="b">
        <v>0</v>
      </c>
      <c r="G13" s="99"/>
      <c r="H13" s="103"/>
      <c r="J13" s="2" t="str">
        <f>IF(B13="","",_xlfn.XLOOKUP(B13,Données!$P$2:$P$11,Données!$Q$2:$Q$11,""))</f>
        <v/>
      </c>
    </row>
    <row r="14" spans="1:10" ht="24.75" customHeight="1" x14ac:dyDescent="0.25">
      <c r="A14" s="98"/>
      <c r="B14" s="98"/>
      <c r="C14" s="98"/>
      <c r="D14" s="105" t="str">
        <f>IF(OR(Historique!$B14="",Historique!$C14=""),"",IF(IFERROR(COUNTIF(INDEX(Données!$E$2:$Z$100,0,MATCH(Historique!$B14,Données!$E$1:$Z$1,0)),Historique!$C14),0)&gt;0,"OK","⚠ ERREUR"))</f>
        <v/>
      </c>
      <c r="F14" s="148" t="b">
        <v>0</v>
      </c>
      <c r="G14" s="99"/>
      <c r="H14" s="103"/>
      <c r="J14" s="2" t="str">
        <f>IF(B14="","",_xlfn.XLOOKUP(B14,Données!$P$2:$P$11,Données!$Q$2:$Q$11,""))</f>
        <v/>
      </c>
    </row>
    <row r="15" spans="1:10" ht="24.75" customHeight="1" x14ac:dyDescent="0.25">
      <c r="A15" s="98"/>
      <c r="B15" s="98"/>
      <c r="C15" s="98"/>
      <c r="D15" s="105" t="str">
        <f>IF(OR(Historique!$B15="",Historique!$C15=""),"",IF(IFERROR(COUNTIF(INDEX(Données!$E$2:$Z$100,0,MATCH(Historique!$B15,Données!$E$1:$Z$1,0)),Historique!$C15),0)&gt;0,"OK","⚠ ERREUR"))</f>
        <v/>
      </c>
      <c r="F15" s="148" t="b">
        <v>0</v>
      </c>
      <c r="G15" s="99"/>
      <c r="H15" s="103"/>
      <c r="J15" s="2" t="str">
        <f>IF(B15="","",_xlfn.XLOOKUP(B15,Données!$P$2:$P$11,Données!$Q$2:$Q$11,""))</f>
        <v/>
      </c>
    </row>
    <row r="16" spans="1:10" ht="24.75" customHeight="1" x14ac:dyDescent="0.25">
      <c r="A16" s="98"/>
      <c r="B16" s="98"/>
      <c r="C16" s="98"/>
      <c r="D16" s="105" t="str">
        <f>IF(OR(Historique!$B16="",Historique!$C16=""),"",IF(IFERROR(COUNTIF(INDEX(Données!$E$2:$Z$100,0,MATCH(Historique!$B16,Données!$E$1:$Z$1,0)),Historique!$C16),0)&gt;0,"OK","⚠ ERREUR"))</f>
        <v/>
      </c>
      <c r="F16" s="148" t="b">
        <v>0</v>
      </c>
      <c r="G16" s="99"/>
      <c r="J16" s="2" t="str">
        <f>IF(B16="","",_xlfn.XLOOKUP(B16,Données!$P$2:$P$11,Données!$Q$2:$Q$11,""))</f>
        <v/>
      </c>
    </row>
    <row r="17" spans="1:10" ht="24.75" customHeight="1" x14ac:dyDescent="0.25">
      <c r="A17" s="98"/>
      <c r="B17" s="98"/>
      <c r="C17" s="98"/>
      <c r="D17" s="105" t="str">
        <f>IF(OR(Historique!$B17="",Historique!$C17=""),"",IF(IFERROR(COUNTIF(INDEX(Données!$E$2:$Z$100,0,MATCH(Historique!$B17,Données!$E$1:$Z$1,0)),Historique!$C17),0)&gt;0,"OK","⚠ ERREUR"))</f>
        <v/>
      </c>
      <c r="F17" s="148" t="b">
        <v>0</v>
      </c>
      <c r="G17" s="99"/>
      <c r="H17" s="103"/>
      <c r="J17" s="2" t="str">
        <f>IF(B17="","",_xlfn.XLOOKUP(B17,Données!$P$2:$P$11,Données!$Q$2:$Q$11,""))</f>
        <v/>
      </c>
    </row>
    <row r="18" spans="1:10" ht="24.75" customHeight="1" x14ac:dyDescent="0.25">
      <c r="A18" s="98"/>
      <c r="B18" s="98"/>
      <c r="C18" s="98"/>
      <c r="D18" s="105" t="str">
        <f>IF(OR(Historique!$B18="",Historique!$C18=""),"",IF(IFERROR(COUNTIF(INDEX(Données!$E$2:$Z$100,0,MATCH(Historique!$B18,Données!$E$1:$Z$1,0)),Historique!$C18),0)&gt;0,"OK","⚠ ERREUR"))</f>
        <v/>
      </c>
      <c r="F18" s="148" t="b">
        <v>0</v>
      </c>
      <c r="G18" s="99"/>
      <c r="H18" s="103"/>
      <c r="J18" s="2" t="str">
        <f>IF(B18="","",_xlfn.XLOOKUP(B18,Données!$P$2:$P$11,Données!$Q$2:$Q$11,""))</f>
        <v/>
      </c>
    </row>
    <row r="19" spans="1:10" ht="24.75" customHeight="1" x14ac:dyDescent="0.25">
      <c r="A19" s="98"/>
      <c r="B19" s="98"/>
      <c r="C19" s="98"/>
      <c r="D19" s="105" t="str">
        <f>IF(OR(Historique!$B19="",Historique!$C19=""),"",IF(IFERROR(COUNTIF(INDEX(Données!$E$2:$Z$100,0,MATCH(Historique!$B19,Données!$E$1:$Z$1,0)),Historique!$C19),0)&gt;0,"OK","⚠ ERREUR"))</f>
        <v/>
      </c>
      <c r="F19" s="148" t="b">
        <v>0</v>
      </c>
      <c r="G19" s="99"/>
      <c r="H19" s="103"/>
      <c r="J19" s="2" t="str">
        <f>IF(B19="","",_xlfn.XLOOKUP(B19,Données!$P$2:$P$11,Données!$Q$2:$Q$11,""))</f>
        <v/>
      </c>
    </row>
    <row r="20" spans="1:10" ht="24.75" customHeight="1" x14ac:dyDescent="0.25">
      <c r="A20" s="98"/>
      <c r="B20" s="98"/>
      <c r="C20" s="98"/>
      <c r="D20" s="105" t="str">
        <f>IF(OR(Historique!$B20="",Historique!$C20=""),"",IF(IFERROR(COUNTIF(INDEX(Données!$E$2:$Z$100,0,MATCH(Historique!$B20,Données!$E$1:$Z$1,0)),Historique!$C20),0)&gt;0,"OK","⚠ ERREUR"))</f>
        <v/>
      </c>
      <c r="F20" s="148" t="b">
        <v>0</v>
      </c>
      <c r="G20" s="99"/>
      <c r="H20" s="103"/>
      <c r="J20" s="2" t="str">
        <f>IF(B20="","",_xlfn.XLOOKUP(B20,Données!$P$2:$P$11,Données!$Q$2:$Q$11,""))</f>
        <v/>
      </c>
    </row>
    <row r="21" spans="1:10" ht="24.75" customHeight="1" x14ac:dyDescent="0.25">
      <c r="A21" s="98"/>
      <c r="B21" s="98"/>
      <c r="C21" s="98"/>
      <c r="D21" s="105" t="str">
        <f>IF(OR(Historique!$B21="",Historique!$C21=""),"",IF(IFERROR(COUNTIF(INDEX(Données!$E$2:$Z$100,0,MATCH(Historique!$B21,Données!$E$1:$Z$1,0)),Historique!$C21),0)&gt;0,"OK","⚠ ERREUR"))</f>
        <v/>
      </c>
      <c r="F21" s="148" t="b">
        <v>0</v>
      </c>
      <c r="G21" s="99"/>
      <c r="H21" s="103"/>
      <c r="J21" s="2" t="str">
        <f>IF(B21="","",_xlfn.XLOOKUP(B21,Données!$P$2:$P$11,Données!$Q$2:$Q$11,""))</f>
        <v/>
      </c>
    </row>
    <row r="22" spans="1:10" ht="24.75" customHeight="1" x14ac:dyDescent="0.25">
      <c r="A22" s="98"/>
      <c r="B22" s="98"/>
      <c r="C22" s="98"/>
      <c r="D22" s="105" t="str">
        <f>IF(OR(Historique!$B22="",Historique!$C22=""),"",IF(IFERROR(COUNTIF(INDEX(Données!$E$2:$Z$100,0,MATCH(Historique!$B22,Données!$E$1:$Z$1,0)),Historique!$C22),0)&gt;0,"OK","⚠ ERREUR"))</f>
        <v/>
      </c>
      <c r="F22" s="148" t="b">
        <v>0</v>
      </c>
      <c r="G22" s="99"/>
      <c r="H22" s="103"/>
      <c r="J22" s="2" t="str">
        <f>IF(B22="","",_xlfn.XLOOKUP(B22,Données!$P$2:$P$11,Données!$Q$2:$Q$11,""))</f>
        <v/>
      </c>
    </row>
    <row r="23" spans="1:10" ht="24.75" customHeight="1" x14ac:dyDescent="0.25">
      <c r="A23" s="98"/>
      <c r="B23" s="98"/>
      <c r="C23" s="98"/>
      <c r="D23" s="105" t="str">
        <f>IF(OR(Historique!$B23="",Historique!$C23=""),"",IF(IFERROR(COUNTIF(INDEX(Données!$E$2:$Z$100,0,MATCH(Historique!$B23,Données!$E$1:$Z$1,0)),Historique!$C23),0)&gt;0,"OK","⚠ ERREUR"))</f>
        <v/>
      </c>
      <c r="F23" s="148" t="b">
        <v>0</v>
      </c>
      <c r="G23" s="99"/>
      <c r="H23" s="103"/>
      <c r="J23" s="2" t="str">
        <f>IF(B23="","",_xlfn.XLOOKUP(B23,Données!$P$2:$P$11,Données!$Q$2:$Q$11,""))</f>
        <v/>
      </c>
    </row>
    <row r="24" spans="1:10" ht="24.75" customHeight="1" x14ac:dyDescent="0.25">
      <c r="A24" s="98"/>
      <c r="B24" s="98"/>
      <c r="C24" s="98"/>
      <c r="D24" s="105" t="str">
        <f>IF(OR(Historique!$B24="",Historique!$C24=""),"",IF(IFERROR(COUNTIF(INDEX(Données!$E$2:$Z$100,0,MATCH(Historique!$B24,Données!$E$1:$Z$1,0)),Historique!$C24),0)&gt;0,"OK","⚠ ERREUR"))</f>
        <v/>
      </c>
      <c r="F24" s="148" t="b">
        <v>0</v>
      </c>
      <c r="G24" s="99"/>
      <c r="H24" s="103"/>
      <c r="J24" s="2" t="str">
        <f>IF(B24="","",_xlfn.XLOOKUP(B24,Données!$P$2:$P$11,Données!$Q$2:$Q$11,""))</f>
        <v/>
      </c>
    </row>
    <row r="25" spans="1:10" ht="24.75" customHeight="1" x14ac:dyDescent="0.25">
      <c r="A25" s="98"/>
      <c r="B25" s="98"/>
      <c r="C25" s="98"/>
      <c r="D25" s="105" t="str">
        <f>IF(OR(Historique!$B25="",Historique!$C25=""),"",IF(IFERROR(COUNTIF(INDEX(Données!$E$2:$Z$100,0,MATCH(Historique!$B25,Données!$E$1:$Z$1,0)),Historique!$C25),0)&gt;0,"OK","⚠ ERREUR"))</f>
        <v/>
      </c>
      <c r="F25" s="148" t="b">
        <v>0</v>
      </c>
      <c r="G25" s="99"/>
      <c r="H25" s="103"/>
      <c r="J25" s="2" t="str">
        <f>IF(B25="","",_xlfn.XLOOKUP(B25,Données!$P$2:$P$11,Données!$Q$2:$Q$11,""))</f>
        <v/>
      </c>
    </row>
    <row r="26" spans="1:10" ht="24.75" customHeight="1" x14ac:dyDescent="0.25">
      <c r="A26" s="98"/>
      <c r="B26" s="98"/>
      <c r="C26" s="98"/>
      <c r="D26" s="105" t="str">
        <f>IF(OR(Historique!$B26="",Historique!$C26=""),"",IF(IFERROR(COUNTIF(INDEX(Données!$E$2:$Z$100,0,MATCH(Historique!$B26,Données!$E$1:$Z$1,0)),Historique!$C26),0)&gt;0,"OK","⚠ ERREUR"))</f>
        <v/>
      </c>
      <c r="F26" s="148" t="b">
        <v>0</v>
      </c>
      <c r="G26" s="99"/>
      <c r="H26" s="103"/>
      <c r="J26" s="2" t="str">
        <f>IF(B26="","",_xlfn.XLOOKUP(B26,Données!$P$2:$P$11,Données!$Q$2:$Q$11,""))</f>
        <v/>
      </c>
    </row>
    <row r="27" spans="1:10" ht="24.75" customHeight="1" x14ac:dyDescent="0.25">
      <c r="A27" s="98"/>
      <c r="B27" s="98"/>
      <c r="C27" s="98"/>
      <c r="D27" s="105" t="str">
        <f>IF(OR(Historique!$B27="",Historique!$C27=""),"",IF(IFERROR(COUNTIF(INDEX(Données!$E$2:$Z$100,0,MATCH(Historique!$B27,Données!$E$1:$Z$1,0)),Historique!$C27),0)&gt;0,"OK","⚠ ERREUR"))</f>
        <v/>
      </c>
      <c r="F27" s="148" t="b">
        <v>0</v>
      </c>
      <c r="G27" s="99"/>
      <c r="J27" s="2" t="str">
        <f>IF(B27="","",_xlfn.XLOOKUP(B27,Données!$P$2:$P$11,Données!$Q$2:$Q$11,""))</f>
        <v/>
      </c>
    </row>
    <row r="28" spans="1:10" ht="24.75" customHeight="1" x14ac:dyDescent="0.25">
      <c r="A28" s="98"/>
      <c r="B28" s="98"/>
      <c r="C28" s="98"/>
      <c r="D28" s="105" t="str">
        <f>IF(OR(Historique!$B28="",Historique!$C28=""),"",IF(IFERROR(COUNTIF(INDEX(Données!$E$2:$Z$100,0,MATCH(Historique!$B28,Données!$E$1:$Z$1,0)),Historique!$C28),0)&gt;0,"OK","⚠ ERREUR"))</f>
        <v/>
      </c>
      <c r="F28" s="148" t="b">
        <v>0</v>
      </c>
      <c r="G28" s="99"/>
      <c r="H28" s="103"/>
      <c r="J28" s="2" t="str">
        <f>IF(B28="","",_xlfn.XLOOKUP(B28,Données!$P$2:$P$11,Données!$Q$2:$Q$11,""))</f>
        <v/>
      </c>
    </row>
    <row r="29" spans="1:10" ht="24.75" customHeight="1" x14ac:dyDescent="0.25">
      <c r="A29" s="98"/>
      <c r="B29" s="98"/>
      <c r="C29" s="98"/>
      <c r="D29" s="105" t="str">
        <f>IF(OR(Historique!$B29="",Historique!$C29=""),"",IF(IFERROR(COUNTIF(INDEX(Données!$E$2:$Z$100,0,MATCH(Historique!$B29,Données!$E$1:$Z$1,0)),Historique!$C29),0)&gt;0,"OK","⚠ ERREUR"))</f>
        <v/>
      </c>
      <c r="F29" s="148" t="b">
        <v>0</v>
      </c>
      <c r="G29" s="99"/>
      <c r="H29" s="103"/>
      <c r="J29" s="2" t="str">
        <f>IF(B29="","",_xlfn.XLOOKUP(B29,Données!$P$2:$P$11,Données!$Q$2:$Q$11,""))</f>
        <v/>
      </c>
    </row>
    <row r="30" spans="1:10" ht="24.75" customHeight="1" x14ac:dyDescent="0.25">
      <c r="A30" s="98"/>
      <c r="B30" s="98"/>
      <c r="C30" s="98"/>
      <c r="D30" s="105" t="str">
        <f>IF(OR(Historique!$B30="",Historique!$C30=""),"",IF(IFERROR(COUNTIF(INDEX(Données!$E$2:$Z$100,0,MATCH(Historique!$B30,Données!$E$1:$Z$1,0)),Historique!$C30),0)&gt;0,"OK","⚠ ERREUR"))</f>
        <v/>
      </c>
      <c r="F30" s="148" t="b">
        <v>0</v>
      </c>
      <c r="G30" s="99"/>
      <c r="H30" s="103"/>
      <c r="J30" s="2" t="str">
        <f>IF(B30="","",_xlfn.XLOOKUP(B30,Données!$P$2:$P$11,Données!$Q$2:$Q$11,""))</f>
        <v/>
      </c>
    </row>
    <row r="31" spans="1:10" ht="24.75" customHeight="1" x14ac:dyDescent="0.25">
      <c r="A31" s="98"/>
      <c r="B31" s="98"/>
      <c r="C31" s="98"/>
      <c r="D31" s="105" t="str">
        <f>IF(OR(Historique!$B31="",Historique!$C31=""),"",IF(IFERROR(COUNTIF(INDEX(Données!$E$2:$Z$100,0,MATCH(Historique!$B31,Données!$E$1:$Z$1,0)),Historique!$C31),0)&gt;0,"OK","⚠ ERREUR"))</f>
        <v/>
      </c>
      <c r="F31" s="148" t="b">
        <v>0</v>
      </c>
      <c r="G31" s="99"/>
      <c r="H31" s="103"/>
      <c r="J31" s="2" t="str">
        <f>IF(B31="","",_xlfn.XLOOKUP(B31,Données!$P$2:$P$11,Données!$Q$2:$Q$11,""))</f>
        <v/>
      </c>
    </row>
    <row r="32" spans="1:10" ht="24.75" customHeight="1" x14ac:dyDescent="0.25">
      <c r="A32" s="98"/>
      <c r="B32" s="98"/>
      <c r="C32" s="98"/>
      <c r="D32" s="105" t="str">
        <f>IF(OR(Historique!$B32="",Historique!$C32=""),"",IF(IFERROR(COUNTIF(INDEX(Données!$E$2:$Z$100,0,MATCH(Historique!$B32,Données!$E$1:$Z$1,0)),Historique!$C32),0)&gt;0,"OK","⚠ ERREUR"))</f>
        <v/>
      </c>
      <c r="F32" s="148" t="b">
        <v>0</v>
      </c>
      <c r="G32" s="99"/>
      <c r="H32" s="103"/>
      <c r="J32" s="2" t="str">
        <f>IF(B32="","",_xlfn.XLOOKUP(B32,Données!$P$2:$P$11,Données!$Q$2:$Q$11,""))</f>
        <v/>
      </c>
    </row>
    <row r="33" spans="1:13" ht="24.75" customHeight="1" x14ac:dyDescent="0.25">
      <c r="A33" s="98"/>
      <c r="B33" s="98"/>
      <c r="C33" s="98"/>
      <c r="D33" s="105" t="str">
        <f>IF(OR(Historique!$B33="",Historique!$C33=""),"",IF(IFERROR(COUNTIF(INDEX(Données!$E$2:$Z$100,0,MATCH(Historique!$B33,Données!$E$1:$Z$1,0)),Historique!$C33),0)&gt;0,"OK","⚠ ERREUR"))</f>
        <v/>
      </c>
      <c r="F33" s="148" t="b">
        <v>0</v>
      </c>
      <c r="G33" s="99"/>
      <c r="H33" s="103"/>
      <c r="J33" s="2" t="str">
        <f>IF(B33="","",_xlfn.XLOOKUP(B33,Données!$P$2:$P$11,Données!$Q$2:$Q$11,""))</f>
        <v/>
      </c>
    </row>
    <row r="34" spans="1:13" ht="24.75" customHeight="1" x14ac:dyDescent="0.25">
      <c r="A34" s="98"/>
      <c r="B34" s="98"/>
      <c r="C34" s="98"/>
      <c r="D34" s="105" t="str">
        <f>IF(OR(Historique!$B34="",Historique!$C34=""),"",IF(IFERROR(COUNTIF(INDEX(Données!$E$2:$Z$100,0,MATCH(Historique!$B34,Données!$E$1:$Z$1,0)),Historique!$C34),0)&gt;0,"OK","⚠ ERREUR"))</f>
        <v/>
      </c>
      <c r="F34" s="148" t="b">
        <v>0</v>
      </c>
      <c r="G34" s="99"/>
      <c r="H34" s="103"/>
      <c r="J34" s="2" t="str">
        <f>IF(B34="","",_xlfn.XLOOKUP(B34,Données!$P$2:$P$11,Données!$Q$2:$Q$11,""))</f>
        <v/>
      </c>
    </row>
    <row r="35" spans="1:13" ht="24.75" customHeight="1" x14ac:dyDescent="0.25">
      <c r="A35" s="98"/>
      <c r="B35" s="98"/>
      <c r="C35" s="98"/>
      <c r="D35" s="105" t="str">
        <f>IF(OR(Historique!$B35="",Historique!$C35=""),"",IF(IFERROR(COUNTIF(INDEX(Données!$E$2:$Z$100,0,MATCH(Historique!$B35,Données!$E$1:$Z$1,0)),Historique!$C35),0)&gt;0,"OK","⚠ ERREUR"))</f>
        <v/>
      </c>
      <c r="F35" s="148" t="b">
        <v>0</v>
      </c>
      <c r="G35" s="99"/>
      <c r="H35" s="103"/>
      <c r="J35" s="2" t="str">
        <f>IF(B35="","",_xlfn.XLOOKUP(B35,Données!$P$2:$P$11,Données!$Q$2:$Q$11,""))</f>
        <v/>
      </c>
    </row>
    <row r="36" spans="1:13" ht="24.75" customHeight="1" x14ac:dyDescent="0.25">
      <c r="A36" s="98"/>
      <c r="B36" s="98"/>
      <c r="C36" s="98"/>
      <c r="D36" s="105" t="str">
        <f>IF(OR(Historique!$B36="",Historique!$C36=""),"",IF(IFERROR(COUNTIF(INDEX(Données!$E$2:$Z$100,0,MATCH(Historique!$B36,Données!$E$1:$Z$1,0)),Historique!$C36),0)&gt;0,"OK","⚠ ERREUR"))</f>
        <v/>
      </c>
      <c r="F36" s="148" t="b">
        <v>0</v>
      </c>
      <c r="G36" s="99"/>
      <c r="H36" s="103"/>
      <c r="J36" s="2" t="str">
        <f>IF(B36="","",_xlfn.XLOOKUP(B36,Données!$P$2:$P$11,Données!$Q$2:$Q$11,""))</f>
        <v/>
      </c>
    </row>
    <row r="37" spans="1:13" ht="24.75" customHeight="1" x14ac:dyDescent="0.25">
      <c r="A37" s="98"/>
      <c r="B37" s="98"/>
      <c r="C37" s="98"/>
      <c r="D37" s="105" t="str">
        <f>IF(OR(Historique!$B37="",Historique!$C37=""),"",IF(IFERROR(COUNTIF(INDEX(Données!$E$2:$Z$100,0,MATCH(Historique!$B37,Données!$E$1:$Z$1,0)),Historique!$C37),0)&gt;0,"OK","⚠ ERREUR"))</f>
        <v/>
      </c>
      <c r="F37" s="148" t="b">
        <v>0</v>
      </c>
      <c r="G37" s="99"/>
      <c r="H37" s="103"/>
      <c r="J37" s="2" t="str">
        <f>IF(B37="","",_xlfn.XLOOKUP(B37,Données!$P$2:$P$11,Données!$Q$2:$Q$11,""))</f>
        <v/>
      </c>
    </row>
    <row r="38" spans="1:13" ht="24.75" customHeight="1" x14ac:dyDescent="0.25">
      <c r="A38" s="98"/>
      <c r="B38" s="98"/>
      <c r="C38" s="98"/>
      <c r="D38" s="105" t="str">
        <f>IF(OR(Historique!$B38="",Historique!$C38=""),"",IF(IFERROR(COUNTIF(INDEX(Données!$E$2:$Z$100,0,MATCH(Historique!$B38,Données!$E$1:$Z$1,0)),Historique!$C38),0)&gt;0,"OK","⚠ ERREUR"))</f>
        <v/>
      </c>
      <c r="F38" s="148" t="b">
        <v>0</v>
      </c>
      <c r="G38" s="99"/>
      <c r="H38" s="103"/>
      <c r="J38" s="2" t="str">
        <f>IF(B38="","",_xlfn.XLOOKUP(B38,Données!$P$2:$P$11,Données!$Q$2:$Q$11,""))</f>
        <v/>
      </c>
    </row>
    <row r="39" spans="1:13" ht="24.75" customHeight="1" x14ac:dyDescent="0.25">
      <c r="A39" s="98"/>
      <c r="B39" s="98"/>
      <c r="C39" s="98"/>
      <c r="D39" s="105" t="str">
        <f>IF(OR(Historique!$B39="",Historique!$C39=""),"",IF(IFERROR(COUNTIF(INDEX(Données!$E$2:$Z$100,0,MATCH(Historique!$B39,Données!$E$1:$Z$1,0)),Historique!$C39),0)&gt;0,"OK","⚠ ERREUR"))</f>
        <v/>
      </c>
      <c r="F39" s="148" t="b">
        <v>0</v>
      </c>
      <c r="G39" s="99"/>
      <c r="H39" s="103"/>
      <c r="I39" s="8"/>
      <c r="J39" s="2" t="str">
        <f>IF(B39="","",_xlfn.XLOOKUP(B39,Données!$P$2:$P$11,Données!$Q$2:$Q$11,""))</f>
        <v/>
      </c>
      <c r="K39" s="8"/>
      <c r="L39" s="8"/>
      <c r="M39" s="8"/>
    </row>
    <row r="40" spans="1:13" ht="24.75" customHeight="1" x14ac:dyDescent="0.25">
      <c r="A40" s="98"/>
      <c r="B40" s="98"/>
      <c r="C40" s="98"/>
      <c r="D40" s="105" t="str">
        <f>IF(OR(Historique!$B40="",Historique!$C40=""),"",IF(IFERROR(COUNTIF(INDEX(Données!$E$2:$Z$100,0,MATCH(Historique!$B40,Données!$E$1:$Z$1,0)),Historique!$C40),0)&gt;0,"OK","⚠ ERREUR"))</f>
        <v/>
      </c>
      <c r="F40" s="148" t="b">
        <v>0</v>
      </c>
      <c r="G40" s="99"/>
      <c r="H40" s="103"/>
      <c r="I40" s="8"/>
      <c r="J40" s="2" t="str">
        <f>IF(B40="","",_xlfn.XLOOKUP(B40,Données!$P$2:$P$11,Données!$Q$2:$Q$11,""))</f>
        <v/>
      </c>
      <c r="K40" s="8"/>
      <c r="L40" s="8"/>
      <c r="M40" s="8"/>
    </row>
    <row r="41" spans="1:13" ht="24.75" customHeight="1" x14ac:dyDescent="0.25">
      <c r="A41" s="98"/>
      <c r="B41" s="98"/>
      <c r="C41" s="98"/>
      <c r="D41" s="105" t="str">
        <f>IF(OR(Historique!$B41="",Historique!$C41=""),"",IF(IFERROR(COUNTIF(INDEX(Données!$E$2:$Z$100,0,MATCH(Historique!$B41,Données!$E$1:$Z$1,0)),Historique!$C41),0)&gt;0,"OK","⚠ ERREUR"))</f>
        <v/>
      </c>
      <c r="F41" s="148" t="b">
        <v>0</v>
      </c>
      <c r="G41" s="99"/>
      <c r="H41" s="103"/>
      <c r="J41" s="2" t="str">
        <f>IF(B41="","",_xlfn.XLOOKUP(B41,Données!$P$2:$P$11,Données!$Q$2:$Q$11,""))</f>
        <v/>
      </c>
    </row>
    <row r="42" spans="1:13" ht="24.75" customHeight="1" x14ac:dyDescent="0.25">
      <c r="A42" s="98"/>
      <c r="B42" s="98"/>
      <c r="C42" s="98"/>
      <c r="D42" s="105" t="str">
        <f>IF(OR(Historique!$B42="",Historique!$C42=""),"",IF(IFERROR(COUNTIF(INDEX(Données!$E$2:$Z$100,0,MATCH(Historique!$B42,Données!$E$1:$Z$1,0)),Historique!$C42),0)&gt;0,"OK","⚠ ERREUR"))</f>
        <v/>
      </c>
      <c r="F42" s="148" t="b">
        <v>0</v>
      </c>
      <c r="G42" s="99"/>
      <c r="H42" s="103"/>
      <c r="J42" s="2" t="str">
        <f>IF(B42="","",_xlfn.XLOOKUP(B42,Données!$P$2:$P$11,Données!$Q$2:$Q$11,""))</f>
        <v/>
      </c>
    </row>
    <row r="43" spans="1:13" ht="24.75" customHeight="1" x14ac:dyDescent="0.25">
      <c r="A43" s="98"/>
      <c r="B43" s="98"/>
      <c r="C43" s="98"/>
      <c r="D43" s="105" t="str">
        <f>IF(OR(Historique!$B43="",Historique!$C43=""),"",IF(IFERROR(COUNTIF(INDEX(Données!$E$2:$Z$100,0,MATCH(Historique!$B43,Données!$E$1:$Z$1,0)),Historique!$C43),0)&gt;0,"OK","⚠ ERREUR"))</f>
        <v/>
      </c>
      <c r="F43" s="148" t="b">
        <v>0</v>
      </c>
      <c r="G43" s="99"/>
      <c r="H43" s="103"/>
      <c r="J43" s="2" t="str">
        <f>IF(B43="","",_xlfn.XLOOKUP(B43,Données!$P$2:$P$11,Données!$Q$2:$Q$11,""))</f>
        <v/>
      </c>
    </row>
    <row r="44" spans="1:13" ht="24.75" customHeight="1" x14ac:dyDescent="0.25">
      <c r="A44" s="98"/>
      <c r="B44" s="98"/>
      <c r="C44" s="98"/>
      <c r="D44" s="105" t="str">
        <f>IF(OR(Historique!$B44="",Historique!$C44=""),"",IF(IFERROR(COUNTIF(INDEX(Données!$E$2:$Z$100,0,MATCH(Historique!$B44,Données!$E$1:$Z$1,0)),Historique!$C44),0)&gt;0,"OK","⚠ ERREUR"))</f>
        <v/>
      </c>
      <c r="F44" s="148" t="b">
        <v>0</v>
      </c>
      <c r="G44" s="99"/>
      <c r="H44" s="103"/>
      <c r="J44" s="2" t="str">
        <f>IF(B44="","",_xlfn.XLOOKUP(B44,Données!$P$2:$P$11,Données!$Q$2:$Q$11,""))</f>
        <v/>
      </c>
    </row>
    <row r="45" spans="1:13" ht="24.75" customHeight="1" x14ac:dyDescent="0.25">
      <c r="A45" s="98"/>
      <c r="B45" s="98"/>
      <c r="C45" s="98"/>
      <c r="D45" s="105" t="str">
        <f>IF(OR(Historique!$B45="",Historique!$C45=""),"",IF(IFERROR(COUNTIF(INDEX(Données!$E$2:$Z$100,0,MATCH(Historique!$B45,Données!$E$1:$Z$1,0)),Historique!$C45),0)&gt;0,"OK","⚠ ERREUR"))</f>
        <v/>
      </c>
      <c r="F45" s="148" t="b">
        <v>0</v>
      </c>
      <c r="G45" s="99"/>
      <c r="H45" s="103"/>
      <c r="J45" s="2" t="str">
        <f>IF(B45="","",_xlfn.XLOOKUP(B45,Données!$P$2:$P$11,Données!$Q$2:$Q$11,""))</f>
        <v/>
      </c>
    </row>
    <row r="46" spans="1:13" ht="24.75" customHeight="1" x14ac:dyDescent="0.25">
      <c r="A46" s="98"/>
      <c r="B46" s="98"/>
      <c r="C46" s="98"/>
      <c r="D46" s="105" t="str">
        <f>IF(OR(Historique!$B46="",Historique!$C46=""),"",IF(IFERROR(COUNTIF(INDEX(Données!$E$2:$Z$100,0,MATCH(Historique!$B46,Données!$E$1:$Z$1,0)),Historique!$C46),0)&gt;0,"OK","⚠ ERREUR"))</f>
        <v/>
      </c>
      <c r="F46" s="148" t="b">
        <v>0</v>
      </c>
      <c r="G46" s="99"/>
      <c r="H46" s="103"/>
      <c r="J46" s="2" t="str">
        <f>IF(B46="","",_xlfn.XLOOKUP(B46,Données!$P$2:$P$11,Données!$Q$2:$Q$11,""))</f>
        <v/>
      </c>
    </row>
    <row r="47" spans="1:13" ht="24.75" customHeight="1" x14ac:dyDescent="0.25">
      <c r="A47" s="98"/>
      <c r="B47" s="98"/>
      <c r="C47" s="98"/>
      <c r="D47" s="105" t="str">
        <f>IF(OR(Historique!$B47="",Historique!$C47=""),"",IF(IFERROR(COUNTIF(INDEX(Données!$E$2:$Z$100,0,MATCH(Historique!$B47,Données!$E$1:$Z$1,0)),Historique!$C47),0)&gt;0,"OK","⚠ ERREUR"))</f>
        <v/>
      </c>
      <c r="F47" s="148" t="b">
        <v>0</v>
      </c>
      <c r="G47" s="99"/>
      <c r="H47" s="103"/>
      <c r="J47" s="2" t="str">
        <f>IF(B47="","",_xlfn.XLOOKUP(B47,Données!$P$2:$P$11,Données!$Q$2:$Q$11,""))</f>
        <v/>
      </c>
    </row>
    <row r="48" spans="1:13" ht="24.75" customHeight="1" x14ac:dyDescent="0.25">
      <c r="A48" s="98"/>
      <c r="B48" s="98"/>
      <c r="C48" s="98"/>
      <c r="D48" s="105" t="str">
        <f>IF(OR(Historique!$B48="",Historique!$C48=""),"",IF(IFERROR(COUNTIF(INDEX(Données!$E$2:$Z$100,0,MATCH(Historique!$B48,Données!$E$1:$Z$1,0)),Historique!$C48),0)&gt;0,"OK","⚠ ERREUR"))</f>
        <v/>
      </c>
      <c r="F48" s="148" t="b">
        <v>0</v>
      </c>
      <c r="G48" s="99"/>
      <c r="H48" s="103"/>
      <c r="J48" s="2" t="str">
        <f>IF(B48="","",_xlfn.XLOOKUP(B48,Données!$P$2:$P$11,Données!$Q$2:$Q$11,""))</f>
        <v/>
      </c>
    </row>
    <row r="49" spans="1:10" ht="24.75" customHeight="1" x14ac:dyDescent="0.25">
      <c r="A49" s="98"/>
      <c r="B49" s="98"/>
      <c r="C49" s="98"/>
      <c r="D49" s="105" t="str">
        <f>IF(OR(Historique!$B49="",Historique!$C49=""),"",IF(IFERROR(COUNTIF(INDEX(Données!$E$2:$Z$100,0,MATCH(Historique!$B49,Données!$E$1:$Z$1,0)),Historique!$C49),0)&gt;0,"OK","⚠ ERREUR"))</f>
        <v/>
      </c>
      <c r="F49" s="148" t="b">
        <v>0</v>
      </c>
      <c r="G49" s="99"/>
      <c r="H49" s="103"/>
      <c r="J49" s="2" t="str">
        <f>IF(B49="","",_xlfn.XLOOKUP(B49,Données!$P$2:$P$11,Données!$Q$2:$Q$11,""))</f>
        <v/>
      </c>
    </row>
    <row r="50" spans="1:10" ht="24.75" customHeight="1" x14ac:dyDescent="0.25">
      <c r="A50" s="98"/>
      <c r="B50" s="98"/>
      <c r="C50" s="98"/>
      <c r="D50" s="105" t="str">
        <f>IF(OR(Historique!$B50="",Historique!$C50=""),"",IF(IFERROR(COUNTIF(INDEX(Données!$E$2:$Z$100,0,MATCH(Historique!$B50,Données!$E$1:$Z$1,0)),Historique!$C50),0)&gt;0,"OK","⚠ ERREUR"))</f>
        <v/>
      </c>
      <c r="F50" s="148" t="b">
        <v>0</v>
      </c>
      <c r="G50" s="99"/>
      <c r="H50" s="103"/>
      <c r="J50" s="2" t="str">
        <f>IF(B50="","",_xlfn.XLOOKUP(B50,Données!$P$2:$P$11,Données!$Q$2:$Q$11,""))</f>
        <v/>
      </c>
    </row>
    <row r="51" spans="1:10" ht="24.75" customHeight="1" x14ac:dyDescent="0.25">
      <c r="A51" s="98"/>
      <c r="B51" s="98"/>
      <c r="C51" s="98"/>
      <c r="D51" s="105" t="str">
        <f>IF(OR(Historique!$B51="",Historique!$C51=""),"",IF(IFERROR(COUNTIF(INDEX(Données!$E$2:$Z$100,0,MATCH(Historique!$B51,Données!$E$1:$Z$1,0)),Historique!$C51),0)&gt;0,"OK","⚠ ERREUR"))</f>
        <v/>
      </c>
      <c r="F51" s="148" t="b">
        <v>0</v>
      </c>
      <c r="G51" s="99"/>
      <c r="H51" s="103"/>
      <c r="J51" s="2" t="str">
        <f>IF(B51="","",_xlfn.XLOOKUP(B51,Données!$P$2:$P$11,Données!$Q$2:$Q$11,""))</f>
        <v/>
      </c>
    </row>
    <row r="52" spans="1:10" ht="24.75" customHeight="1" x14ac:dyDescent="0.25">
      <c r="A52" s="98"/>
      <c r="B52" s="98"/>
      <c r="C52" s="98"/>
      <c r="D52" s="105" t="str">
        <f>IF(OR(Historique!$B52="",Historique!$C52=""),"",IF(IFERROR(COUNTIF(INDEX(Données!$E$2:$Z$100,0,MATCH(Historique!$B52,Données!$E$1:$Z$1,0)),Historique!$C52),0)&gt;0,"OK","⚠ ERREUR"))</f>
        <v/>
      </c>
      <c r="F52" s="148" t="b">
        <v>0</v>
      </c>
      <c r="G52" s="99"/>
      <c r="H52" s="103"/>
      <c r="J52" s="2" t="str">
        <f>IF(B52="","",_xlfn.XLOOKUP(B52,Données!$P$2:$P$11,Données!$Q$2:$Q$11,""))</f>
        <v/>
      </c>
    </row>
    <row r="53" spans="1:10" ht="24.75" customHeight="1" x14ac:dyDescent="0.25">
      <c r="A53" s="98"/>
      <c r="B53" s="98"/>
      <c r="C53" s="98"/>
      <c r="D53" s="105" t="str">
        <f>IF(OR(Historique!$B53="",Historique!$C53=""),"",IF(IFERROR(COUNTIF(INDEX(Données!$E$2:$Z$100,0,MATCH(Historique!$B53,Données!$E$1:$Z$1,0)),Historique!$C53),0)&gt;0,"OK","⚠ ERREUR"))</f>
        <v/>
      </c>
      <c r="F53" s="148" t="b">
        <v>0</v>
      </c>
      <c r="G53" s="99"/>
      <c r="H53" s="103"/>
      <c r="J53" s="2" t="str">
        <f>IF(B53="","",_xlfn.XLOOKUP(B53,Données!$P$2:$P$11,Données!$Q$2:$Q$11,""))</f>
        <v/>
      </c>
    </row>
    <row r="54" spans="1:10" ht="24.75" customHeight="1" x14ac:dyDescent="0.25">
      <c r="A54" s="98"/>
      <c r="B54" s="98"/>
      <c r="C54" s="98"/>
      <c r="D54" s="105" t="str">
        <f>IF(OR(Historique!$B54="",Historique!$C54=""),"",IF(IFERROR(COUNTIF(INDEX(Données!$E$2:$Z$100,0,MATCH(Historique!$B54,Données!$E$1:$Z$1,0)),Historique!$C54),0)&gt;0,"OK","⚠ ERREUR"))</f>
        <v/>
      </c>
      <c r="F54" s="148" t="b">
        <v>0</v>
      </c>
      <c r="G54" s="99"/>
      <c r="H54" s="103"/>
      <c r="J54" s="2" t="str">
        <f>IF(B54="","",_xlfn.XLOOKUP(B54,Données!$P$2:$P$11,Données!$Q$2:$Q$11,""))</f>
        <v/>
      </c>
    </row>
    <row r="55" spans="1:10" ht="24.75" customHeight="1" x14ac:dyDescent="0.25">
      <c r="A55" s="98"/>
      <c r="B55" s="98"/>
      <c r="C55" s="98"/>
      <c r="D55" s="105" t="str">
        <f>IF(OR(Historique!$B55="",Historique!$C55=""),"",IF(IFERROR(COUNTIF(INDEX(Données!$E$2:$Z$100,0,MATCH(Historique!$B55,Données!$E$1:$Z$1,0)),Historique!$C55),0)&gt;0,"OK","⚠ ERREUR"))</f>
        <v/>
      </c>
      <c r="F55" s="148" t="b">
        <v>0</v>
      </c>
      <c r="G55" s="99"/>
      <c r="H55" s="103"/>
      <c r="J55" s="2" t="str">
        <f>IF(B55="","",_xlfn.XLOOKUP(B55,Données!$P$2:$P$11,Données!$Q$2:$Q$11,""))</f>
        <v/>
      </c>
    </row>
    <row r="56" spans="1:10" ht="24.75" customHeight="1" x14ac:dyDescent="0.25">
      <c r="A56" s="98"/>
      <c r="B56" s="98"/>
      <c r="C56" s="98"/>
      <c r="D56" s="105" t="str">
        <f>IF(OR(Historique!$B56="",Historique!$C56=""),"",IF(IFERROR(COUNTIF(INDEX(Données!$E$2:$Z$100,0,MATCH(Historique!$B56,Données!$E$1:$Z$1,0)),Historique!$C56),0)&gt;0,"OK","⚠ ERREUR"))</f>
        <v/>
      </c>
      <c r="F56" s="148" t="b">
        <v>0</v>
      </c>
      <c r="G56" s="99"/>
      <c r="H56" s="103"/>
      <c r="J56" s="2" t="str">
        <f>IF(B56="","",_xlfn.XLOOKUP(B56,Données!$P$2:$P$11,Données!$Q$2:$Q$11,""))</f>
        <v/>
      </c>
    </row>
    <row r="57" spans="1:10" ht="24.75" customHeight="1" x14ac:dyDescent="0.25">
      <c r="A57" s="98"/>
      <c r="B57" s="98"/>
      <c r="C57" s="98"/>
      <c r="D57" s="105" t="str">
        <f>IF(OR(Historique!$B57="",Historique!$C57=""),"",IF(IFERROR(COUNTIF(INDEX(Données!$E$2:$Z$100,0,MATCH(Historique!$B57,Données!$E$1:$Z$1,0)),Historique!$C57),0)&gt;0,"OK","⚠ ERREUR"))</f>
        <v/>
      </c>
      <c r="F57" s="148" t="b">
        <v>0</v>
      </c>
      <c r="G57" s="99"/>
      <c r="H57" s="103"/>
      <c r="J57" s="2" t="str">
        <f>IF(B57="","",_xlfn.XLOOKUP(B57,Données!$P$2:$P$11,Données!$Q$2:$Q$11,""))</f>
        <v/>
      </c>
    </row>
    <row r="58" spans="1:10" ht="24.75" customHeight="1" x14ac:dyDescent="0.25">
      <c r="A58" s="98"/>
      <c r="B58" s="98"/>
      <c r="C58" s="98"/>
      <c r="D58" s="105" t="str">
        <f>IF(OR(Historique!$B58="",Historique!$C58=""),"",IF(IFERROR(COUNTIF(INDEX(Données!$E$2:$Z$100,0,MATCH(Historique!$B58,Données!$E$1:$Z$1,0)),Historique!$C58),0)&gt;0,"OK","⚠ ERREUR"))</f>
        <v/>
      </c>
      <c r="F58" s="148" t="b">
        <v>0</v>
      </c>
      <c r="G58" s="99"/>
      <c r="J58" s="2" t="str">
        <f>IF(B58="","",_xlfn.XLOOKUP(B58,Données!$P$2:$P$11,Données!$Q$2:$Q$11,""))</f>
        <v/>
      </c>
    </row>
    <row r="59" spans="1:10" ht="24.75" customHeight="1" x14ac:dyDescent="0.25">
      <c r="A59" s="98"/>
      <c r="B59" s="98"/>
      <c r="C59" s="98"/>
      <c r="D59" s="105" t="str">
        <f>IF(OR(Historique!$B59="",Historique!$C59=""),"",IF(IFERROR(COUNTIF(INDEX(Données!$E$2:$Z$100,0,MATCH(Historique!$B59,Données!$E$1:$Z$1,0)),Historique!$C59),0)&gt;0,"OK","⚠ ERREUR"))</f>
        <v/>
      </c>
      <c r="F59" s="148" t="b">
        <v>0</v>
      </c>
      <c r="G59" s="99"/>
      <c r="H59" s="103"/>
      <c r="J59" s="2" t="str">
        <f>IF(B59="","",_xlfn.XLOOKUP(B59,Données!$P$2:$P$11,Données!$Q$2:$Q$11,""))</f>
        <v/>
      </c>
    </row>
    <row r="60" spans="1:10" ht="24.75" customHeight="1" x14ac:dyDescent="0.25">
      <c r="A60" s="98"/>
      <c r="B60" s="98"/>
      <c r="C60" s="98"/>
      <c r="D60" s="105" t="str">
        <f>IF(OR(Historique!$B60="",Historique!$C60=""),"",IF(IFERROR(COUNTIF(INDEX(Données!$E$2:$Z$100,0,MATCH(Historique!$B60,Données!$E$1:$Z$1,0)),Historique!$C60),0)&gt;0,"OK","⚠ ERREUR"))</f>
        <v/>
      </c>
      <c r="F60" s="148" t="b">
        <v>0</v>
      </c>
      <c r="G60" s="99"/>
      <c r="H60" s="103"/>
      <c r="J60" s="2" t="str">
        <f>IF(B60="","",_xlfn.XLOOKUP(B60,Données!$P$2:$P$11,Données!$Q$2:$Q$11,""))</f>
        <v/>
      </c>
    </row>
    <row r="61" spans="1:10" ht="24.75" customHeight="1" x14ac:dyDescent="0.25">
      <c r="A61" s="98"/>
      <c r="B61" s="98"/>
      <c r="C61" s="98"/>
      <c r="D61" s="105" t="str">
        <f>IF(OR(Historique!$B61="",Historique!$C61=""),"",IF(IFERROR(COUNTIF(INDEX(Données!$E$2:$Z$100,0,MATCH(Historique!$B61,Données!$E$1:$Z$1,0)),Historique!$C61),0)&gt;0,"OK","⚠ ERREUR"))</f>
        <v/>
      </c>
      <c r="F61" s="148" t="b">
        <v>0</v>
      </c>
      <c r="G61" s="99"/>
      <c r="H61" s="103"/>
      <c r="J61" s="2" t="str">
        <f>IF(B61="","",_xlfn.XLOOKUP(B61,Données!$P$2:$P$11,Données!$Q$2:$Q$11,""))</f>
        <v/>
      </c>
    </row>
    <row r="62" spans="1:10" ht="24.75" customHeight="1" x14ac:dyDescent="0.25">
      <c r="A62" s="98"/>
      <c r="B62" s="98"/>
      <c r="C62" s="98"/>
      <c r="D62" s="105" t="str">
        <f>IF(OR(Historique!$B62="",Historique!$C62=""),"",IF(IFERROR(COUNTIF(INDEX(Données!$E$2:$Z$100,0,MATCH(Historique!$B62,Données!$E$1:$Z$1,0)),Historique!$C62),0)&gt;0,"OK","⚠ ERREUR"))</f>
        <v/>
      </c>
      <c r="F62" s="148" t="b">
        <v>0</v>
      </c>
      <c r="G62" s="99"/>
      <c r="H62" s="103"/>
      <c r="J62" s="2" t="str">
        <f>IF(B62="","",_xlfn.XLOOKUP(B62,Données!$P$2:$P$11,Données!$Q$2:$Q$11,""))</f>
        <v/>
      </c>
    </row>
    <row r="63" spans="1:10" ht="24.75" customHeight="1" x14ac:dyDescent="0.25">
      <c r="A63" s="98"/>
      <c r="B63" s="98"/>
      <c r="C63" s="98"/>
      <c r="D63" s="105" t="str">
        <f>IF(OR(Historique!$B63="",Historique!$C63=""),"",IF(IFERROR(COUNTIF(INDEX(Données!$E$2:$Z$100,0,MATCH(Historique!$B63,Données!$E$1:$Z$1,0)),Historique!$C63),0)&gt;0,"OK","⚠ ERREUR"))</f>
        <v/>
      </c>
      <c r="F63" s="148" t="b">
        <v>0</v>
      </c>
      <c r="G63" s="99"/>
      <c r="H63" s="103"/>
      <c r="J63" s="2" t="str">
        <f>IF(B63="","",_xlfn.XLOOKUP(B63,Données!$P$2:$P$11,Données!$Q$2:$Q$11,""))</f>
        <v/>
      </c>
    </row>
    <row r="64" spans="1:10" ht="24.75" customHeight="1" x14ac:dyDescent="0.25">
      <c r="A64" s="98"/>
      <c r="B64" s="98"/>
      <c r="C64" s="98"/>
      <c r="D64" s="105" t="str">
        <f>IF(OR(Historique!$B64="",Historique!$C64=""),"",IF(IFERROR(COUNTIF(INDEX(Données!$E$2:$Z$100,0,MATCH(Historique!$B64,Données!$E$1:$Z$1,0)),Historique!$C64),0)&gt;0,"OK","⚠ ERREUR"))</f>
        <v/>
      </c>
      <c r="F64" s="148" t="b">
        <v>0</v>
      </c>
      <c r="G64" s="99"/>
      <c r="H64" s="103"/>
      <c r="J64" s="2" t="str">
        <f>IF(B64="","",_xlfn.XLOOKUP(B64,Données!$P$2:$P$11,Données!$Q$2:$Q$11,""))</f>
        <v/>
      </c>
    </row>
    <row r="65" spans="1:10" ht="24.75" customHeight="1" x14ac:dyDescent="0.25">
      <c r="A65" s="98"/>
      <c r="B65" s="98"/>
      <c r="C65" s="98"/>
      <c r="D65" s="105" t="str">
        <f>IF(OR(Historique!$B65="",Historique!$C65=""),"",IF(IFERROR(COUNTIF(INDEX(Données!$E$2:$Z$100,0,MATCH(Historique!$B65,Données!$E$1:$Z$1,0)),Historique!$C65),0)&gt;0,"OK","⚠ ERREUR"))</f>
        <v/>
      </c>
      <c r="F65" s="148" t="b">
        <v>0</v>
      </c>
      <c r="G65" s="99"/>
      <c r="H65" s="103"/>
      <c r="J65" s="2" t="str">
        <f>IF(B65="","",_xlfn.XLOOKUP(B65,Données!$P$2:$P$11,Données!$Q$2:$Q$11,""))</f>
        <v/>
      </c>
    </row>
    <row r="66" spans="1:10" ht="24.75" customHeight="1" x14ac:dyDescent="0.25">
      <c r="A66" s="98"/>
      <c r="B66" s="98"/>
      <c r="C66" s="98"/>
      <c r="D66" s="105" t="str">
        <f>IF(OR(Historique!$B66="",Historique!$C66=""),"",IF(IFERROR(COUNTIF(INDEX(Données!$E$2:$Z$100,0,MATCH(Historique!$B66,Données!$E$1:$Z$1,0)),Historique!$C66),0)&gt;0,"OK","⚠ ERREUR"))</f>
        <v/>
      </c>
      <c r="F66" s="148" t="b">
        <v>0</v>
      </c>
      <c r="G66" s="99"/>
      <c r="H66" s="103"/>
      <c r="J66" s="2" t="str">
        <f>IF(B66="","",_xlfn.XLOOKUP(B66,Données!$P$2:$P$11,Données!$Q$2:$Q$11,""))</f>
        <v/>
      </c>
    </row>
    <row r="67" spans="1:10" ht="24.75" customHeight="1" x14ac:dyDescent="0.25">
      <c r="A67" s="98"/>
      <c r="B67" s="98"/>
      <c r="C67" s="98"/>
      <c r="D67" s="105" t="str">
        <f>IF(OR(Historique!$B67="",Historique!$C67=""),"",IF(IFERROR(COUNTIF(INDEX(Données!$E$2:$Z$100,0,MATCH(Historique!$B67,Données!$E$1:$Z$1,0)),Historique!$C67),0)&gt;0,"OK","⚠ ERREUR"))</f>
        <v/>
      </c>
      <c r="F67" s="148" t="b">
        <v>0</v>
      </c>
      <c r="G67" s="99"/>
      <c r="H67" s="103"/>
      <c r="J67" s="2" t="str">
        <f>IF(B67="","",_xlfn.XLOOKUP(B67,Données!$P$2:$P$11,Données!$Q$2:$Q$11,""))</f>
        <v/>
      </c>
    </row>
    <row r="68" spans="1:10" ht="24.75" customHeight="1" x14ac:dyDescent="0.25">
      <c r="A68" s="98"/>
      <c r="B68" s="98"/>
      <c r="C68" s="98"/>
      <c r="D68" s="105" t="str">
        <f>IF(OR(Historique!$B68="",Historique!$C68=""),"",IF(IFERROR(COUNTIF(INDEX(Données!$E$2:$Z$100,0,MATCH(Historique!$B68,Données!$E$1:$Z$1,0)),Historique!$C68),0)&gt;0,"OK","⚠ ERREUR"))</f>
        <v/>
      </c>
      <c r="F68" s="148" t="b">
        <v>0</v>
      </c>
      <c r="G68" s="99"/>
      <c r="H68" s="103"/>
      <c r="J68" s="2" t="str">
        <f>IF(B68="","",_xlfn.XLOOKUP(B68,Données!$P$2:$P$11,Données!$Q$2:$Q$11,""))</f>
        <v/>
      </c>
    </row>
    <row r="69" spans="1:10" ht="24.75" customHeight="1" x14ac:dyDescent="0.25">
      <c r="A69" s="98"/>
      <c r="B69" s="98"/>
      <c r="C69" s="98"/>
      <c r="D69" s="105" t="str">
        <f>IF(OR(Historique!$B69="",Historique!$C69=""),"",IF(IFERROR(COUNTIF(INDEX(Données!$E$2:$Z$100,0,MATCH(Historique!$B69,Données!$E$1:$Z$1,0)),Historique!$C69),0)&gt;0,"OK","⚠ ERREUR"))</f>
        <v/>
      </c>
      <c r="F69" s="148" t="b">
        <v>0</v>
      </c>
      <c r="G69" s="99"/>
      <c r="H69" s="103"/>
      <c r="J69" s="2" t="str">
        <f>IF(B69="","",_xlfn.XLOOKUP(B69,Données!$P$2:$P$11,Données!$Q$2:$Q$11,""))</f>
        <v/>
      </c>
    </row>
    <row r="70" spans="1:10" ht="24.75" customHeight="1" x14ac:dyDescent="0.25">
      <c r="A70" s="98"/>
      <c r="B70" s="98"/>
      <c r="C70" s="98"/>
      <c r="D70" s="105" t="str">
        <f>IF(OR(Historique!$B70="",Historique!$C70=""),"",IF(IFERROR(COUNTIF(INDEX(Données!$E$2:$Z$100,0,MATCH(Historique!$B70,Données!$E$1:$Z$1,0)),Historique!$C70),0)&gt;0,"OK","⚠ ERREUR"))</f>
        <v/>
      </c>
      <c r="F70" s="148" t="b">
        <v>0</v>
      </c>
      <c r="G70" s="99"/>
      <c r="H70" s="103"/>
      <c r="J70" s="2" t="str">
        <f>IF(B70="","",_xlfn.XLOOKUP(B70,Données!$P$2:$P$11,Données!$Q$2:$Q$11,""))</f>
        <v/>
      </c>
    </row>
    <row r="71" spans="1:10" ht="24.75" customHeight="1" x14ac:dyDescent="0.25">
      <c r="A71" s="98"/>
      <c r="B71" s="98"/>
      <c r="C71" s="98"/>
      <c r="D71" s="105" t="str">
        <f>IF(OR(Historique!$B71="",Historique!$C71=""),"",IF(IFERROR(COUNTIF(INDEX(Données!$E$2:$Z$100,0,MATCH(Historique!$B71,Données!$E$1:$Z$1,0)),Historique!$C71),0)&gt;0,"OK","⚠ ERREUR"))</f>
        <v/>
      </c>
      <c r="F71" s="148" t="b">
        <v>0</v>
      </c>
      <c r="G71" s="99"/>
      <c r="J71" s="2" t="str">
        <f>IF(B71="","",_xlfn.XLOOKUP(B71,Données!$P$2:$P$11,Données!$Q$2:$Q$11,""))</f>
        <v/>
      </c>
    </row>
    <row r="72" spans="1:10" ht="24.75" customHeight="1" x14ac:dyDescent="0.25">
      <c r="A72" s="98"/>
      <c r="B72" s="98"/>
      <c r="C72" s="98"/>
      <c r="D72" s="105" t="str">
        <f>IF(OR(Historique!$B72="",Historique!$C72=""),"",IF(IFERROR(COUNTIF(INDEX(Données!$E$2:$Z$100,0,MATCH(Historique!$B72,Données!$E$1:$Z$1,0)),Historique!$C72),0)&gt;0,"OK","⚠ ERREUR"))</f>
        <v/>
      </c>
      <c r="F72" s="148" t="b">
        <v>0</v>
      </c>
      <c r="G72" s="99"/>
      <c r="H72" s="103"/>
      <c r="J72" s="2" t="str">
        <f>IF(B72="","",_xlfn.XLOOKUP(B72,Données!$P$2:$P$11,Données!$Q$2:$Q$11,""))</f>
        <v/>
      </c>
    </row>
    <row r="73" spans="1:10" ht="24.75" customHeight="1" x14ac:dyDescent="0.25">
      <c r="A73" s="98"/>
      <c r="B73" s="98"/>
      <c r="C73" s="98"/>
      <c r="D73" s="105" t="str">
        <f>IF(OR(Historique!$B73="",Historique!$C73=""),"",IF(IFERROR(COUNTIF(INDEX(Données!$E$2:$Z$100,0,MATCH(Historique!$B73,Données!$E$1:$Z$1,0)),Historique!$C73),0)&gt;0,"OK","⚠ ERREUR"))</f>
        <v/>
      </c>
      <c r="F73" s="148" t="b">
        <v>0</v>
      </c>
      <c r="G73" s="99"/>
      <c r="H73" s="103"/>
      <c r="J73" s="2" t="str">
        <f>IF(B73="","",_xlfn.XLOOKUP(B73,Données!$P$2:$P$11,Données!$Q$2:$Q$11,""))</f>
        <v/>
      </c>
    </row>
    <row r="74" spans="1:10" ht="24.75" customHeight="1" x14ac:dyDescent="0.25">
      <c r="A74" s="98"/>
      <c r="B74" s="98"/>
      <c r="C74" s="98"/>
      <c r="D74" s="105" t="str">
        <f>IF(OR(Historique!$B74="",Historique!$C74=""),"",IF(IFERROR(COUNTIF(INDEX(Données!$E$2:$Z$100,0,MATCH(Historique!$B74,Données!$E$1:$Z$1,0)),Historique!$C74),0)&gt;0,"OK","⚠ ERREUR"))</f>
        <v/>
      </c>
      <c r="F74" s="148" t="b">
        <v>0</v>
      </c>
      <c r="G74" s="99"/>
      <c r="H74" s="103"/>
      <c r="J74" s="2" t="str">
        <f>IF(B74="","",_xlfn.XLOOKUP(B74,Données!$P$2:$P$11,Données!$Q$2:$Q$11,""))</f>
        <v/>
      </c>
    </row>
    <row r="75" spans="1:10" ht="24.75" customHeight="1" x14ac:dyDescent="0.25">
      <c r="A75" s="98"/>
      <c r="B75" s="98"/>
      <c r="C75" s="98"/>
      <c r="D75" s="105" t="str">
        <f>IF(OR(Historique!$B75="",Historique!$C75=""),"",IF(IFERROR(COUNTIF(INDEX(Données!$E$2:$Z$100,0,MATCH(Historique!$B75,Données!$E$1:$Z$1,0)),Historique!$C75),0)&gt;0,"OK","⚠ ERREUR"))</f>
        <v/>
      </c>
      <c r="F75" s="148" t="b">
        <v>0</v>
      </c>
      <c r="G75" s="99"/>
      <c r="H75" s="103"/>
      <c r="J75" s="2" t="str">
        <f>IF(B75="","",_xlfn.XLOOKUP(B75,Données!$P$2:$P$11,Données!$Q$2:$Q$11,""))</f>
        <v/>
      </c>
    </row>
    <row r="76" spans="1:10" ht="24.75" customHeight="1" x14ac:dyDescent="0.25">
      <c r="A76" s="98"/>
      <c r="B76" s="98"/>
      <c r="C76" s="98"/>
      <c r="D76" s="105" t="str">
        <f>IF(OR(Historique!$B76="",Historique!$C76=""),"",IF(IFERROR(COUNTIF(INDEX(Données!$E$2:$Z$100,0,MATCH(Historique!$B76,Données!$E$1:$Z$1,0)),Historique!$C76),0)&gt;0,"OK","⚠ ERREUR"))</f>
        <v/>
      </c>
      <c r="F76" s="148" t="b">
        <v>0</v>
      </c>
      <c r="G76" s="99"/>
      <c r="H76" s="103"/>
      <c r="J76" s="2" t="str">
        <f>IF(B76="","",_xlfn.XLOOKUP(B76,Données!$P$2:$P$11,Données!$Q$2:$Q$11,""))</f>
        <v/>
      </c>
    </row>
    <row r="77" spans="1:10" ht="24.75" customHeight="1" x14ac:dyDescent="0.25">
      <c r="A77" s="98"/>
      <c r="B77" s="98"/>
      <c r="C77" s="98"/>
      <c r="D77" s="105" t="str">
        <f>IF(OR(Historique!$B77="",Historique!$C77=""),"",IF(IFERROR(COUNTIF(INDEX(Données!$E$2:$Z$100,0,MATCH(Historique!$B77,Données!$E$1:$Z$1,0)),Historique!$C77),0)&gt;0,"OK","⚠ ERREUR"))</f>
        <v/>
      </c>
      <c r="F77" s="148" t="b">
        <v>0</v>
      </c>
      <c r="G77" s="99"/>
      <c r="H77" s="103"/>
      <c r="J77" s="2" t="str">
        <f>IF(B77="","",_xlfn.XLOOKUP(B77,Données!$P$2:$P$11,Données!$Q$2:$Q$11,""))</f>
        <v/>
      </c>
    </row>
    <row r="78" spans="1:10" ht="24.75" customHeight="1" x14ac:dyDescent="0.25">
      <c r="A78" s="98"/>
      <c r="B78" s="98"/>
      <c r="C78" s="98"/>
      <c r="D78" s="105" t="str">
        <f>IF(OR(Historique!$B78="",Historique!$C78=""),"",IF(IFERROR(COUNTIF(INDEX(Données!$E$2:$Z$100,0,MATCH(Historique!$B78,Données!$E$1:$Z$1,0)),Historique!$C78),0)&gt;0,"OK","⚠ ERREUR"))</f>
        <v/>
      </c>
      <c r="F78" s="148" t="b">
        <v>0</v>
      </c>
      <c r="G78" s="99"/>
      <c r="H78" s="103"/>
      <c r="J78" s="2" t="str">
        <f>IF(B78="","",_xlfn.XLOOKUP(B78,Données!$P$2:$P$11,Données!$Q$2:$Q$11,""))</f>
        <v/>
      </c>
    </row>
    <row r="79" spans="1:10" ht="24.75" customHeight="1" x14ac:dyDescent="0.25">
      <c r="A79" s="98"/>
      <c r="B79" s="98"/>
      <c r="C79" s="98"/>
      <c r="D79" s="105" t="str">
        <f>IF(OR(Historique!$B79="",Historique!$C79=""),"",IF(IFERROR(COUNTIF(INDEX(Données!$E$2:$Z$100,0,MATCH(Historique!$B79,Données!$E$1:$Z$1,0)),Historique!$C79),0)&gt;0,"OK","⚠ ERREUR"))</f>
        <v/>
      </c>
      <c r="F79" s="148" t="b">
        <v>0</v>
      </c>
      <c r="G79" s="99"/>
      <c r="H79" s="103"/>
      <c r="J79" s="2" t="str">
        <f>IF(B79="","",_xlfn.XLOOKUP(B79,Données!$P$2:$P$11,Données!$Q$2:$Q$11,""))</f>
        <v/>
      </c>
    </row>
    <row r="80" spans="1:10" ht="24.75" customHeight="1" x14ac:dyDescent="0.25">
      <c r="A80" s="98"/>
      <c r="B80" s="98"/>
      <c r="C80" s="98"/>
      <c r="D80" s="105" t="str">
        <f>IF(OR(Historique!$B80="",Historique!$C80=""),"",IF(IFERROR(COUNTIF(INDEX(Données!$E$2:$Z$100,0,MATCH(Historique!$B80,Données!$E$1:$Z$1,0)),Historique!$C80),0)&gt;0,"OK","⚠ ERREUR"))</f>
        <v/>
      </c>
      <c r="F80" s="148" t="b">
        <v>0</v>
      </c>
      <c r="G80" s="99"/>
      <c r="H80" s="103"/>
      <c r="J80" s="2" t="str">
        <f>IF(B80="","",_xlfn.XLOOKUP(B80,Données!$P$2:$P$11,Données!$Q$2:$Q$11,""))</f>
        <v/>
      </c>
    </row>
    <row r="81" spans="1:10" ht="24.75" customHeight="1" x14ac:dyDescent="0.25">
      <c r="A81" s="98"/>
      <c r="B81" s="98"/>
      <c r="C81" s="98"/>
      <c r="D81" s="105" t="str">
        <f>IF(OR(Historique!$B81="",Historique!$C81=""),"",IF(IFERROR(COUNTIF(INDEX(Données!$E$2:$Z$100,0,MATCH(Historique!$B81,Données!$E$1:$Z$1,0)),Historique!$C81),0)&gt;0,"OK","⚠ ERREUR"))</f>
        <v/>
      </c>
      <c r="F81" s="148" t="b">
        <v>0</v>
      </c>
      <c r="G81" s="99"/>
      <c r="H81" s="103"/>
      <c r="J81" s="2" t="str">
        <f>IF(B81="","",_xlfn.XLOOKUP(B81,Données!$P$2:$P$11,Données!$Q$2:$Q$11,""))</f>
        <v/>
      </c>
    </row>
    <row r="82" spans="1:10" ht="24.75" customHeight="1" x14ac:dyDescent="0.25">
      <c r="A82" s="98"/>
      <c r="B82" s="98"/>
      <c r="C82" s="98"/>
      <c r="D82" s="105" t="str">
        <f>IF(OR(Historique!$B82="",Historique!$C82=""),"",IF(IFERROR(COUNTIF(INDEX(Données!$E$2:$Z$100,0,MATCH(Historique!$B82,Données!$E$1:$Z$1,0)),Historique!$C82),0)&gt;0,"OK","⚠ ERREUR"))</f>
        <v/>
      </c>
      <c r="F82" s="148" t="b">
        <v>0</v>
      </c>
      <c r="G82" s="99"/>
      <c r="H82" s="103"/>
      <c r="J82" s="2" t="str">
        <f>IF(B82="","",_xlfn.XLOOKUP(B82,Données!$P$2:$P$11,Données!$Q$2:$Q$11,""))</f>
        <v/>
      </c>
    </row>
    <row r="83" spans="1:10" ht="24.75" customHeight="1" x14ac:dyDescent="0.25">
      <c r="A83" s="98"/>
      <c r="B83" s="98"/>
      <c r="C83" s="98"/>
      <c r="D83" s="105" t="str">
        <f>IF(OR(Historique!$B83="",Historique!$C83=""),"",IF(IFERROR(COUNTIF(INDEX(Données!$E$2:$Z$100,0,MATCH(Historique!$B83,Données!$E$1:$Z$1,0)),Historique!$C83),0)&gt;0,"OK","⚠ ERREUR"))</f>
        <v/>
      </c>
      <c r="F83" s="148" t="b">
        <v>0</v>
      </c>
      <c r="G83" s="99"/>
      <c r="H83" s="103"/>
      <c r="J83" s="2" t="str">
        <f>IF(B83="","",_xlfn.XLOOKUP(B83,Données!$P$2:$P$11,Données!$Q$2:$Q$11,""))</f>
        <v/>
      </c>
    </row>
    <row r="84" spans="1:10" ht="24.75" customHeight="1" x14ac:dyDescent="0.25">
      <c r="A84" s="98"/>
      <c r="B84" s="98"/>
      <c r="C84" s="98"/>
      <c r="D84" s="105" t="str">
        <f>IF(OR(Historique!$B84="",Historique!$C84=""),"",IF(IFERROR(COUNTIF(INDEX(Données!$E$2:$Z$100,0,MATCH(Historique!$B84,Données!$E$1:$Z$1,0)),Historique!$C84),0)&gt;0,"OK","⚠ ERREUR"))</f>
        <v/>
      </c>
      <c r="F84" s="148" t="b">
        <v>0</v>
      </c>
      <c r="G84" s="99"/>
      <c r="H84" s="103"/>
      <c r="J84" s="2" t="str">
        <f>IF(B84="","",_xlfn.XLOOKUP(B84,Données!$P$2:$P$11,Données!$Q$2:$Q$11,""))</f>
        <v/>
      </c>
    </row>
    <row r="85" spans="1:10" ht="24.75" customHeight="1" x14ac:dyDescent="0.25">
      <c r="A85" s="98"/>
      <c r="B85" s="98"/>
      <c r="C85" s="98"/>
      <c r="D85" s="105" t="str">
        <f>IF(OR(Historique!$B85="",Historique!$C85=""),"",IF(IFERROR(COUNTIF(INDEX(Données!$E$2:$Z$100,0,MATCH(Historique!$B85,Données!$E$1:$Z$1,0)),Historique!$C85),0)&gt;0,"OK","⚠ ERREUR"))</f>
        <v/>
      </c>
      <c r="F85" s="148" t="b">
        <v>0</v>
      </c>
      <c r="G85" s="99"/>
      <c r="J85" s="2" t="str">
        <f>IF(B85="","",_xlfn.XLOOKUP(B85,Données!$P$2:$P$11,Données!$Q$2:$Q$11,""))</f>
        <v/>
      </c>
    </row>
    <row r="86" spans="1:10" ht="24.75" customHeight="1" x14ac:dyDescent="0.25">
      <c r="A86" s="98"/>
      <c r="B86" s="98"/>
      <c r="C86" s="98"/>
      <c r="D86" s="105" t="str">
        <f>IF(OR(Historique!$B86="",Historique!$C86=""),"",IF(IFERROR(COUNTIF(INDEX(Données!$E$2:$Z$100,0,MATCH(Historique!$B86,Données!$E$1:$Z$1,0)),Historique!$C86),0)&gt;0,"OK","⚠ ERREUR"))</f>
        <v/>
      </c>
      <c r="F86" s="148" t="b">
        <v>0</v>
      </c>
      <c r="G86" s="99"/>
      <c r="H86" s="103"/>
      <c r="J86" s="2" t="str">
        <f>IF(B86="","",_xlfn.XLOOKUP(B86,Données!$P$2:$P$11,Données!$Q$2:$Q$11,""))</f>
        <v/>
      </c>
    </row>
    <row r="87" spans="1:10" ht="24.75" customHeight="1" x14ac:dyDescent="0.25">
      <c r="A87" s="98"/>
      <c r="B87" s="98"/>
      <c r="C87" s="98"/>
      <c r="D87" s="105" t="str">
        <f>IF(OR(Historique!$B87="",Historique!$C87=""),"",IF(IFERROR(COUNTIF(INDEX(Données!$E$2:$Z$100,0,MATCH(Historique!$B87,Données!$E$1:$Z$1,0)),Historique!$C87),0)&gt;0,"OK","⚠ ERREUR"))</f>
        <v/>
      </c>
      <c r="F87" s="148" t="b">
        <v>0</v>
      </c>
      <c r="G87" s="99"/>
      <c r="H87" s="103"/>
      <c r="J87" s="2" t="str">
        <f>IF(B87="","",_xlfn.XLOOKUP(B87,Données!$P$2:$P$11,Données!$Q$2:$Q$11,""))</f>
        <v/>
      </c>
    </row>
    <row r="88" spans="1:10" ht="24.75" customHeight="1" x14ac:dyDescent="0.25">
      <c r="A88" s="98"/>
      <c r="B88" s="98"/>
      <c r="C88" s="98"/>
      <c r="D88" s="105" t="str">
        <f>IF(OR(Historique!$B88="",Historique!$C88=""),"",IF(IFERROR(COUNTIF(INDEX(Données!$E$2:$Z$100,0,MATCH(Historique!$B88,Données!$E$1:$Z$1,0)),Historique!$C88),0)&gt;0,"OK","⚠ ERREUR"))</f>
        <v/>
      </c>
      <c r="F88" s="148" t="b">
        <v>0</v>
      </c>
      <c r="G88" s="99"/>
      <c r="H88" s="103"/>
      <c r="J88" s="2" t="str">
        <f>IF(B88="","",_xlfn.XLOOKUP(B88,Données!$P$2:$P$11,Données!$Q$2:$Q$11,""))</f>
        <v/>
      </c>
    </row>
    <row r="89" spans="1:10" ht="24.75" customHeight="1" x14ac:dyDescent="0.25">
      <c r="A89" s="98"/>
      <c r="B89" s="98"/>
      <c r="C89" s="98"/>
      <c r="D89" s="105" t="str">
        <f>IF(OR(Historique!$B89="",Historique!$C89=""),"",IF(IFERROR(COUNTIF(INDEX(Données!$E$2:$Z$100,0,MATCH(Historique!$B89,Données!$E$1:$Z$1,0)),Historique!$C89),0)&gt;0,"OK","⚠ ERREUR"))</f>
        <v/>
      </c>
      <c r="F89" s="148" t="b">
        <v>0</v>
      </c>
      <c r="G89" s="99"/>
      <c r="J89" s="2" t="str">
        <f>IF(B89="","",_xlfn.XLOOKUP(B89,Données!$P$2:$P$11,Données!$Q$2:$Q$11,""))</f>
        <v/>
      </c>
    </row>
    <row r="90" spans="1:10" ht="24.75" customHeight="1" x14ac:dyDescent="0.25">
      <c r="A90" s="98"/>
      <c r="B90" s="98"/>
      <c r="C90" s="98"/>
      <c r="D90" s="105" t="str">
        <f>IF(OR(Historique!$B90="",Historique!$C90=""),"",IF(IFERROR(COUNTIF(INDEX(Données!$E$2:$Z$100,0,MATCH(Historique!$B90,Données!$E$1:$Z$1,0)),Historique!$C90),0)&gt;0,"OK","⚠ ERREUR"))</f>
        <v/>
      </c>
      <c r="F90" s="148" t="b">
        <v>0</v>
      </c>
      <c r="G90" s="99"/>
      <c r="H90" s="103"/>
      <c r="J90" s="2" t="str">
        <f>IF(B90="","",_xlfn.XLOOKUP(B90,Données!$P$2:$P$11,Données!$Q$2:$Q$11,""))</f>
        <v/>
      </c>
    </row>
    <row r="91" spans="1:10" ht="24.75" customHeight="1" x14ac:dyDescent="0.25">
      <c r="A91" s="98"/>
      <c r="B91" s="98"/>
      <c r="C91" s="98"/>
      <c r="D91" s="105" t="str">
        <f>IF(OR(Historique!$B91="",Historique!$C91=""),"",IF(IFERROR(COUNTIF(INDEX(Données!$E$2:$Z$100,0,MATCH(Historique!$B91,Données!$E$1:$Z$1,0)),Historique!$C91),0)&gt;0,"OK","⚠ ERREUR"))</f>
        <v/>
      </c>
      <c r="F91" s="148" t="b">
        <v>0</v>
      </c>
      <c r="G91" s="99"/>
      <c r="H91" s="103"/>
      <c r="J91" s="2" t="str">
        <f>IF(B91="","",_xlfn.XLOOKUP(B91,Données!$P$2:$P$11,Données!$Q$2:$Q$11,""))</f>
        <v/>
      </c>
    </row>
    <row r="92" spans="1:10" ht="24.75" customHeight="1" x14ac:dyDescent="0.25">
      <c r="A92" s="98"/>
      <c r="B92" s="98"/>
      <c r="C92" s="98"/>
      <c r="D92" s="105" t="str">
        <f>IF(OR(Historique!$B92="",Historique!$C92=""),"",IF(IFERROR(COUNTIF(INDEX(Données!$E$2:$Z$100,0,MATCH(Historique!$B92,Données!$E$1:$Z$1,0)),Historique!$C92),0)&gt;0,"OK","⚠ ERREUR"))</f>
        <v/>
      </c>
      <c r="F92" s="148" t="b">
        <v>0</v>
      </c>
      <c r="G92" s="99"/>
      <c r="H92" s="103"/>
      <c r="J92" s="2" t="str">
        <f>IF(B92="","",_xlfn.XLOOKUP(B92,Données!$P$2:$P$11,Données!$Q$2:$Q$11,""))</f>
        <v/>
      </c>
    </row>
    <row r="93" spans="1:10" ht="24.75" customHeight="1" x14ac:dyDescent="0.25">
      <c r="A93" s="98"/>
      <c r="B93" s="98"/>
      <c r="C93" s="98"/>
      <c r="D93" s="105" t="str">
        <f>IF(OR(Historique!$B93="",Historique!$C93=""),"",IF(IFERROR(COUNTIF(INDEX(Données!$E$2:$Z$100,0,MATCH(Historique!$B93,Données!$E$1:$Z$1,0)),Historique!$C93),0)&gt;0,"OK","⚠ ERREUR"))</f>
        <v/>
      </c>
      <c r="F93" s="148" t="b">
        <v>0</v>
      </c>
      <c r="G93" s="99"/>
      <c r="H93" s="103"/>
      <c r="J93" s="2" t="str">
        <f>IF(B93="","",_xlfn.XLOOKUP(B93,Données!$P$2:$P$11,Données!$Q$2:$Q$11,""))</f>
        <v/>
      </c>
    </row>
    <row r="94" spans="1:10" ht="24.75" customHeight="1" x14ac:dyDescent="0.25">
      <c r="A94" s="98"/>
      <c r="B94" s="98"/>
      <c r="C94" s="98"/>
      <c r="D94" s="105" t="str">
        <f>IF(OR(Historique!$B94="",Historique!$C94=""),"",IF(IFERROR(COUNTIF(INDEX(Données!$E$2:$Z$100,0,MATCH(Historique!$B94,Données!$E$1:$Z$1,0)),Historique!$C94),0)&gt;0,"OK","⚠ ERREUR"))</f>
        <v/>
      </c>
      <c r="F94" s="148" t="b">
        <v>0</v>
      </c>
      <c r="G94" s="99"/>
      <c r="J94" s="2" t="str">
        <f>IF(B94="","",_xlfn.XLOOKUP(B94,Données!$P$2:$P$11,Données!$Q$2:$Q$11,""))</f>
        <v/>
      </c>
    </row>
    <row r="95" spans="1:10" ht="24.75" customHeight="1" x14ac:dyDescent="0.25">
      <c r="A95" s="98"/>
      <c r="B95" s="98"/>
      <c r="C95" s="98"/>
      <c r="D95" s="105" t="str">
        <f>IF(OR(Historique!$B95="",Historique!$C95=""),"",IF(IFERROR(COUNTIF(INDEX(Données!$E$2:$Z$100,0,MATCH(Historique!$B95,Données!$E$1:$Z$1,0)),Historique!$C95),0)&gt;0,"OK","⚠ ERREUR"))</f>
        <v/>
      </c>
      <c r="F95" s="148" t="b">
        <v>0</v>
      </c>
      <c r="G95" s="99"/>
      <c r="H95" s="103"/>
      <c r="J95" s="2" t="str">
        <f>IF(B95="","",_xlfn.XLOOKUP(B95,Données!$P$2:$P$11,Données!$Q$2:$Q$11,""))</f>
        <v/>
      </c>
    </row>
    <row r="96" spans="1:10" ht="24.75" customHeight="1" x14ac:dyDescent="0.25">
      <c r="A96" s="98"/>
      <c r="B96" s="98"/>
      <c r="C96" s="98"/>
      <c r="D96" s="105" t="str">
        <f>IF(OR(Historique!$B96="",Historique!$C96=""),"",IF(IFERROR(COUNTIF(INDEX(Données!$E$2:$Z$100,0,MATCH(Historique!$B96,Données!$E$1:$Z$1,0)),Historique!$C96),0)&gt;0,"OK","⚠ ERREUR"))</f>
        <v/>
      </c>
      <c r="F96" s="148" t="b">
        <v>0</v>
      </c>
      <c r="G96" s="99"/>
      <c r="H96" s="103"/>
      <c r="J96" s="2" t="str">
        <f>IF(B96="","",_xlfn.XLOOKUP(B96,Données!$P$2:$P$11,Données!$Q$2:$Q$11,""))</f>
        <v/>
      </c>
    </row>
    <row r="97" spans="1:10" ht="24.75" customHeight="1" x14ac:dyDescent="0.25">
      <c r="A97" s="98"/>
      <c r="B97" s="98"/>
      <c r="C97" s="98"/>
      <c r="D97" s="105" t="str">
        <f>IF(OR(Historique!$B97="",Historique!$C97=""),"",IF(IFERROR(COUNTIF(INDEX(Données!$E$2:$Z$100,0,MATCH(Historique!$B97,Données!$E$1:$Z$1,0)),Historique!$C97),0)&gt;0,"OK","⚠ ERREUR"))</f>
        <v/>
      </c>
      <c r="F97" s="148" t="b">
        <v>0</v>
      </c>
      <c r="G97" s="99"/>
      <c r="H97" s="103"/>
      <c r="J97" s="2" t="str">
        <f>IF(B97="","",_xlfn.XLOOKUP(B97,Données!$P$2:$P$11,Données!$Q$2:$Q$11,""))</f>
        <v/>
      </c>
    </row>
    <row r="98" spans="1:10" ht="24.75" customHeight="1" x14ac:dyDescent="0.25">
      <c r="A98" s="98"/>
      <c r="B98" s="98"/>
      <c r="C98" s="98"/>
      <c r="D98" s="105" t="str">
        <f>IF(OR(Historique!$B98="",Historique!$C98=""),"",IF(IFERROR(COUNTIF(INDEX(Données!$E$2:$Z$100,0,MATCH(Historique!$B98,Données!$E$1:$Z$1,0)),Historique!$C98),0)&gt;0,"OK","⚠ ERREUR"))</f>
        <v/>
      </c>
      <c r="F98" s="148" t="b">
        <v>0</v>
      </c>
      <c r="G98" s="99"/>
      <c r="H98" s="103"/>
      <c r="J98" s="2" t="str">
        <f>IF(B98="","",_xlfn.XLOOKUP(B98,Données!$P$2:$P$11,Données!$Q$2:$Q$11,""))</f>
        <v/>
      </c>
    </row>
    <row r="99" spans="1:10" ht="24.75" customHeight="1" x14ac:dyDescent="0.25">
      <c r="A99" s="98"/>
      <c r="B99" s="98"/>
      <c r="C99" s="98"/>
      <c r="D99" s="105" t="str">
        <f>IF(OR(Historique!$B99="",Historique!$C99=""),"",IF(IFERROR(COUNTIF(INDEX(Données!$E$2:$Z$100,0,MATCH(Historique!$B99,Données!$E$1:$Z$1,0)),Historique!$C99),0)&gt;0,"OK","⚠ ERREUR"))</f>
        <v/>
      </c>
      <c r="F99" s="148" t="b">
        <v>0</v>
      </c>
      <c r="G99" s="99"/>
      <c r="H99" s="103"/>
      <c r="J99" s="2" t="str">
        <f>IF(B99="","",_xlfn.XLOOKUP(B99,Données!$P$2:$P$11,Données!$Q$2:$Q$11,""))</f>
        <v/>
      </c>
    </row>
    <row r="100" spans="1:10" ht="24.75" customHeight="1" x14ac:dyDescent="0.25">
      <c r="A100" s="98"/>
      <c r="B100" s="98"/>
      <c r="C100" s="98"/>
      <c r="D100" s="105" t="str">
        <f>IF(OR(Historique!$B100="",Historique!$C100=""),"",IF(IFERROR(COUNTIF(INDEX(Données!$E$2:$Z$100,0,MATCH(Historique!$B100,Données!$E$1:$Z$1,0)),Historique!$C100),0)&gt;0,"OK","⚠ ERREUR"))</f>
        <v/>
      </c>
      <c r="F100" s="148" t="b">
        <v>0</v>
      </c>
      <c r="G100" s="99"/>
      <c r="J100" s="2" t="str">
        <f>IF(B100="","",_xlfn.XLOOKUP(B100,Données!$P$2:$P$11,Données!$Q$2:$Q$11,""))</f>
        <v/>
      </c>
    </row>
    <row r="101" spans="1:10" ht="24.75" customHeight="1" x14ac:dyDescent="0.25">
      <c r="A101" s="98"/>
      <c r="B101" s="98"/>
      <c r="C101" s="98"/>
      <c r="D101" s="105" t="str">
        <f>IF(OR(Historique!$B101="",Historique!$C101=""),"",IF(IFERROR(COUNTIF(INDEX(Données!$E$2:$Z$100,0,MATCH(Historique!$B101,Données!$E$1:$Z$1,0)),Historique!$C101),0)&gt;0,"OK","⚠ ERREUR"))</f>
        <v/>
      </c>
      <c r="F101" s="148" t="b">
        <v>0</v>
      </c>
      <c r="G101" s="99"/>
      <c r="H101" s="103"/>
      <c r="J101" s="2" t="str">
        <f>IF(B101="","",_xlfn.XLOOKUP(B101,Données!$P$2:$P$11,Données!$Q$2:$Q$11,""))</f>
        <v/>
      </c>
    </row>
    <row r="102" spans="1:10" ht="24.75" customHeight="1" x14ac:dyDescent="0.25">
      <c r="A102" s="98"/>
      <c r="B102" s="98"/>
      <c r="C102" s="98"/>
      <c r="D102" s="105" t="str">
        <f>IF(OR(Historique!$B102="",Historique!$C102=""),"",IF(IFERROR(COUNTIF(INDEX(Données!$E$2:$Z$100,0,MATCH(Historique!$B102,Données!$E$1:$Z$1,0)),Historique!$C102),0)&gt;0,"OK","⚠ ERREUR"))</f>
        <v/>
      </c>
      <c r="F102" s="148" t="b">
        <v>0</v>
      </c>
      <c r="G102" s="99"/>
      <c r="H102" s="103"/>
      <c r="J102" s="2" t="str">
        <f>IF(B102="","",_xlfn.XLOOKUP(B102,Données!$P$2:$P$11,Données!$Q$2:$Q$11,""))</f>
        <v/>
      </c>
    </row>
    <row r="103" spans="1:10" ht="24.75" customHeight="1" x14ac:dyDescent="0.25">
      <c r="A103" s="98"/>
      <c r="B103" s="98"/>
      <c r="C103" s="98"/>
      <c r="D103" s="105" t="str">
        <f>IF(OR(Historique!$B103="",Historique!$C103=""),"",IF(IFERROR(COUNTIF(INDEX(Données!$E$2:$Z$100,0,MATCH(Historique!$B103,Données!$E$1:$Z$1,0)),Historique!$C103),0)&gt;0,"OK","⚠ ERREUR"))</f>
        <v/>
      </c>
      <c r="F103" s="148" t="b">
        <v>0</v>
      </c>
      <c r="G103" s="99"/>
      <c r="H103" s="103"/>
      <c r="J103" s="2" t="str">
        <f>IF(B103="","",_xlfn.XLOOKUP(B103,Données!$P$2:$P$11,Données!$Q$2:$Q$11,""))</f>
        <v/>
      </c>
    </row>
    <row r="104" spans="1:10" ht="24.75" customHeight="1" x14ac:dyDescent="0.25">
      <c r="A104" s="98"/>
      <c r="B104" s="98"/>
      <c r="C104" s="98"/>
      <c r="D104" s="105" t="str">
        <f>IF(OR(Historique!$B104="",Historique!$C104=""),"",IF(IFERROR(COUNTIF(INDEX(Données!$E$2:$Z$100,0,MATCH(Historique!$B104,Données!$E$1:$Z$1,0)),Historique!$C104),0)&gt;0,"OK","⚠ ERREUR"))</f>
        <v/>
      </c>
      <c r="F104" s="148" t="b">
        <v>0</v>
      </c>
      <c r="G104" s="99"/>
      <c r="H104" s="103"/>
      <c r="J104" s="2" t="str">
        <f>IF(B104="","",_xlfn.XLOOKUP(B104,Données!$P$2:$P$11,Données!$Q$2:$Q$11,""))</f>
        <v/>
      </c>
    </row>
    <row r="105" spans="1:10" ht="24.75" customHeight="1" x14ac:dyDescent="0.25">
      <c r="A105" s="98"/>
      <c r="B105" s="98"/>
      <c r="C105" s="98"/>
      <c r="D105" s="105" t="str">
        <f>IF(OR(Historique!$B105="",Historique!$C105=""),"",IF(IFERROR(COUNTIF(INDEX(Données!$E$2:$Z$100,0,MATCH(Historique!$B105,Données!$E$1:$Z$1,0)),Historique!$C105),0)&gt;0,"OK","⚠ ERREUR"))</f>
        <v/>
      </c>
      <c r="F105" s="148" t="b">
        <v>0</v>
      </c>
      <c r="G105" s="99"/>
      <c r="H105" s="103"/>
      <c r="J105" s="2" t="str">
        <f>IF(B105="","",_xlfn.XLOOKUP(B105,Données!$P$2:$P$11,Données!$Q$2:$Q$11,""))</f>
        <v/>
      </c>
    </row>
    <row r="106" spans="1:10" ht="24.75" customHeight="1" x14ac:dyDescent="0.25">
      <c r="A106" s="98"/>
      <c r="B106" s="98"/>
      <c r="C106" s="98"/>
      <c r="D106" s="105" t="str">
        <f>IF(OR(Historique!$B106="",Historique!$C106=""),"",IF(IFERROR(COUNTIF(INDEX(Données!$E$2:$Z$100,0,MATCH(Historique!$B106,Données!$E$1:$Z$1,0)),Historique!$C106),0)&gt;0,"OK","⚠ ERREUR"))</f>
        <v/>
      </c>
      <c r="F106" s="148" t="b">
        <v>0</v>
      </c>
      <c r="G106" s="99"/>
      <c r="H106" s="103"/>
      <c r="J106" s="2" t="str">
        <f>IF(B106="","",_xlfn.XLOOKUP(B106,Données!$P$2:$P$11,Données!$Q$2:$Q$11,""))</f>
        <v/>
      </c>
    </row>
    <row r="107" spans="1:10" ht="24.75" customHeight="1" x14ac:dyDescent="0.25">
      <c r="A107" s="98"/>
      <c r="B107" s="98"/>
      <c r="C107" s="98"/>
      <c r="D107" s="105" t="str">
        <f>IF(OR(Historique!$B107="",Historique!$C107=""),"",IF(IFERROR(COUNTIF(INDEX(Données!$E$2:$Z$100,0,MATCH(Historique!$B107,Données!$E$1:$Z$1,0)),Historique!$C107),0)&gt;0,"OK","⚠ ERREUR"))</f>
        <v/>
      </c>
      <c r="F107" s="148" t="b">
        <v>0</v>
      </c>
      <c r="G107" s="99"/>
      <c r="H107" s="103"/>
      <c r="J107" s="2" t="str">
        <f>IF(B107="","",_xlfn.XLOOKUP(B107,Données!$P$2:$P$11,Données!$Q$2:$Q$11,""))</f>
        <v/>
      </c>
    </row>
    <row r="108" spans="1:10" ht="24.75" customHeight="1" x14ac:dyDescent="0.25">
      <c r="A108" s="98"/>
      <c r="B108" s="98"/>
      <c r="C108" s="98"/>
      <c r="D108" s="105" t="str">
        <f>IF(OR(Historique!$B108="",Historique!$C108=""),"",IF(IFERROR(COUNTIF(INDEX(Données!$E$2:$Z$100,0,MATCH(Historique!$B108,Données!$E$1:$Z$1,0)),Historique!$C108),0)&gt;0,"OK","⚠ ERREUR"))</f>
        <v/>
      </c>
      <c r="F108" s="148" t="b">
        <v>0</v>
      </c>
      <c r="G108" s="99"/>
      <c r="H108" s="103"/>
      <c r="J108" s="2" t="str">
        <f>IF(B108="","",_xlfn.XLOOKUP(B108,Données!$P$2:$P$11,Données!$Q$2:$Q$11,""))</f>
        <v/>
      </c>
    </row>
    <row r="109" spans="1:10" ht="24.75" customHeight="1" x14ac:dyDescent="0.25">
      <c r="A109" s="98"/>
      <c r="B109" s="98"/>
      <c r="C109" s="98"/>
      <c r="D109" s="105" t="str">
        <f>IF(OR(Historique!$B109="",Historique!$C109=""),"",IF(IFERROR(COUNTIF(INDEX(Données!$E$2:$Z$100,0,MATCH(Historique!$B109,Données!$E$1:$Z$1,0)),Historique!$C109),0)&gt;0,"OK","⚠ ERREUR"))</f>
        <v/>
      </c>
      <c r="F109" s="148" t="b">
        <v>0</v>
      </c>
      <c r="G109" s="99"/>
      <c r="H109" s="103"/>
      <c r="J109" s="2" t="str">
        <f>IF(B109="","",_xlfn.XLOOKUP(B109,Données!$P$2:$P$11,Données!$Q$2:$Q$11,""))</f>
        <v/>
      </c>
    </row>
    <row r="110" spans="1:10" ht="24.75" customHeight="1" x14ac:dyDescent="0.25">
      <c r="A110" s="98"/>
      <c r="B110" s="98"/>
      <c r="C110" s="98"/>
      <c r="D110" s="105" t="str">
        <f>IF(OR(Historique!$B110="",Historique!$C110=""),"",IF(IFERROR(COUNTIF(INDEX(Données!$E$2:$Z$100,0,MATCH(Historique!$B110,Données!$E$1:$Z$1,0)),Historique!$C110),0)&gt;0,"OK","⚠ ERREUR"))</f>
        <v/>
      </c>
      <c r="F110" s="148" t="b">
        <v>0</v>
      </c>
      <c r="G110" s="99"/>
      <c r="H110" s="103"/>
      <c r="J110" s="2" t="str">
        <f>IF(B110="","",_xlfn.XLOOKUP(B110,Données!$P$2:$P$11,Données!$Q$2:$Q$11,""))</f>
        <v/>
      </c>
    </row>
    <row r="111" spans="1:10" ht="24.75" customHeight="1" x14ac:dyDescent="0.25">
      <c r="A111" s="98"/>
      <c r="B111" s="98"/>
      <c r="C111" s="98"/>
      <c r="D111" s="105" t="str">
        <f>IF(OR(Historique!$B111="",Historique!$C111=""),"",IF(IFERROR(COUNTIF(INDEX(Données!$E$2:$Z$100,0,MATCH(Historique!$B111,Données!$E$1:$Z$1,0)),Historique!$C111),0)&gt;0,"OK","⚠ ERREUR"))</f>
        <v/>
      </c>
      <c r="F111" s="148" t="b">
        <v>0</v>
      </c>
      <c r="G111" s="99"/>
      <c r="H111" s="103"/>
      <c r="J111" s="2" t="str">
        <f>IF(B111="","",_xlfn.XLOOKUP(B111,Données!$P$2:$P$11,Données!$Q$2:$Q$11,""))</f>
        <v/>
      </c>
    </row>
    <row r="112" spans="1:10" ht="24.75" customHeight="1" x14ac:dyDescent="0.25">
      <c r="A112" s="98"/>
      <c r="B112" s="98"/>
      <c r="C112" s="98"/>
      <c r="D112" s="105" t="str">
        <f>IF(OR(Historique!$B112="",Historique!$C112=""),"",IF(IFERROR(COUNTIF(INDEX(Données!$E$2:$Z$100,0,MATCH(Historique!$B112,Données!$E$1:$Z$1,0)),Historique!$C112),0)&gt;0,"OK","⚠ ERREUR"))</f>
        <v/>
      </c>
      <c r="F112" s="148" t="b">
        <v>0</v>
      </c>
      <c r="G112" s="99"/>
      <c r="H112" s="103"/>
      <c r="I112" s="9"/>
      <c r="J112" s="2" t="str">
        <f>IF(B112="","",_xlfn.XLOOKUP(B112,Données!$P$2:$P$11,Données!$Q$2:$Q$11,""))</f>
        <v/>
      </c>
    </row>
    <row r="113" spans="1:10" ht="24.75" customHeight="1" x14ac:dyDescent="0.25">
      <c r="A113" s="98"/>
      <c r="B113" s="98"/>
      <c r="C113" s="98"/>
      <c r="D113" s="105" t="str">
        <f>IF(OR(Historique!$B113="",Historique!$C113=""),"",IF(IFERROR(COUNTIF(INDEX(Données!$E$2:$Z$100,0,MATCH(Historique!$B113,Données!$E$1:$Z$1,0)),Historique!$C113),0)&gt;0,"OK","⚠ ERREUR"))</f>
        <v/>
      </c>
      <c r="F113" s="148" t="b">
        <v>0</v>
      </c>
      <c r="G113" s="99"/>
      <c r="H113" s="103"/>
      <c r="J113" s="2" t="str">
        <f>IF(B113="","",_xlfn.XLOOKUP(B113,Données!$P$2:$P$11,Données!$Q$2:$Q$11,""))</f>
        <v/>
      </c>
    </row>
    <row r="114" spans="1:10" ht="24.75" customHeight="1" x14ac:dyDescent="0.25">
      <c r="A114" s="98"/>
      <c r="B114" s="98"/>
      <c r="C114" s="98"/>
      <c r="D114" s="105" t="str">
        <f>IF(OR(Historique!$B114="",Historique!$C114=""),"",IF(IFERROR(COUNTIF(INDEX(Données!$E$2:$Z$100,0,MATCH(Historique!$B114,Données!$E$1:$Z$1,0)),Historique!$C114),0)&gt;0,"OK","⚠ ERREUR"))</f>
        <v/>
      </c>
      <c r="F114" s="148" t="b">
        <v>0</v>
      </c>
      <c r="G114" s="99"/>
      <c r="H114" s="103"/>
      <c r="J114" s="2" t="str">
        <f>IF(B114="","",_xlfn.XLOOKUP(B114,Données!$P$2:$P$11,Données!$Q$2:$Q$11,""))</f>
        <v/>
      </c>
    </row>
    <row r="115" spans="1:10" ht="24.75" customHeight="1" x14ac:dyDescent="0.25">
      <c r="A115" s="98"/>
      <c r="B115" s="98"/>
      <c r="C115" s="98"/>
      <c r="D115" s="105" t="str">
        <f>IF(OR(Historique!$B115="",Historique!$C115=""),"",IF(IFERROR(COUNTIF(INDEX(Données!$E$2:$Z$100,0,MATCH(Historique!$B115,Données!$E$1:$Z$1,0)),Historique!$C115),0)&gt;0,"OK","⚠ ERREUR"))</f>
        <v/>
      </c>
      <c r="F115" s="148" t="b">
        <v>0</v>
      </c>
      <c r="G115" s="99"/>
      <c r="H115" s="103"/>
      <c r="J115" s="2" t="str">
        <f>IF(B115="","",_xlfn.XLOOKUP(B115,Données!$P$2:$P$11,Données!$Q$2:$Q$11,""))</f>
        <v/>
      </c>
    </row>
    <row r="116" spans="1:10" ht="24.75" customHeight="1" x14ac:dyDescent="0.25">
      <c r="A116" s="98"/>
      <c r="B116" s="98"/>
      <c r="C116" s="98"/>
      <c r="D116" s="105" t="str">
        <f>IF(OR(Historique!$B116="",Historique!$C116=""),"",IF(IFERROR(COUNTIF(INDEX(Données!$E$2:$Z$100,0,MATCH(Historique!$B116,Données!$E$1:$Z$1,0)),Historique!$C116),0)&gt;0,"OK","⚠ ERREUR"))</f>
        <v/>
      </c>
      <c r="F116" s="148" t="b">
        <v>0</v>
      </c>
      <c r="G116" s="99"/>
      <c r="J116" s="2" t="str">
        <f>IF(B116="","",_xlfn.XLOOKUP(B116,Données!$P$2:$P$11,Données!$Q$2:$Q$11,""))</f>
        <v/>
      </c>
    </row>
    <row r="117" spans="1:10" ht="24.75" customHeight="1" x14ac:dyDescent="0.25">
      <c r="A117" s="98"/>
      <c r="B117" s="98"/>
      <c r="C117" s="98"/>
      <c r="D117" s="105" t="str">
        <f>IF(OR(Historique!$B117="",Historique!$C117=""),"",IF(IFERROR(COUNTIF(INDEX(Données!$E$2:$Z$100,0,MATCH(Historique!$B117,Données!$E$1:$Z$1,0)),Historique!$C117),0)&gt;0,"OK","⚠ ERREUR"))</f>
        <v/>
      </c>
      <c r="F117" s="148" t="b">
        <v>0</v>
      </c>
      <c r="G117" s="99"/>
      <c r="H117" s="103"/>
      <c r="J117" s="2" t="str">
        <f>IF(B117="","",_xlfn.XLOOKUP(B117,Données!$P$2:$P$11,Données!$Q$2:$Q$11,""))</f>
        <v/>
      </c>
    </row>
    <row r="118" spans="1:10" ht="24.75" customHeight="1" x14ac:dyDescent="0.25">
      <c r="A118" s="98"/>
      <c r="B118" s="98"/>
      <c r="C118" s="98"/>
      <c r="D118" s="105" t="str">
        <f>IF(OR(Historique!$B118="",Historique!$C118=""),"",IF(IFERROR(COUNTIF(INDEX(Données!$E$2:$Z$100,0,MATCH(Historique!$B118,Données!$E$1:$Z$1,0)),Historique!$C118),0)&gt;0,"OK","⚠ ERREUR"))</f>
        <v/>
      </c>
      <c r="F118" s="148" t="b">
        <v>0</v>
      </c>
      <c r="G118" s="99"/>
      <c r="H118" s="103"/>
      <c r="J118" s="2" t="str">
        <f>IF(B118="","",_xlfn.XLOOKUP(B118,Données!$P$2:$P$11,Données!$Q$2:$Q$11,""))</f>
        <v/>
      </c>
    </row>
    <row r="119" spans="1:10" ht="24.75" customHeight="1" x14ac:dyDescent="0.25">
      <c r="A119" s="98"/>
      <c r="B119" s="98"/>
      <c r="C119" s="98"/>
      <c r="D119" s="105" t="str">
        <f>IF(OR(Historique!$B119="",Historique!$C119=""),"",IF(IFERROR(COUNTIF(INDEX(Données!$E$2:$Z$100,0,MATCH(Historique!$B119,Données!$E$1:$Z$1,0)),Historique!$C119),0)&gt;0,"OK","⚠ ERREUR"))</f>
        <v/>
      </c>
      <c r="F119" s="148" t="b">
        <v>0</v>
      </c>
      <c r="G119" s="99"/>
      <c r="H119" s="103"/>
      <c r="J119" s="2" t="str">
        <f>IF(B119="","",_xlfn.XLOOKUP(B119,Données!$P$2:$P$11,Données!$Q$2:$Q$11,""))</f>
        <v/>
      </c>
    </row>
    <row r="120" spans="1:10" ht="24.75" customHeight="1" x14ac:dyDescent="0.25">
      <c r="A120" s="98"/>
      <c r="B120" s="98"/>
      <c r="C120" s="98"/>
      <c r="D120" s="105" t="str">
        <f>IF(OR(Historique!$B120="",Historique!$C120=""),"",IF(IFERROR(COUNTIF(INDEX(Données!$E$2:$Z$100,0,MATCH(Historique!$B120,Données!$E$1:$Z$1,0)),Historique!$C120),0)&gt;0,"OK","⚠ ERREUR"))</f>
        <v/>
      </c>
      <c r="F120" s="148" t="b">
        <v>0</v>
      </c>
      <c r="G120" s="99"/>
      <c r="H120" s="103"/>
      <c r="J120" s="2" t="str">
        <f>IF(B120="","",_xlfn.XLOOKUP(B120,Données!$P$2:$P$11,Données!$Q$2:$Q$11,""))</f>
        <v/>
      </c>
    </row>
    <row r="121" spans="1:10" ht="24.75" customHeight="1" x14ac:dyDescent="0.25">
      <c r="A121" s="98"/>
      <c r="B121" s="98"/>
      <c r="C121" s="98"/>
      <c r="D121" s="105" t="str">
        <f>IF(OR(Historique!$B121="",Historique!$C121=""),"",IF(IFERROR(COUNTIF(INDEX(Données!$E$2:$Z$100,0,MATCH(Historique!$B121,Données!$E$1:$Z$1,0)),Historique!$C121),0)&gt;0,"OK","⚠ ERREUR"))</f>
        <v/>
      </c>
      <c r="F121" s="148" t="b">
        <v>0</v>
      </c>
      <c r="G121" s="99"/>
      <c r="H121" s="103"/>
      <c r="J121" s="2" t="str">
        <f>IF(B121="","",_xlfn.XLOOKUP(B121,Données!$P$2:$P$11,Données!$Q$2:$Q$11,""))</f>
        <v/>
      </c>
    </row>
    <row r="122" spans="1:10" ht="24.75" customHeight="1" x14ac:dyDescent="0.25">
      <c r="A122" s="98"/>
      <c r="B122" s="98"/>
      <c r="C122" s="98"/>
      <c r="D122" s="105" t="str">
        <f>IF(OR(Historique!$B122="",Historique!$C122=""),"",IF(IFERROR(COUNTIF(INDEX(Données!$E$2:$Z$100,0,MATCH(Historique!$B122,Données!$E$1:$Z$1,0)),Historique!$C122),0)&gt;0,"OK","⚠ ERREUR"))</f>
        <v/>
      </c>
      <c r="F122" s="148" t="b">
        <v>0</v>
      </c>
      <c r="G122" s="99"/>
      <c r="J122" s="2" t="str">
        <f>IF(B122="","",_xlfn.XLOOKUP(B122,Données!$P$2:$P$11,Données!$Q$2:$Q$11,""))</f>
        <v/>
      </c>
    </row>
    <row r="123" spans="1:10" ht="24.75" customHeight="1" x14ac:dyDescent="0.25">
      <c r="A123" s="98"/>
      <c r="B123" s="98"/>
      <c r="C123" s="98"/>
      <c r="D123" s="105" t="str">
        <f>IF(OR(Historique!$B123="",Historique!$C123=""),"",IF(IFERROR(COUNTIF(INDEX(Données!$E$2:$Z$100,0,MATCH(Historique!$B123,Données!$E$1:$Z$1,0)),Historique!$C123),0)&gt;0,"OK","⚠ ERREUR"))</f>
        <v/>
      </c>
      <c r="F123" s="148" t="b">
        <v>0</v>
      </c>
      <c r="G123" s="99"/>
      <c r="H123" s="103"/>
      <c r="J123" s="2" t="str">
        <f>IF(B123="","",_xlfn.XLOOKUP(B123,Données!$P$2:$P$11,Données!$Q$2:$Q$11,""))</f>
        <v/>
      </c>
    </row>
    <row r="124" spans="1:10" ht="24.75" customHeight="1" x14ac:dyDescent="0.25">
      <c r="A124" s="98"/>
      <c r="B124" s="98"/>
      <c r="C124" s="98"/>
      <c r="D124" s="105" t="str">
        <f>IF(OR(Historique!$B124="",Historique!$C124=""),"",IF(IFERROR(COUNTIF(INDEX(Données!$E$2:$Z$100,0,MATCH(Historique!$B124,Données!$E$1:$Z$1,0)),Historique!$C124),0)&gt;0,"OK","⚠ ERREUR"))</f>
        <v/>
      </c>
      <c r="F124" s="148" t="b">
        <v>0</v>
      </c>
      <c r="G124" s="99"/>
      <c r="H124" s="103"/>
      <c r="J124" s="2" t="str">
        <f>IF(B124="","",_xlfn.XLOOKUP(B124,Données!$P$2:$P$11,Données!$Q$2:$Q$11,""))</f>
        <v/>
      </c>
    </row>
    <row r="125" spans="1:10" ht="24.75" customHeight="1" x14ac:dyDescent="0.25">
      <c r="A125" s="98"/>
      <c r="B125" s="98"/>
      <c r="C125" s="98"/>
      <c r="D125" s="105" t="str">
        <f>IF(OR(Historique!$B125="",Historique!$C125=""),"",IF(IFERROR(COUNTIF(INDEX(Données!$E$2:$Z$100,0,MATCH(Historique!$B125,Données!$E$1:$Z$1,0)),Historique!$C125),0)&gt;0,"OK","⚠ ERREUR"))</f>
        <v/>
      </c>
      <c r="F125" s="148" t="b">
        <v>0</v>
      </c>
      <c r="G125" s="99"/>
      <c r="H125" s="103"/>
      <c r="J125" s="2" t="str">
        <f>IF(B125="","",_xlfn.XLOOKUP(B125,Données!$P$2:$P$11,Données!$Q$2:$Q$11,""))</f>
        <v/>
      </c>
    </row>
    <row r="126" spans="1:10" ht="24.75" customHeight="1" x14ac:dyDescent="0.25">
      <c r="A126" s="98"/>
      <c r="B126" s="98"/>
      <c r="C126" s="98"/>
      <c r="D126" s="105" t="str">
        <f>IF(OR(Historique!$B126="",Historique!$C126=""),"",IF(IFERROR(COUNTIF(INDEX(Données!$E$2:$Z$100,0,MATCH(Historique!$B126,Données!$E$1:$Z$1,0)),Historique!$C126),0)&gt;0,"OK","⚠ ERREUR"))</f>
        <v/>
      </c>
      <c r="F126" s="148" t="b">
        <v>0</v>
      </c>
      <c r="G126" s="99"/>
      <c r="H126" s="103"/>
      <c r="J126" s="2" t="str">
        <f>IF(B126="","",_xlfn.XLOOKUP(B126,Données!$P$2:$P$11,Données!$Q$2:$Q$11,""))</f>
        <v/>
      </c>
    </row>
    <row r="127" spans="1:10" ht="24.75" customHeight="1" x14ac:dyDescent="0.25">
      <c r="A127" s="98"/>
      <c r="B127" s="98"/>
      <c r="C127" s="98"/>
      <c r="D127" s="105" t="str">
        <f>IF(OR(Historique!$B127="",Historique!$C127=""),"",IF(IFERROR(COUNTIF(INDEX(Données!$E$2:$Z$100,0,MATCH(Historique!$B127,Données!$E$1:$Z$1,0)),Historique!$C127),0)&gt;0,"OK","⚠ ERREUR"))</f>
        <v/>
      </c>
      <c r="F127" s="148" t="b">
        <v>0</v>
      </c>
      <c r="G127" s="99"/>
      <c r="H127" s="103"/>
      <c r="J127" s="2" t="str">
        <f>IF(B127="","",_xlfn.XLOOKUP(B127,Données!$P$2:$P$11,Données!$Q$2:$Q$11,""))</f>
        <v/>
      </c>
    </row>
    <row r="128" spans="1:10" ht="24.75" customHeight="1" x14ac:dyDescent="0.25">
      <c r="A128" s="98"/>
      <c r="B128" s="98"/>
      <c r="C128" s="98"/>
      <c r="D128" s="105" t="str">
        <f>IF(OR(Historique!$B128="",Historique!$C128=""),"",IF(IFERROR(COUNTIF(INDEX(Données!$E$2:$Z$100,0,MATCH(Historique!$B128,Données!$E$1:$Z$1,0)),Historique!$C128),0)&gt;0,"OK","⚠ ERREUR"))</f>
        <v/>
      </c>
      <c r="F128" s="148" t="b">
        <v>0</v>
      </c>
      <c r="G128" s="99"/>
      <c r="H128" s="103"/>
      <c r="J128" s="2" t="str">
        <f>IF(B128="","",_xlfn.XLOOKUP(B128,Données!$P$2:$P$11,Données!$Q$2:$Q$11,""))</f>
        <v/>
      </c>
    </row>
    <row r="129" spans="1:10" ht="24.75" customHeight="1" x14ac:dyDescent="0.25">
      <c r="A129" s="98"/>
      <c r="B129" s="98"/>
      <c r="C129" s="98"/>
      <c r="D129" s="105" t="str">
        <f>IF(OR(Historique!$B129="",Historique!$C129=""),"",IF(IFERROR(COUNTIF(INDEX(Données!$E$2:$Z$100,0,MATCH(Historique!$B129,Données!$E$1:$Z$1,0)),Historique!$C129),0)&gt;0,"OK","⚠ ERREUR"))</f>
        <v/>
      </c>
      <c r="F129" s="148" t="b">
        <v>0</v>
      </c>
      <c r="G129" s="99"/>
      <c r="H129" s="103"/>
      <c r="J129" s="2" t="str">
        <f>IF(B129="","",_xlfn.XLOOKUP(B129,Données!$P$2:$P$11,Données!$Q$2:$Q$11,""))</f>
        <v/>
      </c>
    </row>
    <row r="130" spans="1:10" ht="24.75" customHeight="1" x14ac:dyDescent="0.25">
      <c r="A130" s="98"/>
      <c r="B130" s="98"/>
      <c r="C130" s="98"/>
      <c r="D130" s="105" t="str">
        <f>IF(OR(Historique!$B130="",Historique!$C130=""),"",IF(IFERROR(COUNTIF(INDEX(Données!$E$2:$Z$100,0,MATCH(Historique!$B130,Données!$E$1:$Z$1,0)),Historique!$C130),0)&gt;0,"OK","⚠ ERREUR"))</f>
        <v/>
      </c>
      <c r="F130" s="148" t="b">
        <v>0</v>
      </c>
      <c r="G130" s="99"/>
      <c r="H130" s="103"/>
      <c r="J130" s="2" t="str">
        <f>IF(B130="","",_xlfn.XLOOKUP(B130,Données!$P$2:$P$11,Données!$Q$2:$Q$11,""))</f>
        <v/>
      </c>
    </row>
    <row r="131" spans="1:10" ht="24.75" customHeight="1" x14ac:dyDescent="0.25">
      <c r="A131" s="98"/>
      <c r="B131" s="98"/>
      <c r="C131" s="98"/>
      <c r="D131" s="105" t="str">
        <f>IF(OR(Historique!$B131="",Historique!$C131=""),"",IF(IFERROR(COUNTIF(INDEX(Données!$E$2:$Z$100,0,MATCH(Historique!$B131,Données!$E$1:$Z$1,0)),Historique!$C131),0)&gt;0,"OK","⚠ ERREUR"))</f>
        <v/>
      </c>
      <c r="F131" s="148" t="b">
        <v>0</v>
      </c>
      <c r="G131" s="99"/>
      <c r="H131" s="103"/>
      <c r="J131" s="2" t="str">
        <f>IF(B131="","",_xlfn.XLOOKUP(B131,Données!$P$2:$P$11,Données!$Q$2:$Q$11,""))</f>
        <v/>
      </c>
    </row>
    <row r="132" spans="1:10" ht="24.75" customHeight="1" x14ac:dyDescent="0.25">
      <c r="A132" s="98"/>
      <c r="B132" s="98"/>
      <c r="C132" s="98"/>
      <c r="D132" s="105" t="str">
        <f>IF(OR(Historique!$B132="",Historique!$C132=""),"",IF(IFERROR(COUNTIF(INDEX(Données!$E$2:$Z$100,0,MATCH(Historique!$B132,Données!$E$1:$Z$1,0)),Historique!$C132),0)&gt;0,"OK","⚠ ERREUR"))</f>
        <v/>
      </c>
      <c r="F132" s="148" t="b">
        <v>0</v>
      </c>
      <c r="G132" s="99"/>
      <c r="H132" s="103"/>
      <c r="J132" s="2" t="str">
        <f>IF(B132="","",_xlfn.XLOOKUP(B132,Données!$P$2:$P$11,Données!$Q$2:$Q$11,""))</f>
        <v/>
      </c>
    </row>
    <row r="133" spans="1:10" ht="24.75" customHeight="1" x14ac:dyDescent="0.25">
      <c r="A133" s="98"/>
      <c r="B133" s="98"/>
      <c r="C133" s="98"/>
      <c r="D133" s="105" t="str">
        <f>IF(OR(Historique!$B133="",Historique!$C133=""),"",IF(IFERROR(COUNTIF(INDEX(Données!$E$2:$Z$100,0,MATCH(Historique!$B133,Données!$E$1:$Z$1,0)),Historique!$C133),0)&gt;0,"OK","⚠ ERREUR"))</f>
        <v/>
      </c>
      <c r="F133" s="148" t="b">
        <v>0</v>
      </c>
      <c r="G133" s="99"/>
      <c r="H133" s="103"/>
      <c r="J133" s="2" t="str">
        <f>IF(B133="","",_xlfn.XLOOKUP(B133,Données!$P$2:$P$11,Données!$Q$2:$Q$11,""))</f>
        <v/>
      </c>
    </row>
    <row r="134" spans="1:10" ht="24.75" customHeight="1" x14ac:dyDescent="0.25">
      <c r="A134" s="98"/>
      <c r="B134" s="98"/>
      <c r="C134" s="98"/>
      <c r="D134" s="105" t="str">
        <f>IF(OR(Historique!$B134="",Historique!$C134=""),"",IF(IFERROR(COUNTIF(INDEX(Données!$E$2:$Z$100,0,MATCH(Historique!$B134,Données!$E$1:$Z$1,0)),Historique!$C134),0)&gt;0,"OK","⚠ ERREUR"))</f>
        <v/>
      </c>
      <c r="F134" s="148" t="b">
        <v>0</v>
      </c>
      <c r="G134" s="99"/>
      <c r="H134" s="103"/>
      <c r="J134" s="2" t="str">
        <f>IF(B134="","",_xlfn.XLOOKUP(B134,Données!$P$2:$P$11,Données!$Q$2:$Q$11,""))</f>
        <v/>
      </c>
    </row>
    <row r="135" spans="1:10" ht="24.75" customHeight="1" x14ac:dyDescent="0.25">
      <c r="A135" s="98"/>
      <c r="B135" s="98"/>
      <c r="C135" s="98"/>
      <c r="D135" s="105" t="str">
        <f>IF(OR(Historique!$B135="",Historique!$C135=""),"",IF(IFERROR(COUNTIF(INDEX(Données!$E$2:$Z$100,0,MATCH(Historique!$B135,Données!$E$1:$Z$1,0)),Historique!$C135),0)&gt;0,"OK","⚠ ERREUR"))</f>
        <v/>
      </c>
      <c r="F135" s="148" t="b">
        <v>0</v>
      </c>
      <c r="G135" s="99"/>
      <c r="H135" s="103"/>
      <c r="J135" s="2" t="str">
        <f>IF(B135="","",_xlfn.XLOOKUP(B135,Données!$P$2:$P$11,Données!$Q$2:$Q$11,""))</f>
        <v/>
      </c>
    </row>
    <row r="136" spans="1:10" ht="24.75" customHeight="1" x14ac:dyDescent="0.25">
      <c r="A136" s="98"/>
      <c r="B136" s="98"/>
      <c r="C136" s="98"/>
      <c r="D136" s="105" t="str">
        <f>IF(OR(Historique!$B136="",Historique!$C136=""),"",IF(IFERROR(COUNTIF(INDEX(Données!$E$2:$Z$100,0,MATCH(Historique!$B136,Données!$E$1:$Z$1,0)),Historique!$C136),0)&gt;0,"OK","⚠ ERREUR"))</f>
        <v/>
      </c>
      <c r="F136" s="148" t="b">
        <v>0</v>
      </c>
      <c r="G136" s="99"/>
      <c r="J136" s="2" t="str">
        <f>IF(B136="","",_xlfn.XLOOKUP(B136,Données!$P$2:$P$11,Données!$Q$2:$Q$11,""))</f>
        <v/>
      </c>
    </row>
    <row r="137" spans="1:10" ht="24.75" customHeight="1" x14ac:dyDescent="0.25">
      <c r="A137" s="98"/>
      <c r="B137" s="98"/>
      <c r="C137" s="98"/>
      <c r="D137" s="105" t="str">
        <f>IF(OR(Historique!$B137="",Historique!$C137=""),"",IF(IFERROR(COUNTIF(INDEX(Données!$E$2:$Z$100,0,MATCH(Historique!$B137,Données!$E$1:$Z$1,0)),Historique!$C137),0)&gt;0,"OK","⚠ ERREUR"))</f>
        <v/>
      </c>
      <c r="F137" s="148" t="b">
        <v>0</v>
      </c>
      <c r="G137" s="99"/>
      <c r="H137" s="103"/>
      <c r="J137" s="2" t="str">
        <f>IF(B137="","",_xlfn.XLOOKUP(B137,Données!$P$2:$P$11,Données!$Q$2:$Q$11,""))</f>
        <v/>
      </c>
    </row>
    <row r="138" spans="1:10" ht="24.75" customHeight="1" x14ac:dyDescent="0.25">
      <c r="A138" s="98"/>
      <c r="B138" s="98"/>
      <c r="C138" s="98"/>
      <c r="D138" s="105" t="str">
        <f>IF(OR(Historique!$B138="",Historique!$C138=""),"",IF(IFERROR(COUNTIF(INDEX(Données!$E$2:$Z$100,0,MATCH(Historique!$B138,Données!$E$1:$Z$1,0)),Historique!$C138),0)&gt;0,"OK","⚠ ERREUR"))</f>
        <v/>
      </c>
      <c r="F138" s="148" t="b">
        <v>0</v>
      </c>
      <c r="G138" s="99"/>
      <c r="H138" s="103"/>
      <c r="J138" s="2" t="str">
        <f>IF(B138="","",_xlfn.XLOOKUP(B138,Données!$P$2:$P$11,Données!$Q$2:$Q$11,""))</f>
        <v/>
      </c>
    </row>
    <row r="139" spans="1:10" ht="24.75" customHeight="1" x14ac:dyDescent="0.25">
      <c r="A139" s="98"/>
      <c r="B139" s="98"/>
      <c r="C139" s="98"/>
      <c r="D139" s="105" t="str">
        <f>IF(OR(Historique!$B139="",Historique!$C139=""),"",IF(IFERROR(COUNTIF(INDEX(Données!$E$2:$Z$100,0,MATCH(Historique!$B139,Données!$E$1:$Z$1,0)),Historique!$C139),0)&gt;0,"OK","⚠ ERREUR"))</f>
        <v/>
      </c>
      <c r="F139" s="148" t="b">
        <v>0</v>
      </c>
      <c r="G139" s="99"/>
      <c r="H139" s="103"/>
      <c r="J139" s="2" t="str">
        <f>IF(B139="","",_xlfn.XLOOKUP(B139,Données!$P$2:$P$11,Données!$Q$2:$Q$11,""))</f>
        <v/>
      </c>
    </row>
    <row r="140" spans="1:10" ht="24.75" customHeight="1" x14ac:dyDescent="0.25">
      <c r="A140" s="98"/>
      <c r="B140" s="98"/>
      <c r="C140" s="98"/>
      <c r="D140" s="105" t="str">
        <f>IF(OR(Historique!$B140="",Historique!$C140=""),"",IF(IFERROR(COUNTIF(INDEX(Données!$E$2:$Z$100,0,MATCH(Historique!$B140,Données!$E$1:$Z$1,0)),Historique!$C140),0)&gt;0,"OK","⚠ ERREUR"))</f>
        <v/>
      </c>
      <c r="F140" s="148" t="b">
        <v>0</v>
      </c>
      <c r="G140" s="99"/>
      <c r="H140" s="103"/>
      <c r="J140" s="2" t="str">
        <f>IF(B140="","",_xlfn.XLOOKUP(B140,Données!$P$2:$P$11,Données!$Q$2:$Q$11,""))</f>
        <v/>
      </c>
    </row>
    <row r="141" spans="1:10" ht="24.75" customHeight="1" x14ac:dyDescent="0.25">
      <c r="A141" s="98"/>
      <c r="B141" s="98"/>
      <c r="C141" s="98"/>
      <c r="D141" s="105" t="str">
        <f>IF(OR(Historique!$B141="",Historique!$C141=""),"",IF(IFERROR(COUNTIF(INDEX(Données!$E$2:$Z$100,0,MATCH(Historique!$B141,Données!$E$1:$Z$1,0)),Historique!$C141),0)&gt;0,"OK","⚠ ERREUR"))</f>
        <v/>
      </c>
      <c r="F141" s="148" t="b">
        <v>0</v>
      </c>
      <c r="G141" s="99"/>
      <c r="H141" s="103"/>
      <c r="J141" s="2" t="str">
        <f>IF(B141="","",_xlfn.XLOOKUP(B141,Données!$P$2:$P$11,Données!$Q$2:$Q$11,""))</f>
        <v/>
      </c>
    </row>
    <row r="142" spans="1:10" ht="24.75" customHeight="1" x14ac:dyDescent="0.25">
      <c r="A142" s="98"/>
      <c r="B142" s="98"/>
      <c r="C142" s="98"/>
      <c r="D142" s="105" t="str">
        <f>IF(OR(Historique!$B142="",Historique!$C142=""),"",IF(IFERROR(COUNTIF(INDEX(Données!$E$2:$Z$100,0,MATCH(Historique!$B142,Données!$E$1:$Z$1,0)),Historique!$C142),0)&gt;0,"OK","⚠ ERREUR"))</f>
        <v/>
      </c>
      <c r="F142" s="148" t="b">
        <v>0</v>
      </c>
      <c r="G142" s="99"/>
      <c r="H142" s="103"/>
      <c r="J142" s="2" t="str">
        <f>IF(B142="","",_xlfn.XLOOKUP(B142,Données!$P$2:$P$11,Données!$Q$2:$Q$11,""))</f>
        <v/>
      </c>
    </row>
    <row r="143" spans="1:10" ht="24.75" customHeight="1" x14ac:dyDescent="0.25">
      <c r="A143" s="98"/>
      <c r="B143" s="98"/>
      <c r="C143" s="98"/>
      <c r="D143" s="105" t="str">
        <f>IF(OR(Historique!$B143="",Historique!$C143=""),"",IF(IFERROR(COUNTIF(INDEX(Données!$E$2:$Z$100,0,MATCH(Historique!$B143,Données!$E$1:$Z$1,0)),Historique!$C143),0)&gt;0,"OK","⚠ ERREUR"))</f>
        <v/>
      </c>
      <c r="F143" s="148" t="b">
        <v>0</v>
      </c>
      <c r="G143" s="99"/>
      <c r="H143" s="103"/>
      <c r="J143" s="2" t="str">
        <f>IF(B143="","",_xlfn.XLOOKUP(B143,Données!$P$2:$P$11,Données!$Q$2:$Q$11,""))</f>
        <v/>
      </c>
    </row>
    <row r="144" spans="1:10" ht="24.75" customHeight="1" x14ac:dyDescent="0.25">
      <c r="A144" s="98"/>
      <c r="B144" s="98"/>
      <c r="C144" s="98"/>
      <c r="D144" s="105" t="str">
        <f>IF(OR(Historique!$B144="",Historique!$C144=""),"",IF(IFERROR(COUNTIF(INDEX(Données!$E$2:$Z$100,0,MATCH(Historique!$B144,Données!$E$1:$Z$1,0)),Historique!$C144),0)&gt;0,"OK","⚠ ERREUR"))</f>
        <v/>
      </c>
      <c r="F144" s="148" t="b">
        <v>0</v>
      </c>
      <c r="G144" s="99"/>
      <c r="H144" s="103"/>
      <c r="J144" s="2" t="str">
        <f>IF(B144="","",_xlfn.XLOOKUP(B144,Données!$P$2:$P$11,Données!$Q$2:$Q$11,""))</f>
        <v/>
      </c>
    </row>
    <row r="145" spans="1:10" ht="24.75" customHeight="1" x14ac:dyDescent="0.25">
      <c r="A145" s="98"/>
      <c r="B145" s="98"/>
      <c r="C145" s="98"/>
      <c r="D145" s="105" t="str">
        <f>IF(OR(Historique!$B145="",Historique!$C145=""),"",IF(IFERROR(COUNTIF(INDEX(Données!$E$2:$Z$100,0,MATCH(Historique!$B145,Données!$E$1:$Z$1,0)),Historique!$C145),0)&gt;0,"OK","⚠ ERREUR"))</f>
        <v/>
      </c>
      <c r="F145" s="148" t="b">
        <v>0</v>
      </c>
      <c r="G145" s="99"/>
      <c r="H145" s="103"/>
      <c r="J145" s="2" t="str">
        <f>IF(B145="","",_xlfn.XLOOKUP(B145,Données!$P$2:$P$11,Données!$Q$2:$Q$11,""))</f>
        <v/>
      </c>
    </row>
    <row r="146" spans="1:10" ht="24.75" customHeight="1" x14ac:dyDescent="0.25">
      <c r="A146" s="98"/>
      <c r="B146" s="98"/>
      <c r="C146" s="98"/>
      <c r="D146" s="105" t="str">
        <f>IF(OR(Historique!$B146="",Historique!$C146=""),"",IF(IFERROR(COUNTIF(INDEX(Données!$E$2:$Z$100,0,MATCH(Historique!$B146,Données!$E$1:$Z$1,0)),Historique!$C146),0)&gt;0,"OK","⚠ ERREUR"))</f>
        <v/>
      </c>
      <c r="F146" s="148" t="b">
        <v>0</v>
      </c>
      <c r="G146" s="99"/>
      <c r="H146" s="103"/>
      <c r="J146" s="2" t="str">
        <f>IF(B146="","",_xlfn.XLOOKUP(B146,Données!$P$2:$P$11,Données!$Q$2:$Q$11,""))</f>
        <v/>
      </c>
    </row>
    <row r="147" spans="1:10" ht="24.75" customHeight="1" x14ac:dyDescent="0.25">
      <c r="A147" s="98"/>
      <c r="B147" s="98"/>
      <c r="C147" s="98"/>
      <c r="D147" s="105" t="str">
        <f>IF(OR(Historique!$B147="",Historique!$C147=""),"",IF(IFERROR(COUNTIF(INDEX(Données!$E$2:$Z$100,0,MATCH(Historique!$B147,Données!$E$1:$Z$1,0)),Historique!$C147),0)&gt;0,"OK","⚠ ERREUR"))</f>
        <v/>
      </c>
      <c r="F147" s="148" t="b">
        <v>0</v>
      </c>
      <c r="G147" s="99"/>
      <c r="H147" s="103"/>
      <c r="J147" s="2" t="str">
        <f>IF(B147="","",_xlfn.XLOOKUP(B147,Données!$P$2:$P$11,Données!$Q$2:$Q$11,""))</f>
        <v/>
      </c>
    </row>
    <row r="148" spans="1:10" ht="24.75" customHeight="1" x14ac:dyDescent="0.25">
      <c r="A148" s="98"/>
      <c r="B148" s="98"/>
      <c r="C148" s="98"/>
      <c r="D148" s="105" t="str">
        <f>IF(OR(Historique!$B148="",Historique!$C148=""),"",IF(IFERROR(COUNTIF(INDEX(Données!$E$2:$Z$100,0,MATCH(Historique!$B148,Données!$E$1:$Z$1,0)),Historique!$C148),0)&gt;0,"OK","⚠ ERREUR"))</f>
        <v/>
      </c>
      <c r="F148" s="148" t="b">
        <v>0</v>
      </c>
      <c r="G148" s="99"/>
      <c r="H148" s="103"/>
      <c r="J148" s="2" t="str">
        <f>IF(B148="","",_xlfn.XLOOKUP(B148,Données!$P$2:$P$11,Données!$Q$2:$Q$11,""))</f>
        <v/>
      </c>
    </row>
    <row r="149" spans="1:10" ht="24.75" customHeight="1" x14ac:dyDescent="0.25">
      <c r="A149" s="98"/>
      <c r="B149" s="98"/>
      <c r="C149" s="98"/>
      <c r="D149" s="105" t="str">
        <f>IF(OR(Historique!$B149="",Historique!$C149=""),"",IF(IFERROR(COUNTIF(INDEX(Données!$E$2:$Z$100,0,MATCH(Historique!$B149,Données!$E$1:$Z$1,0)),Historique!$C149),0)&gt;0,"OK","⚠ ERREUR"))</f>
        <v/>
      </c>
      <c r="F149" s="148" t="b">
        <v>0</v>
      </c>
      <c r="G149" s="99"/>
      <c r="H149" s="103"/>
      <c r="J149" s="2" t="str">
        <f>IF(B149="","",_xlfn.XLOOKUP(B149,Données!$P$2:$P$11,Données!$Q$2:$Q$11,""))</f>
        <v/>
      </c>
    </row>
    <row r="150" spans="1:10" ht="24.75" customHeight="1" x14ac:dyDescent="0.25">
      <c r="A150" s="98"/>
      <c r="B150" s="98"/>
      <c r="C150" s="98"/>
      <c r="D150" s="105" t="str">
        <f>IF(OR(Historique!$B150="",Historique!$C150=""),"",IF(IFERROR(COUNTIF(INDEX(Données!$E$2:$Z$100,0,MATCH(Historique!$B150,Données!$E$1:$Z$1,0)),Historique!$C150),0)&gt;0,"OK","⚠ ERREUR"))</f>
        <v/>
      </c>
      <c r="F150" s="148" t="b">
        <v>0</v>
      </c>
      <c r="G150" s="99"/>
      <c r="H150" s="103"/>
      <c r="J150" s="2" t="str">
        <f>IF(B150="","",_xlfn.XLOOKUP(B150,Données!$P$2:$P$11,Données!$Q$2:$Q$11,""))</f>
        <v/>
      </c>
    </row>
    <row r="151" spans="1:10" ht="24.75" customHeight="1" x14ac:dyDescent="0.25">
      <c r="A151" s="98"/>
      <c r="B151" s="98"/>
      <c r="C151" s="98"/>
      <c r="D151" s="105" t="str">
        <f>IF(OR(Historique!$B151="",Historique!$C151=""),"",IF(IFERROR(COUNTIF(INDEX(Données!$E$2:$Z$100,0,MATCH(Historique!$B151,Données!$E$1:$Z$1,0)),Historique!$C151),0)&gt;0,"OK","⚠ ERREUR"))</f>
        <v/>
      </c>
      <c r="F151" s="148" t="b">
        <v>0</v>
      </c>
      <c r="G151" s="99"/>
      <c r="H151" s="103"/>
      <c r="J151" s="2" t="str">
        <f>IF(B151="","",_xlfn.XLOOKUP(B151,Données!$P$2:$P$11,Données!$Q$2:$Q$11,""))</f>
        <v/>
      </c>
    </row>
    <row r="152" spans="1:10" ht="24.75" customHeight="1" x14ac:dyDescent="0.25">
      <c r="A152" s="98"/>
      <c r="B152" s="98"/>
      <c r="C152" s="98"/>
      <c r="D152" s="105" t="str">
        <f>IF(OR(Historique!$B152="",Historique!$C152=""),"",IF(IFERROR(COUNTIF(INDEX(Données!$E$2:$Z$100,0,MATCH(Historique!$B152,Données!$E$1:$Z$1,0)),Historique!$C152),0)&gt;0,"OK","⚠ ERREUR"))</f>
        <v/>
      </c>
      <c r="F152" s="148" t="b">
        <v>0</v>
      </c>
      <c r="G152" s="99"/>
      <c r="H152" s="103"/>
      <c r="J152" s="2" t="str">
        <f>IF(B152="","",_xlfn.XLOOKUP(B152,Données!$P$2:$P$11,Données!$Q$2:$Q$11,""))</f>
        <v/>
      </c>
    </row>
    <row r="153" spans="1:10" ht="24.75" customHeight="1" x14ac:dyDescent="0.25">
      <c r="A153" s="98"/>
      <c r="B153" s="98"/>
      <c r="C153" s="98"/>
      <c r="D153" s="105" t="str">
        <f>IF(OR(Historique!$B153="",Historique!$C153=""),"",IF(IFERROR(COUNTIF(INDEX(Données!$E$2:$Z$100,0,MATCH(Historique!$B153,Données!$E$1:$Z$1,0)),Historique!$C153),0)&gt;0,"OK","⚠ ERREUR"))</f>
        <v/>
      </c>
      <c r="F153" s="148" t="b">
        <v>0</v>
      </c>
      <c r="G153" s="99"/>
      <c r="H153" s="103"/>
      <c r="J153" s="2" t="str">
        <f>IF(B153="","",_xlfn.XLOOKUP(B153,Données!$P$2:$P$11,Données!$Q$2:$Q$11,""))</f>
        <v/>
      </c>
    </row>
    <row r="154" spans="1:10" ht="24.75" customHeight="1" x14ac:dyDescent="0.25">
      <c r="A154" s="98"/>
      <c r="B154" s="98"/>
      <c r="C154" s="98"/>
      <c r="D154" s="105" t="str">
        <f>IF(OR(Historique!$B154="",Historique!$C154=""),"",IF(IFERROR(COUNTIF(INDEX(Données!$E$2:$Z$100,0,MATCH(Historique!$B154,Données!$E$1:$Z$1,0)),Historique!$C154),0)&gt;0,"OK","⚠ ERREUR"))</f>
        <v/>
      </c>
      <c r="F154" s="148" t="b">
        <v>0</v>
      </c>
      <c r="G154" s="99"/>
      <c r="H154" s="103"/>
      <c r="J154" s="2" t="str">
        <f>IF(B154="","",_xlfn.XLOOKUP(B154,Données!$P$2:$P$11,Données!$Q$2:$Q$11,""))</f>
        <v/>
      </c>
    </row>
    <row r="155" spans="1:10" ht="24.75" customHeight="1" x14ac:dyDescent="0.25">
      <c r="A155" s="98"/>
      <c r="B155" s="98"/>
      <c r="C155" s="98"/>
      <c r="D155" s="105" t="str">
        <f>IF(OR(Historique!$B155="",Historique!$C155=""),"",IF(IFERROR(COUNTIF(INDEX(Données!$E$2:$Z$100,0,MATCH(Historique!$B155,Données!$E$1:$Z$1,0)),Historique!$C155),0)&gt;0,"OK","⚠ ERREUR"))</f>
        <v/>
      </c>
      <c r="F155" s="148" t="b">
        <v>0</v>
      </c>
      <c r="G155" s="99"/>
      <c r="H155" s="103"/>
      <c r="J155" s="2" t="str">
        <f>IF(B155="","",_xlfn.XLOOKUP(B155,Données!$P$2:$P$11,Données!$Q$2:$Q$11,""))</f>
        <v/>
      </c>
    </row>
    <row r="156" spans="1:10" ht="24.75" customHeight="1" x14ac:dyDescent="0.25">
      <c r="A156" s="98"/>
      <c r="B156" s="98"/>
      <c r="C156" s="98"/>
      <c r="D156" s="105" t="str">
        <f>IF(OR(Historique!$B156="",Historique!$C156=""),"",IF(IFERROR(COUNTIF(INDEX(Données!$E$2:$Z$100,0,MATCH(Historique!$B156,Données!$E$1:$Z$1,0)),Historique!$C156),0)&gt;0,"OK","⚠ ERREUR"))</f>
        <v/>
      </c>
      <c r="F156" s="148" t="b">
        <v>0</v>
      </c>
      <c r="G156" s="99"/>
      <c r="H156" s="103"/>
      <c r="J156" s="2" t="str">
        <f>IF(B156="","",_xlfn.XLOOKUP(B156,Données!$P$2:$P$11,Données!$Q$2:$Q$11,""))</f>
        <v/>
      </c>
    </row>
    <row r="157" spans="1:10" ht="24.75" customHeight="1" x14ac:dyDescent="0.25">
      <c r="A157" s="98"/>
      <c r="B157" s="98"/>
      <c r="C157" s="98"/>
      <c r="D157" s="105" t="str">
        <f>IF(OR(Historique!$B157="",Historique!$C157=""),"",IF(IFERROR(COUNTIF(INDEX(Données!$E$2:$Z$100,0,MATCH(Historique!$B157,Données!$E$1:$Z$1,0)),Historique!$C157),0)&gt;0,"OK","⚠ ERREUR"))</f>
        <v/>
      </c>
      <c r="F157" s="148" t="b">
        <v>0</v>
      </c>
      <c r="G157" s="99"/>
      <c r="H157" s="103"/>
      <c r="J157" s="2" t="str">
        <f>IF(B157="","",_xlfn.XLOOKUP(B157,Données!$P$2:$P$11,Données!$Q$2:$Q$11,""))</f>
        <v/>
      </c>
    </row>
    <row r="158" spans="1:10" ht="24.75" customHeight="1" x14ac:dyDescent="0.25">
      <c r="A158" s="98"/>
      <c r="B158" s="98"/>
      <c r="C158" s="98"/>
      <c r="D158" s="105" t="str">
        <f>IF(OR(Historique!$B158="",Historique!$C158=""),"",IF(IFERROR(COUNTIF(INDEX(Données!$E$2:$Z$100,0,MATCH(Historique!$B158,Données!$E$1:$Z$1,0)),Historique!$C158),0)&gt;0,"OK","⚠ ERREUR"))</f>
        <v/>
      </c>
      <c r="F158" s="148" t="b">
        <v>0</v>
      </c>
      <c r="G158" s="99"/>
      <c r="H158" s="103"/>
      <c r="J158" s="2" t="str">
        <f>IF(B158="","",_xlfn.XLOOKUP(B158,Données!$P$2:$P$11,Données!$Q$2:$Q$11,""))</f>
        <v/>
      </c>
    </row>
    <row r="159" spans="1:10" ht="24.75" customHeight="1" x14ac:dyDescent="0.25">
      <c r="A159" s="98"/>
      <c r="B159" s="98"/>
      <c r="C159" s="98"/>
      <c r="D159" s="105" t="str">
        <f>IF(OR(Historique!$B159="",Historique!$C159=""),"",IF(IFERROR(COUNTIF(INDEX(Données!$E$2:$Z$100,0,MATCH(Historique!$B159,Données!$E$1:$Z$1,0)),Historique!$C159),0)&gt;0,"OK","⚠ ERREUR"))</f>
        <v/>
      </c>
      <c r="F159" s="148" t="b">
        <v>0</v>
      </c>
      <c r="G159" s="99"/>
      <c r="H159" s="103"/>
      <c r="J159" s="2" t="str">
        <f>IF(B159="","",_xlfn.XLOOKUP(B159,Données!$P$2:$P$11,Données!$Q$2:$Q$11,""))</f>
        <v/>
      </c>
    </row>
    <row r="160" spans="1:10" ht="24.75" customHeight="1" x14ac:dyDescent="0.25">
      <c r="A160" s="98"/>
      <c r="B160" s="98"/>
      <c r="C160" s="98"/>
      <c r="D160" s="105" t="str">
        <f>IF(OR(Historique!$B160="",Historique!$C160=""),"",IF(IFERROR(COUNTIF(INDEX(Données!$E$2:$Z$100,0,MATCH(Historique!$B160,Données!$E$1:$Z$1,0)),Historique!$C160),0)&gt;0,"OK","⚠ ERREUR"))</f>
        <v/>
      </c>
      <c r="F160" s="148" t="b">
        <v>0</v>
      </c>
      <c r="G160" s="99"/>
      <c r="H160" s="103"/>
      <c r="J160" s="2" t="str">
        <f>IF(B160="","",_xlfn.XLOOKUP(B160,Données!$P$2:$P$11,Données!$Q$2:$Q$11,""))</f>
        <v/>
      </c>
    </row>
    <row r="161" spans="1:10" ht="24.75" customHeight="1" x14ac:dyDescent="0.25">
      <c r="A161" s="98"/>
      <c r="B161" s="98"/>
      <c r="C161" s="98"/>
      <c r="D161" s="105" t="str">
        <f>IF(OR(Historique!$B161="",Historique!$C161=""),"",IF(IFERROR(COUNTIF(INDEX(Données!$E$2:$Z$100,0,MATCH(Historique!$B161,Données!$E$1:$Z$1,0)),Historique!$C161),0)&gt;0,"OK","⚠ ERREUR"))</f>
        <v/>
      </c>
      <c r="F161" s="148" t="b">
        <v>0</v>
      </c>
      <c r="G161" s="99"/>
      <c r="H161" s="103"/>
      <c r="J161" s="2" t="str">
        <f>IF(B161="","",_xlfn.XLOOKUP(B161,Données!$P$2:$P$11,Données!$Q$2:$Q$11,""))</f>
        <v/>
      </c>
    </row>
    <row r="162" spans="1:10" ht="24.75" customHeight="1" x14ac:dyDescent="0.25">
      <c r="A162" s="98"/>
      <c r="B162" s="98"/>
      <c r="C162" s="98"/>
      <c r="D162" s="105" t="str">
        <f>IF(OR(Historique!$B162="",Historique!$C162=""),"",IF(IFERROR(COUNTIF(INDEX(Données!$E$2:$Z$100,0,MATCH(Historique!$B162,Données!$E$1:$Z$1,0)),Historique!$C162),0)&gt;0,"OK","⚠ ERREUR"))</f>
        <v/>
      </c>
      <c r="F162" s="148" t="b">
        <v>0</v>
      </c>
      <c r="G162" s="99"/>
      <c r="H162" s="103"/>
      <c r="J162" s="2" t="str">
        <f>IF(B162="","",_xlfn.XLOOKUP(B162,Données!$P$2:$P$11,Données!$Q$2:$Q$11,""))</f>
        <v/>
      </c>
    </row>
    <row r="163" spans="1:10" ht="24.75" customHeight="1" x14ac:dyDescent="0.25">
      <c r="A163" s="98"/>
      <c r="B163" s="98"/>
      <c r="C163" s="98"/>
      <c r="D163" s="105" t="str">
        <f>IF(OR(Historique!$B163="",Historique!$C163=""),"",IF(IFERROR(COUNTIF(INDEX(Données!$E$2:$Z$100,0,MATCH(Historique!$B163,Données!$E$1:$Z$1,0)),Historique!$C163),0)&gt;0,"OK","⚠ ERREUR"))</f>
        <v/>
      </c>
      <c r="F163" s="148" t="b">
        <v>0</v>
      </c>
      <c r="G163" s="99"/>
      <c r="H163" s="103"/>
      <c r="J163" s="2" t="str">
        <f>IF(B163="","",_xlfn.XLOOKUP(B163,Données!$P$2:$P$11,Données!$Q$2:$Q$11,""))</f>
        <v/>
      </c>
    </row>
    <row r="164" spans="1:10" ht="24.75" customHeight="1" x14ac:dyDescent="0.25">
      <c r="A164" s="98"/>
      <c r="B164" s="98"/>
      <c r="C164" s="98"/>
      <c r="D164" s="105" t="str">
        <f>IF(OR(Historique!$B164="",Historique!$C164=""),"",IF(IFERROR(COUNTIF(INDEX(Données!$E$2:$Z$100,0,MATCH(Historique!$B164,Données!$E$1:$Z$1,0)),Historique!$C164),0)&gt;0,"OK","⚠ ERREUR"))</f>
        <v/>
      </c>
      <c r="F164" s="148" t="b">
        <v>0</v>
      </c>
      <c r="G164" s="99"/>
      <c r="H164" s="103"/>
      <c r="J164" s="2" t="str">
        <f>IF(B164="","",_xlfn.XLOOKUP(B164,Données!$P$2:$P$11,Données!$Q$2:$Q$11,""))</f>
        <v/>
      </c>
    </row>
    <row r="165" spans="1:10" ht="24.75" customHeight="1" x14ac:dyDescent="0.25">
      <c r="A165" s="98"/>
      <c r="B165" s="98"/>
      <c r="C165" s="98"/>
      <c r="D165" s="105" t="str">
        <f>IF(OR(Historique!$B165="",Historique!$C165=""),"",IF(IFERROR(COUNTIF(INDEX(Données!$E$2:$Z$100,0,MATCH(Historique!$B165,Données!$E$1:$Z$1,0)),Historique!$C165),0)&gt;0,"OK","⚠ ERREUR"))</f>
        <v/>
      </c>
      <c r="F165" s="148" t="b">
        <v>0</v>
      </c>
      <c r="G165" s="99"/>
      <c r="H165" s="103"/>
      <c r="J165" s="2" t="str">
        <f>IF(B165="","",_xlfn.XLOOKUP(B165,Données!$P$2:$P$11,Données!$Q$2:$Q$11,""))</f>
        <v/>
      </c>
    </row>
    <row r="166" spans="1:10" ht="24.75" customHeight="1" x14ac:dyDescent="0.25">
      <c r="A166" s="98"/>
      <c r="B166" s="98"/>
      <c r="C166" s="98"/>
      <c r="D166" s="105" t="str">
        <f>IF(OR(Historique!$B166="",Historique!$C166=""),"",IF(IFERROR(COUNTIF(INDEX(Données!$E$2:$Z$100,0,MATCH(Historique!$B166,Données!$E$1:$Z$1,0)),Historique!$C166),0)&gt;0,"OK","⚠ ERREUR"))</f>
        <v/>
      </c>
      <c r="F166" s="148" t="b">
        <v>0</v>
      </c>
      <c r="G166" s="99"/>
      <c r="H166" s="103"/>
      <c r="J166" s="2" t="str">
        <f>IF(B166="","",_xlfn.XLOOKUP(B166,Données!$P$2:$P$11,Données!$Q$2:$Q$11,""))</f>
        <v/>
      </c>
    </row>
    <row r="167" spans="1:10" ht="24.75" customHeight="1" x14ac:dyDescent="0.25">
      <c r="A167" s="98"/>
      <c r="B167" s="98"/>
      <c r="C167" s="98"/>
      <c r="D167" s="105" t="str">
        <f>IF(OR(Historique!$B167="",Historique!$C167=""),"",IF(IFERROR(COUNTIF(INDEX(Données!$E$2:$Z$100,0,MATCH(Historique!$B167,Données!$E$1:$Z$1,0)),Historique!$C167),0)&gt;0,"OK","⚠ ERREUR"))</f>
        <v/>
      </c>
      <c r="F167" s="148" t="b">
        <v>0</v>
      </c>
      <c r="G167" s="99"/>
      <c r="H167" s="103"/>
      <c r="J167" s="2" t="str">
        <f>IF(B167="","",_xlfn.XLOOKUP(B167,Données!$P$2:$P$11,Données!$Q$2:$Q$11,""))</f>
        <v/>
      </c>
    </row>
    <row r="168" spans="1:10" ht="24.75" customHeight="1" x14ac:dyDescent="0.25">
      <c r="A168" s="98"/>
      <c r="B168" s="98"/>
      <c r="C168" s="98"/>
      <c r="D168" s="105" t="str">
        <f>IF(OR(Historique!$B168="",Historique!$C168=""),"",IF(IFERROR(COUNTIF(INDEX(Données!$E$2:$Z$100,0,MATCH(Historique!$B168,Données!$E$1:$Z$1,0)),Historique!$C168),0)&gt;0,"OK","⚠ ERREUR"))</f>
        <v/>
      </c>
      <c r="F168" s="148" t="b">
        <v>0</v>
      </c>
      <c r="G168" s="99"/>
      <c r="H168" s="103"/>
      <c r="J168" s="2" t="str">
        <f>IF(B168="","",_xlfn.XLOOKUP(B168,Données!$P$2:$P$11,Données!$Q$2:$Q$11,""))</f>
        <v/>
      </c>
    </row>
    <row r="169" spans="1:10" ht="24.75" customHeight="1" x14ac:dyDescent="0.25">
      <c r="A169" s="98"/>
      <c r="B169" s="98"/>
      <c r="C169" s="98"/>
      <c r="D169" s="105" t="str">
        <f>IF(OR(Historique!$B169="",Historique!$C169=""),"",IF(IFERROR(COUNTIF(INDEX(Données!$E$2:$Z$100,0,MATCH(Historique!$B169,Données!$E$1:$Z$1,0)),Historique!$C169),0)&gt;0,"OK","⚠ ERREUR"))</f>
        <v/>
      </c>
      <c r="F169" s="148" t="b">
        <v>0</v>
      </c>
      <c r="G169" s="99"/>
      <c r="H169" s="103"/>
      <c r="J169" s="2" t="str">
        <f>IF(B169="","",_xlfn.XLOOKUP(B169,Données!$P$2:$P$11,Données!$Q$2:$Q$11,""))</f>
        <v/>
      </c>
    </row>
    <row r="170" spans="1:10" ht="24.75" customHeight="1" x14ac:dyDescent="0.25">
      <c r="A170" s="98"/>
      <c r="B170" s="98"/>
      <c r="C170" s="98"/>
      <c r="D170" s="105" t="str">
        <f>IF(OR(Historique!$B170="",Historique!$C170=""),"",IF(IFERROR(COUNTIF(INDEX(Données!$E$2:$Z$100,0,MATCH(Historique!$B170,Données!$E$1:$Z$1,0)),Historique!$C170),0)&gt;0,"OK","⚠ ERREUR"))</f>
        <v/>
      </c>
      <c r="F170" s="148" t="b">
        <v>0</v>
      </c>
      <c r="G170" s="99"/>
      <c r="H170" s="103"/>
      <c r="J170" s="2" t="str">
        <f>IF(B170="","",_xlfn.XLOOKUP(B170,Données!$P$2:$P$11,Données!$Q$2:$Q$11,""))</f>
        <v/>
      </c>
    </row>
    <row r="171" spans="1:10" ht="24.75" customHeight="1" x14ac:dyDescent="0.25">
      <c r="A171" s="98"/>
      <c r="B171" s="98"/>
      <c r="C171" s="98"/>
      <c r="D171" s="105" t="str">
        <f>IF(OR(Historique!$B171="",Historique!$C171=""),"",IF(IFERROR(COUNTIF(INDEX(Données!$E$2:$Z$100,0,MATCH(Historique!$B171,Données!$E$1:$Z$1,0)),Historique!$C171),0)&gt;0,"OK","⚠ ERREUR"))</f>
        <v/>
      </c>
      <c r="F171" s="148" t="b">
        <v>0</v>
      </c>
      <c r="G171" s="99"/>
      <c r="H171" s="103"/>
      <c r="J171" s="2" t="str">
        <f>IF(B171="","",_xlfn.XLOOKUP(B171,Données!$P$2:$P$11,Données!$Q$2:$Q$11,""))</f>
        <v/>
      </c>
    </row>
    <row r="172" spans="1:10" ht="24.75" customHeight="1" x14ac:dyDescent="0.25">
      <c r="A172" s="98"/>
      <c r="B172" s="98"/>
      <c r="C172" s="98"/>
      <c r="D172" s="105" t="str">
        <f>IF(OR(Historique!$B172="",Historique!$C172=""),"",IF(IFERROR(COUNTIF(INDEX(Données!$E$2:$Z$100,0,MATCH(Historique!$B172,Données!$E$1:$Z$1,0)),Historique!$C172),0)&gt;0,"OK","⚠ ERREUR"))</f>
        <v/>
      </c>
      <c r="F172" s="148" t="b">
        <v>0</v>
      </c>
      <c r="G172" s="99"/>
      <c r="H172" s="103"/>
      <c r="J172" s="2" t="str">
        <f>IF(B172="","",_xlfn.XLOOKUP(B172,Données!$P$2:$P$11,Données!$Q$2:$Q$11,""))</f>
        <v/>
      </c>
    </row>
    <row r="173" spans="1:10" ht="24.75" customHeight="1" x14ac:dyDescent="0.25">
      <c r="A173" s="98"/>
      <c r="B173" s="98"/>
      <c r="C173" s="98"/>
      <c r="D173" s="105" t="str">
        <f>IF(OR(Historique!$B173="",Historique!$C173=""),"",IF(IFERROR(COUNTIF(INDEX(Données!$E$2:$Z$100,0,MATCH(Historique!$B173,Données!$E$1:$Z$1,0)),Historique!$C173),0)&gt;0,"OK","⚠ ERREUR"))</f>
        <v/>
      </c>
      <c r="F173" s="148" t="b">
        <v>0</v>
      </c>
      <c r="G173" s="99"/>
      <c r="H173" s="103"/>
      <c r="J173" s="2" t="str">
        <f>IF(B173="","",_xlfn.XLOOKUP(B173,Données!$P$2:$P$11,Données!$Q$2:$Q$11,""))</f>
        <v/>
      </c>
    </row>
    <row r="174" spans="1:10" ht="24.75" customHeight="1" x14ac:dyDescent="0.25">
      <c r="A174" s="98"/>
      <c r="B174" s="98"/>
      <c r="C174" s="98"/>
      <c r="D174" s="105" t="str">
        <f>IF(OR(Historique!$B174="",Historique!$C174=""),"",IF(IFERROR(COUNTIF(INDEX(Données!$E$2:$Z$100,0,MATCH(Historique!$B174,Données!$E$1:$Z$1,0)),Historique!$C174),0)&gt;0,"OK","⚠ ERREUR"))</f>
        <v/>
      </c>
      <c r="F174" s="148" t="b">
        <v>0</v>
      </c>
      <c r="G174" s="99"/>
      <c r="H174" s="103"/>
      <c r="J174" s="2" t="str">
        <f>IF(B174="","",_xlfn.XLOOKUP(B174,Données!$P$2:$P$11,Données!$Q$2:$Q$11,""))</f>
        <v/>
      </c>
    </row>
    <row r="175" spans="1:10" ht="24.75" customHeight="1" x14ac:dyDescent="0.25">
      <c r="A175" s="98"/>
      <c r="B175" s="98"/>
      <c r="C175" s="98"/>
      <c r="D175" s="105" t="str">
        <f>IF(OR(Historique!$B175="",Historique!$C175=""),"",IF(IFERROR(COUNTIF(INDEX(Données!$E$2:$Z$100,0,MATCH(Historique!$B175,Données!$E$1:$Z$1,0)),Historique!$C175),0)&gt;0,"OK","⚠ ERREUR"))</f>
        <v/>
      </c>
      <c r="F175" s="148" t="b">
        <v>0</v>
      </c>
      <c r="G175" s="99"/>
      <c r="H175" s="103"/>
      <c r="J175" s="2" t="str">
        <f>IF(B175="","",_xlfn.XLOOKUP(B175,Données!$P$2:$P$11,Données!$Q$2:$Q$11,""))</f>
        <v/>
      </c>
    </row>
    <row r="176" spans="1:10" ht="24.75" customHeight="1" x14ac:dyDescent="0.25">
      <c r="A176" s="98"/>
      <c r="B176" s="98"/>
      <c r="C176" s="98"/>
      <c r="D176" s="105" t="str">
        <f>IF(OR(Historique!$B176="",Historique!$C176=""),"",IF(IFERROR(COUNTIF(INDEX(Données!$E$2:$Z$100,0,MATCH(Historique!$B176,Données!$E$1:$Z$1,0)),Historique!$C176),0)&gt;0,"OK","⚠ ERREUR"))</f>
        <v/>
      </c>
      <c r="F176" s="148" t="b">
        <v>0</v>
      </c>
      <c r="G176" s="99"/>
      <c r="H176" s="103"/>
      <c r="J176" s="2" t="str">
        <f>IF(B176="","",_xlfn.XLOOKUP(B176,Données!$P$2:$P$11,Données!$Q$2:$Q$11,""))</f>
        <v/>
      </c>
    </row>
    <row r="177" spans="1:10" ht="24.75" customHeight="1" x14ac:dyDescent="0.25">
      <c r="A177" s="98"/>
      <c r="B177" s="98"/>
      <c r="C177" s="98"/>
      <c r="D177" s="105" t="str">
        <f>IF(OR(Historique!$B177="",Historique!$C177=""),"",IF(IFERROR(COUNTIF(INDEX(Données!$E$2:$Z$100,0,MATCH(Historique!$B177,Données!$E$1:$Z$1,0)),Historique!$C177),0)&gt;0,"OK","⚠ ERREUR"))</f>
        <v/>
      </c>
      <c r="F177" s="148" t="b">
        <v>0</v>
      </c>
      <c r="G177" s="99"/>
      <c r="H177" s="103"/>
      <c r="J177" s="2" t="str">
        <f>IF(B177="","",_xlfn.XLOOKUP(B177,Données!$P$2:$P$11,Données!$Q$2:$Q$11,""))</f>
        <v/>
      </c>
    </row>
    <row r="178" spans="1:10" ht="24.75" customHeight="1" x14ac:dyDescent="0.25">
      <c r="A178" s="98"/>
      <c r="B178" s="98"/>
      <c r="C178" s="98"/>
      <c r="D178" s="105" t="str">
        <f>IF(OR(Historique!$B178="",Historique!$C178=""),"",IF(IFERROR(COUNTIF(INDEX(Données!$E$2:$Z$100,0,MATCH(Historique!$B178,Données!$E$1:$Z$1,0)),Historique!$C178),0)&gt;0,"OK","⚠ ERREUR"))</f>
        <v/>
      </c>
      <c r="F178" s="148" t="b">
        <v>0</v>
      </c>
      <c r="G178" s="99"/>
      <c r="H178" s="103"/>
      <c r="J178" s="2" t="str">
        <f>IF(B178="","",_xlfn.XLOOKUP(B178,Données!$P$2:$P$11,Données!$Q$2:$Q$11,""))</f>
        <v/>
      </c>
    </row>
    <row r="179" spans="1:10" ht="24.75" customHeight="1" x14ac:dyDescent="0.25">
      <c r="A179" s="98"/>
      <c r="B179" s="98"/>
      <c r="C179" s="98"/>
      <c r="D179" s="105" t="str">
        <f>IF(OR(Historique!$B179="",Historique!$C179=""),"",IF(IFERROR(COUNTIF(INDEX(Données!$E$2:$Z$100,0,MATCH(Historique!$B179,Données!$E$1:$Z$1,0)),Historique!$C179),0)&gt;0,"OK","⚠ ERREUR"))</f>
        <v/>
      </c>
      <c r="F179" s="148" t="b">
        <v>0</v>
      </c>
      <c r="G179" s="99"/>
      <c r="H179" s="103"/>
      <c r="J179" s="2" t="str">
        <f>IF(B179="","",_xlfn.XLOOKUP(B179,Données!$P$2:$P$11,Données!$Q$2:$Q$11,""))</f>
        <v/>
      </c>
    </row>
    <row r="180" spans="1:10" ht="24.75" customHeight="1" x14ac:dyDescent="0.25">
      <c r="A180" s="98"/>
      <c r="B180" s="98"/>
      <c r="C180" s="98"/>
      <c r="D180" s="105" t="str">
        <f>IF(OR(Historique!$B180="",Historique!$C180=""),"",IF(IFERROR(COUNTIF(INDEX(Données!$E$2:$Z$100,0,MATCH(Historique!$B180,Données!$E$1:$Z$1,0)),Historique!$C180),0)&gt;0,"OK","⚠ ERREUR"))</f>
        <v/>
      </c>
      <c r="F180" s="148" t="b">
        <v>0</v>
      </c>
      <c r="G180" s="99"/>
      <c r="H180" s="103"/>
      <c r="J180" s="2" t="str">
        <f>IF(B180="","",_xlfn.XLOOKUP(B180,Données!$P$2:$P$11,Données!$Q$2:$Q$11,""))</f>
        <v/>
      </c>
    </row>
    <row r="181" spans="1:10" ht="24.75" customHeight="1" x14ac:dyDescent="0.25">
      <c r="A181" s="98"/>
      <c r="B181" s="98"/>
      <c r="C181" s="98"/>
      <c r="D181" s="105" t="str">
        <f>IF(OR(Historique!$B181="",Historique!$C181=""),"",IF(IFERROR(COUNTIF(INDEX(Données!$E$2:$Z$100,0,MATCH(Historique!$B181,Données!$E$1:$Z$1,0)),Historique!$C181),0)&gt;0,"OK","⚠ ERREUR"))</f>
        <v/>
      </c>
      <c r="F181" s="148" t="b">
        <v>0</v>
      </c>
      <c r="G181" s="99"/>
      <c r="H181" s="103"/>
      <c r="J181" s="2" t="str">
        <f>IF(B181="","",_xlfn.XLOOKUP(B181,Données!$P$2:$P$11,Données!$Q$2:$Q$11,""))</f>
        <v/>
      </c>
    </row>
    <row r="182" spans="1:10" ht="24.75" customHeight="1" x14ac:dyDescent="0.25">
      <c r="A182" s="98"/>
      <c r="B182" s="98"/>
      <c r="C182" s="98"/>
      <c r="D182" s="105" t="str">
        <f>IF(OR(Historique!$B182="",Historique!$C182=""),"",IF(IFERROR(COUNTIF(INDEX(Données!$E$2:$Z$100,0,MATCH(Historique!$B182,Données!$E$1:$Z$1,0)),Historique!$C182),0)&gt;0,"OK","⚠ ERREUR"))</f>
        <v/>
      </c>
      <c r="F182" s="148" t="b">
        <v>0</v>
      </c>
      <c r="G182" s="99"/>
      <c r="H182" s="103"/>
      <c r="J182" s="2" t="str">
        <f>IF(B182="","",_xlfn.XLOOKUP(B182,Données!$P$2:$P$11,Données!$Q$2:$Q$11,""))</f>
        <v/>
      </c>
    </row>
    <row r="183" spans="1:10" ht="24.75" customHeight="1" x14ac:dyDescent="0.25">
      <c r="A183" s="98"/>
      <c r="B183" s="98"/>
      <c r="C183" s="98"/>
      <c r="D183" s="105" t="str">
        <f>IF(OR(Historique!$B183="",Historique!$C183=""),"",IF(IFERROR(COUNTIF(INDEX(Données!$E$2:$Z$100,0,MATCH(Historique!$B183,Données!$E$1:$Z$1,0)),Historique!$C183),0)&gt;0,"OK","⚠ ERREUR"))</f>
        <v/>
      </c>
      <c r="F183" s="148" t="b">
        <v>0</v>
      </c>
      <c r="G183" s="99"/>
      <c r="H183" s="103"/>
      <c r="J183" s="2" t="str">
        <f>IF(B183="","",_xlfn.XLOOKUP(B183,Données!$P$2:$P$11,Données!$Q$2:$Q$11,""))</f>
        <v/>
      </c>
    </row>
    <row r="184" spans="1:10" ht="24.75" customHeight="1" x14ac:dyDescent="0.25">
      <c r="A184" s="98"/>
      <c r="B184" s="98"/>
      <c r="C184" s="98"/>
      <c r="D184" s="105" t="str">
        <f>IF(OR(Historique!$B184="",Historique!$C184=""),"",IF(IFERROR(COUNTIF(INDEX(Données!$E$2:$Z$100,0,MATCH(Historique!$B184,Données!$E$1:$Z$1,0)),Historique!$C184),0)&gt;0,"OK","⚠ ERREUR"))</f>
        <v/>
      </c>
      <c r="F184" s="148" t="b">
        <v>0</v>
      </c>
      <c r="G184" s="99"/>
      <c r="H184" s="103"/>
      <c r="J184" s="2" t="str">
        <f>IF(B184="","",_xlfn.XLOOKUP(B184,Données!$P$2:$P$11,Données!$Q$2:$Q$11,""))</f>
        <v/>
      </c>
    </row>
    <row r="185" spans="1:10" ht="24.75" customHeight="1" x14ac:dyDescent="0.25">
      <c r="A185" s="98"/>
      <c r="B185" s="98"/>
      <c r="C185" s="98"/>
      <c r="D185" s="105" t="str">
        <f>IF(OR(Historique!$B185="",Historique!$C185=""),"",IF(IFERROR(COUNTIF(INDEX(Données!$E$2:$Z$100,0,MATCH(Historique!$B185,Données!$E$1:$Z$1,0)),Historique!$C185),0)&gt;0,"OK","⚠ ERREUR"))</f>
        <v/>
      </c>
      <c r="F185" s="148" t="b">
        <v>0</v>
      </c>
      <c r="G185" s="99"/>
      <c r="H185" s="103"/>
      <c r="J185" s="2" t="str">
        <f>IF(B185="","",_xlfn.XLOOKUP(B185,Données!$P$2:$P$11,Données!$Q$2:$Q$11,""))</f>
        <v/>
      </c>
    </row>
    <row r="186" spans="1:10" ht="24.75" customHeight="1" x14ac:dyDescent="0.25">
      <c r="A186" s="98"/>
      <c r="B186" s="98"/>
      <c r="C186" s="98"/>
      <c r="D186" s="105" t="str">
        <f>IF(OR(Historique!$B186="",Historique!$C186=""),"",IF(IFERROR(COUNTIF(INDEX(Données!$E$2:$Z$100,0,MATCH(Historique!$B186,Données!$E$1:$Z$1,0)),Historique!$C186),0)&gt;0,"OK","⚠ ERREUR"))</f>
        <v/>
      </c>
      <c r="F186" s="148" t="b">
        <v>0</v>
      </c>
      <c r="G186" s="99"/>
      <c r="H186" s="103"/>
      <c r="J186" s="2" t="str">
        <f>IF(B186="","",_xlfn.XLOOKUP(B186,Données!$P$2:$P$11,Données!$Q$2:$Q$11,""))</f>
        <v/>
      </c>
    </row>
    <row r="187" spans="1:10" ht="24.75" customHeight="1" x14ac:dyDescent="0.25">
      <c r="A187" s="98"/>
      <c r="B187" s="98"/>
      <c r="C187" s="98"/>
      <c r="D187" s="105" t="str">
        <f>IF(OR(Historique!$B187="",Historique!$C187=""),"",IF(IFERROR(COUNTIF(INDEX(Données!$E$2:$Z$100,0,MATCH(Historique!$B187,Données!$E$1:$Z$1,0)),Historique!$C187),0)&gt;0,"OK","⚠ ERREUR"))</f>
        <v/>
      </c>
      <c r="F187" s="148" t="b">
        <v>0</v>
      </c>
      <c r="G187" s="99"/>
      <c r="H187" s="103"/>
      <c r="J187" s="2" t="str">
        <f>IF(B187="","",_xlfn.XLOOKUP(B187,Données!$P$2:$P$11,Données!$Q$2:$Q$11,""))</f>
        <v/>
      </c>
    </row>
    <row r="188" spans="1:10" ht="24.75" customHeight="1" x14ac:dyDescent="0.25">
      <c r="A188" s="98"/>
      <c r="B188" s="98"/>
      <c r="C188" s="98"/>
      <c r="D188" s="105" t="str">
        <f>IF(OR(Historique!$B188="",Historique!$C188=""),"",IF(IFERROR(COUNTIF(INDEX(Données!$E$2:$Z$100,0,MATCH(Historique!$B188,Données!$E$1:$Z$1,0)),Historique!$C188),0)&gt;0,"OK","⚠ ERREUR"))</f>
        <v/>
      </c>
      <c r="F188" s="148" t="b">
        <v>0</v>
      </c>
      <c r="G188" s="99"/>
      <c r="H188" s="103"/>
      <c r="J188" s="2" t="str">
        <f>IF(B188="","",_xlfn.XLOOKUP(B188,Données!$P$2:$P$11,Données!$Q$2:$Q$11,""))</f>
        <v/>
      </c>
    </row>
    <row r="189" spans="1:10" ht="24.75" customHeight="1" x14ac:dyDescent="0.25">
      <c r="A189" s="98"/>
      <c r="B189" s="98"/>
      <c r="C189" s="98"/>
      <c r="D189" s="105" t="str">
        <f>IF(OR(Historique!$B189="",Historique!$C189=""),"",IF(IFERROR(COUNTIF(INDEX(Données!$E$2:$Z$100,0,MATCH(Historique!$B189,Données!$E$1:$Z$1,0)),Historique!$C189),0)&gt;0,"OK","⚠ ERREUR"))</f>
        <v/>
      </c>
      <c r="F189" s="148" t="b">
        <v>0</v>
      </c>
      <c r="G189" s="99"/>
      <c r="H189" s="103"/>
      <c r="J189" s="2" t="str">
        <f>IF(B189="","",_xlfn.XLOOKUP(B189,Données!$P$2:$P$11,Données!$Q$2:$Q$11,""))</f>
        <v/>
      </c>
    </row>
    <row r="190" spans="1:10" ht="24.75" customHeight="1" x14ac:dyDescent="0.25">
      <c r="A190" s="98"/>
      <c r="B190" s="98"/>
      <c r="C190" s="98"/>
      <c r="D190" s="105" t="str">
        <f>IF(OR(Historique!$B190="",Historique!$C190=""),"",IF(IFERROR(COUNTIF(INDEX(Données!$E$2:$Z$100,0,MATCH(Historique!$B190,Données!$E$1:$Z$1,0)),Historique!$C190),0)&gt;0,"OK","⚠ ERREUR"))</f>
        <v/>
      </c>
      <c r="F190" s="148" t="b">
        <v>0</v>
      </c>
      <c r="G190" s="99"/>
      <c r="H190" s="103"/>
      <c r="J190" s="2" t="str">
        <f>IF(B190="","",_xlfn.XLOOKUP(B190,Données!$P$2:$P$11,Données!$Q$2:$Q$11,""))</f>
        <v/>
      </c>
    </row>
    <row r="191" spans="1:10" ht="24.75" customHeight="1" x14ac:dyDescent="0.25">
      <c r="A191" s="98"/>
      <c r="B191" s="98"/>
      <c r="C191" s="98"/>
      <c r="D191" s="105" t="str">
        <f>IF(OR(Historique!$B191="",Historique!$C191=""),"",IF(IFERROR(COUNTIF(INDEX(Données!$E$2:$Z$100,0,MATCH(Historique!$B191,Données!$E$1:$Z$1,0)),Historique!$C191),0)&gt;0,"OK","⚠ ERREUR"))</f>
        <v/>
      </c>
      <c r="F191" s="148" t="b">
        <v>0</v>
      </c>
      <c r="G191" s="99"/>
      <c r="H191" s="103"/>
      <c r="J191" s="2" t="str">
        <f>IF(B191="","",_xlfn.XLOOKUP(B191,Données!$P$2:$P$11,Données!$Q$2:$Q$11,""))</f>
        <v/>
      </c>
    </row>
    <row r="192" spans="1:10" ht="24.75" customHeight="1" x14ac:dyDescent="0.25">
      <c r="A192" s="98"/>
      <c r="B192" s="98"/>
      <c r="C192" s="98"/>
      <c r="D192" s="105" t="str">
        <f>IF(OR(Historique!$B192="",Historique!$C192=""),"",IF(IFERROR(COUNTIF(INDEX(Données!$E$2:$Z$100,0,MATCH(Historique!$B192,Données!$E$1:$Z$1,0)),Historique!$C192),0)&gt;0,"OK","⚠ ERREUR"))</f>
        <v/>
      </c>
      <c r="F192" s="148" t="b">
        <v>0</v>
      </c>
      <c r="G192" s="99"/>
      <c r="H192" s="103"/>
      <c r="J192" s="2" t="str">
        <f>IF(B192="","",_xlfn.XLOOKUP(B192,Données!$P$2:$P$11,Données!$Q$2:$Q$11,""))</f>
        <v/>
      </c>
    </row>
    <row r="193" spans="1:10" ht="24.75" customHeight="1" x14ac:dyDescent="0.25">
      <c r="A193" s="98"/>
      <c r="B193" s="98"/>
      <c r="C193" s="98"/>
      <c r="D193" s="105" t="str">
        <f>IF(OR(Historique!$B193="",Historique!$C193=""),"",IF(IFERROR(COUNTIF(INDEX(Données!$E$2:$Z$100,0,MATCH(Historique!$B193,Données!$E$1:$Z$1,0)),Historique!$C193),0)&gt;0,"OK","⚠ ERREUR"))</f>
        <v/>
      </c>
      <c r="F193" s="148" t="b">
        <v>0</v>
      </c>
      <c r="G193" s="99"/>
      <c r="H193" s="103"/>
      <c r="J193" s="2" t="str">
        <f>IF(B193="","",_xlfn.XLOOKUP(B193,Données!$P$2:$P$11,Données!$Q$2:$Q$11,""))</f>
        <v/>
      </c>
    </row>
    <row r="194" spans="1:10" ht="24.75" customHeight="1" x14ac:dyDescent="0.25">
      <c r="A194" s="98"/>
      <c r="B194" s="98"/>
      <c r="C194" s="98"/>
      <c r="D194" s="105" t="str">
        <f>IF(OR(Historique!$B194="",Historique!$C194=""),"",IF(IFERROR(COUNTIF(INDEX(Données!$E$2:$Z$100,0,MATCH(Historique!$B194,Données!$E$1:$Z$1,0)),Historique!$C194),0)&gt;0,"OK","⚠ ERREUR"))</f>
        <v/>
      </c>
      <c r="F194" s="148" t="b">
        <v>0</v>
      </c>
      <c r="G194" s="99"/>
      <c r="H194" s="103"/>
      <c r="J194" s="2" t="str">
        <f>IF(B194="","",_xlfn.XLOOKUP(B194,Données!$P$2:$P$11,Données!$Q$2:$Q$11,""))</f>
        <v/>
      </c>
    </row>
    <row r="195" spans="1:10" ht="24.75" customHeight="1" x14ac:dyDescent="0.25">
      <c r="A195" s="98"/>
      <c r="B195" s="98"/>
      <c r="C195" s="98"/>
      <c r="D195" s="105" t="str">
        <f>IF(OR(Historique!$B195="",Historique!$C195=""),"",IF(IFERROR(COUNTIF(INDEX(Données!$E$2:$Z$100,0,MATCH(Historique!$B195,Données!$E$1:$Z$1,0)),Historique!$C195),0)&gt;0,"OK","⚠ ERREUR"))</f>
        <v/>
      </c>
      <c r="F195" s="148" t="b">
        <v>0</v>
      </c>
      <c r="G195" s="99"/>
      <c r="H195" s="103"/>
      <c r="J195" s="2" t="str">
        <f>IF(B195="","",_xlfn.XLOOKUP(B195,Données!$P$2:$P$11,Données!$Q$2:$Q$11,""))</f>
        <v/>
      </c>
    </row>
    <row r="196" spans="1:10" ht="24.75" customHeight="1" x14ac:dyDescent="0.25">
      <c r="A196" s="98"/>
      <c r="B196" s="98"/>
      <c r="C196" s="98"/>
      <c r="D196" s="105" t="str">
        <f>IF(OR(Historique!$B196="",Historique!$C196=""),"",IF(IFERROR(COUNTIF(INDEX(Données!$E$2:$Z$100,0,MATCH(Historique!$B196,Données!$E$1:$Z$1,0)),Historique!$C196),0)&gt;0,"OK","⚠ ERREUR"))</f>
        <v/>
      </c>
      <c r="F196" s="148" t="b">
        <v>0</v>
      </c>
      <c r="G196" s="99"/>
      <c r="H196" s="103"/>
      <c r="J196" s="2" t="str">
        <f>IF(B196="","",_xlfn.XLOOKUP(B196,Données!$P$2:$P$11,Données!$Q$2:$Q$11,""))</f>
        <v/>
      </c>
    </row>
    <row r="197" spans="1:10" ht="24.75" customHeight="1" x14ac:dyDescent="0.25">
      <c r="A197" s="98"/>
      <c r="B197" s="98"/>
      <c r="C197" s="98"/>
      <c r="D197" s="105" t="str">
        <f>IF(OR(Historique!$B197="",Historique!$C197=""),"",IF(IFERROR(COUNTIF(INDEX(Données!$E$2:$Z$100,0,MATCH(Historique!$B197,Données!$E$1:$Z$1,0)),Historique!$C197),0)&gt;0,"OK","⚠ ERREUR"))</f>
        <v/>
      </c>
      <c r="F197" s="148" t="b">
        <v>0</v>
      </c>
      <c r="G197" s="99"/>
      <c r="H197" s="103"/>
      <c r="J197" s="2" t="str">
        <f>IF(B197="","",_xlfn.XLOOKUP(B197,Données!$P$2:$P$11,Données!$Q$2:$Q$11,""))</f>
        <v/>
      </c>
    </row>
    <row r="198" spans="1:10" ht="24.75" customHeight="1" x14ac:dyDescent="0.25">
      <c r="A198" s="98"/>
      <c r="B198" s="98"/>
      <c r="C198" s="98"/>
      <c r="D198" s="105" t="str">
        <f>IF(OR(Historique!$B198="",Historique!$C198=""),"",IF(IFERROR(COUNTIF(INDEX(Données!$E$2:$Z$100,0,MATCH(Historique!$B198,Données!$E$1:$Z$1,0)),Historique!$C198),0)&gt;0,"OK","⚠ ERREUR"))</f>
        <v/>
      </c>
      <c r="F198" s="148" t="b">
        <v>0</v>
      </c>
      <c r="G198" s="99"/>
      <c r="H198" s="103"/>
      <c r="J198" s="2" t="str">
        <f>IF(B198="","",_xlfn.XLOOKUP(B198,Données!$P$2:$P$11,Données!$Q$2:$Q$11,""))</f>
        <v/>
      </c>
    </row>
    <row r="199" spans="1:10" ht="24.75" customHeight="1" x14ac:dyDescent="0.25">
      <c r="A199" s="98"/>
      <c r="B199" s="98"/>
      <c r="C199" s="98"/>
      <c r="D199" s="105" t="str">
        <f>IF(OR(Historique!$B199="",Historique!$C199=""),"",IF(IFERROR(COUNTIF(INDEX(Données!$E$2:$Z$100,0,MATCH(Historique!$B199,Données!$E$1:$Z$1,0)),Historique!$C199),0)&gt;0,"OK","⚠ ERREUR"))</f>
        <v/>
      </c>
      <c r="F199" s="148" t="b">
        <v>0</v>
      </c>
      <c r="G199" s="99"/>
      <c r="H199" s="103"/>
      <c r="J199" s="2" t="str">
        <f>IF(B199="","",_xlfn.XLOOKUP(B199,Données!$P$2:$P$11,Données!$Q$2:$Q$11,""))</f>
        <v/>
      </c>
    </row>
    <row r="200" spans="1:10" ht="24.75" customHeight="1" x14ac:dyDescent="0.25">
      <c r="A200" s="98"/>
      <c r="B200" s="98"/>
      <c r="C200" s="98"/>
      <c r="D200" s="105" t="str">
        <f>IF(OR(Historique!$B200="",Historique!$C200=""),"",IF(IFERROR(COUNTIF(INDEX(Données!$E$2:$Z$100,0,MATCH(Historique!$B200,Données!$E$1:$Z$1,0)),Historique!$C200),0)&gt;0,"OK","⚠ ERREUR"))</f>
        <v/>
      </c>
      <c r="F200" s="148" t="b">
        <v>0</v>
      </c>
      <c r="G200" s="99"/>
      <c r="H200" s="103"/>
      <c r="J200" s="2" t="str">
        <f>IF(B200="","",_xlfn.XLOOKUP(B200,Données!$P$2:$P$11,Données!$Q$2:$Q$11,""))</f>
        <v/>
      </c>
    </row>
    <row r="201" spans="1:10" ht="24.75" customHeight="1" x14ac:dyDescent="0.25">
      <c r="A201" s="98"/>
      <c r="B201" s="98"/>
      <c r="C201" s="98"/>
      <c r="D201" s="105" t="str">
        <f>IF(OR(Historique!$B201="",Historique!$C201=""),"",IF(IFERROR(COUNTIF(INDEX(Données!$E$2:$Z$100,0,MATCH(Historique!$B201,Données!$E$1:$Z$1,0)),Historique!$C201),0)&gt;0,"OK","⚠ ERREUR"))</f>
        <v/>
      </c>
      <c r="F201" s="148" t="b">
        <v>0</v>
      </c>
      <c r="G201" s="99"/>
      <c r="H201" s="103"/>
      <c r="J201" s="2" t="str">
        <f>IF(B201="","",_xlfn.XLOOKUP(B201,Données!$P$2:$P$11,Données!$Q$2:$Q$11,""))</f>
        <v/>
      </c>
    </row>
    <row r="202" spans="1:10" ht="24.75" customHeight="1" x14ac:dyDescent="0.25">
      <c r="A202" s="98"/>
      <c r="B202" s="98"/>
      <c r="C202" s="98"/>
      <c r="D202" s="105" t="str">
        <f>IF(OR(Historique!$B202="",Historique!$C202=""),"",IF(IFERROR(COUNTIF(INDEX(Données!$E$2:$Z$100,0,MATCH(Historique!$B202,Données!$E$1:$Z$1,0)),Historique!$C202),0)&gt;0,"OK","⚠ ERREUR"))</f>
        <v/>
      </c>
      <c r="F202" s="148" t="b">
        <v>0</v>
      </c>
      <c r="G202" s="99"/>
      <c r="H202" s="103"/>
      <c r="J202" s="2" t="str">
        <f>IF(B202="","",_xlfn.XLOOKUP(B202,Données!$P$2:$P$11,Données!$Q$2:$Q$11,""))</f>
        <v/>
      </c>
    </row>
    <row r="203" spans="1:10" ht="24.75" customHeight="1" x14ac:dyDescent="0.25">
      <c r="A203" s="98"/>
      <c r="B203" s="98"/>
      <c r="C203" s="98"/>
      <c r="D203" s="105" t="str">
        <f>IF(OR(Historique!$B203="",Historique!$C203=""),"",IF(IFERROR(COUNTIF(INDEX(Données!$E$2:$Z$100,0,MATCH(Historique!$B203,Données!$E$1:$Z$1,0)),Historique!$C203),0)&gt;0,"OK","⚠ ERREUR"))</f>
        <v/>
      </c>
      <c r="F203" s="148" t="b">
        <v>0</v>
      </c>
      <c r="G203" s="99"/>
      <c r="H203" s="103"/>
      <c r="J203" s="2" t="str">
        <f>IF(B203="","",_xlfn.XLOOKUP(B203,Données!$P$2:$P$11,Données!$Q$2:$Q$11,""))</f>
        <v/>
      </c>
    </row>
    <row r="204" spans="1:10" ht="24.75" customHeight="1" x14ac:dyDescent="0.25">
      <c r="A204" s="98"/>
      <c r="B204" s="98"/>
      <c r="C204" s="98"/>
      <c r="D204" s="105" t="str">
        <f>IF(OR(Historique!$B204="",Historique!$C204=""),"",IF(IFERROR(COUNTIF(INDEX(Données!$E$2:$Z$100,0,MATCH(Historique!$B204,Données!$E$1:$Z$1,0)),Historique!$C204),0)&gt;0,"OK","⚠ ERREUR"))</f>
        <v/>
      </c>
      <c r="F204" s="148" t="b">
        <v>0</v>
      </c>
      <c r="G204" s="99"/>
      <c r="H204" s="103"/>
      <c r="J204" s="2" t="str">
        <f>IF(B204="","",_xlfn.XLOOKUP(B204,Données!$P$2:$P$11,Données!$Q$2:$Q$11,""))</f>
        <v/>
      </c>
    </row>
    <row r="205" spans="1:10" ht="24.75" customHeight="1" x14ac:dyDescent="0.25">
      <c r="A205" s="98"/>
      <c r="B205" s="98"/>
      <c r="C205" s="98"/>
      <c r="D205" s="105" t="str">
        <f>IF(OR(Historique!$B205="",Historique!$C205=""),"",IF(IFERROR(COUNTIF(INDEX(Données!$E$2:$Z$100,0,MATCH(Historique!$B205,Données!$E$1:$Z$1,0)),Historique!$C205),0)&gt;0,"OK","⚠ ERREUR"))</f>
        <v/>
      </c>
      <c r="F205" s="148" t="b">
        <v>0</v>
      </c>
      <c r="G205" s="99"/>
      <c r="J205" s="2" t="str">
        <f>IF(B205="","",_xlfn.XLOOKUP(B205,Données!$P$2:$P$11,Données!$Q$2:$Q$11,""))</f>
        <v/>
      </c>
    </row>
    <row r="206" spans="1:10" ht="24.75" customHeight="1" x14ac:dyDescent="0.25">
      <c r="A206" s="98"/>
      <c r="B206" s="98"/>
      <c r="C206" s="98"/>
      <c r="D206" s="105" t="str">
        <f>IF(OR(Historique!$B206="",Historique!$C206=""),"",IF(IFERROR(COUNTIF(INDEX(Données!$E$2:$Z$100,0,MATCH(Historique!$B206,Données!$E$1:$Z$1,0)),Historique!$C206),0)&gt;0,"OK","⚠ ERREUR"))</f>
        <v/>
      </c>
      <c r="F206" s="148" t="b">
        <v>0</v>
      </c>
      <c r="G206" s="99"/>
      <c r="J206" s="2" t="str">
        <f>IF(B206="","",_xlfn.XLOOKUP(B206,Données!$P$2:$P$11,Données!$Q$2:$Q$11,""))</f>
        <v/>
      </c>
    </row>
    <row r="207" spans="1:10" ht="24.75" customHeight="1" x14ac:dyDescent="0.25">
      <c r="A207" s="98"/>
      <c r="B207" s="98"/>
      <c r="C207" s="98"/>
      <c r="D207" s="105" t="str">
        <f>IF(OR(Historique!$B207="",Historique!$C207=""),"",IF(IFERROR(COUNTIF(INDEX(Données!$E$2:$Z$100,0,MATCH(Historique!$B207,Données!$E$1:$Z$1,0)),Historique!$C207),0)&gt;0,"OK","⚠ ERREUR"))</f>
        <v/>
      </c>
      <c r="F207" s="148" t="b">
        <v>0</v>
      </c>
      <c r="G207" s="99"/>
      <c r="H207" s="103"/>
      <c r="J207" s="2" t="str">
        <f>IF(B207="","",_xlfn.XLOOKUP(B207,Données!$P$2:$P$11,Données!$Q$2:$Q$11,""))</f>
        <v/>
      </c>
    </row>
    <row r="208" spans="1:10" ht="24.75" customHeight="1" x14ac:dyDescent="0.25">
      <c r="A208" s="98"/>
      <c r="B208" s="98"/>
      <c r="C208" s="98"/>
      <c r="D208" s="105" t="str">
        <f>IF(OR(Historique!$B208="",Historique!$C208=""),"",IF(IFERROR(COUNTIF(INDEX(Données!$E$2:$Z$100,0,MATCH(Historique!$B208,Données!$E$1:$Z$1,0)),Historique!$C208),0)&gt;0,"OK","⚠ ERREUR"))</f>
        <v/>
      </c>
      <c r="F208" s="148" t="b">
        <v>0</v>
      </c>
      <c r="G208" s="99"/>
      <c r="H208" s="103"/>
      <c r="J208" s="2" t="str">
        <f>IF(B208="","",_xlfn.XLOOKUP(B208,Données!$P$2:$P$11,Données!$Q$2:$Q$11,""))</f>
        <v/>
      </c>
    </row>
    <row r="209" spans="1:10" ht="24.75" customHeight="1" x14ac:dyDescent="0.25">
      <c r="A209" s="98"/>
      <c r="B209" s="98"/>
      <c r="C209" s="98"/>
      <c r="D209" s="105" t="str">
        <f>IF(OR(Historique!$B209="",Historique!$C209=""),"",IF(IFERROR(COUNTIF(INDEX(Données!$E$2:$Z$100,0,MATCH(Historique!$B209,Données!$E$1:$Z$1,0)),Historique!$C209),0)&gt;0,"OK","⚠ ERREUR"))</f>
        <v/>
      </c>
      <c r="F209" s="148" t="b">
        <v>0</v>
      </c>
      <c r="G209" s="99"/>
      <c r="J209" s="2" t="str">
        <f>IF(B209="","",_xlfn.XLOOKUP(B209,Données!$P$2:$P$11,Données!$Q$2:$Q$11,""))</f>
        <v/>
      </c>
    </row>
    <row r="210" spans="1:10" ht="24.75" customHeight="1" x14ac:dyDescent="0.25">
      <c r="A210" s="98"/>
      <c r="B210" s="98"/>
      <c r="C210" s="98"/>
      <c r="D210" s="105" t="str">
        <f>IF(OR(Historique!$B210="",Historique!$C210=""),"",IF(IFERROR(COUNTIF(INDEX(Données!$E$2:$Z$100,0,MATCH(Historique!$B210,Données!$E$1:$Z$1,0)),Historique!$C210),0)&gt;0,"OK","⚠ ERREUR"))</f>
        <v/>
      </c>
      <c r="F210" s="148" t="b">
        <v>0</v>
      </c>
      <c r="G210" s="99"/>
      <c r="H210" s="103"/>
      <c r="J210" s="2" t="str">
        <f>IF(B210="","",_xlfn.XLOOKUP(B210,Données!$P$2:$P$11,Données!$Q$2:$Q$11,""))</f>
        <v/>
      </c>
    </row>
    <row r="211" spans="1:10" ht="24.75" customHeight="1" x14ac:dyDescent="0.25">
      <c r="A211" s="98"/>
      <c r="B211" s="98"/>
      <c r="C211" s="98"/>
      <c r="D211" s="105" t="str">
        <f>IF(OR(Historique!$B211="",Historique!$C211=""),"",IF(IFERROR(COUNTIF(INDEX(Données!$E$2:$Z$100,0,MATCH(Historique!$B211,Données!$E$1:$Z$1,0)),Historique!$C211),0)&gt;0,"OK","⚠ ERREUR"))</f>
        <v/>
      </c>
      <c r="F211" s="148" t="b">
        <v>0</v>
      </c>
      <c r="G211" s="99"/>
      <c r="H211" s="103"/>
      <c r="J211" s="2" t="str">
        <f>IF(B211="","",_xlfn.XLOOKUP(B211,Données!$P$2:$P$11,Données!$Q$2:$Q$11,""))</f>
        <v/>
      </c>
    </row>
    <row r="212" spans="1:10" ht="24.75" customHeight="1" x14ac:dyDescent="0.25">
      <c r="A212" s="98"/>
      <c r="B212" s="98"/>
      <c r="C212" s="98"/>
      <c r="D212" s="105" t="str">
        <f>IF(OR(Historique!$B212="",Historique!$C212=""),"",IF(IFERROR(COUNTIF(INDEX(Données!$E$2:$Z$100,0,MATCH(Historique!$B212,Données!$E$1:$Z$1,0)),Historique!$C212),0)&gt;0,"OK","⚠ ERREUR"))</f>
        <v/>
      </c>
      <c r="F212" s="148" t="b">
        <v>0</v>
      </c>
      <c r="G212" s="99"/>
      <c r="H212" s="103"/>
      <c r="J212" s="2" t="str">
        <f>IF(B212="","",_xlfn.XLOOKUP(B212,Données!$P$2:$P$11,Données!$Q$2:$Q$11,""))</f>
        <v/>
      </c>
    </row>
    <row r="213" spans="1:10" ht="24.75" customHeight="1" x14ac:dyDescent="0.25">
      <c r="A213" s="98"/>
      <c r="B213" s="98"/>
      <c r="C213" s="98"/>
      <c r="D213" s="105" t="str">
        <f>IF(OR(Historique!$B213="",Historique!$C213=""),"",IF(IFERROR(COUNTIF(INDEX(Données!$E$2:$Z$100,0,MATCH(Historique!$B213,Données!$E$1:$Z$1,0)),Historique!$C213),0)&gt;0,"OK","⚠ ERREUR"))</f>
        <v/>
      </c>
      <c r="F213" s="148" t="b">
        <v>0</v>
      </c>
      <c r="G213" s="99"/>
      <c r="H213" s="103"/>
      <c r="J213" s="2" t="str">
        <f>IF(B213="","",_xlfn.XLOOKUP(B213,Données!$P$2:$P$11,Données!$Q$2:$Q$11,""))</f>
        <v/>
      </c>
    </row>
    <row r="214" spans="1:10" ht="24.75" customHeight="1" x14ac:dyDescent="0.25">
      <c r="A214" s="98"/>
      <c r="B214" s="98"/>
      <c r="C214" s="98"/>
      <c r="D214" s="105" t="str">
        <f>IF(OR(Historique!$B214="",Historique!$C214=""),"",IF(IFERROR(COUNTIF(INDEX(Données!$E$2:$Z$100,0,MATCH(Historique!$B214,Données!$E$1:$Z$1,0)),Historique!$C214),0)&gt;0,"OK","⚠ ERREUR"))</f>
        <v/>
      </c>
      <c r="F214" s="148" t="b">
        <v>0</v>
      </c>
      <c r="G214" s="99"/>
      <c r="H214" s="103"/>
      <c r="J214" s="2" t="str">
        <f>IF(B214="","",_xlfn.XLOOKUP(B214,Données!$P$2:$P$11,Données!$Q$2:$Q$11,""))</f>
        <v/>
      </c>
    </row>
    <row r="215" spans="1:10" ht="24.75" customHeight="1" x14ac:dyDescent="0.25">
      <c r="A215" s="98"/>
      <c r="B215" s="98"/>
      <c r="C215" s="98"/>
      <c r="D215" s="105" t="str">
        <f>IF(OR(Historique!$B215="",Historique!$C215=""),"",IF(IFERROR(COUNTIF(INDEX(Données!$E$2:$Z$100,0,MATCH(Historique!$B215,Données!$E$1:$Z$1,0)),Historique!$C215),0)&gt;0,"OK","⚠ ERREUR"))</f>
        <v/>
      </c>
      <c r="F215" s="148" t="b">
        <v>0</v>
      </c>
      <c r="G215" s="99"/>
      <c r="H215" s="103"/>
      <c r="J215" s="2" t="str">
        <f>IF(B215="","",_xlfn.XLOOKUP(B215,Données!$P$2:$P$11,Données!$Q$2:$Q$11,""))</f>
        <v/>
      </c>
    </row>
    <row r="216" spans="1:10" ht="24.75" customHeight="1" x14ac:dyDescent="0.25">
      <c r="A216" s="98"/>
      <c r="B216" s="98"/>
      <c r="C216" s="98"/>
      <c r="D216" s="105" t="str">
        <f>IF(OR(Historique!$B216="",Historique!$C216=""),"",IF(IFERROR(COUNTIF(INDEX(Données!$E$2:$Z$100,0,MATCH(Historique!$B216,Données!$E$1:$Z$1,0)),Historique!$C216),0)&gt;0,"OK","⚠ ERREUR"))</f>
        <v/>
      </c>
      <c r="F216" s="148" t="b">
        <v>0</v>
      </c>
      <c r="G216" s="99"/>
      <c r="H216" s="103"/>
      <c r="J216" s="2" t="str">
        <f>IF(B216="","",_xlfn.XLOOKUP(B216,Données!$P$2:$P$11,Données!$Q$2:$Q$11,""))</f>
        <v/>
      </c>
    </row>
    <row r="217" spans="1:10" ht="24.75" customHeight="1" x14ac:dyDescent="0.25">
      <c r="A217" s="98"/>
      <c r="B217" s="98"/>
      <c r="C217" s="98"/>
      <c r="D217" s="105" t="str">
        <f>IF(OR(Historique!$B217="",Historique!$C217=""),"",IF(IFERROR(COUNTIF(INDEX(Données!$E$2:$Z$100,0,MATCH(Historique!$B217,Données!$E$1:$Z$1,0)),Historique!$C217),0)&gt;0,"OK","⚠ ERREUR"))</f>
        <v/>
      </c>
      <c r="F217" s="148" t="b">
        <v>0</v>
      </c>
      <c r="G217" s="99"/>
      <c r="H217" s="103"/>
      <c r="J217" s="2" t="str">
        <f>IF(B217="","",_xlfn.XLOOKUP(B217,Données!$P$2:$P$11,Données!$Q$2:$Q$11,""))</f>
        <v/>
      </c>
    </row>
    <row r="218" spans="1:10" ht="24.75" customHeight="1" x14ac:dyDescent="0.25">
      <c r="A218" s="98"/>
      <c r="B218" s="98"/>
      <c r="C218" s="98"/>
      <c r="D218" s="105" t="str">
        <f>IF(OR(Historique!$B218="",Historique!$C218=""),"",IF(IFERROR(COUNTIF(INDEX(Données!$E$2:$Z$100,0,MATCH(Historique!$B218,Données!$E$1:$Z$1,0)),Historique!$C218),0)&gt;0,"OK","⚠ ERREUR"))</f>
        <v/>
      </c>
      <c r="F218" s="148" t="b">
        <v>0</v>
      </c>
      <c r="G218" s="99"/>
      <c r="H218" s="103"/>
      <c r="J218" s="2" t="str">
        <f>IF(B218="","",_xlfn.XLOOKUP(B218,Données!$P$2:$P$11,Données!$Q$2:$Q$11,""))</f>
        <v/>
      </c>
    </row>
    <row r="219" spans="1:10" ht="24.75" customHeight="1" x14ac:dyDescent="0.25">
      <c r="A219" s="98"/>
      <c r="B219" s="98"/>
      <c r="C219" s="98"/>
      <c r="D219" s="105" t="str">
        <f>IF(OR(Historique!$B219="",Historique!$C219=""),"",IF(IFERROR(COUNTIF(INDEX(Données!$E$2:$Z$100,0,MATCH(Historique!$B219,Données!$E$1:$Z$1,0)),Historique!$C219),0)&gt;0,"OK","⚠ ERREUR"))</f>
        <v/>
      </c>
      <c r="F219" s="148" t="b">
        <v>0</v>
      </c>
      <c r="G219" s="99"/>
      <c r="H219" s="103"/>
      <c r="J219" s="2" t="str">
        <f>IF(B219="","",_xlfn.XLOOKUP(B219,Données!$P$2:$P$11,Données!$Q$2:$Q$11,""))</f>
        <v/>
      </c>
    </row>
    <row r="220" spans="1:10" ht="24.75" customHeight="1" x14ac:dyDescent="0.25">
      <c r="A220" s="98"/>
      <c r="B220" s="98"/>
      <c r="C220" s="98"/>
      <c r="D220" s="105" t="str">
        <f>IF(OR(Historique!$B220="",Historique!$C220=""),"",IF(IFERROR(COUNTIF(INDEX(Données!$E$2:$Z$100,0,MATCH(Historique!$B220,Données!$E$1:$Z$1,0)),Historique!$C220),0)&gt;0,"OK","⚠ ERREUR"))</f>
        <v/>
      </c>
      <c r="F220" s="148" t="b">
        <v>0</v>
      </c>
      <c r="G220" s="99"/>
      <c r="H220" s="103"/>
      <c r="J220" s="2" t="str">
        <f>IF(B220="","",_xlfn.XLOOKUP(B220,Données!$P$2:$P$11,Données!$Q$2:$Q$11,""))</f>
        <v/>
      </c>
    </row>
    <row r="221" spans="1:10" ht="24.75" customHeight="1" x14ac:dyDescent="0.25">
      <c r="A221" s="98"/>
      <c r="B221" s="98"/>
      <c r="C221" s="98"/>
      <c r="D221" s="105" t="str">
        <f>IF(OR(Historique!$B221="",Historique!$C221=""),"",IF(IFERROR(COUNTIF(INDEX(Données!$E$2:$Z$100,0,MATCH(Historique!$B221,Données!$E$1:$Z$1,0)),Historique!$C221),0)&gt;0,"OK","⚠ ERREUR"))</f>
        <v/>
      </c>
      <c r="F221" s="148" t="b">
        <v>0</v>
      </c>
      <c r="G221" s="99"/>
      <c r="H221" s="103"/>
      <c r="J221" s="2" t="str">
        <f>IF(B221="","",_xlfn.XLOOKUP(B221,Données!$P$2:$P$11,Données!$Q$2:$Q$11,""))</f>
        <v/>
      </c>
    </row>
    <row r="222" spans="1:10" ht="24.75" customHeight="1" x14ac:dyDescent="0.25">
      <c r="A222" s="98"/>
      <c r="B222" s="98"/>
      <c r="C222" s="98"/>
      <c r="D222" s="105" t="str">
        <f>IF(OR(Historique!$B222="",Historique!$C222=""),"",IF(IFERROR(COUNTIF(INDEX(Données!$E$2:$Z$100,0,MATCH(Historique!$B222,Données!$E$1:$Z$1,0)),Historique!$C222),0)&gt;0,"OK","⚠ ERREUR"))</f>
        <v/>
      </c>
      <c r="F222" s="148" t="b">
        <v>0</v>
      </c>
      <c r="G222" s="99"/>
      <c r="H222" s="103"/>
      <c r="J222" s="2" t="str">
        <f>IF(B222="","",_xlfn.XLOOKUP(B222,Données!$P$2:$P$11,Données!$Q$2:$Q$11,""))</f>
        <v/>
      </c>
    </row>
    <row r="223" spans="1:10" ht="24.75" customHeight="1" x14ac:dyDescent="0.25">
      <c r="A223" s="98"/>
      <c r="B223" s="98"/>
      <c r="C223" s="98"/>
      <c r="D223" s="105" t="str">
        <f>IF(OR(Historique!$B223="",Historique!$C223=""),"",IF(IFERROR(COUNTIF(INDEX(Données!$E$2:$Z$100,0,MATCH(Historique!$B223,Données!$E$1:$Z$1,0)),Historique!$C223),0)&gt;0,"OK","⚠ ERREUR"))</f>
        <v/>
      </c>
      <c r="F223" s="148" t="b">
        <v>0</v>
      </c>
      <c r="G223" s="99"/>
      <c r="H223" s="103"/>
      <c r="J223" s="2" t="str">
        <f>IF(B223="","",_xlfn.XLOOKUP(B223,Données!$P$2:$P$11,Données!$Q$2:$Q$11,""))</f>
        <v/>
      </c>
    </row>
    <row r="224" spans="1:10" ht="24.75" customHeight="1" x14ac:dyDescent="0.25">
      <c r="A224" s="98"/>
      <c r="B224" s="98"/>
      <c r="C224" s="98"/>
      <c r="D224" s="105" t="str">
        <f>IF(OR(Historique!$B224="",Historique!$C224=""),"",IF(IFERROR(COUNTIF(INDEX(Données!$E$2:$Z$100,0,MATCH(Historique!$B224,Données!$E$1:$Z$1,0)),Historique!$C224),0)&gt;0,"OK","⚠ ERREUR"))</f>
        <v/>
      </c>
      <c r="F224" s="148" t="b">
        <v>0</v>
      </c>
      <c r="G224" s="99"/>
      <c r="H224" s="103"/>
      <c r="J224" s="2" t="str">
        <f>IF(B224="","",_xlfn.XLOOKUP(B224,Données!$P$2:$P$11,Données!$Q$2:$Q$11,""))</f>
        <v/>
      </c>
    </row>
    <row r="225" spans="1:10" ht="24.75" customHeight="1" x14ac:dyDescent="0.25">
      <c r="A225" s="98"/>
      <c r="B225" s="98"/>
      <c r="C225" s="98"/>
      <c r="D225" s="105" t="str">
        <f>IF(OR(Historique!$B225="",Historique!$C225=""),"",IF(IFERROR(COUNTIF(INDEX(Données!$E$2:$Z$100,0,MATCH(Historique!$B225,Données!$E$1:$Z$1,0)),Historique!$C225),0)&gt;0,"OK","⚠ ERREUR"))</f>
        <v/>
      </c>
      <c r="F225" s="148" t="b">
        <v>0</v>
      </c>
      <c r="G225" s="99"/>
      <c r="H225" s="103"/>
      <c r="J225" s="2" t="str">
        <f>IF(B225="","",_xlfn.XLOOKUP(B225,Données!$P$2:$P$11,Données!$Q$2:$Q$11,""))</f>
        <v/>
      </c>
    </row>
    <row r="226" spans="1:10" ht="24.75" customHeight="1" x14ac:dyDescent="0.25">
      <c r="A226" s="98"/>
      <c r="B226" s="98"/>
      <c r="C226" s="98"/>
      <c r="D226" s="105" t="str">
        <f>IF(OR(Historique!$B226="",Historique!$C226=""),"",IF(IFERROR(COUNTIF(INDEX(Données!$E$2:$Z$100,0,MATCH(Historique!$B226,Données!$E$1:$Z$1,0)),Historique!$C226),0)&gt;0,"OK","⚠ ERREUR"))</f>
        <v/>
      </c>
      <c r="F226" s="148" t="b">
        <v>0</v>
      </c>
      <c r="G226" s="99"/>
      <c r="H226" s="103"/>
      <c r="J226" s="2" t="str">
        <f>IF(B226="","",_xlfn.XLOOKUP(B226,Données!$P$2:$P$11,Données!$Q$2:$Q$11,""))</f>
        <v/>
      </c>
    </row>
    <row r="227" spans="1:10" ht="24.75" customHeight="1" x14ac:dyDescent="0.25">
      <c r="A227" s="98"/>
      <c r="B227" s="98"/>
      <c r="C227" s="98"/>
      <c r="D227" s="105" t="str">
        <f>IF(OR(Historique!$B227="",Historique!$C227=""),"",IF(IFERROR(COUNTIF(INDEX(Données!$E$2:$Z$100,0,MATCH(Historique!$B227,Données!$E$1:$Z$1,0)),Historique!$C227),0)&gt;0,"OK","⚠ ERREUR"))</f>
        <v/>
      </c>
      <c r="F227" s="148" t="b">
        <v>0</v>
      </c>
      <c r="G227" s="99"/>
      <c r="H227" s="103"/>
      <c r="J227" s="2" t="str">
        <f>IF(B227="","",_xlfn.XLOOKUP(B227,Données!$P$2:$P$11,Données!$Q$2:$Q$11,""))</f>
        <v/>
      </c>
    </row>
    <row r="228" spans="1:10" ht="24.75" customHeight="1" x14ac:dyDescent="0.25">
      <c r="A228" s="98"/>
      <c r="B228" s="98"/>
      <c r="C228" s="98"/>
      <c r="D228" s="105" t="str">
        <f>IF(OR(Historique!$B228="",Historique!$C228=""),"",IF(IFERROR(COUNTIF(INDEX(Données!$E$2:$Z$100,0,MATCH(Historique!$B228,Données!$E$1:$Z$1,0)),Historique!$C228),0)&gt;0,"OK","⚠ ERREUR"))</f>
        <v/>
      </c>
      <c r="F228" s="148" t="b">
        <v>0</v>
      </c>
      <c r="G228" s="99"/>
      <c r="H228" s="103"/>
      <c r="J228" s="2" t="str">
        <f>IF(B228="","",_xlfn.XLOOKUP(B228,Données!$P$2:$P$11,Données!$Q$2:$Q$11,""))</f>
        <v/>
      </c>
    </row>
    <row r="229" spans="1:10" ht="24.75" customHeight="1" x14ac:dyDescent="0.25">
      <c r="A229" s="98"/>
      <c r="B229" s="98"/>
      <c r="C229" s="98"/>
      <c r="D229" s="105" t="str">
        <f>IF(OR(Historique!$B229="",Historique!$C229=""),"",IF(IFERROR(COUNTIF(INDEX(Données!$E$2:$Z$100,0,MATCH(Historique!$B229,Données!$E$1:$Z$1,0)),Historique!$C229),0)&gt;0,"OK","⚠ ERREUR"))</f>
        <v/>
      </c>
      <c r="F229" s="148" t="b">
        <v>0</v>
      </c>
      <c r="G229" s="99"/>
      <c r="H229" s="103"/>
      <c r="J229" s="2" t="str">
        <f>IF(B229="","",_xlfn.XLOOKUP(B229,Données!$P$2:$P$11,Données!$Q$2:$Q$11,""))</f>
        <v/>
      </c>
    </row>
    <row r="230" spans="1:10" ht="24.75" customHeight="1" x14ac:dyDescent="0.25">
      <c r="A230" s="98"/>
      <c r="B230" s="98"/>
      <c r="C230" s="98"/>
      <c r="D230" s="105" t="str">
        <f>IF(OR(Historique!$B230="",Historique!$C230=""),"",IF(IFERROR(COUNTIF(INDEX(Données!$E$2:$Z$100,0,MATCH(Historique!$B230,Données!$E$1:$Z$1,0)),Historique!$C230),0)&gt;0,"OK","⚠ ERREUR"))</f>
        <v/>
      </c>
      <c r="F230" s="148" t="b">
        <v>0</v>
      </c>
      <c r="G230" s="99"/>
      <c r="H230" s="103"/>
      <c r="J230" s="2" t="str">
        <f>IF(B230="","",_xlfn.XLOOKUP(B230,Données!$P$2:$P$11,Données!$Q$2:$Q$11,""))</f>
        <v/>
      </c>
    </row>
    <row r="231" spans="1:10" ht="24.75" customHeight="1" x14ac:dyDescent="0.25">
      <c r="A231" s="98"/>
      <c r="B231" s="98"/>
      <c r="C231" s="98"/>
      <c r="D231" s="105" t="str">
        <f>IF(OR(Historique!$B231="",Historique!$C231=""),"",IF(IFERROR(COUNTIF(INDEX(Données!$E$2:$Z$100,0,MATCH(Historique!$B231,Données!$E$1:$Z$1,0)),Historique!$C231),0)&gt;0,"OK","⚠ ERREUR"))</f>
        <v/>
      </c>
      <c r="F231" s="148" t="b">
        <v>0</v>
      </c>
      <c r="G231" s="99"/>
      <c r="H231" s="103"/>
      <c r="J231" s="2" t="str">
        <f>IF(B231="","",_xlfn.XLOOKUP(B231,Données!$P$2:$P$11,Données!$Q$2:$Q$11,""))</f>
        <v/>
      </c>
    </row>
    <row r="232" spans="1:10" ht="24.75" customHeight="1" x14ac:dyDescent="0.25">
      <c r="A232" s="98"/>
      <c r="B232" s="98"/>
      <c r="C232" s="98"/>
      <c r="D232" s="105" t="str">
        <f>IF(OR(Historique!$B232="",Historique!$C232=""),"",IF(IFERROR(COUNTIF(INDEX(Données!$E$2:$Z$100,0,MATCH(Historique!$B232,Données!$E$1:$Z$1,0)),Historique!$C232),0)&gt;0,"OK","⚠ ERREUR"))</f>
        <v/>
      </c>
      <c r="F232" s="148" t="b">
        <v>0</v>
      </c>
      <c r="G232" s="99"/>
      <c r="H232" s="103"/>
      <c r="J232" s="2" t="str">
        <f>IF(B232="","",_xlfn.XLOOKUP(B232,Données!$P$2:$P$11,Données!$Q$2:$Q$11,""))</f>
        <v/>
      </c>
    </row>
    <row r="233" spans="1:10" ht="24.75" customHeight="1" x14ac:dyDescent="0.25">
      <c r="A233" s="98"/>
      <c r="B233" s="98"/>
      <c r="C233" s="98"/>
      <c r="D233" s="105" t="str">
        <f>IF(OR(Historique!$B233="",Historique!$C233=""),"",IF(IFERROR(COUNTIF(INDEX(Données!$E$2:$Z$100,0,MATCH(Historique!$B233,Données!$E$1:$Z$1,0)),Historique!$C233),0)&gt;0,"OK","⚠ ERREUR"))</f>
        <v/>
      </c>
      <c r="F233" s="148" t="b">
        <v>0</v>
      </c>
      <c r="G233" s="99"/>
      <c r="H233" s="103"/>
      <c r="J233" s="2" t="str">
        <f>IF(B233="","",_xlfn.XLOOKUP(B233,Données!$P$2:$P$11,Données!$Q$2:$Q$11,""))</f>
        <v/>
      </c>
    </row>
    <row r="234" spans="1:10" ht="24.75" customHeight="1" x14ac:dyDescent="0.25">
      <c r="A234" s="98"/>
      <c r="B234" s="98"/>
      <c r="C234" s="98"/>
      <c r="D234" s="105" t="str">
        <f>IF(OR(Historique!$B234="",Historique!$C234=""),"",IF(IFERROR(COUNTIF(INDEX(Données!$E$2:$Z$100,0,MATCH(Historique!$B234,Données!$E$1:$Z$1,0)),Historique!$C234),0)&gt;0,"OK","⚠ ERREUR"))</f>
        <v/>
      </c>
      <c r="F234" s="148" t="b">
        <v>0</v>
      </c>
      <c r="G234" s="99"/>
      <c r="H234" s="103"/>
      <c r="J234" s="2" t="str">
        <f>IF(B234="","",_xlfn.XLOOKUP(B234,Données!$P$2:$P$11,Données!$Q$2:$Q$11,""))</f>
        <v/>
      </c>
    </row>
    <row r="235" spans="1:10" ht="24.75" customHeight="1" x14ac:dyDescent="0.25">
      <c r="A235" s="98"/>
      <c r="B235" s="98"/>
      <c r="C235" s="98"/>
      <c r="D235" s="105" t="str">
        <f>IF(OR(Historique!$B235="",Historique!$C235=""),"",IF(IFERROR(COUNTIF(INDEX(Données!$E$2:$Z$100,0,MATCH(Historique!$B235,Données!$E$1:$Z$1,0)),Historique!$C235),0)&gt;0,"OK","⚠ ERREUR"))</f>
        <v/>
      </c>
      <c r="F235" s="148" t="b">
        <v>0</v>
      </c>
      <c r="G235" s="99"/>
      <c r="H235" s="103"/>
      <c r="J235" s="2" t="str">
        <f>IF(B235="","",_xlfn.XLOOKUP(B235,Données!$P$2:$P$11,Données!$Q$2:$Q$11,""))</f>
        <v/>
      </c>
    </row>
    <row r="236" spans="1:10" ht="24.75" customHeight="1" x14ac:dyDescent="0.25">
      <c r="A236" s="98"/>
      <c r="B236" s="98"/>
      <c r="C236" s="98"/>
      <c r="D236" s="105" t="str">
        <f>IF(OR(Historique!$B236="",Historique!$C236=""),"",IF(IFERROR(COUNTIF(INDEX(Données!$E$2:$Z$100,0,MATCH(Historique!$B236,Données!$E$1:$Z$1,0)),Historique!$C236),0)&gt;0,"OK","⚠ ERREUR"))</f>
        <v/>
      </c>
      <c r="F236" s="148" t="b">
        <v>0</v>
      </c>
      <c r="G236" s="99"/>
      <c r="H236" s="103"/>
      <c r="J236" s="2" t="str">
        <f>IF(B236="","",_xlfn.XLOOKUP(B236,Données!$P$2:$P$11,Données!$Q$2:$Q$11,""))</f>
        <v/>
      </c>
    </row>
    <row r="237" spans="1:10" ht="24.75" customHeight="1" x14ac:dyDescent="0.25">
      <c r="A237" s="98"/>
      <c r="B237" s="98"/>
      <c r="C237" s="98"/>
      <c r="D237" s="105" t="str">
        <f>IF(OR(Historique!$B237="",Historique!$C237=""),"",IF(IFERROR(COUNTIF(INDEX(Données!$E$2:$Z$100,0,MATCH(Historique!$B237,Données!$E$1:$Z$1,0)),Historique!$C237),0)&gt;0,"OK","⚠ ERREUR"))</f>
        <v/>
      </c>
      <c r="F237" s="148" t="b">
        <v>0</v>
      </c>
      <c r="G237" s="99"/>
      <c r="H237" s="103"/>
      <c r="J237" s="2" t="str">
        <f>IF(B237="","",_xlfn.XLOOKUP(B237,Données!$P$2:$P$11,Données!$Q$2:$Q$11,""))</f>
        <v/>
      </c>
    </row>
    <row r="238" spans="1:10" ht="24.75" customHeight="1" x14ac:dyDescent="0.25">
      <c r="A238" s="98"/>
      <c r="B238" s="98"/>
      <c r="C238" s="98"/>
      <c r="D238" s="105" t="str">
        <f>IF(OR(Historique!$B238="",Historique!$C238=""),"",IF(IFERROR(COUNTIF(INDEX(Données!$E$2:$Z$100,0,MATCH(Historique!$B238,Données!$E$1:$Z$1,0)),Historique!$C238),0)&gt;0,"OK","⚠ ERREUR"))</f>
        <v/>
      </c>
      <c r="F238" s="148" t="b">
        <v>0</v>
      </c>
      <c r="G238" s="99"/>
      <c r="H238" s="103"/>
      <c r="J238" s="2" t="str">
        <f>IF(B238="","",_xlfn.XLOOKUP(B238,Données!$P$2:$P$11,Données!$Q$2:$Q$11,""))</f>
        <v/>
      </c>
    </row>
    <row r="239" spans="1:10" ht="24.75" customHeight="1" x14ac:dyDescent="0.25">
      <c r="A239" s="98"/>
      <c r="B239" s="98"/>
      <c r="C239" s="98"/>
      <c r="D239" s="105" t="str">
        <f>IF(OR(Historique!$B239="",Historique!$C239=""),"",IF(IFERROR(COUNTIF(INDEX(Données!$E$2:$Z$100,0,MATCH(Historique!$B239,Données!$E$1:$Z$1,0)),Historique!$C239),0)&gt;0,"OK","⚠ ERREUR"))</f>
        <v/>
      </c>
      <c r="F239" s="148" t="b">
        <v>0</v>
      </c>
      <c r="G239" s="99"/>
      <c r="H239" s="103"/>
      <c r="J239" s="2" t="str">
        <f>IF(B239="","",_xlfn.XLOOKUP(B239,Données!$P$2:$P$11,Données!$Q$2:$Q$11,""))</f>
        <v/>
      </c>
    </row>
    <row r="240" spans="1:10" ht="24.75" customHeight="1" x14ac:dyDescent="0.25">
      <c r="A240" s="98"/>
      <c r="B240" s="98"/>
      <c r="C240" s="98"/>
      <c r="D240" s="105" t="str">
        <f>IF(OR(Historique!$B240="",Historique!$C240=""),"",IF(IFERROR(COUNTIF(INDEX(Données!$E$2:$Z$100,0,MATCH(Historique!$B240,Données!$E$1:$Z$1,0)),Historique!$C240),0)&gt;0,"OK","⚠ ERREUR"))</f>
        <v/>
      </c>
      <c r="F240" s="148" t="b">
        <v>0</v>
      </c>
      <c r="G240" s="99"/>
      <c r="H240" s="103"/>
      <c r="J240" s="2" t="str">
        <f>IF(B240="","",_xlfn.XLOOKUP(B240,Données!$P$2:$P$11,Données!$Q$2:$Q$11,""))</f>
        <v/>
      </c>
    </row>
    <row r="241" spans="1:10" ht="24.75" customHeight="1" x14ac:dyDescent="0.25">
      <c r="A241" s="98"/>
      <c r="B241" s="98"/>
      <c r="C241" s="98"/>
      <c r="D241" s="105" t="str">
        <f>IF(OR(Historique!$B241="",Historique!$C241=""),"",IF(IFERROR(COUNTIF(INDEX(Données!$E$2:$Z$100,0,MATCH(Historique!$B241,Données!$E$1:$Z$1,0)),Historique!$C241),0)&gt;0,"OK","⚠ ERREUR"))</f>
        <v/>
      </c>
      <c r="F241" s="148" t="b">
        <v>0</v>
      </c>
      <c r="G241" s="99"/>
      <c r="H241" s="103"/>
      <c r="J241" s="2" t="str">
        <f>IF(B241="","",_xlfn.XLOOKUP(B241,Données!$P$2:$P$11,Données!$Q$2:$Q$11,""))</f>
        <v/>
      </c>
    </row>
    <row r="242" spans="1:10" ht="24.75" customHeight="1" x14ac:dyDescent="0.25">
      <c r="A242" s="98"/>
      <c r="B242" s="98"/>
      <c r="C242" s="98"/>
      <c r="D242" s="105" t="str">
        <f>IF(OR(Historique!$B242="",Historique!$C242=""),"",IF(IFERROR(COUNTIF(INDEX(Données!$E$2:$Z$100,0,MATCH(Historique!$B242,Données!$E$1:$Z$1,0)),Historique!$C242),0)&gt;0,"OK","⚠ ERREUR"))</f>
        <v/>
      </c>
      <c r="F242" s="148" t="b">
        <v>0</v>
      </c>
      <c r="G242" s="99"/>
      <c r="J242" s="2" t="str">
        <f>IF(B242="","",_xlfn.XLOOKUP(B242,Données!$P$2:$P$11,Données!$Q$2:$Q$11,""))</f>
        <v/>
      </c>
    </row>
    <row r="243" spans="1:10" ht="24.75" customHeight="1" x14ac:dyDescent="0.25">
      <c r="A243" s="98"/>
      <c r="B243" s="98"/>
      <c r="C243" s="98"/>
      <c r="D243" s="105" t="str">
        <f>IF(OR(Historique!$B243="",Historique!$C243=""),"",IF(IFERROR(COUNTIF(INDEX(Données!$E$2:$Z$100,0,MATCH(Historique!$B243,Données!$E$1:$Z$1,0)),Historique!$C243),0)&gt;0,"OK","⚠ ERREUR"))</f>
        <v/>
      </c>
      <c r="F243" s="148" t="b">
        <v>0</v>
      </c>
      <c r="G243" s="99"/>
      <c r="J243" s="2" t="str">
        <f>IF(B243="","",_xlfn.XLOOKUP(B243,Données!$P$2:$P$11,Données!$Q$2:$Q$11,""))</f>
        <v/>
      </c>
    </row>
    <row r="244" spans="1:10" ht="24.75" customHeight="1" x14ac:dyDescent="0.25">
      <c r="A244" s="98"/>
      <c r="B244" s="98"/>
      <c r="C244" s="98"/>
      <c r="D244" s="105" t="str">
        <f>IF(OR(Historique!$B244="",Historique!$C244=""),"",IF(IFERROR(COUNTIF(INDEX(Données!$E$2:$Z$100,0,MATCH(Historique!$B244,Données!$E$1:$Z$1,0)),Historique!$C244),0)&gt;0,"OK","⚠ ERREUR"))</f>
        <v/>
      </c>
      <c r="F244" s="148" t="b">
        <v>0</v>
      </c>
      <c r="G244" s="99"/>
      <c r="H244" s="103"/>
      <c r="J244" s="2" t="str">
        <f>IF(B244="","",_xlfn.XLOOKUP(B244,Données!$P$2:$P$11,Données!$Q$2:$Q$11,""))</f>
        <v/>
      </c>
    </row>
    <row r="245" spans="1:10" ht="24.75" customHeight="1" x14ac:dyDescent="0.25">
      <c r="A245" s="98"/>
      <c r="B245" s="98"/>
      <c r="C245" s="98"/>
      <c r="D245" s="105" t="str">
        <f>IF(OR(Historique!$B245="",Historique!$C245=""),"",IF(IFERROR(COUNTIF(INDEX(Données!$E$2:$Z$100,0,MATCH(Historique!$B245,Données!$E$1:$Z$1,0)),Historique!$C245),0)&gt;0,"OK","⚠ ERREUR"))</f>
        <v/>
      </c>
      <c r="F245" s="148" t="b">
        <v>0</v>
      </c>
      <c r="G245" s="99"/>
      <c r="H245" s="103"/>
      <c r="J245" s="2" t="str">
        <f>IF(B245="","",_xlfn.XLOOKUP(B245,Données!$P$2:$P$11,Données!$Q$2:$Q$11,""))</f>
        <v/>
      </c>
    </row>
    <row r="246" spans="1:10" ht="24.75" customHeight="1" x14ac:dyDescent="0.25">
      <c r="A246" s="98"/>
      <c r="B246" s="98"/>
      <c r="C246" s="98"/>
      <c r="D246" s="105" t="str">
        <f>IF(OR(Historique!$B246="",Historique!$C246=""),"",IF(IFERROR(COUNTIF(INDEX(Données!$E$2:$Z$100,0,MATCH(Historique!$B246,Données!$E$1:$Z$1,0)),Historique!$C246),0)&gt;0,"OK","⚠ ERREUR"))</f>
        <v/>
      </c>
      <c r="F246" s="148" t="b">
        <v>0</v>
      </c>
      <c r="G246" s="99"/>
      <c r="H246" s="103"/>
      <c r="J246" s="2" t="str">
        <f>IF(B246="","",_xlfn.XLOOKUP(B246,Données!$P$2:$P$11,Données!$Q$2:$Q$11,""))</f>
        <v/>
      </c>
    </row>
    <row r="247" spans="1:10" ht="24.75" customHeight="1" x14ac:dyDescent="0.25">
      <c r="A247" s="98"/>
      <c r="B247" s="98"/>
      <c r="C247" s="98"/>
      <c r="D247" s="105" t="str">
        <f>IF(OR(Historique!$B247="",Historique!$C247=""),"",IF(IFERROR(COUNTIF(INDEX(Données!$E$2:$Z$100,0,MATCH(Historique!$B247,Données!$E$1:$Z$1,0)),Historique!$C247),0)&gt;0,"OK","⚠ ERREUR"))</f>
        <v/>
      </c>
      <c r="F247" s="148" t="b">
        <v>0</v>
      </c>
      <c r="G247" s="99"/>
      <c r="H247" s="103"/>
      <c r="J247" s="2" t="str">
        <f>IF(B247="","",_xlfn.XLOOKUP(B247,Données!$P$2:$P$11,Données!$Q$2:$Q$11,""))</f>
        <v/>
      </c>
    </row>
    <row r="248" spans="1:10" ht="24.75" customHeight="1" x14ac:dyDescent="0.25">
      <c r="A248" s="98"/>
      <c r="B248" s="98"/>
      <c r="C248" s="98"/>
      <c r="D248" s="105" t="str">
        <f>IF(OR(Historique!$B248="",Historique!$C248=""),"",IF(IFERROR(COUNTIF(INDEX(Données!$E$2:$Z$100,0,MATCH(Historique!$B248,Données!$E$1:$Z$1,0)),Historique!$C248),0)&gt;0,"OK","⚠ ERREUR"))</f>
        <v/>
      </c>
      <c r="F248" s="148" t="b">
        <v>0</v>
      </c>
      <c r="G248" s="99"/>
      <c r="H248" s="103"/>
      <c r="J248" s="2" t="str">
        <f>IF(B248="","",_xlfn.XLOOKUP(B248,Données!$P$2:$P$11,Données!$Q$2:$Q$11,""))</f>
        <v/>
      </c>
    </row>
    <row r="249" spans="1:10" ht="24.75" customHeight="1" x14ac:dyDescent="0.25">
      <c r="A249" s="98"/>
      <c r="B249" s="98"/>
      <c r="C249" s="98"/>
      <c r="D249" s="105" t="str">
        <f>IF(OR(Historique!$B249="",Historique!$C249=""),"",IF(IFERROR(COUNTIF(INDEX(Données!$E$2:$Z$100,0,MATCH(Historique!$B249,Données!$E$1:$Z$1,0)),Historique!$C249),0)&gt;0,"OK","⚠ ERREUR"))</f>
        <v/>
      </c>
      <c r="F249" s="148" t="b">
        <v>0</v>
      </c>
      <c r="G249" s="99"/>
      <c r="H249" s="103"/>
      <c r="J249" s="2" t="str">
        <f>IF(B249="","",_xlfn.XLOOKUP(B249,Données!$P$2:$P$11,Données!$Q$2:$Q$11,""))</f>
        <v/>
      </c>
    </row>
    <row r="250" spans="1:10" ht="24.75" customHeight="1" x14ac:dyDescent="0.25">
      <c r="A250" s="98"/>
      <c r="B250" s="98"/>
      <c r="C250" s="98"/>
      <c r="D250" s="105" t="str">
        <f>IF(OR(Historique!$B250="",Historique!$C250=""),"",IF(IFERROR(COUNTIF(INDEX(Données!$E$2:$Z$100,0,MATCH(Historique!$B250,Données!$E$1:$Z$1,0)),Historique!$C250),0)&gt;0,"OK","⚠ ERREUR"))</f>
        <v/>
      </c>
      <c r="F250" s="148" t="b">
        <v>0</v>
      </c>
      <c r="G250" s="99"/>
      <c r="H250" s="103"/>
      <c r="J250" s="2" t="str">
        <f>IF(B250="","",_xlfn.XLOOKUP(B250,Données!$P$2:$P$11,Données!$Q$2:$Q$11,""))</f>
        <v/>
      </c>
    </row>
    <row r="251" spans="1:10" ht="24.75" customHeight="1" x14ac:dyDescent="0.25">
      <c r="A251" s="98"/>
      <c r="B251" s="98"/>
      <c r="C251" s="98"/>
      <c r="D251" s="105" t="str">
        <f>IF(OR(Historique!$B251="",Historique!$C251=""),"",IF(IFERROR(COUNTIF(INDEX(Données!$E$2:$Z$100,0,MATCH(Historique!$B251,Données!$E$1:$Z$1,0)),Historique!$C251),0)&gt;0,"OK","⚠ ERREUR"))</f>
        <v/>
      </c>
      <c r="F251" s="148" t="b">
        <v>0</v>
      </c>
      <c r="G251" s="99"/>
      <c r="H251" s="103"/>
      <c r="J251" s="2" t="str">
        <f>IF(B251="","",_xlfn.XLOOKUP(B251,Données!$P$2:$P$11,Données!$Q$2:$Q$11,""))</f>
        <v/>
      </c>
    </row>
    <row r="252" spans="1:10" ht="24.75" customHeight="1" x14ac:dyDescent="0.25">
      <c r="A252" s="98"/>
      <c r="B252" s="98"/>
      <c r="C252" s="98"/>
      <c r="D252" s="105" t="str">
        <f>IF(OR(Historique!$B252="",Historique!$C252=""),"",IF(IFERROR(COUNTIF(INDEX(Données!$E$2:$Z$100,0,MATCH(Historique!$B252,Données!$E$1:$Z$1,0)),Historique!$C252),0)&gt;0,"OK","⚠ ERREUR"))</f>
        <v/>
      </c>
      <c r="F252" s="148" t="b">
        <v>0</v>
      </c>
      <c r="G252" s="99"/>
      <c r="H252" s="103"/>
      <c r="J252" s="2" t="str">
        <f>IF(B252="","",_xlfn.XLOOKUP(B252,Données!$P$2:$P$11,Données!$Q$2:$Q$11,""))</f>
        <v/>
      </c>
    </row>
    <row r="253" spans="1:10" ht="24.75" customHeight="1" x14ac:dyDescent="0.25">
      <c r="A253" s="98"/>
      <c r="B253" s="98"/>
      <c r="C253" s="98"/>
      <c r="D253" s="105" t="str">
        <f>IF(OR(Historique!$B253="",Historique!$C253=""),"",IF(IFERROR(COUNTIF(INDEX(Données!$E$2:$Z$100,0,MATCH(Historique!$B253,Données!$E$1:$Z$1,0)),Historique!$C253),0)&gt;0,"OK","⚠ ERREUR"))</f>
        <v/>
      </c>
      <c r="F253" s="148" t="b">
        <v>0</v>
      </c>
      <c r="G253" s="99"/>
      <c r="J253" s="2" t="str">
        <f>IF(B253="","",_xlfn.XLOOKUP(B253,Données!$P$2:$P$11,Données!$Q$2:$Q$11,""))</f>
        <v/>
      </c>
    </row>
    <row r="254" spans="1:10" ht="24.75" customHeight="1" x14ac:dyDescent="0.25">
      <c r="A254" s="98"/>
      <c r="B254" s="98"/>
      <c r="C254" s="98"/>
      <c r="D254" s="105" t="str">
        <f>IF(OR(Historique!$B254="",Historique!$C254=""),"",IF(IFERROR(COUNTIF(INDEX(Données!$E$2:$Z$100,0,MATCH(Historique!$B254,Données!$E$1:$Z$1,0)),Historique!$C254),0)&gt;0,"OK","⚠ ERREUR"))</f>
        <v/>
      </c>
      <c r="F254" s="148" t="b">
        <v>0</v>
      </c>
      <c r="G254" s="99"/>
      <c r="J254" s="2" t="str">
        <f>IF(B254="","",_xlfn.XLOOKUP(B254,Données!$P$2:$P$11,Données!$Q$2:$Q$11,""))</f>
        <v/>
      </c>
    </row>
    <row r="255" spans="1:10" ht="24.75" customHeight="1" x14ac:dyDescent="0.25">
      <c r="A255" s="98"/>
      <c r="B255" s="98"/>
      <c r="C255" s="98"/>
      <c r="D255" s="105" t="str">
        <f>IF(OR(Historique!$B255="",Historique!$C255=""),"",IF(IFERROR(COUNTIF(INDEX(Données!$E$2:$Z$100,0,MATCH(Historique!$B255,Données!$E$1:$Z$1,0)),Historique!$C255),0)&gt;0,"OK","⚠ ERREUR"))</f>
        <v/>
      </c>
      <c r="F255" s="148" t="b">
        <v>0</v>
      </c>
      <c r="G255" s="99"/>
      <c r="J255" s="2" t="str">
        <f>IF(B255="","",_xlfn.XLOOKUP(B255,Données!$P$2:$P$11,Données!$Q$2:$Q$11,""))</f>
        <v/>
      </c>
    </row>
    <row r="256" spans="1:10" ht="24.75" customHeight="1" x14ac:dyDescent="0.25">
      <c r="A256" s="98"/>
      <c r="B256" s="98"/>
      <c r="C256" s="98"/>
      <c r="D256" s="105" t="str">
        <f>IF(OR(Historique!$B256="",Historique!$C256=""),"",IF(IFERROR(COUNTIF(INDEX(Données!$E$2:$Z$100,0,MATCH(Historique!$B256,Données!$E$1:$Z$1,0)),Historique!$C256),0)&gt;0,"OK","⚠ ERREUR"))</f>
        <v/>
      </c>
      <c r="F256" s="148" t="b">
        <v>0</v>
      </c>
      <c r="G256" s="99"/>
      <c r="J256" s="2" t="str">
        <f>IF(B256="","",_xlfn.XLOOKUP(B256,Données!$P$2:$P$11,Données!$Q$2:$Q$11,""))</f>
        <v/>
      </c>
    </row>
    <row r="257" spans="1:10" ht="24.75" customHeight="1" x14ac:dyDescent="0.25">
      <c r="A257" s="98"/>
      <c r="B257" s="98"/>
      <c r="C257" s="98"/>
      <c r="D257" s="105" t="str">
        <f>IF(OR(Historique!$B257="",Historique!$C257=""),"",IF(IFERROR(COUNTIF(INDEX(Données!$E$2:$Z$100,0,MATCH(Historique!$B257,Données!$E$1:$Z$1,0)),Historique!$C257),0)&gt;0,"OK","⚠ ERREUR"))</f>
        <v/>
      </c>
      <c r="F257" s="148" t="b">
        <v>0</v>
      </c>
      <c r="G257" s="99"/>
      <c r="H257" s="103"/>
      <c r="J257" s="2" t="str">
        <f>IF(B257="","",_xlfn.XLOOKUP(B257,Données!$P$2:$P$11,Données!$Q$2:$Q$11,""))</f>
        <v/>
      </c>
    </row>
    <row r="258" spans="1:10" ht="24.75" customHeight="1" x14ac:dyDescent="0.25">
      <c r="A258" s="98"/>
      <c r="B258" s="98"/>
      <c r="C258" s="98"/>
      <c r="D258" s="105" t="str">
        <f>IF(OR(Historique!$B258="",Historique!$C258=""),"",IF(IFERROR(COUNTIF(INDEX(Données!$E$2:$Z$100,0,MATCH(Historique!$B258,Données!$E$1:$Z$1,0)),Historique!$C258),0)&gt;0,"OK","⚠ ERREUR"))</f>
        <v/>
      </c>
      <c r="F258" s="148" t="b">
        <v>0</v>
      </c>
      <c r="G258" s="99"/>
      <c r="J258" s="2" t="str">
        <f>IF(B258="","",_xlfn.XLOOKUP(B258,Données!$P$2:$P$11,Données!$Q$2:$Q$11,""))</f>
        <v/>
      </c>
    </row>
    <row r="259" spans="1:10" ht="24.75" customHeight="1" x14ac:dyDescent="0.25">
      <c r="A259" s="98"/>
      <c r="B259" s="98"/>
      <c r="C259" s="98"/>
      <c r="D259" s="105" t="str">
        <f>IF(OR(Historique!$B259="",Historique!$C259=""),"",IF(IFERROR(COUNTIF(INDEX(Données!$E$2:$Z$100,0,MATCH(Historique!$B259,Données!$E$1:$Z$1,0)),Historique!$C259),0)&gt;0,"OK","⚠ ERREUR"))</f>
        <v/>
      </c>
      <c r="F259" s="148" t="b">
        <v>0</v>
      </c>
      <c r="G259" s="99"/>
      <c r="H259" s="103"/>
      <c r="J259" s="2" t="str">
        <f>IF(B259="","",_xlfn.XLOOKUP(B259,Données!$P$2:$P$11,Données!$Q$2:$Q$11,""))</f>
        <v/>
      </c>
    </row>
    <row r="260" spans="1:10" ht="24.75" customHeight="1" x14ac:dyDescent="0.25">
      <c r="A260" s="98"/>
      <c r="B260" s="98"/>
      <c r="C260" s="98"/>
      <c r="D260" s="105" t="str">
        <f>IF(OR(Historique!$B260="",Historique!$C260=""),"",IF(IFERROR(COUNTIF(INDEX(Données!$E$2:$Z$100,0,MATCH(Historique!$B260,Données!$E$1:$Z$1,0)),Historique!$C260),0)&gt;0,"OK","⚠ ERREUR"))</f>
        <v/>
      </c>
      <c r="F260" s="148" t="b">
        <v>0</v>
      </c>
      <c r="G260" s="99"/>
      <c r="H260" s="103"/>
      <c r="J260" s="2" t="str">
        <f>IF(B260="","",_xlfn.XLOOKUP(B260,Données!$P$2:$P$11,Données!$Q$2:$Q$11,""))</f>
        <v/>
      </c>
    </row>
    <row r="261" spans="1:10" ht="24.75" customHeight="1" x14ac:dyDescent="0.25">
      <c r="A261" s="98"/>
      <c r="B261" s="98"/>
      <c r="C261" s="98"/>
      <c r="D261" s="105" t="str">
        <f>IF(OR(Historique!$B261="",Historique!$C261=""),"",IF(IFERROR(COUNTIF(INDEX(Données!$E$2:$Z$100,0,MATCH(Historique!$B261,Données!$E$1:$Z$1,0)),Historique!$C261),0)&gt;0,"OK","⚠ ERREUR"))</f>
        <v/>
      </c>
      <c r="F261" s="148" t="b">
        <v>0</v>
      </c>
      <c r="G261" s="99"/>
      <c r="J261" s="2" t="str">
        <f>IF(B261="","",_xlfn.XLOOKUP(B261,Données!$P$2:$P$11,Données!$Q$2:$Q$11,""))</f>
        <v/>
      </c>
    </row>
    <row r="262" spans="1:10" ht="24.75" customHeight="1" x14ac:dyDescent="0.25">
      <c r="A262" s="98"/>
      <c r="B262" s="98"/>
      <c r="C262" s="98"/>
      <c r="D262" s="105" t="str">
        <f>IF(OR(Historique!$B262="",Historique!$C262=""),"",IF(IFERROR(COUNTIF(INDEX(Données!$E$2:$Z$100,0,MATCH(Historique!$B262,Données!$E$1:$Z$1,0)),Historique!$C262),0)&gt;0,"OK","⚠ ERREUR"))</f>
        <v/>
      </c>
      <c r="F262" s="148" t="b">
        <v>0</v>
      </c>
      <c r="G262" s="99"/>
      <c r="H262" s="103"/>
      <c r="J262" s="2" t="str">
        <f>IF(B262="","",_xlfn.XLOOKUP(B262,Données!$P$2:$P$11,Données!$Q$2:$Q$11,""))</f>
        <v/>
      </c>
    </row>
    <row r="263" spans="1:10" ht="24.75" customHeight="1" x14ac:dyDescent="0.25">
      <c r="A263" s="98"/>
      <c r="B263" s="98"/>
      <c r="C263" s="98"/>
      <c r="D263" s="105" t="str">
        <f>IF(OR(Historique!$B263="",Historique!$C263=""),"",IF(IFERROR(COUNTIF(INDEX(Données!$E$2:$Z$100,0,MATCH(Historique!$B263,Données!$E$1:$Z$1,0)),Historique!$C263),0)&gt;0,"OK","⚠ ERREUR"))</f>
        <v/>
      </c>
      <c r="F263" s="148" t="b">
        <v>0</v>
      </c>
      <c r="G263" s="99"/>
      <c r="J263" s="2" t="str">
        <f>IF(B263="","",_xlfn.XLOOKUP(B263,Données!$P$2:$P$11,Données!$Q$2:$Q$11,""))</f>
        <v/>
      </c>
    </row>
    <row r="264" spans="1:10" ht="24.75" customHeight="1" x14ac:dyDescent="0.25">
      <c r="A264" s="98"/>
      <c r="B264" s="98"/>
      <c r="C264" s="98"/>
      <c r="D264" s="105" t="str">
        <f>IF(OR(Historique!$B264="",Historique!$C264=""),"",IF(IFERROR(COUNTIF(INDEX(Données!$E$2:$Z$100,0,MATCH(Historique!$B264,Données!$E$1:$Z$1,0)),Historique!$C264),0)&gt;0,"OK","⚠ ERREUR"))</f>
        <v/>
      </c>
      <c r="F264" s="148" t="b">
        <v>0</v>
      </c>
      <c r="G264" s="99"/>
      <c r="J264" s="2" t="str">
        <f>IF(B264="","",_xlfn.XLOOKUP(B264,Données!$P$2:$P$11,Données!$Q$2:$Q$11,""))</f>
        <v/>
      </c>
    </row>
    <row r="265" spans="1:10" ht="24.75" customHeight="1" x14ac:dyDescent="0.25">
      <c r="A265" s="98"/>
      <c r="B265" s="98"/>
      <c r="C265" s="98"/>
      <c r="D265" s="105" t="str">
        <f>IF(OR(Historique!$B265="",Historique!$C265=""),"",IF(IFERROR(COUNTIF(INDEX(Données!$E$2:$Z$100,0,MATCH(Historique!$B265,Données!$E$1:$Z$1,0)),Historique!$C265),0)&gt;0,"OK","⚠ ERREUR"))</f>
        <v/>
      </c>
      <c r="F265" s="148" t="b">
        <v>0</v>
      </c>
      <c r="G265" s="99"/>
      <c r="J265" s="2" t="str">
        <f>IF(B265="","",_xlfn.XLOOKUP(B265,Données!$P$2:$P$11,Données!$Q$2:$Q$11,""))</f>
        <v/>
      </c>
    </row>
    <row r="266" spans="1:10" ht="24.75" customHeight="1" x14ac:dyDescent="0.25">
      <c r="A266" s="98"/>
      <c r="B266" s="98"/>
      <c r="C266" s="98"/>
      <c r="D266" s="105" t="str">
        <f>IF(OR(Historique!$B266="",Historique!$C266=""),"",IF(IFERROR(COUNTIF(INDEX(Données!$E$2:$Z$100,0,MATCH(Historique!$B266,Données!$E$1:$Z$1,0)),Historique!$C266),0)&gt;0,"OK","⚠ ERREUR"))</f>
        <v/>
      </c>
      <c r="F266" s="148" t="b">
        <v>0</v>
      </c>
      <c r="G266" s="99"/>
      <c r="H266" s="103"/>
      <c r="J266" s="2" t="str">
        <f>IF(B266="","",_xlfn.XLOOKUP(B266,Données!$P$2:$P$11,Données!$Q$2:$Q$11,""))</f>
        <v/>
      </c>
    </row>
    <row r="267" spans="1:10" ht="24.75" customHeight="1" x14ac:dyDescent="0.25">
      <c r="A267" s="98"/>
      <c r="B267" s="98"/>
      <c r="C267" s="98"/>
      <c r="D267" s="105" t="str">
        <f>IF(OR(Historique!$B267="",Historique!$C267=""),"",IF(IFERROR(COUNTIF(INDEX(Données!$E$2:$Z$100,0,MATCH(Historique!$B267,Données!$E$1:$Z$1,0)),Historique!$C267),0)&gt;0,"OK","⚠ ERREUR"))</f>
        <v/>
      </c>
      <c r="F267" s="148" t="b">
        <v>0</v>
      </c>
      <c r="G267" s="99"/>
      <c r="H267" s="103"/>
      <c r="J267" s="2" t="str">
        <f>IF(B267="","",_xlfn.XLOOKUP(B267,Données!$P$2:$P$11,Données!$Q$2:$Q$11,""))</f>
        <v/>
      </c>
    </row>
    <row r="268" spans="1:10" ht="24.75" customHeight="1" x14ac:dyDescent="0.25">
      <c r="A268" s="98"/>
      <c r="B268" s="98"/>
      <c r="C268" s="98"/>
      <c r="D268" s="105" t="str">
        <f>IF(OR(Historique!$B268="",Historique!$C268=""),"",IF(IFERROR(COUNTIF(INDEX(Données!$E$2:$Z$100,0,MATCH(Historique!$B268,Données!$E$1:$Z$1,0)),Historique!$C268),0)&gt;0,"OK","⚠ ERREUR"))</f>
        <v/>
      </c>
      <c r="F268" s="148" t="b">
        <v>0</v>
      </c>
      <c r="G268" s="99"/>
      <c r="H268" s="103"/>
      <c r="J268" s="2" t="str">
        <f>IF(B268="","",_xlfn.XLOOKUP(B268,Données!$P$2:$P$11,Données!$Q$2:$Q$11,""))</f>
        <v/>
      </c>
    </row>
    <row r="269" spans="1:10" ht="24.75" customHeight="1" x14ac:dyDescent="0.25">
      <c r="A269" s="98"/>
      <c r="B269" s="98"/>
      <c r="C269" s="98"/>
      <c r="D269" s="105" t="str">
        <f>IF(OR(Historique!$B269="",Historique!$C269=""),"",IF(IFERROR(COUNTIF(INDEX(Données!$E$2:$Z$100,0,MATCH(Historique!$B269,Données!$E$1:$Z$1,0)),Historique!$C269),0)&gt;0,"OK","⚠ ERREUR"))</f>
        <v/>
      </c>
      <c r="F269" s="148" t="b">
        <v>0</v>
      </c>
      <c r="G269" s="99"/>
      <c r="J269" s="2" t="str">
        <f>IF(B269="","",_xlfn.XLOOKUP(B269,Données!$P$2:$P$11,Données!$Q$2:$Q$11,""))</f>
        <v/>
      </c>
    </row>
    <row r="270" spans="1:10" ht="24.75" customHeight="1" x14ac:dyDescent="0.25">
      <c r="A270" s="98"/>
      <c r="B270" s="98"/>
      <c r="C270" s="98"/>
      <c r="D270" s="105" t="str">
        <f>IF(OR(Historique!$B270="",Historique!$C270=""),"",IF(IFERROR(COUNTIF(INDEX(Données!$E$2:$Z$100,0,MATCH(Historique!$B270,Données!$E$1:$Z$1,0)),Historique!$C270),0)&gt;0,"OK","⚠ ERREUR"))</f>
        <v/>
      </c>
      <c r="F270" s="148" t="b">
        <v>0</v>
      </c>
      <c r="G270" s="99"/>
      <c r="J270" s="2" t="str">
        <f>IF(B270="","",_xlfn.XLOOKUP(B270,Données!$P$2:$P$11,Données!$Q$2:$Q$11,""))</f>
        <v/>
      </c>
    </row>
    <row r="271" spans="1:10" ht="24.75" customHeight="1" x14ac:dyDescent="0.25">
      <c r="A271" s="98"/>
      <c r="B271" s="98"/>
      <c r="C271" s="98"/>
      <c r="D271" s="105" t="str">
        <f>IF(OR(Historique!$B271="",Historique!$C271=""),"",IF(IFERROR(COUNTIF(INDEX(Données!$E$2:$Z$100,0,MATCH(Historique!$B271,Données!$E$1:$Z$1,0)),Historique!$C271),0)&gt;0,"OK","⚠ ERREUR"))</f>
        <v/>
      </c>
      <c r="F271" s="148" t="b">
        <v>0</v>
      </c>
      <c r="G271" s="99"/>
      <c r="J271" s="2" t="str">
        <f>IF(B271="","",_xlfn.XLOOKUP(B271,Données!$P$2:$P$11,Données!$Q$2:$Q$11,""))</f>
        <v/>
      </c>
    </row>
    <row r="272" spans="1:10" ht="24.75" customHeight="1" x14ac:dyDescent="0.25">
      <c r="A272" s="98"/>
      <c r="B272" s="98"/>
      <c r="C272" s="98"/>
      <c r="D272" s="105" t="str">
        <f>IF(OR(Historique!$B272="",Historique!$C272=""),"",IF(IFERROR(COUNTIF(INDEX(Données!$E$2:$Z$100,0,MATCH(Historique!$B272,Données!$E$1:$Z$1,0)),Historique!$C272),0)&gt;0,"OK","⚠ ERREUR"))</f>
        <v/>
      </c>
      <c r="F272" s="148" t="b">
        <v>0</v>
      </c>
      <c r="G272" s="99"/>
      <c r="J272" s="2" t="str">
        <f>IF(B272="","",_xlfn.XLOOKUP(B272,Données!$P$2:$P$11,Données!$Q$2:$Q$11,""))</f>
        <v/>
      </c>
    </row>
    <row r="273" spans="1:10" ht="24.75" customHeight="1" x14ac:dyDescent="0.25">
      <c r="A273" s="98"/>
      <c r="B273" s="98"/>
      <c r="C273" s="98"/>
      <c r="D273" s="105" t="str">
        <f>IF(OR(Historique!$B273="",Historique!$C273=""),"",IF(IFERROR(COUNTIF(INDEX(Données!$E$2:$Z$100,0,MATCH(Historique!$B273,Données!$E$1:$Z$1,0)),Historique!$C273),0)&gt;0,"OK","⚠ ERREUR"))</f>
        <v/>
      </c>
      <c r="F273" s="148" t="b">
        <v>0</v>
      </c>
      <c r="G273" s="99"/>
      <c r="J273" s="2" t="str">
        <f>IF(B273="","",_xlfn.XLOOKUP(B273,Données!$P$2:$P$11,Données!$Q$2:$Q$11,""))</f>
        <v/>
      </c>
    </row>
    <row r="274" spans="1:10" ht="24.75" customHeight="1" x14ac:dyDescent="0.25">
      <c r="A274" s="98"/>
      <c r="B274" s="98"/>
      <c r="C274" s="98"/>
      <c r="D274" s="105" t="str">
        <f>IF(OR(Historique!$B274="",Historique!$C274=""),"",IF(IFERROR(COUNTIF(INDEX(Données!$E$2:$Z$100,0,MATCH(Historique!$B274,Données!$E$1:$Z$1,0)),Historique!$C274),0)&gt;0,"OK","⚠ ERREUR"))</f>
        <v/>
      </c>
      <c r="F274" s="148" t="b">
        <v>0</v>
      </c>
      <c r="G274" s="99"/>
      <c r="J274" s="2" t="str">
        <f>IF(B274="","",_xlfn.XLOOKUP(B274,Données!$P$2:$P$11,Données!$Q$2:$Q$11,""))</f>
        <v/>
      </c>
    </row>
    <row r="275" spans="1:10" ht="24.75" customHeight="1" x14ac:dyDescent="0.25">
      <c r="A275" s="98"/>
      <c r="B275" s="98"/>
      <c r="C275" s="98"/>
      <c r="D275" s="105" t="str">
        <f>IF(OR(Historique!$B275="",Historique!$C275=""),"",IF(IFERROR(COUNTIF(INDEX(Données!$E$2:$Z$100,0,MATCH(Historique!$B275,Données!$E$1:$Z$1,0)),Historique!$C275),0)&gt;0,"OK","⚠ ERREUR"))</f>
        <v/>
      </c>
      <c r="F275" s="148" t="b">
        <v>0</v>
      </c>
      <c r="G275" s="99"/>
      <c r="J275" s="2" t="str">
        <f>IF(B275="","",_xlfn.XLOOKUP(B275,Données!$P$2:$P$11,Données!$Q$2:$Q$11,""))</f>
        <v/>
      </c>
    </row>
    <row r="276" spans="1:10" ht="24.75" customHeight="1" x14ac:dyDescent="0.25">
      <c r="A276" s="98"/>
      <c r="B276" s="98"/>
      <c r="C276" s="98"/>
      <c r="D276" s="105" t="str">
        <f>IF(OR(Historique!$B276="",Historique!$C276=""),"",IF(IFERROR(COUNTIF(INDEX(Données!$E$2:$Z$100,0,MATCH(Historique!$B276,Données!$E$1:$Z$1,0)),Historique!$C276),0)&gt;0,"OK","⚠ ERREUR"))</f>
        <v/>
      </c>
      <c r="F276" s="148" t="b">
        <v>0</v>
      </c>
      <c r="G276" s="99"/>
      <c r="J276" s="2" t="str">
        <f>IF(B276="","",_xlfn.XLOOKUP(B276,Données!$P$2:$P$11,Données!$Q$2:$Q$11,""))</f>
        <v/>
      </c>
    </row>
    <row r="277" spans="1:10" ht="24.75" customHeight="1" x14ac:dyDescent="0.25">
      <c r="A277" s="98"/>
      <c r="B277" s="98"/>
      <c r="C277" s="98"/>
      <c r="D277" s="105" t="str">
        <f>IF(OR(Historique!$B277="",Historique!$C277=""),"",IF(IFERROR(COUNTIF(INDEX(Données!$E$2:$Z$100,0,MATCH(Historique!$B277,Données!$E$1:$Z$1,0)),Historique!$C277),0)&gt;0,"OK","⚠ ERREUR"))</f>
        <v/>
      </c>
      <c r="F277" s="148" t="b">
        <v>0</v>
      </c>
      <c r="G277" s="99"/>
      <c r="J277" s="2" t="str">
        <f>IF(B277="","",_xlfn.XLOOKUP(B277,Données!$P$2:$P$11,Données!$Q$2:$Q$11,""))</f>
        <v/>
      </c>
    </row>
    <row r="278" spans="1:10" ht="24.75" customHeight="1" x14ac:dyDescent="0.25">
      <c r="A278" s="98"/>
      <c r="B278" s="98"/>
      <c r="C278" s="98"/>
      <c r="D278" s="105" t="str">
        <f>IF(OR(Historique!$B278="",Historique!$C278=""),"",IF(IFERROR(COUNTIF(INDEX(Données!$E$2:$Z$100,0,MATCH(Historique!$B278,Données!$E$1:$Z$1,0)),Historique!$C278),0)&gt;0,"OK","⚠ ERREUR"))</f>
        <v/>
      </c>
      <c r="F278" s="148" t="b">
        <v>0</v>
      </c>
      <c r="G278" s="99"/>
      <c r="J278" s="2" t="str">
        <f>IF(B278="","",_xlfn.XLOOKUP(B278,Données!$P$2:$P$11,Données!$Q$2:$Q$11,""))</f>
        <v/>
      </c>
    </row>
    <row r="279" spans="1:10" ht="24.75" customHeight="1" x14ac:dyDescent="0.25">
      <c r="A279" s="98"/>
      <c r="B279" s="98"/>
      <c r="C279" s="98"/>
      <c r="D279" s="105" t="str">
        <f>IF(OR(Historique!$B279="",Historique!$C279=""),"",IF(IFERROR(COUNTIF(INDEX(Données!$E$2:$Z$100,0,MATCH(Historique!$B279,Données!$E$1:$Z$1,0)),Historique!$C279),0)&gt;0,"OK","⚠ ERREUR"))</f>
        <v/>
      </c>
      <c r="F279" s="148" t="b">
        <v>0</v>
      </c>
      <c r="G279" s="99"/>
      <c r="J279" s="2" t="str">
        <f>IF(B279="","",_xlfn.XLOOKUP(B279,Données!$P$2:$P$11,Données!$Q$2:$Q$11,""))</f>
        <v/>
      </c>
    </row>
    <row r="280" spans="1:10" ht="24.75" customHeight="1" x14ac:dyDescent="0.25">
      <c r="A280" s="98"/>
      <c r="B280" s="98"/>
      <c r="C280" s="98"/>
      <c r="D280" s="105" t="str">
        <f>IF(OR(Historique!$B280="",Historique!$C280=""),"",IF(IFERROR(COUNTIF(INDEX(Données!$E$2:$Z$100,0,MATCH(Historique!$B280,Données!$E$1:$Z$1,0)),Historique!$C280),0)&gt;0,"OK","⚠ ERREUR"))</f>
        <v/>
      </c>
      <c r="F280" s="148" t="b">
        <v>0</v>
      </c>
      <c r="G280" s="99"/>
      <c r="H280" s="103"/>
      <c r="J280" s="2" t="str">
        <f>IF(B280="","",_xlfn.XLOOKUP(B280,Données!$P$2:$P$11,Données!$Q$2:$Q$11,""))</f>
        <v/>
      </c>
    </row>
    <row r="281" spans="1:10" ht="24.75" customHeight="1" x14ac:dyDescent="0.25">
      <c r="A281" s="98"/>
      <c r="B281" s="98"/>
      <c r="C281" s="98"/>
      <c r="D281" s="105" t="str">
        <f>IF(OR(Historique!$B281="",Historique!$C281=""),"",IF(IFERROR(COUNTIF(INDEX(Données!$E$2:$Z$100,0,MATCH(Historique!$B281,Données!$E$1:$Z$1,0)),Historique!$C281),0)&gt;0,"OK","⚠ ERREUR"))</f>
        <v/>
      </c>
      <c r="F281" s="148" t="b">
        <v>0</v>
      </c>
      <c r="G281" s="99"/>
      <c r="J281" s="2" t="str">
        <f>IF(B281="","",_xlfn.XLOOKUP(B281,Données!$P$2:$P$11,Données!$Q$2:$Q$11,""))</f>
        <v/>
      </c>
    </row>
    <row r="282" spans="1:10" ht="24.75" customHeight="1" x14ac:dyDescent="0.25">
      <c r="A282" s="98"/>
      <c r="B282" s="98"/>
      <c r="C282" s="98"/>
      <c r="D282" s="105" t="str">
        <f>IF(OR(Historique!$B282="",Historique!$C282=""),"",IF(IFERROR(COUNTIF(INDEX(Données!$E$2:$Z$100,0,MATCH(Historique!$B282,Données!$E$1:$Z$1,0)),Historique!$C282),0)&gt;0,"OK","⚠ ERREUR"))</f>
        <v/>
      </c>
      <c r="F282" s="148" t="b">
        <v>0</v>
      </c>
      <c r="G282" s="99"/>
      <c r="J282" s="2" t="str">
        <f>IF(B282="","",_xlfn.XLOOKUP(B282,Données!$P$2:$P$11,Données!$Q$2:$Q$11,""))</f>
        <v/>
      </c>
    </row>
    <row r="283" spans="1:10" ht="24.75" customHeight="1" x14ac:dyDescent="0.25">
      <c r="A283" s="98"/>
      <c r="B283" s="98"/>
      <c r="C283" s="98"/>
      <c r="D283" s="105" t="str">
        <f>IF(OR(Historique!$B283="",Historique!$C283=""),"",IF(IFERROR(COUNTIF(INDEX(Données!$E$2:$Z$100,0,MATCH(Historique!$B283,Données!$E$1:$Z$1,0)),Historique!$C283),0)&gt;0,"OK","⚠ ERREUR"))</f>
        <v/>
      </c>
      <c r="F283" s="148" t="b">
        <v>0</v>
      </c>
      <c r="G283" s="99"/>
      <c r="J283" s="2" t="str">
        <f>IF(B283="","",_xlfn.XLOOKUP(B283,Données!$P$2:$P$11,Données!$Q$2:$Q$11,""))</f>
        <v/>
      </c>
    </row>
    <row r="284" spans="1:10" ht="24.75" customHeight="1" x14ac:dyDescent="0.25">
      <c r="A284" s="98"/>
      <c r="B284" s="98"/>
      <c r="C284" s="98"/>
      <c r="D284" s="105" t="str">
        <f>IF(OR(Historique!$B284="",Historique!$C284=""),"",IF(IFERROR(COUNTIF(INDEX(Données!$E$2:$Z$100,0,MATCH(Historique!$B284,Données!$E$1:$Z$1,0)),Historique!$C284),0)&gt;0,"OK","⚠ ERREUR"))</f>
        <v/>
      </c>
      <c r="F284" s="148" t="b">
        <v>0</v>
      </c>
      <c r="G284" s="99"/>
      <c r="J284" s="2" t="str">
        <f>IF(B284="","",_xlfn.XLOOKUP(B284,Données!$P$2:$P$11,Données!$Q$2:$Q$11,""))</f>
        <v/>
      </c>
    </row>
    <row r="285" spans="1:10" ht="24.75" customHeight="1" x14ac:dyDescent="0.25">
      <c r="A285" s="98"/>
      <c r="B285" s="98"/>
      <c r="C285" s="98"/>
      <c r="D285" s="105" t="str">
        <f>IF(OR(Historique!$B285="",Historique!$C285=""),"",IF(IFERROR(COUNTIF(INDEX(Données!$E$2:$Z$100,0,MATCH(Historique!$B285,Données!$E$1:$Z$1,0)),Historique!$C285),0)&gt;0,"OK","⚠ ERREUR"))</f>
        <v/>
      </c>
      <c r="F285" s="148" t="b">
        <v>0</v>
      </c>
      <c r="G285" s="99"/>
      <c r="J285" s="2" t="str">
        <f>IF(B285="","",_xlfn.XLOOKUP(B285,Données!$P$2:$P$11,Données!$Q$2:$Q$11,""))</f>
        <v/>
      </c>
    </row>
    <row r="286" spans="1:10" ht="24.75" customHeight="1" x14ac:dyDescent="0.25">
      <c r="A286" s="98"/>
      <c r="B286" s="98"/>
      <c r="C286" s="98"/>
      <c r="D286" s="105" t="str">
        <f>IF(OR(Historique!$B286="",Historique!$C286=""),"",IF(IFERROR(COUNTIF(INDEX(Données!$E$2:$Z$100,0,MATCH(Historique!$B286,Données!$E$1:$Z$1,0)),Historique!$C286),0)&gt;0,"OK","⚠ ERREUR"))</f>
        <v/>
      </c>
      <c r="F286" s="148" t="b">
        <v>0</v>
      </c>
      <c r="G286" s="99"/>
      <c r="J286" s="2" t="str">
        <f>IF(B286="","",_xlfn.XLOOKUP(B286,Données!$P$2:$P$11,Données!$Q$2:$Q$11,""))</f>
        <v/>
      </c>
    </row>
    <row r="287" spans="1:10" ht="24.75" customHeight="1" x14ac:dyDescent="0.25">
      <c r="A287" s="98"/>
      <c r="B287" s="98"/>
      <c r="C287" s="98"/>
      <c r="D287" s="105" t="str">
        <f>IF(OR(Historique!$B287="",Historique!$C287=""),"",IF(IFERROR(COUNTIF(INDEX(Données!$E$2:$Z$100,0,MATCH(Historique!$B287,Données!$E$1:$Z$1,0)),Historique!$C287),0)&gt;0,"OK","⚠ ERREUR"))</f>
        <v/>
      </c>
      <c r="F287" s="148" t="b">
        <v>0</v>
      </c>
      <c r="G287" s="99"/>
      <c r="J287" s="2" t="str">
        <f>IF(B287="","",_xlfn.XLOOKUP(B287,Données!$P$2:$P$11,Données!$Q$2:$Q$11,""))</f>
        <v/>
      </c>
    </row>
    <row r="288" spans="1:10" ht="24.75" customHeight="1" x14ac:dyDescent="0.25">
      <c r="A288" s="98"/>
      <c r="B288" s="98"/>
      <c r="C288" s="98"/>
      <c r="D288" s="105" t="str">
        <f>IF(OR(Historique!$B288="",Historique!$C288=""),"",IF(IFERROR(COUNTIF(INDEX(Données!$E$2:$Z$100,0,MATCH(Historique!$B288,Données!$E$1:$Z$1,0)),Historique!$C288),0)&gt;0,"OK","⚠ ERREUR"))</f>
        <v/>
      </c>
      <c r="F288" s="148" t="b">
        <v>0</v>
      </c>
      <c r="G288" s="99"/>
      <c r="J288" s="2" t="str">
        <f>IF(B288="","",_xlfn.XLOOKUP(B288,Données!$P$2:$P$11,Données!$Q$2:$Q$11,""))</f>
        <v/>
      </c>
    </row>
    <row r="289" spans="1:10" ht="24.75" customHeight="1" x14ac:dyDescent="0.25">
      <c r="A289" s="98"/>
      <c r="B289" s="98"/>
      <c r="C289" s="98"/>
      <c r="D289" s="105" t="str">
        <f>IF(OR(Historique!$B289="",Historique!$C289=""),"",IF(IFERROR(COUNTIF(INDEX(Données!$E$2:$Z$100,0,MATCH(Historique!$B289,Données!$E$1:$Z$1,0)),Historique!$C289),0)&gt;0,"OK","⚠ ERREUR"))</f>
        <v/>
      </c>
      <c r="F289" s="148" t="b">
        <v>0</v>
      </c>
      <c r="G289" s="99"/>
      <c r="J289" s="2" t="str">
        <f>IF(B289="","",_xlfn.XLOOKUP(B289,Données!$P$2:$P$11,Données!$Q$2:$Q$11,""))</f>
        <v/>
      </c>
    </row>
    <row r="290" spans="1:10" ht="24.75" customHeight="1" x14ac:dyDescent="0.25">
      <c r="A290" s="98"/>
      <c r="B290" s="98"/>
      <c r="C290" s="98"/>
      <c r="D290" s="105" t="str">
        <f>IF(OR(Historique!$B290="",Historique!$C290=""),"",IF(IFERROR(COUNTIF(INDEX(Données!$E$2:$Z$100,0,MATCH(Historique!$B290,Données!$E$1:$Z$1,0)),Historique!$C290),0)&gt;0,"OK","⚠ ERREUR"))</f>
        <v/>
      </c>
      <c r="F290" s="148" t="b">
        <v>0</v>
      </c>
      <c r="G290" s="99"/>
      <c r="J290" s="2" t="str">
        <f>IF(B290="","",_xlfn.XLOOKUP(B290,Données!$P$2:$P$11,Données!$Q$2:$Q$11,""))</f>
        <v/>
      </c>
    </row>
    <row r="291" spans="1:10" ht="24.75" customHeight="1" x14ac:dyDescent="0.25">
      <c r="A291" s="98"/>
      <c r="B291" s="98"/>
      <c r="C291" s="98"/>
      <c r="D291" s="105" t="str">
        <f>IF(OR(Historique!$B291="",Historique!$C291=""),"",IF(IFERROR(COUNTIF(INDEX(Données!$E$2:$Z$100,0,MATCH(Historique!$B291,Données!$E$1:$Z$1,0)),Historique!$C291),0)&gt;0,"OK","⚠ ERREUR"))</f>
        <v/>
      </c>
      <c r="F291" s="148" t="b">
        <v>0</v>
      </c>
      <c r="G291" s="99"/>
      <c r="J291" s="2" t="str">
        <f>IF(B291="","",_xlfn.XLOOKUP(B291,Données!$P$2:$P$11,Données!$Q$2:$Q$11,""))</f>
        <v/>
      </c>
    </row>
    <row r="292" spans="1:10" ht="24.75" customHeight="1" x14ac:dyDescent="0.25">
      <c r="A292" s="98"/>
      <c r="B292" s="98"/>
      <c r="C292" s="98"/>
      <c r="D292" s="105" t="str">
        <f>IF(OR(Historique!$B292="",Historique!$C292=""),"",IF(IFERROR(COUNTIF(INDEX(Données!$E$2:$Z$100,0,MATCH(Historique!$B292,Données!$E$1:$Z$1,0)),Historique!$C292),0)&gt;0,"OK","⚠ ERREUR"))</f>
        <v/>
      </c>
      <c r="F292" s="148" t="b">
        <v>0</v>
      </c>
      <c r="G292" s="99"/>
      <c r="J292" s="2" t="str">
        <f>IF(B292="","",_xlfn.XLOOKUP(B292,Données!$P$2:$P$11,Données!$Q$2:$Q$11,""))</f>
        <v/>
      </c>
    </row>
    <row r="293" spans="1:10" ht="24.75" customHeight="1" x14ac:dyDescent="0.25">
      <c r="A293" s="98"/>
      <c r="B293" s="98"/>
      <c r="C293" s="98"/>
      <c r="D293" s="105" t="str">
        <f>IF(OR(Historique!$B293="",Historique!$C293=""),"",IF(IFERROR(COUNTIF(INDEX(Données!$E$2:$Z$100,0,MATCH(Historique!$B293,Données!$E$1:$Z$1,0)),Historique!$C293),0)&gt;0,"OK","⚠ ERREUR"))</f>
        <v/>
      </c>
      <c r="F293" s="148" t="b">
        <v>0</v>
      </c>
      <c r="G293" s="99"/>
      <c r="J293" s="2" t="str">
        <f>IF(B293="","",_xlfn.XLOOKUP(B293,Données!$P$2:$P$11,Données!$Q$2:$Q$11,""))</f>
        <v/>
      </c>
    </row>
    <row r="294" spans="1:10" ht="24.75" customHeight="1" x14ac:dyDescent="0.25">
      <c r="A294" s="98"/>
      <c r="B294" s="98"/>
      <c r="C294" s="98"/>
      <c r="D294" s="105" t="str">
        <f>IF(OR(Historique!$B294="",Historique!$C294=""),"",IF(IFERROR(COUNTIF(INDEX(Données!$E$2:$Z$100,0,MATCH(Historique!$B294,Données!$E$1:$Z$1,0)),Historique!$C294),0)&gt;0,"OK","⚠ ERREUR"))</f>
        <v/>
      </c>
      <c r="F294" s="148" t="b">
        <v>0</v>
      </c>
      <c r="G294" s="99"/>
      <c r="J294" s="2" t="str">
        <f>IF(B294="","",_xlfn.XLOOKUP(B294,Données!$P$2:$P$11,Données!$Q$2:$Q$11,""))</f>
        <v/>
      </c>
    </row>
    <row r="295" spans="1:10" ht="24.75" customHeight="1" x14ac:dyDescent="0.25">
      <c r="A295" s="98"/>
      <c r="B295" s="98"/>
      <c r="C295" s="98"/>
      <c r="D295" s="105" t="str">
        <f>IF(OR(Historique!$B295="",Historique!$C295=""),"",IF(IFERROR(COUNTIF(INDEX(Données!$E$2:$Z$100,0,MATCH(Historique!$B295,Données!$E$1:$Z$1,0)),Historique!$C295),0)&gt;0,"OK","⚠ ERREUR"))</f>
        <v/>
      </c>
      <c r="F295" s="148" t="b">
        <v>0</v>
      </c>
      <c r="G295" s="99"/>
      <c r="J295" s="2" t="str">
        <f>IF(B295="","",_xlfn.XLOOKUP(B295,Données!$P$2:$P$11,Données!$Q$2:$Q$11,""))</f>
        <v/>
      </c>
    </row>
    <row r="296" spans="1:10" ht="24.75" customHeight="1" x14ac:dyDescent="0.25">
      <c r="A296" s="98"/>
      <c r="B296" s="98"/>
      <c r="C296" s="98"/>
      <c r="D296" s="105" t="str">
        <f>IF(OR(Historique!$B296="",Historique!$C296=""),"",IF(IFERROR(COUNTIF(INDEX(Données!$E$2:$Z$100,0,MATCH(Historique!$B296,Données!$E$1:$Z$1,0)),Historique!$C296),0)&gt;0,"OK","⚠ ERREUR"))</f>
        <v/>
      </c>
      <c r="F296" s="148" t="b">
        <v>0</v>
      </c>
      <c r="G296" s="99"/>
      <c r="J296" s="2" t="str">
        <f>IF(B296="","",_xlfn.XLOOKUP(B296,Données!$P$2:$P$11,Données!$Q$2:$Q$11,""))</f>
        <v/>
      </c>
    </row>
    <row r="297" spans="1:10" ht="24.75" customHeight="1" x14ac:dyDescent="0.25">
      <c r="A297" s="98"/>
      <c r="B297" s="98"/>
      <c r="C297" s="98"/>
      <c r="D297" s="105" t="str">
        <f>IF(OR(Historique!$B297="",Historique!$C297=""),"",IF(IFERROR(COUNTIF(INDEX(Données!$E$2:$Z$100,0,MATCH(Historique!$B297,Données!$E$1:$Z$1,0)),Historique!$C297),0)&gt;0,"OK","⚠ ERREUR"))</f>
        <v/>
      </c>
      <c r="F297" s="148" t="b">
        <v>0</v>
      </c>
      <c r="G297" s="99"/>
      <c r="J297" s="2" t="str">
        <f>IF(B297="","",_xlfn.XLOOKUP(B297,Données!$P$2:$P$11,Données!$Q$2:$Q$11,""))</f>
        <v/>
      </c>
    </row>
    <row r="298" spans="1:10" ht="24.75" customHeight="1" x14ac:dyDescent="0.25">
      <c r="A298" s="98"/>
      <c r="B298" s="98"/>
      <c r="C298" s="98"/>
      <c r="D298" s="105" t="str">
        <f>IF(OR(Historique!$B298="",Historique!$C298=""),"",IF(IFERROR(COUNTIF(INDEX(Données!$E$2:$Z$100,0,MATCH(Historique!$B298,Données!$E$1:$Z$1,0)),Historique!$C298),0)&gt;0,"OK","⚠ ERREUR"))</f>
        <v/>
      </c>
      <c r="F298" s="148" t="b">
        <v>0</v>
      </c>
      <c r="G298" s="99"/>
      <c r="J298" s="2" t="str">
        <f>IF(B298="","",_xlfn.XLOOKUP(B298,Données!$P$2:$P$11,Données!$Q$2:$Q$11,""))</f>
        <v/>
      </c>
    </row>
    <row r="299" spans="1:10" ht="24.75" customHeight="1" x14ac:dyDescent="0.25">
      <c r="A299" s="98"/>
      <c r="B299" s="98"/>
      <c r="C299" s="98"/>
      <c r="D299" s="105" t="str">
        <f>IF(OR(Historique!$B299="",Historique!$C299=""),"",IF(IFERROR(COUNTIF(INDEX(Données!$E$2:$Z$100,0,MATCH(Historique!$B299,Données!$E$1:$Z$1,0)),Historique!$C299),0)&gt;0,"OK","⚠ ERREUR"))</f>
        <v/>
      </c>
      <c r="F299" s="148" t="b">
        <v>0</v>
      </c>
      <c r="G299" s="99"/>
      <c r="J299" s="2" t="str">
        <f>IF(B299="","",_xlfn.XLOOKUP(B299,Données!$P$2:$P$11,Données!$Q$2:$Q$11,""))</f>
        <v/>
      </c>
    </row>
    <row r="300" spans="1:10" ht="24.75" customHeight="1" x14ac:dyDescent="0.25">
      <c r="A300" s="98"/>
      <c r="B300" s="98"/>
      <c r="C300" s="98"/>
      <c r="D300" s="105" t="str">
        <f>IF(OR(Historique!$B300="",Historique!$C300=""),"",IF(IFERROR(COUNTIF(INDEX(Données!$E$2:$Z$100,0,MATCH(Historique!$B300,Données!$E$1:$Z$1,0)),Historique!$C300),0)&gt;0,"OK","⚠ ERREUR"))</f>
        <v/>
      </c>
      <c r="F300" s="148" t="b">
        <v>0</v>
      </c>
      <c r="G300" s="99"/>
      <c r="J300" s="2" t="str">
        <f>IF(B300="","",_xlfn.XLOOKUP(B300,Données!$P$2:$P$11,Données!$Q$2:$Q$11,""))</f>
        <v/>
      </c>
    </row>
    <row r="301" spans="1:10" ht="24.75" customHeight="1" x14ac:dyDescent="0.25">
      <c r="A301" s="98"/>
      <c r="B301" s="98"/>
      <c r="C301" s="98"/>
      <c r="D301" s="105" t="str">
        <f>IF(OR(Historique!$B301="",Historique!$C301=""),"",IF(IFERROR(COUNTIF(INDEX(Données!$E$2:$Z$100,0,MATCH(Historique!$B301,Données!$E$1:$Z$1,0)),Historique!$C301),0)&gt;0,"OK","⚠ ERREUR"))</f>
        <v/>
      </c>
      <c r="F301" s="148" t="b">
        <v>0</v>
      </c>
      <c r="G301" s="99"/>
      <c r="J301" s="2" t="str">
        <f>IF(B301="","",_xlfn.XLOOKUP(B301,Données!$P$2:$P$11,Données!$Q$2:$Q$11,""))</f>
        <v/>
      </c>
    </row>
    <row r="302" spans="1:10" ht="24.75" customHeight="1" x14ac:dyDescent="0.25">
      <c r="A302" s="98"/>
      <c r="B302" s="98"/>
      <c r="C302" s="98"/>
      <c r="D302" s="105" t="str">
        <f>IF(OR(Historique!$B302="",Historique!$C302=""),"",IF(IFERROR(COUNTIF(INDEX(Données!$E$2:$Z$100,0,MATCH(Historique!$B302,Données!$E$1:$Z$1,0)),Historique!$C302),0)&gt;0,"OK","⚠ ERREUR"))</f>
        <v/>
      </c>
      <c r="F302" s="148" t="b">
        <v>0</v>
      </c>
      <c r="G302" s="99"/>
      <c r="J302" s="2" t="str">
        <f>IF(B302="","",_xlfn.XLOOKUP(B302,Données!$P$2:$P$11,Données!$Q$2:$Q$11,""))</f>
        <v/>
      </c>
    </row>
    <row r="303" spans="1:10" ht="24.75" customHeight="1" x14ac:dyDescent="0.25">
      <c r="A303" s="98"/>
      <c r="B303" s="98"/>
      <c r="C303" s="98"/>
      <c r="D303" s="105" t="str">
        <f>IF(OR(Historique!$B303="",Historique!$C303=""),"",IF(IFERROR(COUNTIF(INDEX(Données!$E$2:$Z$100,0,MATCH(Historique!$B303,Données!$E$1:$Z$1,0)),Historique!$C303),0)&gt;0,"OK","⚠ ERREUR"))</f>
        <v/>
      </c>
      <c r="F303" s="148" t="b">
        <v>0</v>
      </c>
      <c r="G303" s="99"/>
      <c r="J303" s="2" t="str">
        <f>IF(B303="","",_xlfn.XLOOKUP(B303,Données!$P$2:$P$11,Données!$Q$2:$Q$11,""))</f>
        <v/>
      </c>
    </row>
    <row r="304" spans="1:10" ht="24.75" customHeight="1" x14ac:dyDescent="0.25">
      <c r="A304" s="98"/>
      <c r="B304" s="98"/>
      <c r="C304" s="98"/>
      <c r="D304" s="105" t="str">
        <f>IF(OR(Historique!$B304="",Historique!$C304=""),"",IF(IFERROR(COUNTIF(INDEX(Données!$E$2:$Z$100,0,MATCH(Historique!$B304,Données!$E$1:$Z$1,0)),Historique!$C304),0)&gt;0,"OK","⚠ ERREUR"))</f>
        <v/>
      </c>
      <c r="F304" s="148" t="b">
        <v>0</v>
      </c>
      <c r="G304" s="99"/>
      <c r="J304" s="2" t="str">
        <f>IF(B304="","",_xlfn.XLOOKUP(B304,Données!$P$2:$P$11,Données!$Q$2:$Q$11,""))</f>
        <v/>
      </c>
    </row>
    <row r="305" spans="1:10" ht="24.75" customHeight="1" x14ac:dyDescent="0.25">
      <c r="A305" s="98"/>
      <c r="B305" s="98"/>
      <c r="C305" s="98"/>
      <c r="D305" s="105" t="str">
        <f>IF(OR(Historique!$B305="",Historique!$C305=""),"",IF(IFERROR(COUNTIF(INDEX(Données!$E$2:$Z$100,0,MATCH(Historique!$B305,Données!$E$1:$Z$1,0)),Historique!$C305),0)&gt;0,"OK","⚠ ERREUR"))</f>
        <v/>
      </c>
      <c r="F305" s="148" t="b">
        <v>0</v>
      </c>
      <c r="G305" s="99"/>
      <c r="J305" s="2" t="str">
        <f>IF(B305="","",_xlfn.XLOOKUP(B305,Données!$P$2:$P$11,Données!$Q$2:$Q$11,""))</f>
        <v/>
      </c>
    </row>
    <row r="306" spans="1:10" ht="24.75" customHeight="1" x14ac:dyDescent="0.25">
      <c r="A306" s="98"/>
      <c r="B306" s="98"/>
      <c r="C306" s="98"/>
      <c r="D306" s="105" t="str">
        <f>IF(OR(Historique!$B306="",Historique!$C306=""),"",IF(IFERROR(COUNTIF(INDEX(Données!$E$2:$Z$100,0,MATCH(Historique!$B306,Données!$E$1:$Z$1,0)),Historique!$C306),0)&gt;0,"OK","⚠ ERREUR"))</f>
        <v/>
      </c>
      <c r="F306" s="148" t="b">
        <v>0</v>
      </c>
      <c r="G306" s="99"/>
      <c r="J306" s="2" t="str">
        <f>IF(B306="","",_xlfn.XLOOKUP(B306,Données!$P$2:$P$11,Données!$Q$2:$Q$11,""))</f>
        <v/>
      </c>
    </row>
    <row r="307" spans="1:10" ht="24.75" customHeight="1" x14ac:dyDescent="0.25">
      <c r="A307" s="98"/>
      <c r="B307" s="98"/>
      <c r="C307" s="98"/>
      <c r="D307" s="105" t="str">
        <f>IF(OR(Historique!$B307="",Historique!$C307=""),"",IF(IFERROR(COUNTIF(INDEX(Données!$E$2:$Z$100,0,MATCH(Historique!$B307,Données!$E$1:$Z$1,0)),Historique!$C307),0)&gt;0,"OK","⚠ ERREUR"))</f>
        <v/>
      </c>
      <c r="F307" s="148" t="b">
        <v>0</v>
      </c>
      <c r="G307" s="99"/>
      <c r="J307" s="2" t="str">
        <f>IF(B307="","",_xlfn.XLOOKUP(B307,Données!$P$2:$P$11,Données!$Q$2:$Q$11,""))</f>
        <v/>
      </c>
    </row>
    <row r="308" spans="1:10" ht="24.75" customHeight="1" x14ac:dyDescent="0.25">
      <c r="A308" s="98"/>
      <c r="B308" s="98"/>
      <c r="C308" s="98"/>
      <c r="D308" s="105" t="str">
        <f>IF(OR(Historique!$B308="",Historique!$C308=""),"",IF(IFERROR(COUNTIF(INDEX(Données!$E$2:$Z$100,0,MATCH(Historique!$B308,Données!$E$1:$Z$1,0)),Historique!$C308),0)&gt;0,"OK","⚠ ERREUR"))</f>
        <v/>
      </c>
      <c r="F308" s="148" t="b">
        <v>0</v>
      </c>
      <c r="G308" s="99"/>
      <c r="J308" s="2" t="str">
        <f>IF(B308="","",_xlfn.XLOOKUP(B308,Données!$P$2:$P$11,Données!$Q$2:$Q$11,""))</f>
        <v/>
      </c>
    </row>
    <row r="309" spans="1:10" ht="24.75" customHeight="1" x14ac:dyDescent="0.25">
      <c r="A309" s="98"/>
      <c r="B309" s="98"/>
      <c r="C309" s="98"/>
      <c r="D309" s="105" t="str">
        <f>IF(OR(Historique!$B309="",Historique!$C309=""),"",IF(IFERROR(COUNTIF(INDEX(Données!$E$2:$Z$100,0,MATCH(Historique!$B309,Données!$E$1:$Z$1,0)),Historique!$C309),0)&gt;0,"OK","⚠ ERREUR"))</f>
        <v/>
      </c>
      <c r="F309" s="148" t="b">
        <v>0</v>
      </c>
      <c r="G309" s="99"/>
      <c r="J309" s="2" t="str">
        <f>IF(B309="","",_xlfn.XLOOKUP(B309,Données!$P$2:$P$11,Données!$Q$2:$Q$11,""))</f>
        <v/>
      </c>
    </row>
    <row r="310" spans="1:10" ht="24.75" customHeight="1" x14ac:dyDescent="0.25">
      <c r="A310" s="98"/>
      <c r="B310" s="98"/>
      <c r="C310" s="98"/>
      <c r="D310" s="105" t="str">
        <f>IF(OR(Historique!$B310="",Historique!$C310=""),"",IF(IFERROR(COUNTIF(INDEX(Données!$E$2:$Z$100,0,MATCH(Historique!$B310,Données!$E$1:$Z$1,0)),Historique!$C310),0)&gt;0,"OK","⚠ ERREUR"))</f>
        <v/>
      </c>
      <c r="F310" s="148" t="b">
        <v>0</v>
      </c>
      <c r="G310" s="99"/>
      <c r="J310" s="2" t="str">
        <f>IF(B310="","",_xlfn.XLOOKUP(B310,Données!$P$2:$P$11,Données!$Q$2:$Q$11,""))</f>
        <v/>
      </c>
    </row>
    <row r="311" spans="1:10" ht="24.75" customHeight="1" x14ac:dyDescent="0.25">
      <c r="A311" s="98"/>
      <c r="B311" s="98"/>
      <c r="C311" s="98"/>
      <c r="D311" s="105" t="str">
        <f>IF(OR(Historique!$B311="",Historique!$C311=""),"",IF(IFERROR(COUNTIF(INDEX(Données!$E$2:$Z$100,0,MATCH(Historique!$B311,Données!$E$1:$Z$1,0)),Historique!$C311),0)&gt;0,"OK","⚠ ERREUR"))</f>
        <v/>
      </c>
      <c r="F311" s="148" t="b">
        <v>0</v>
      </c>
      <c r="G311" s="99"/>
      <c r="J311" s="2" t="str">
        <f>IF(B311="","",_xlfn.XLOOKUP(B311,Données!$P$2:$P$11,Données!$Q$2:$Q$11,""))</f>
        <v/>
      </c>
    </row>
    <row r="312" spans="1:10" ht="24.75" customHeight="1" x14ac:dyDescent="0.25">
      <c r="A312" s="98"/>
      <c r="B312" s="98"/>
      <c r="C312" s="98"/>
      <c r="D312" s="105" t="str">
        <f>IF(OR(Historique!$B312="",Historique!$C312=""),"",IF(IFERROR(COUNTIF(INDEX(Données!$E$2:$Z$100,0,MATCH(Historique!$B312,Données!$E$1:$Z$1,0)),Historique!$C312),0)&gt;0,"OK","⚠ ERREUR"))</f>
        <v/>
      </c>
      <c r="F312" s="148" t="b">
        <v>0</v>
      </c>
      <c r="G312" s="99"/>
      <c r="J312" s="2" t="str">
        <f>IF(B312="","",_xlfn.XLOOKUP(B312,Données!$P$2:$P$11,Données!$Q$2:$Q$11,""))</f>
        <v/>
      </c>
    </row>
    <row r="313" spans="1:10" ht="24.75" customHeight="1" x14ac:dyDescent="0.25">
      <c r="A313" s="98"/>
      <c r="B313" s="98"/>
      <c r="C313" s="98"/>
      <c r="D313" s="105" t="str">
        <f>IF(OR(Historique!$B313="",Historique!$C313=""),"",IF(IFERROR(COUNTIF(INDEX(Données!$E$2:$Z$100,0,MATCH(Historique!$B313,Données!$E$1:$Z$1,0)),Historique!$C313),0)&gt;0,"OK","⚠ ERREUR"))</f>
        <v/>
      </c>
      <c r="F313" s="148" t="b">
        <v>0</v>
      </c>
      <c r="G313" s="99"/>
      <c r="J313" s="2" t="str">
        <f>IF(B313="","",_xlfn.XLOOKUP(B313,Données!$P$2:$P$11,Données!$Q$2:$Q$11,""))</f>
        <v/>
      </c>
    </row>
    <row r="314" spans="1:10" ht="24.75" customHeight="1" x14ac:dyDescent="0.25">
      <c r="A314" s="98"/>
      <c r="B314" s="98"/>
      <c r="C314" s="98"/>
      <c r="D314" s="105" t="str">
        <f>IF(OR(Historique!$B314="",Historique!$C314=""),"",IF(IFERROR(COUNTIF(INDEX(Données!$E$2:$Z$100,0,MATCH(Historique!$B314,Données!$E$1:$Z$1,0)),Historique!$C314),0)&gt;0,"OK","⚠ ERREUR"))</f>
        <v/>
      </c>
      <c r="F314" s="148" t="b">
        <v>0</v>
      </c>
      <c r="G314" s="99"/>
      <c r="J314" s="2" t="str">
        <f>IF(B314="","",_xlfn.XLOOKUP(B314,Données!$P$2:$P$11,Données!$Q$2:$Q$11,""))</f>
        <v/>
      </c>
    </row>
    <row r="315" spans="1:10" ht="24.75" customHeight="1" x14ac:dyDescent="0.25">
      <c r="A315" s="98"/>
      <c r="B315" s="98"/>
      <c r="C315" s="98"/>
      <c r="D315" s="105" t="str">
        <f>IF(OR(Historique!$B315="",Historique!$C315=""),"",IF(IFERROR(COUNTIF(INDEX(Données!$E$2:$Z$100,0,MATCH(Historique!$B315,Données!$E$1:$Z$1,0)),Historique!$C315),0)&gt;0,"OK","⚠ ERREUR"))</f>
        <v/>
      </c>
      <c r="F315" s="148" t="b">
        <v>0</v>
      </c>
      <c r="G315" s="99"/>
      <c r="J315" s="2" t="str">
        <f>IF(B315="","",_xlfn.XLOOKUP(B315,Données!$P$2:$P$11,Données!$Q$2:$Q$11,""))</f>
        <v/>
      </c>
    </row>
    <row r="316" spans="1:10" ht="24.75" customHeight="1" x14ac:dyDescent="0.25">
      <c r="A316" s="98"/>
      <c r="B316" s="98"/>
      <c r="C316" s="98"/>
      <c r="D316" s="105" t="str">
        <f>IF(OR(Historique!$B316="",Historique!$C316=""),"",IF(IFERROR(COUNTIF(INDEX(Données!$E$2:$Z$100,0,MATCH(Historique!$B316,Données!$E$1:$Z$1,0)),Historique!$C316),0)&gt;0,"OK","⚠ ERREUR"))</f>
        <v/>
      </c>
      <c r="F316" s="148" t="b">
        <v>0</v>
      </c>
      <c r="G316" s="99"/>
      <c r="J316" s="2" t="str">
        <f>IF(B316="","",_xlfn.XLOOKUP(B316,Données!$P$2:$P$11,Données!$Q$2:$Q$11,""))</f>
        <v/>
      </c>
    </row>
    <row r="317" spans="1:10" ht="24.75" customHeight="1" x14ac:dyDescent="0.25">
      <c r="A317" s="98"/>
      <c r="B317" s="98"/>
      <c r="C317" s="98"/>
      <c r="D317" s="105" t="str">
        <f>IF(OR(Historique!$B317="",Historique!$C317=""),"",IF(IFERROR(COUNTIF(INDEX(Données!$E$2:$Z$100,0,MATCH(Historique!$B317,Données!$E$1:$Z$1,0)),Historique!$C317),0)&gt;0,"OK","⚠ ERREUR"))</f>
        <v/>
      </c>
      <c r="F317" s="148" t="b">
        <v>0</v>
      </c>
      <c r="G317" s="99"/>
      <c r="J317" s="2" t="str">
        <f>IF(B317="","",_xlfn.XLOOKUP(B317,Données!$P$2:$P$11,Données!$Q$2:$Q$11,""))</f>
        <v/>
      </c>
    </row>
    <row r="318" spans="1:10" ht="24.75" customHeight="1" x14ac:dyDescent="0.25">
      <c r="A318" s="98"/>
      <c r="B318" s="98"/>
      <c r="C318" s="98"/>
      <c r="D318" s="105" t="str">
        <f>IF(OR(Historique!$B318="",Historique!$C318=""),"",IF(IFERROR(COUNTIF(INDEX(Données!$E$2:$Z$100,0,MATCH(Historique!$B318,Données!$E$1:$Z$1,0)),Historique!$C318),0)&gt;0,"OK","⚠ ERREUR"))</f>
        <v/>
      </c>
      <c r="F318" s="148" t="b">
        <v>0</v>
      </c>
      <c r="G318" s="99"/>
      <c r="J318" s="2" t="str">
        <f>IF(B318="","",_xlfn.XLOOKUP(B318,Données!$P$2:$P$11,Données!$Q$2:$Q$11,""))</f>
        <v/>
      </c>
    </row>
    <row r="319" spans="1:10" ht="24.75" customHeight="1" x14ac:dyDescent="0.25">
      <c r="A319" s="98"/>
      <c r="B319" s="98"/>
      <c r="C319" s="98"/>
      <c r="D319" s="105" t="str">
        <f>IF(OR(Historique!$B319="",Historique!$C319=""),"",IF(IFERROR(COUNTIF(INDEX(Données!$E$2:$Z$100,0,MATCH(Historique!$B319,Données!$E$1:$Z$1,0)),Historique!$C319),0)&gt;0,"OK","⚠ ERREUR"))</f>
        <v/>
      </c>
      <c r="F319" s="148" t="b">
        <v>0</v>
      </c>
      <c r="G319" s="99"/>
      <c r="J319" s="2" t="str">
        <f>IF(B319="","",_xlfn.XLOOKUP(B319,Données!$P$2:$P$11,Données!$Q$2:$Q$11,""))</f>
        <v/>
      </c>
    </row>
    <row r="320" spans="1:10" ht="24.75" customHeight="1" x14ac:dyDescent="0.25">
      <c r="A320" s="98"/>
      <c r="B320" s="98"/>
      <c r="C320" s="98"/>
      <c r="D320" s="105" t="str">
        <f>IF(OR(Historique!$B320="",Historique!$C320=""),"",IF(IFERROR(COUNTIF(INDEX(Données!$E$2:$Z$100,0,MATCH(Historique!$B320,Données!$E$1:$Z$1,0)),Historique!$C320),0)&gt;0,"OK","⚠ ERREUR"))</f>
        <v/>
      </c>
      <c r="F320" s="148" t="b">
        <v>0</v>
      </c>
      <c r="G320" s="99"/>
      <c r="J320" s="2" t="str">
        <f>IF(B320="","",_xlfn.XLOOKUP(B320,Données!$P$2:$P$11,Données!$Q$2:$Q$11,""))</f>
        <v/>
      </c>
    </row>
    <row r="321" spans="1:10" ht="24.75" customHeight="1" x14ac:dyDescent="0.25">
      <c r="A321" s="98"/>
      <c r="B321" s="98"/>
      <c r="C321" s="98"/>
      <c r="D321" s="105" t="str">
        <f>IF(OR(Historique!$B321="",Historique!$C321=""),"",IF(IFERROR(COUNTIF(INDEX(Données!$E$2:$Z$100,0,MATCH(Historique!$B321,Données!$E$1:$Z$1,0)),Historique!$C321),0)&gt;0,"OK","⚠ ERREUR"))</f>
        <v/>
      </c>
      <c r="F321" s="148" t="b">
        <v>0</v>
      </c>
      <c r="G321" s="99"/>
      <c r="J321" s="2" t="str">
        <f>IF(B321="","",_xlfn.XLOOKUP(B321,Données!$P$2:$P$11,Données!$Q$2:$Q$11,""))</f>
        <v/>
      </c>
    </row>
    <row r="322" spans="1:10" ht="24.75" customHeight="1" x14ac:dyDescent="0.25">
      <c r="A322" s="98"/>
      <c r="B322" s="98"/>
      <c r="C322" s="98"/>
      <c r="D322" s="105" t="str">
        <f>IF(OR(Historique!$B322="",Historique!$C322=""),"",IF(IFERROR(COUNTIF(INDEX(Données!$E$2:$Z$100,0,MATCH(Historique!$B322,Données!$E$1:$Z$1,0)),Historique!$C322),0)&gt;0,"OK","⚠ ERREUR"))</f>
        <v/>
      </c>
      <c r="F322" s="148" t="b">
        <v>0</v>
      </c>
      <c r="G322" s="99"/>
      <c r="J322" s="2" t="str">
        <f>IF(B322="","",_xlfn.XLOOKUP(B322,Données!$P$2:$P$11,Données!$Q$2:$Q$11,""))</f>
        <v/>
      </c>
    </row>
    <row r="323" spans="1:10" ht="24.75" customHeight="1" x14ac:dyDescent="0.25">
      <c r="A323" s="98"/>
      <c r="B323" s="98"/>
      <c r="C323" s="98"/>
      <c r="D323" s="105" t="str">
        <f>IF(OR(Historique!$B323="",Historique!$C323=""),"",IF(IFERROR(COUNTIF(INDEX(Données!$E$2:$Z$100,0,MATCH(Historique!$B323,Données!$E$1:$Z$1,0)),Historique!$C323),0)&gt;0,"OK","⚠ ERREUR"))</f>
        <v/>
      </c>
      <c r="F323" s="148" t="b">
        <v>0</v>
      </c>
      <c r="G323" s="99"/>
      <c r="J323" s="2" t="str">
        <f>IF(B323="","",_xlfn.XLOOKUP(B323,Données!$P$2:$P$11,Données!$Q$2:$Q$11,""))</f>
        <v/>
      </c>
    </row>
    <row r="324" spans="1:10" ht="24.75" customHeight="1" x14ac:dyDescent="0.25">
      <c r="A324" s="98"/>
      <c r="B324" s="98"/>
      <c r="C324" s="98"/>
      <c r="D324" s="105" t="str">
        <f>IF(OR(Historique!$B324="",Historique!$C324=""),"",IF(IFERROR(COUNTIF(INDEX(Données!$E$2:$Z$100,0,MATCH(Historique!$B324,Données!$E$1:$Z$1,0)),Historique!$C324),0)&gt;0,"OK","⚠ ERREUR"))</f>
        <v/>
      </c>
      <c r="F324" s="148" t="b">
        <v>0</v>
      </c>
      <c r="G324" s="99"/>
      <c r="J324" s="2" t="str">
        <f>IF(B324="","",_xlfn.XLOOKUP(B324,Données!$P$2:$P$11,Données!$Q$2:$Q$11,""))</f>
        <v/>
      </c>
    </row>
    <row r="325" spans="1:10" ht="24.75" customHeight="1" x14ac:dyDescent="0.25">
      <c r="A325" s="98"/>
      <c r="B325" s="98"/>
      <c r="C325" s="98"/>
      <c r="D325" s="105" t="str">
        <f>IF(OR(Historique!$B325="",Historique!$C325=""),"",IF(IFERROR(COUNTIF(INDEX(Données!$E$2:$Z$100,0,MATCH(Historique!$B325,Données!$E$1:$Z$1,0)),Historique!$C325),0)&gt;0,"OK","⚠ ERREUR"))</f>
        <v/>
      </c>
      <c r="F325" s="148" t="b">
        <v>0</v>
      </c>
      <c r="G325" s="99"/>
      <c r="J325" s="2" t="str">
        <f>IF(B325="","",_xlfn.XLOOKUP(B325,Données!$P$2:$P$11,Données!$Q$2:$Q$11,""))</f>
        <v/>
      </c>
    </row>
    <row r="326" spans="1:10" ht="24.75" customHeight="1" x14ac:dyDescent="0.25">
      <c r="A326" s="98"/>
      <c r="B326" s="98"/>
      <c r="C326" s="98"/>
      <c r="D326" s="105" t="str">
        <f>IF(OR(Historique!$B326="",Historique!$C326=""),"",IF(IFERROR(COUNTIF(INDEX(Données!$E$2:$Z$100,0,MATCH(Historique!$B326,Données!$E$1:$Z$1,0)),Historique!$C326),0)&gt;0,"OK","⚠ ERREUR"))</f>
        <v/>
      </c>
      <c r="F326" s="148" t="b">
        <v>0</v>
      </c>
      <c r="G326" s="99"/>
      <c r="J326" s="2" t="str">
        <f>IF(B326="","",_xlfn.XLOOKUP(B326,Données!$P$2:$P$11,Données!$Q$2:$Q$11,""))</f>
        <v/>
      </c>
    </row>
    <row r="327" spans="1:10" ht="24.75" customHeight="1" x14ac:dyDescent="0.25">
      <c r="A327" s="98"/>
      <c r="B327" s="98"/>
      <c r="C327" s="98"/>
      <c r="D327" s="105" t="str">
        <f>IF(OR(Historique!$B327="",Historique!$C327=""),"",IF(IFERROR(COUNTIF(INDEX(Données!$E$2:$Z$100,0,MATCH(Historique!$B327,Données!$E$1:$Z$1,0)),Historique!$C327),0)&gt;0,"OK","⚠ ERREUR"))</f>
        <v/>
      </c>
      <c r="F327" s="148" t="b">
        <v>0</v>
      </c>
      <c r="G327" s="99"/>
      <c r="J327" s="2" t="str">
        <f>IF(B327="","",_xlfn.XLOOKUP(B327,Données!$P$2:$P$11,Données!$Q$2:$Q$11,""))</f>
        <v/>
      </c>
    </row>
    <row r="328" spans="1:10" ht="24.75" customHeight="1" x14ac:dyDescent="0.25">
      <c r="A328" s="98"/>
      <c r="B328" s="98"/>
      <c r="C328" s="98"/>
      <c r="D328" s="105" t="str">
        <f>IF(OR(Historique!$B328="",Historique!$C328=""),"",IF(IFERROR(COUNTIF(INDEX(Données!$E$2:$Z$100,0,MATCH(Historique!$B328,Données!$E$1:$Z$1,0)),Historique!$C328),0)&gt;0,"OK","⚠ ERREUR"))</f>
        <v/>
      </c>
      <c r="F328" s="148" t="b">
        <v>0</v>
      </c>
      <c r="G328" s="99"/>
      <c r="J328" s="2" t="str">
        <f>IF(B328="","",_xlfn.XLOOKUP(B328,Données!$P$2:$P$11,Données!$Q$2:$Q$11,""))</f>
        <v/>
      </c>
    </row>
    <row r="329" spans="1:10" ht="24.75" customHeight="1" x14ac:dyDescent="0.25">
      <c r="A329" s="98"/>
      <c r="B329" s="98"/>
      <c r="C329" s="98"/>
      <c r="D329" s="105" t="str">
        <f>IF(OR(Historique!$B329="",Historique!$C329=""),"",IF(IFERROR(COUNTIF(INDEX(Données!$E$2:$Z$100,0,MATCH(Historique!$B329,Données!$E$1:$Z$1,0)),Historique!$C329),0)&gt;0,"OK","⚠ ERREUR"))</f>
        <v/>
      </c>
      <c r="F329" s="148" t="b">
        <v>0</v>
      </c>
      <c r="G329" s="99"/>
      <c r="J329" s="2" t="str">
        <f>IF(B329="","",_xlfn.XLOOKUP(B329,Données!$P$2:$P$11,Données!$Q$2:$Q$11,""))</f>
        <v/>
      </c>
    </row>
    <row r="330" spans="1:10" ht="24.75" customHeight="1" x14ac:dyDescent="0.25">
      <c r="A330" s="98"/>
      <c r="B330" s="98"/>
      <c r="C330" s="98"/>
      <c r="D330" s="105" t="str">
        <f>IF(OR(Historique!$B330="",Historique!$C330=""),"",IF(IFERROR(COUNTIF(INDEX(Données!$E$2:$Z$100,0,MATCH(Historique!$B330,Données!$E$1:$Z$1,0)),Historique!$C330),0)&gt;0,"OK","⚠ ERREUR"))</f>
        <v/>
      </c>
      <c r="F330" s="148" t="b">
        <v>0</v>
      </c>
      <c r="G330" s="99"/>
      <c r="J330" s="2" t="str">
        <f>IF(B330="","",_xlfn.XLOOKUP(B330,Données!$P$2:$P$11,Données!$Q$2:$Q$11,""))</f>
        <v/>
      </c>
    </row>
    <row r="331" spans="1:10" ht="24.75" customHeight="1" x14ac:dyDescent="0.25">
      <c r="A331" s="98"/>
      <c r="B331" s="98"/>
      <c r="C331" s="98"/>
      <c r="D331" s="105" t="str">
        <f>IF(OR(Historique!$B331="",Historique!$C331=""),"",IF(IFERROR(COUNTIF(INDEX(Données!$E$2:$Z$100,0,MATCH(Historique!$B331,Données!$E$1:$Z$1,0)),Historique!$C331),0)&gt;0,"OK","⚠ ERREUR"))</f>
        <v/>
      </c>
      <c r="F331" s="148" t="b">
        <v>0</v>
      </c>
      <c r="G331" s="99"/>
      <c r="J331" s="2" t="str">
        <f>IF(B331="","",_xlfn.XLOOKUP(B331,Données!$P$2:$P$11,Données!$Q$2:$Q$11,""))</f>
        <v/>
      </c>
    </row>
    <row r="332" spans="1:10" ht="24.75" customHeight="1" x14ac:dyDescent="0.25">
      <c r="A332" s="98"/>
      <c r="B332" s="98"/>
      <c r="C332" s="98"/>
      <c r="D332" s="105" t="str">
        <f>IF(OR(Historique!$B332="",Historique!$C332=""),"",IF(IFERROR(COUNTIF(INDEX(Données!$E$2:$Z$100,0,MATCH(Historique!$B332,Données!$E$1:$Z$1,0)),Historique!$C332),0)&gt;0,"OK","⚠ ERREUR"))</f>
        <v/>
      </c>
      <c r="F332" s="148" t="b">
        <v>0</v>
      </c>
      <c r="G332" s="99"/>
      <c r="J332" s="2" t="str">
        <f>IF(B332="","",_xlfn.XLOOKUP(B332,Données!$P$2:$P$11,Données!$Q$2:$Q$11,""))</f>
        <v/>
      </c>
    </row>
    <row r="333" spans="1:10" ht="24.75" customHeight="1" x14ac:dyDescent="0.25">
      <c r="A333" s="100"/>
      <c r="B333" s="100"/>
      <c r="C333" s="100"/>
      <c r="D333" s="105" t="str">
        <f>IF(OR(Historique!$B333="",Historique!$C333=""),"",IF(IFERROR(COUNTIF(INDEX(Données!$E$2:$Z$100,0,MATCH(Historique!$B333,Données!$E$1:$Z$1,0)),Historique!$C333),0)&gt;0,"OK","⚠ ERREUR"))</f>
        <v/>
      </c>
      <c r="F333" s="148" t="b">
        <v>0</v>
      </c>
      <c r="G333" s="99"/>
      <c r="J333" s="2" t="str">
        <f>IF(B333="","",_xlfn.XLOOKUP(B333,Données!$P$2:$P$11,Données!$Q$2:$Q$11,""))</f>
        <v/>
      </c>
    </row>
    <row r="334" spans="1:10" ht="24.75" customHeight="1" x14ac:dyDescent="0.25">
      <c r="A334" s="100"/>
      <c r="B334" s="100"/>
      <c r="C334" s="100"/>
      <c r="D334" s="105" t="str">
        <f>IF(OR(Historique!$B334="",Historique!$C334=""),"",IF(IFERROR(COUNTIF(INDEX(Données!$E$2:$Z$100,0,MATCH(Historique!$B334,Données!$E$1:$Z$1,0)),Historique!$C334),0)&gt;0,"OK","⚠ ERREUR"))</f>
        <v/>
      </c>
      <c r="F334" s="148" t="b">
        <v>0</v>
      </c>
      <c r="G334" s="99"/>
      <c r="J334" s="2" t="str">
        <f>IF(B334="","",_xlfn.XLOOKUP(B334,Données!$P$2:$P$11,Données!$Q$2:$Q$11,""))</f>
        <v/>
      </c>
    </row>
    <row r="335" spans="1:10" ht="24.75" customHeight="1" x14ac:dyDescent="0.25">
      <c r="A335" s="100"/>
      <c r="B335" s="100"/>
      <c r="C335" s="100"/>
      <c r="D335" s="105" t="str">
        <f>IF(OR(Historique!$B335="",Historique!$C335=""),"",IF(IFERROR(COUNTIF(INDEX(Données!$E$2:$Z$100,0,MATCH(Historique!$B335,Données!$E$1:$Z$1,0)),Historique!$C335),0)&gt;0,"OK","⚠ ERREUR"))</f>
        <v/>
      </c>
      <c r="F335" s="148" t="b">
        <v>0</v>
      </c>
      <c r="G335" s="99"/>
      <c r="J335" s="2" t="str">
        <f>IF(B335="","",_xlfn.XLOOKUP(B335,Données!$P$2:$P$11,Données!$Q$2:$Q$11,""))</f>
        <v/>
      </c>
    </row>
    <row r="336" spans="1:10" ht="24.75" customHeight="1" x14ac:dyDescent="0.25">
      <c r="A336" s="100"/>
      <c r="B336" s="100"/>
      <c r="C336" s="100"/>
      <c r="D336" s="105" t="str">
        <f>IF(OR(Historique!$B336="",Historique!$C336=""),"",IF(IFERROR(COUNTIF(INDEX(Données!$E$2:$Z$100,0,MATCH(Historique!$B336,Données!$E$1:$Z$1,0)),Historique!$C336),0)&gt;0,"OK","⚠ ERREUR"))</f>
        <v/>
      </c>
      <c r="F336" s="148" t="b">
        <v>0</v>
      </c>
      <c r="G336" s="99"/>
      <c r="J336" s="2" t="str">
        <f>IF(B336="","",_xlfn.XLOOKUP(B336,Données!$P$2:$P$11,Données!$Q$2:$Q$11,""))</f>
        <v/>
      </c>
    </row>
    <row r="337" spans="1:10" ht="24.75" customHeight="1" x14ac:dyDescent="0.25">
      <c r="A337" s="100"/>
      <c r="B337" s="100"/>
      <c r="C337" s="100"/>
      <c r="D337" s="105" t="str">
        <f>IF(OR(Historique!$B337="",Historique!$C337=""),"",IF(IFERROR(COUNTIF(INDEX(Données!$E$2:$Z$100,0,MATCH(Historique!$B337,Données!$E$1:$Z$1,0)),Historique!$C337),0)&gt;0,"OK","⚠ ERREUR"))</f>
        <v/>
      </c>
      <c r="F337" s="148" t="b">
        <v>0</v>
      </c>
      <c r="G337" s="99"/>
      <c r="J337" s="2" t="str">
        <f>IF(B337="","",_xlfn.XLOOKUP(B337,Données!$P$2:$P$11,Données!$Q$2:$Q$11,""))</f>
        <v/>
      </c>
    </row>
    <row r="338" spans="1:10" ht="24.75" customHeight="1" x14ac:dyDescent="0.25">
      <c r="A338" s="100"/>
      <c r="B338" s="100"/>
      <c r="C338" s="100"/>
      <c r="D338" s="105" t="str">
        <f>IF(OR(Historique!$B338="",Historique!$C338=""),"",IF(IFERROR(COUNTIF(INDEX(Données!$E$2:$Z$100,0,MATCH(Historique!$B338,Données!$E$1:$Z$1,0)),Historique!$C338),0)&gt;0,"OK","⚠ ERREUR"))</f>
        <v/>
      </c>
      <c r="F338" s="148" t="b">
        <v>0</v>
      </c>
      <c r="G338" s="99"/>
      <c r="J338" s="2" t="str">
        <f>IF(B338="","",_xlfn.XLOOKUP(B338,Données!$P$2:$P$11,Données!$Q$2:$Q$11,""))</f>
        <v/>
      </c>
    </row>
    <row r="339" spans="1:10" ht="24.75" customHeight="1" x14ac:dyDescent="0.25">
      <c r="A339" s="100"/>
      <c r="B339" s="100"/>
      <c r="C339" s="100"/>
      <c r="D339" s="105" t="str">
        <f>IF(OR(Historique!$B339="",Historique!$C339=""),"",IF(IFERROR(COUNTIF(INDEX(Données!$E$2:$Z$100,0,MATCH(Historique!$B339,Données!$E$1:$Z$1,0)),Historique!$C339),0)&gt;0,"OK","⚠ ERREUR"))</f>
        <v/>
      </c>
      <c r="F339" s="148" t="b">
        <v>0</v>
      </c>
      <c r="G339" s="99"/>
      <c r="J339" s="2" t="str">
        <f>IF(B339="","",_xlfn.XLOOKUP(B339,Données!$P$2:$P$11,Données!$Q$2:$Q$11,""))</f>
        <v/>
      </c>
    </row>
    <row r="340" spans="1:10" ht="24.75" customHeight="1" x14ac:dyDescent="0.25">
      <c r="A340" s="100"/>
      <c r="B340" s="100"/>
      <c r="C340" s="100"/>
      <c r="D340" s="105" t="str">
        <f>IF(OR(Historique!$B340="",Historique!$C340=""),"",IF(IFERROR(COUNTIF(INDEX(Données!$E$2:$Z$100,0,MATCH(Historique!$B340,Données!$E$1:$Z$1,0)),Historique!$C340),0)&gt;0,"OK","⚠ ERREUR"))</f>
        <v/>
      </c>
      <c r="F340" s="148" t="b">
        <v>0</v>
      </c>
      <c r="G340" s="99"/>
      <c r="J340" s="2" t="str">
        <f>IF(B340="","",_xlfn.XLOOKUP(B340,Données!$P$2:$P$11,Données!$Q$2:$Q$11,""))</f>
        <v/>
      </c>
    </row>
    <row r="341" spans="1:10" ht="24.75" customHeight="1" x14ac:dyDescent="0.25">
      <c r="A341" s="100"/>
      <c r="B341" s="100"/>
      <c r="C341" s="100"/>
      <c r="D341" s="105" t="str">
        <f>IF(OR(Historique!$B341="",Historique!$C341=""),"",IF(IFERROR(COUNTIF(INDEX(Données!$E$2:$Z$100,0,MATCH(Historique!$B341,Données!$E$1:$Z$1,0)),Historique!$C341),0)&gt;0,"OK","⚠ ERREUR"))</f>
        <v/>
      </c>
      <c r="F341" s="148" t="b">
        <v>0</v>
      </c>
      <c r="G341" s="99"/>
      <c r="J341" s="2" t="str">
        <f>IF(B341="","",_xlfn.XLOOKUP(B341,Données!$P$2:$P$11,Données!$Q$2:$Q$11,""))</f>
        <v/>
      </c>
    </row>
    <row r="342" spans="1:10" ht="24.75" customHeight="1" x14ac:dyDescent="0.25">
      <c r="A342" s="100"/>
      <c r="B342" s="100"/>
      <c r="C342" s="100"/>
      <c r="D342" s="105" t="str">
        <f>IF(OR(Historique!$B342="",Historique!$C342=""),"",IF(IFERROR(COUNTIF(INDEX(Données!$E$2:$Z$100,0,MATCH(Historique!$B342,Données!$E$1:$Z$1,0)),Historique!$C342),0)&gt;0,"OK","⚠ ERREUR"))</f>
        <v/>
      </c>
      <c r="F342" s="148" t="b">
        <v>0</v>
      </c>
      <c r="G342" s="99"/>
      <c r="J342" s="2" t="str">
        <f>IF(B342="","",_xlfn.XLOOKUP(B342,Données!$P$2:$P$11,Données!$Q$2:$Q$11,""))</f>
        <v/>
      </c>
    </row>
    <row r="343" spans="1:10" ht="24.75" customHeight="1" x14ac:dyDescent="0.25">
      <c r="A343" s="100"/>
      <c r="B343" s="100"/>
      <c r="C343" s="100"/>
      <c r="D343" s="105" t="str">
        <f>IF(OR(Historique!$B343="",Historique!$C343=""),"",IF(IFERROR(COUNTIF(INDEX(Données!$E$2:$Z$100,0,MATCH(Historique!$B343,Données!$E$1:$Z$1,0)),Historique!$C343),0)&gt;0,"OK","⚠ ERREUR"))</f>
        <v/>
      </c>
      <c r="F343" s="148" t="b">
        <v>0</v>
      </c>
      <c r="G343" s="99"/>
      <c r="J343" s="2" t="str">
        <f>IF(B343="","",_xlfn.XLOOKUP(B343,Données!$P$2:$P$11,Données!$Q$2:$Q$11,""))</f>
        <v/>
      </c>
    </row>
    <row r="344" spans="1:10" ht="24.75" customHeight="1" x14ac:dyDescent="0.25">
      <c r="A344" s="100"/>
      <c r="B344" s="100"/>
      <c r="C344" s="100"/>
      <c r="D344" s="105" t="str">
        <f>IF(OR(Historique!$B344="",Historique!$C344=""),"",IF(IFERROR(COUNTIF(INDEX(Données!$E$2:$Z$100,0,MATCH(Historique!$B344,Données!$E$1:$Z$1,0)),Historique!$C344),0)&gt;0,"OK","⚠ ERREUR"))</f>
        <v/>
      </c>
      <c r="F344" s="148" t="b">
        <v>0</v>
      </c>
      <c r="G344" s="99"/>
      <c r="J344" s="2" t="str">
        <f>IF(B344="","",_xlfn.XLOOKUP(B344,Données!$P$2:$P$11,Données!$Q$2:$Q$11,""))</f>
        <v/>
      </c>
    </row>
    <row r="345" spans="1:10" ht="24.75" customHeight="1" x14ac:dyDescent="0.25">
      <c r="A345" s="100"/>
      <c r="B345" s="100"/>
      <c r="C345" s="100"/>
      <c r="D345" s="105" t="str">
        <f>IF(OR(Historique!$B345="",Historique!$C345=""),"",IF(IFERROR(COUNTIF(INDEX(Données!$E$2:$Z$100,0,MATCH(Historique!$B345,Données!$E$1:$Z$1,0)),Historique!$C345),0)&gt;0,"OK","⚠ ERREUR"))</f>
        <v/>
      </c>
      <c r="F345" s="148" t="b">
        <v>0</v>
      </c>
      <c r="G345" s="99"/>
      <c r="J345" s="2" t="str">
        <f>IF(B345="","",_xlfn.XLOOKUP(B345,Données!$P$2:$P$11,Données!$Q$2:$Q$11,""))</f>
        <v/>
      </c>
    </row>
    <row r="346" spans="1:10" ht="24.75" customHeight="1" x14ac:dyDescent="0.25">
      <c r="A346" s="100"/>
      <c r="B346" s="100"/>
      <c r="C346" s="100"/>
      <c r="D346" s="105" t="str">
        <f>IF(OR(Historique!$B346="",Historique!$C346=""),"",IF(IFERROR(COUNTIF(INDEX(Données!$E$2:$Z$100,0,MATCH(Historique!$B346,Données!$E$1:$Z$1,0)),Historique!$C346),0)&gt;0,"OK","⚠ ERREUR"))</f>
        <v/>
      </c>
      <c r="F346" s="148" t="b">
        <v>0</v>
      </c>
      <c r="G346" s="99"/>
      <c r="J346" s="2" t="str">
        <f>IF(B346="","",_xlfn.XLOOKUP(B346,Données!$P$2:$P$11,Données!$Q$2:$Q$11,""))</f>
        <v/>
      </c>
    </row>
    <row r="347" spans="1:10" ht="24.75" customHeight="1" x14ac:dyDescent="0.25">
      <c r="A347" s="100"/>
      <c r="B347" s="100"/>
      <c r="C347" s="100"/>
      <c r="D347" s="105" t="str">
        <f>IF(OR(Historique!$B347="",Historique!$C347=""),"",IF(IFERROR(COUNTIF(INDEX(Données!$E$2:$Z$100,0,MATCH(Historique!$B347,Données!$E$1:$Z$1,0)),Historique!$C347),0)&gt;0,"OK","⚠ ERREUR"))</f>
        <v/>
      </c>
      <c r="F347" s="148" t="b">
        <v>0</v>
      </c>
      <c r="G347" s="99"/>
      <c r="J347" s="2" t="str">
        <f>IF(B347="","",_xlfn.XLOOKUP(B347,Données!$P$2:$P$11,Données!$Q$2:$Q$11,""))</f>
        <v/>
      </c>
    </row>
    <row r="348" spans="1:10" ht="24.75" customHeight="1" x14ac:dyDescent="0.25">
      <c r="A348" s="100"/>
      <c r="B348" s="100"/>
      <c r="C348" s="100"/>
      <c r="D348" s="105" t="str">
        <f>IF(OR(Historique!$B348="",Historique!$C348=""),"",IF(IFERROR(COUNTIF(INDEX(Données!$E$2:$Z$100,0,MATCH(Historique!$B348,Données!$E$1:$Z$1,0)),Historique!$C348),0)&gt;0,"OK","⚠ ERREUR"))</f>
        <v/>
      </c>
      <c r="F348" s="148" t="b">
        <v>0</v>
      </c>
      <c r="G348" s="99"/>
      <c r="J348" s="2" t="str">
        <f>IF(B348="","",_xlfn.XLOOKUP(B348,Données!$P$2:$P$11,Données!$Q$2:$Q$11,""))</f>
        <v/>
      </c>
    </row>
    <row r="349" spans="1:10" ht="24.75" customHeight="1" x14ac:dyDescent="0.25">
      <c r="A349" s="100"/>
      <c r="B349" s="100"/>
      <c r="C349" s="100"/>
      <c r="D349" s="105" t="str">
        <f>IF(OR(Historique!$B349="",Historique!$C349=""),"",IF(IFERROR(COUNTIF(INDEX(Données!$E$2:$Z$100,0,MATCH(Historique!$B349,Données!$E$1:$Z$1,0)),Historique!$C349),0)&gt;0,"OK","⚠ ERREUR"))</f>
        <v/>
      </c>
      <c r="F349" s="148" t="b">
        <v>0</v>
      </c>
      <c r="G349" s="99"/>
      <c r="J349" s="2" t="str">
        <f>IF(B349="","",_xlfn.XLOOKUP(B349,Données!$P$2:$P$11,Données!$Q$2:$Q$11,""))</f>
        <v/>
      </c>
    </row>
    <row r="350" spans="1:10" ht="24.75" customHeight="1" x14ac:dyDescent="0.25">
      <c r="A350" s="100"/>
      <c r="B350" s="100"/>
      <c r="C350" s="100"/>
      <c r="D350" s="105" t="str">
        <f>IF(OR(Historique!$B350="",Historique!$C350=""),"",IF(IFERROR(COUNTIF(INDEX(Données!$E$2:$Z$100,0,MATCH(Historique!$B350,Données!$E$1:$Z$1,0)),Historique!$C350),0)&gt;0,"OK","⚠ ERREUR"))</f>
        <v/>
      </c>
      <c r="F350" s="148" t="b">
        <v>0</v>
      </c>
      <c r="G350" s="99"/>
      <c r="J350" s="2" t="str">
        <f>IF(B350="","",_xlfn.XLOOKUP(B350,Données!$P$2:$P$11,Données!$Q$2:$Q$11,""))</f>
        <v/>
      </c>
    </row>
    <row r="351" spans="1:10" ht="24.75" customHeight="1" x14ac:dyDescent="0.25">
      <c r="A351" s="100"/>
      <c r="B351" s="100"/>
      <c r="C351" s="100"/>
      <c r="D351" s="105" t="str">
        <f>IF(OR(Historique!$B351="",Historique!$C351=""),"",IF(IFERROR(COUNTIF(INDEX(Données!$E$2:$Z$100,0,MATCH(Historique!$B351,Données!$E$1:$Z$1,0)),Historique!$C351),0)&gt;0,"OK","⚠ ERREUR"))</f>
        <v/>
      </c>
      <c r="F351" s="148" t="b">
        <v>0</v>
      </c>
      <c r="G351" s="99"/>
      <c r="J351" s="2" t="str">
        <f>IF(B351="","",_xlfn.XLOOKUP(B351,Données!$P$2:$P$11,Données!$Q$2:$Q$11,""))</f>
        <v/>
      </c>
    </row>
    <row r="352" spans="1:10" ht="24.75" customHeight="1" x14ac:dyDescent="0.25">
      <c r="A352" s="100"/>
      <c r="B352" s="100"/>
      <c r="C352" s="100"/>
      <c r="D352" s="105" t="str">
        <f>IF(OR(Historique!$B352="",Historique!$C352=""),"",IF(IFERROR(COUNTIF(INDEX(Données!$E$2:$Z$100,0,MATCH(Historique!$B352,Données!$E$1:$Z$1,0)),Historique!$C352),0)&gt;0,"OK","⚠ ERREUR"))</f>
        <v/>
      </c>
      <c r="F352" s="148" t="b">
        <v>0</v>
      </c>
      <c r="G352" s="99"/>
      <c r="J352" s="2" t="str">
        <f>IF(B352="","",_xlfn.XLOOKUP(B352,Données!$P$2:$P$11,Données!$Q$2:$Q$11,""))</f>
        <v/>
      </c>
    </row>
    <row r="353" spans="1:10" ht="24.75" customHeight="1" x14ac:dyDescent="0.25">
      <c r="A353" s="100"/>
      <c r="B353" s="100"/>
      <c r="C353" s="100"/>
      <c r="D353" s="105" t="str">
        <f>IF(OR(Historique!$B353="",Historique!$C353=""),"",IF(IFERROR(COUNTIF(INDEX(Données!$E$2:$Z$100,0,MATCH(Historique!$B353,Données!$E$1:$Z$1,0)),Historique!$C353),0)&gt;0,"OK","⚠ ERREUR"))</f>
        <v/>
      </c>
      <c r="F353" s="148" t="b">
        <v>0</v>
      </c>
      <c r="G353" s="99"/>
      <c r="J353" s="2" t="str">
        <f>IF(B353="","",_xlfn.XLOOKUP(B353,Données!$P$2:$P$11,Données!$Q$2:$Q$11,""))</f>
        <v/>
      </c>
    </row>
    <row r="354" spans="1:10" ht="24.75" customHeight="1" x14ac:dyDescent="0.25">
      <c r="A354" s="100"/>
      <c r="B354" s="100"/>
      <c r="C354" s="100"/>
      <c r="D354" s="105" t="str">
        <f>IF(OR(Historique!$B354="",Historique!$C354=""),"",IF(IFERROR(COUNTIF(INDEX(Données!$E$2:$Z$100,0,MATCH(Historique!$B354,Données!$E$1:$Z$1,0)),Historique!$C354),0)&gt;0,"OK","⚠ ERREUR"))</f>
        <v/>
      </c>
      <c r="F354" s="148" t="b">
        <v>0</v>
      </c>
      <c r="G354" s="99"/>
      <c r="J354" s="2" t="str">
        <f>IF(B354="","",_xlfn.XLOOKUP(B354,Données!$P$2:$P$11,Données!$Q$2:$Q$11,""))</f>
        <v/>
      </c>
    </row>
    <row r="355" spans="1:10" ht="24.75" customHeight="1" x14ac:dyDescent="0.25">
      <c r="A355" s="100"/>
      <c r="B355" s="100"/>
      <c r="C355" s="100"/>
      <c r="D355" s="105" t="str">
        <f>IF(OR(Historique!$B355="",Historique!$C355=""),"",IF(IFERROR(COUNTIF(INDEX(Données!$E$2:$Z$100,0,MATCH(Historique!$B355,Données!$E$1:$Z$1,0)),Historique!$C355),0)&gt;0,"OK","⚠ ERREUR"))</f>
        <v/>
      </c>
      <c r="F355" s="148" t="b">
        <v>0</v>
      </c>
      <c r="G355" s="99"/>
      <c r="J355" s="2" t="str">
        <f>IF(B355="","",_xlfn.XLOOKUP(B355,Données!$P$2:$P$11,Données!$Q$2:$Q$11,""))</f>
        <v/>
      </c>
    </row>
    <row r="356" spans="1:10" ht="24.75" customHeight="1" x14ac:dyDescent="0.25">
      <c r="A356" s="100"/>
      <c r="B356" s="100"/>
      <c r="C356" s="100"/>
      <c r="D356" s="105" t="str">
        <f>IF(OR(Historique!$B356="",Historique!$C356=""),"",IF(IFERROR(COUNTIF(INDEX(Données!$E$2:$Z$100,0,MATCH(Historique!$B356,Données!$E$1:$Z$1,0)),Historique!$C356),0)&gt;0,"OK","⚠ ERREUR"))</f>
        <v/>
      </c>
      <c r="F356" s="148" t="b">
        <v>0</v>
      </c>
      <c r="G356" s="99"/>
      <c r="J356" s="2" t="str">
        <f>IF(B356="","",_xlfn.XLOOKUP(B356,Données!$P$2:$P$11,Données!$Q$2:$Q$11,""))</f>
        <v/>
      </c>
    </row>
    <row r="357" spans="1:10" ht="24.75" customHeight="1" x14ac:dyDescent="0.25">
      <c r="A357" s="100"/>
      <c r="B357" s="100"/>
      <c r="C357" s="100"/>
      <c r="D357" s="105" t="str">
        <f>IF(OR(Historique!$B357="",Historique!$C357=""),"",IF(IFERROR(COUNTIF(INDEX(Données!$E$2:$Z$100,0,MATCH(Historique!$B357,Données!$E$1:$Z$1,0)),Historique!$C357),0)&gt;0,"OK","⚠ ERREUR"))</f>
        <v/>
      </c>
      <c r="F357" s="148" t="b">
        <v>0</v>
      </c>
      <c r="G357" s="99"/>
      <c r="J357" s="2" t="str">
        <f>IF(B357="","",_xlfn.XLOOKUP(B357,Données!$P$2:$P$11,Données!$Q$2:$Q$11,""))</f>
        <v/>
      </c>
    </row>
    <row r="358" spans="1:10" ht="24.75" customHeight="1" x14ac:dyDescent="0.25">
      <c r="A358" s="100"/>
      <c r="B358" s="100"/>
      <c r="C358" s="100"/>
      <c r="D358" s="105" t="str">
        <f>IF(OR(Historique!$B358="",Historique!$C358=""),"",IF(IFERROR(COUNTIF(INDEX(Données!$E$2:$Z$100,0,MATCH(Historique!$B358,Données!$E$1:$Z$1,0)),Historique!$C358),0)&gt;0,"OK","⚠ ERREUR"))</f>
        <v/>
      </c>
      <c r="F358" s="148" t="b">
        <v>0</v>
      </c>
      <c r="G358" s="99"/>
      <c r="J358" s="2" t="str">
        <f>IF(B358="","",_xlfn.XLOOKUP(B358,Données!$P$2:$P$11,Données!$Q$2:$Q$11,""))</f>
        <v/>
      </c>
    </row>
    <row r="359" spans="1:10" ht="24.75" customHeight="1" x14ac:dyDescent="0.25">
      <c r="A359" s="100"/>
      <c r="B359" s="100"/>
      <c r="C359" s="100"/>
      <c r="D359" s="105" t="str">
        <f>IF(OR(Historique!$B359="",Historique!$C359=""),"",IF(IFERROR(COUNTIF(INDEX(Données!$E$2:$Z$100,0,MATCH(Historique!$B359,Données!$E$1:$Z$1,0)),Historique!$C359),0)&gt;0,"OK","⚠ ERREUR"))</f>
        <v/>
      </c>
      <c r="F359" s="148" t="b">
        <v>0</v>
      </c>
      <c r="G359" s="99"/>
      <c r="J359" s="2" t="str">
        <f>IF(B359="","",_xlfn.XLOOKUP(B359,Données!$P$2:$P$11,Données!$Q$2:$Q$11,""))</f>
        <v/>
      </c>
    </row>
    <row r="360" spans="1:10" ht="24.75" customHeight="1" x14ac:dyDescent="0.25">
      <c r="A360" s="100"/>
      <c r="B360" s="100"/>
      <c r="C360" s="100"/>
      <c r="D360" s="105" t="str">
        <f>IF(OR(Historique!$B360="",Historique!$C360=""),"",IF(IFERROR(COUNTIF(INDEX(Données!$E$2:$Z$100,0,MATCH(Historique!$B360,Données!$E$1:$Z$1,0)),Historique!$C360),0)&gt;0,"OK","⚠ ERREUR"))</f>
        <v/>
      </c>
      <c r="F360" s="148" t="b">
        <v>0</v>
      </c>
      <c r="G360" s="99"/>
      <c r="J360" s="2" t="str">
        <f>IF(B360="","",_xlfn.XLOOKUP(B360,Données!$P$2:$P$11,Données!$Q$2:$Q$11,""))</f>
        <v/>
      </c>
    </row>
    <row r="361" spans="1:10" ht="24.75" customHeight="1" x14ac:dyDescent="0.25">
      <c r="A361" s="100"/>
      <c r="B361" s="100"/>
      <c r="C361" s="100"/>
      <c r="D361" s="105" t="str">
        <f>IF(OR(Historique!$B361="",Historique!$C361=""),"",IF(IFERROR(COUNTIF(INDEX(Données!$E$2:$Z$100,0,MATCH(Historique!$B361,Données!$E$1:$Z$1,0)),Historique!$C361),0)&gt;0,"OK","⚠ ERREUR"))</f>
        <v/>
      </c>
      <c r="F361" s="148" t="b">
        <v>0</v>
      </c>
      <c r="G361" s="99"/>
      <c r="J361" s="2" t="str">
        <f>IF(B361="","",_xlfn.XLOOKUP(B361,Données!$P$2:$P$11,Données!$Q$2:$Q$11,""))</f>
        <v/>
      </c>
    </row>
    <row r="362" spans="1:10" ht="24.75" customHeight="1" x14ac:dyDescent="0.25">
      <c r="A362" s="100"/>
      <c r="B362" s="100"/>
      <c r="C362" s="100"/>
      <c r="D362" s="105" t="str">
        <f>IF(OR(Historique!$B362="",Historique!$C362=""),"",IF(IFERROR(COUNTIF(INDEX(Données!$E$2:$Z$100,0,MATCH(Historique!$B362,Données!$E$1:$Z$1,0)),Historique!$C362),0)&gt;0,"OK","⚠ ERREUR"))</f>
        <v/>
      </c>
      <c r="F362" s="148" t="b">
        <v>0</v>
      </c>
      <c r="G362" s="99"/>
      <c r="J362" s="2" t="str">
        <f>IF(B362="","",_xlfn.XLOOKUP(B362,Données!$P$2:$P$11,Données!$Q$2:$Q$11,""))</f>
        <v/>
      </c>
    </row>
    <row r="363" spans="1:10" ht="24.75" customHeight="1" x14ac:dyDescent="0.25">
      <c r="A363" s="100"/>
      <c r="B363" s="100"/>
      <c r="C363" s="100"/>
      <c r="D363" s="105" t="str">
        <f>IF(OR(Historique!$B363="",Historique!$C363=""),"",IF(IFERROR(COUNTIF(INDEX(Données!$E$2:$Z$100,0,MATCH(Historique!$B363,Données!$E$1:$Z$1,0)),Historique!$C363),0)&gt;0,"OK","⚠ ERREUR"))</f>
        <v/>
      </c>
      <c r="F363" s="148" t="b">
        <v>0</v>
      </c>
      <c r="G363" s="99"/>
      <c r="J363" s="2" t="str">
        <f>IF(B363="","",_xlfn.XLOOKUP(B363,Données!$P$2:$P$11,Données!$Q$2:$Q$11,""))</f>
        <v/>
      </c>
    </row>
    <row r="364" spans="1:10" ht="24.75" customHeight="1" x14ac:dyDescent="0.25">
      <c r="A364" s="100"/>
      <c r="B364" s="100"/>
      <c r="C364" s="100"/>
      <c r="D364" s="105" t="str">
        <f>IF(OR(Historique!$B364="",Historique!$C364=""),"",IF(IFERROR(COUNTIF(INDEX(Données!$E$2:$Z$100,0,MATCH(Historique!$B364,Données!$E$1:$Z$1,0)),Historique!$C364),0)&gt;0,"OK","⚠ ERREUR"))</f>
        <v/>
      </c>
      <c r="F364" s="148" t="b">
        <v>0</v>
      </c>
      <c r="G364" s="99"/>
      <c r="J364" s="2" t="str">
        <f>IF(B364="","",_xlfn.XLOOKUP(B364,Données!$P$2:$P$11,Données!$Q$2:$Q$11,""))</f>
        <v/>
      </c>
    </row>
    <row r="365" spans="1:10" ht="24.75" customHeight="1" x14ac:dyDescent="0.25">
      <c r="A365" s="100"/>
      <c r="B365" s="100"/>
      <c r="C365" s="100"/>
      <c r="D365" s="105" t="str">
        <f>IF(OR(Historique!$B365="",Historique!$C365=""),"",IF(IFERROR(COUNTIF(INDEX(Données!$E$2:$Z$100,0,MATCH(Historique!$B365,Données!$E$1:$Z$1,0)),Historique!$C365),0)&gt;0,"OK","⚠ ERREUR"))</f>
        <v/>
      </c>
      <c r="F365" s="148" t="b">
        <v>0</v>
      </c>
      <c r="G365" s="99"/>
      <c r="J365" s="2" t="str">
        <f>IF(B365="","",_xlfn.XLOOKUP(B365,Données!$P$2:$P$11,Données!$Q$2:$Q$11,""))</f>
        <v/>
      </c>
    </row>
    <row r="366" spans="1:10" ht="24.75" customHeight="1" x14ac:dyDescent="0.25">
      <c r="A366" s="100"/>
      <c r="B366" s="100"/>
      <c r="C366" s="100"/>
      <c r="D366" s="105" t="str">
        <f>IF(OR(Historique!$B366="",Historique!$C366=""),"",IF(IFERROR(COUNTIF(INDEX(Données!$E$2:$Z$100,0,MATCH(Historique!$B366,Données!$E$1:$Z$1,0)),Historique!$C366),0)&gt;0,"OK","⚠ ERREUR"))</f>
        <v/>
      </c>
      <c r="F366" s="148" t="b">
        <v>0</v>
      </c>
      <c r="G366" s="99"/>
      <c r="J366" s="2" t="str">
        <f>IF(B366="","",_xlfn.XLOOKUP(B366,Données!$P$2:$P$11,Données!$Q$2:$Q$11,""))</f>
        <v/>
      </c>
    </row>
    <row r="367" spans="1:10" ht="24.75" customHeight="1" x14ac:dyDescent="0.25">
      <c r="A367" s="100"/>
      <c r="B367" s="100"/>
      <c r="C367" s="100"/>
      <c r="D367" s="105" t="str">
        <f>IF(OR(Historique!$B367="",Historique!$C367=""),"",IF(IFERROR(COUNTIF(INDEX(Données!$E$2:$Z$100,0,MATCH(Historique!$B367,Données!$E$1:$Z$1,0)),Historique!$C367),0)&gt;0,"OK","⚠ ERREUR"))</f>
        <v/>
      </c>
      <c r="F367" s="148" t="b">
        <v>0</v>
      </c>
      <c r="G367" s="99"/>
      <c r="J367" s="2" t="str">
        <f>IF(B367="","",_xlfn.XLOOKUP(B367,Données!$P$2:$P$11,Données!$Q$2:$Q$11,""))</f>
        <v/>
      </c>
    </row>
    <row r="368" spans="1:10" ht="24.75" customHeight="1" x14ac:dyDescent="0.25">
      <c r="A368" s="100"/>
      <c r="B368" s="100"/>
      <c r="C368" s="100"/>
      <c r="D368" s="105" t="str">
        <f>IF(OR(Historique!$B368="",Historique!$C368=""),"",IF(IFERROR(COUNTIF(INDEX(Données!$E$2:$Z$100,0,MATCH(Historique!$B368,Données!$E$1:$Z$1,0)),Historique!$C368),0)&gt;0,"OK","⚠ ERREUR"))</f>
        <v/>
      </c>
      <c r="F368" s="148" t="b">
        <v>0</v>
      </c>
      <c r="G368" s="99"/>
      <c r="J368" s="2" t="str">
        <f>IF(B368="","",_xlfn.XLOOKUP(B368,Données!$P$2:$P$11,Données!$Q$2:$Q$11,""))</f>
        <v/>
      </c>
    </row>
    <row r="369" spans="1:10" ht="24.75" customHeight="1" x14ac:dyDescent="0.25">
      <c r="A369" s="100"/>
      <c r="B369" s="100"/>
      <c r="C369" s="100"/>
      <c r="D369" s="105" t="str">
        <f>IF(OR(Historique!$B369="",Historique!$C369=""),"",IF(IFERROR(COUNTIF(INDEX(Données!$E$2:$Z$100,0,MATCH(Historique!$B369,Données!$E$1:$Z$1,0)),Historique!$C369),0)&gt;0,"OK","⚠ ERREUR"))</f>
        <v/>
      </c>
      <c r="F369" s="148" t="b">
        <v>0</v>
      </c>
      <c r="G369" s="99"/>
      <c r="J369" s="2" t="str">
        <f>IF(B369="","",_xlfn.XLOOKUP(B369,Données!$P$2:$P$11,Données!$Q$2:$Q$11,""))</f>
        <v/>
      </c>
    </row>
    <row r="370" spans="1:10" ht="24.75" customHeight="1" x14ac:dyDescent="0.25">
      <c r="A370" s="100"/>
      <c r="B370" s="100"/>
      <c r="C370" s="100"/>
      <c r="D370" s="105" t="str">
        <f>IF(OR(Historique!$B370="",Historique!$C370=""),"",IF(IFERROR(COUNTIF(INDEX(Données!$E$2:$Z$100,0,MATCH(Historique!$B370,Données!$E$1:$Z$1,0)),Historique!$C370),0)&gt;0,"OK","⚠ ERREUR"))</f>
        <v/>
      </c>
      <c r="F370" s="148" t="b">
        <v>0</v>
      </c>
      <c r="G370" s="99"/>
      <c r="J370" s="2" t="str">
        <f>IF(B370="","",_xlfn.XLOOKUP(B370,Données!$P$2:$P$11,Données!$Q$2:$Q$11,""))</f>
        <v/>
      </c>
    </row>
    <row r="371" spans="1:10" ht="24.75" customHeight="1" x14ac:dyDescent="0.25">
      <c r="A371" s="100"/>
      <c r="B371" s="100"/>
      <c r="C371" s="100"/>
      <c r="D371" s="105" t="str">
        <f>IF(OR(Historique!$B371="",Historique!$C371=""),"",IF(IFERROR(COUNTIF(INDEX(Données!$E$2:$Z$100,0,MATCH(Historique!$B371,Données!$E$1:$Z$1,0)),Historique!$C371),0)&gt;0,"OK","⚠ ERREUR"))</f>
        <v/>
      </c>
      <c r="F371" s="148" t="b">
        <v>0</v>
      </c>
      <c r="G371" s="99"/>
      <c r="J371" s="2" t="str">
        <f>IF(B371="","",_xlfn.XLOOKUP(B371,Données!$P$2:$P$11,Données!$Q$2:$Q$11,""))</f>
        <v/>
      </c>
    </row>
    <row r="372" spans="1:10" ht="24.75" customHeight="1" x14ac:dyDescent="0.25">
      <c r="A372" s="100"/>
      <c r="B372" s="100"/>
      <c r="C372" s="100"/>
      <c r="D372" s="105" t="str">
        <f>IF(OR(Historique!$B372="",Historique!$C372=""),"",IF(IFERROR(COUNTIF(INDEX(Données!$E$2:$Z$100,0,MATCH(Historique!$B372,Données!$E$1:$Z$1,0)),Historique!$C372),0)&gt;0,"OK","⚠ ERREUR"))</f>
        <v/>
      </c>
      <c r="F372" s="148" t="b">
        <v>0</v>
      </c>
      <c r="G372" s="99"/>
      <c r="J372" s="2" t="str">
        <f>IF(B372="","",_xlfn.XLOOKUP(B372,Données!$P$2:$P$11,Données!$Q$2:$Q$11,""))</f>
        <v/>
      </c>
    </row>
    <row r="373" spans="1:10" ht="24.75" customHeight="1" x14ac:dyDescent="0.25">
      <c r="A373" s="100"/>
      <c r="B373" s="100"/>
      <c r="C373" s="100"/>
      <c r="D373" s="105" t="str">
        <f>IF(OR(Historique!$B373="",Historique!$C373=""),"",IF(IFERROR(COUNTIF(INDEX(Données!$E$2:$Z$100,0,MATCH(Historique!$B373,Données!$E$1:$Z$1,0)),Historique!$C373),0)&gt;0,"OK","⚠ ERREUR"))</f>
        <v/>
      </c>
      <c r="F373" s="148" t="b">
        <v>0</v>
      </c>
      <c r="G373" s="99"/>
      <c r="J373" s="2" t="str">
        <f>IF(B373="","",_xlfn.XLOOKUP(B373,Données!$P$2:$P$11,Données!$Q$2:$Q$11,""))</f>
        <v/>
      </c>
    </row>
    <row r="374" spans="1:10" ht="24.75" customHeight="1" x14ac:dyDescent="0.25">
      <c r="A374" s="100"/>
      <c r="B374" s="100"/>
      <c r="C374" s="100"/>
      <c r="D374" s="105" t="str">
        <f>IF(OR(Historique!$B374="",Historique!$C374=""),"",IF(IFERROR(COUNTIF(INDEX(Données!$E$2:$Z$100,0,MATCH(Historique!$B374,Données!$E$1:$Z$1,0)),Historique!$C374),0)&gt;0,"OK","⚠ ERREUR"))</f>
        <v/>
      </c>
      <c r="F374" s="148" t="b">
        <v>0</v>
      </c>
      <c r="G374" s="99"/>
      <c r="J374" s="2" t="str">
        <f>IF(B374="","",_xlfn.XLOOKUP(B374,Données!$P$2:$P$11,Données!$Q$2:$Q$11,""))</f>
        <v/>
      </c>
    </row>
    <row r="375" spans="1:10" ht="24.75" customHeight="1" x14ac:dyDescent="0.25">
      <c r="A375" s="100"/>
      <c r="B375" s="100"/>
      <c r="C375" s="100"/>
      <c r="D375" s="105" t="str">
        <f>IF(OR(Historique!$B375="",Historique!$C375=""),"",IF(IFERROR(COUNTIF(INDEX(Données!$E$2:$Z$100,0,MATCH(Historique!$B375,Données!$E$1:$Z$1,0)),Historique!$C375),0)&gt;0,"OK","⚠ ERREUR"))</f>
        <v/>
      </c>
      <c r="F375" s="148" t="b">
        <v>0</v>
      </c>
      <c r="G375" s="99"/>
      <c r="J375" s="2" t="str">
        <f>IF(B375="","",_xlfn.XLOOKUP(B375,Données!$P$2:$P$11,Données!$Q$2:$Q$11,""))</f>
        <v/>
      </c>
    </row>
    <row r="376" spans="1:10" ht="24.75" customHeight="1" x14ac:dyDescent="0.25">
      <c r="A376" s="100"/>
      <c r="B376" s="100"/>
      <c r="C376" s="100"/>
      <c r="D376" s="105" t="str">
        <f>IF(OR(Historique!$B376="",Historique!$C376=""),"",IF(IFERROR(COUNTIF(INDEX(Données!$E$2:$Z$100,0,MATCH(Historique!$B376,Données!$E$1:$Z$1,0)),Historique!$C376),0)&gt;0,"OK","⚠ ERREUR"))</f>
        <v/>
      </c>
      <c r="F376" s="148" t="b">
        <v>0</v>
      </c>
      <c r="G376" s="99"/>
      <c r="J376" s="2" t="str">
        <f>IF(B376="","",_xlfn.XLOOKUP(B376,Données!$P$2:$P$11,Données!$Q$2:$Q$11,""))</f>
        <v/>
      </c>
    </row>
    <row r="377" spans="1:10" ht="24.75" customHeight="1" x14ac:dyDescent="0.25">
      <c r="A377" s="100"/>
      <c r="B377" s="100"/>
      <c r="C377" s="100"/>
      <c r="D377" s="105" t="str">
        <f>IF(OR(Historique!$B377="",Historique!$C377=""),"",IF(IFERROR(COUNTIF(INDEX(Données!$E$2:$Z$100,0,MATCH(Historique!$B377,Données!$E$1:$Z$1,0)),Historique!$C377),0)&gt;0,"OK","⚠ ERREUR"))</f>
        <v/>
      </c>
      <c r="F377" s="148" t="b">
        <v>0</v>
      </c>
      <c r="G377" s="99"/>
      <c r="J377" s="2" t="str">
        <f>IF(B377="","",_xlfn.XLOOKUP(B377,Données!$P$2:$P$11,Données!$Q$2:$Q$11,""))</f>
        <v/>
      </c>
    </row>
    <row r="378" spans="1:10" ht="24.75" customHeight="1" x14ac:dyDescent="0.25">
      <c r="A378" s="100"/>
      <c r="B378" s="100"/>
      <c r="C378" s="100"/>
      <c r="D378" s="105" t="str">
        <f>IF(OR(Historique!$B378="",Historique!$C378=""),"",IF(IFERROR(COUNTIF(INDEX(Données!$E$2:$Z$100,0,MATCH(Historique!$B378,Données!$E$1:$Z$1,0)),Historique!$C378),0)&gt;0,"OK","⚠ ERREUR"))</f>
        <v/>
      </c>
      <c r="F378" s="148" t="b">
        <v>0</v>
      </c>
      <c r="G378" s="99"/>
      <c r="J378" s="2" t="str">
        <f>IF(B378="","",_xlfn.XLOOKUP(B378,Données!$P$2:$P$11,Données!$Q$2:$Q$11,""))</f>
        <v/>
      </c>
    </row>
    <row r="379" spans="1:10" ht="24.75" customHeight="1" x14ac:dyDescent="0.25">
      <c r="A379" s="100"/>
      <c r="B379" s="100"/>
      <c r="C379" s="100"/>
      <c r="D379" s="105" t="str">
        <f>IF(OR(Historique!$B379="",Historique!$C379=""),"",IF(IFERROR(COUNTIF(INDEX(Données!$E$2:$Z$100,0,MATCH(Historique!$B379,Données!$E$1:$Z$1,0)),Historique!$C379),0)&gt;0,"OK","⚠ ERREUR"))</f>
        <v/>
      </c>
      <c r="F379" s="148" t="b">
        <v>0</v>
      </c>
      <c r="G379" s="99"/>
      <c r="J379" s="2" t="str">
        <f>IF(B379="","",_xlfn.XLOOKUP(B379,Données!$P$2:$P$11,Données!$Q$2:$Q$11,""))</f>
        <v/>
      </c>
    </row>
    <row r="380" spans="1:10" ht="24.75" customHeight="1" x14ac:dyDescent="0.25">
      <c r="A380" s="100"/>
      <c r="B380" s="100"/>
      <c r="C380" s="100"/>
      <c r="D380" s="105" t="str">
        <f>IF(OR(Historique!$B380="",Historique!$C380=""),"",IF(IFERROR(COUNTIF(INDEX(Données!$E$2:$Z$100,0,MATCH(Historique!$B380,Données!$E$1:$Z$1,0)),Historique!$C380),0)&gt;0,"OK","⚠ ERREUR"))</f>
        <v/>
      </c>
      <c r="F380" s="148" t="b">
        <v>0</v>
      </c>
      <c r="G380" s="99"/>
      <c r="J380" s="2" t="str">
        <f>IF(B380="","",_xlfn.XLOOKUP(B380,Données!$P$2:$P$11,Données!$Q$2:$Q$11,""))</f>
        <v/>
      </c>
    </row>
    <row r="381" spans="1:10" ht="24.75" customHeight="1" x14ac:dyDescent="0.25">
      <c r="A381" s="100"/>
      <c r="B381" s="100"/>
      <c r="C381" s="100"/>
      <c r="D381" s="105" t="str">
        <f>IF(OR(Historique!$B381="",Historique!$C381=""),"",IF(IFERROR(COUNTIF(INDEX(Données!$E$2:$Z$100,0,MATCH(Historique!$B381,Données!$E$1:$Z$1,0)),Historique!$C381),0)&gt;0,"OK","⚠ ERREUR"))</f>
        <v/>
      </c>
      <c r="F381" s="148" t="b">
        <v>0</v>
      </c>
      <c r="G381" s="99"/>
      <c r="J381" s="2" t="str">
        <f>IF(B381="","",_xlfn.XLOOKUP(B381,Données!$P$2:$P$11,Données!$Q$2:$Q$11,""))</f>
        <v/>
      </c>
    </row>
    <row r="382" spans="1:10" ht="24.75" customHeight="1" x14ac:dyDescent="0.25">
      <c r="A382" s="100"/>
      <c r="B382" s="100"/>
      <c r="C382" s="100"/>
      <c r="D382" s="105" t="str">
        <f>IF(OR(Historique!$B382="",Historique!$C382=""),"",IF(IFERROR(COUNTIF(INDEX(Données!$E$2:$Z$100,0,MATCH(Historique!$B382,Données!$E$1:$Z$1,0)),Historique!$C382),0)&gt;0,"OK","⚠ ERREUR"))</f>
        <v/>
      </c>
      <c r="F382" s="148" t="b">
        <v>0</v>
      </c>
      <c r="G382" s="99"/>
      <c r="J382" s="2" t="str">
        <f>IF(B382="","",_xlfn.XLOOKUP(B382,Données!$P$2:$P$11,Données!$Q$2:$Q$11,""))</f>
        <v/>
      </c>
    </row>
    <row r="383" spans="1:10" ht="24.75" customHeight="1" x14ac:dyDescent="0.25">
      <c r="A383" s="100"/>
      <c r="B383" s="100"/>
      <c r="C383" s="100"/>
      <c r="D383" s="105" t="str">
        <f>IF(OR(Historique!$B383="",Historique!$C383=""),"",IF(IFERROR(COUNTIF(INDEX(Données!$E$2:$Z$100,0,MATCH(Historique!$B383,Données!$E$1:$Z$1,0)),Historique!$C383),0)&gt;0,"OK","⚠ ERREUR"))</f>
        <v/>
      </c>
      <c r="F383" s="148" t="b">
        <v>0</v>
      </c>
      <c r="G383" s="99"/>
      <c r="J383" s="2" t="str">
        <f>IF(B383="","",_xlfn.XLOOKUP(B383,Données!$P$2:$P$11,Données!$Q$2:$Q$11,""))</f>
        <v/>
      </c>
    </row>
    <row r="384" spans="1:10" ht="24.75" customHeight="1" x14ac:dyDescent="0.25">
      <c r="A384" s="100"/>
      <c r="B384" s="100"/>
      <c r="C384" s="100"/>
      <c r="D384" s="105" t="str">
        <f>IF(OR(Historique!$B384="",Historique!$C384=""),"",IF(IFERROR(COUNTIF(INDEX(Données!$E$2:$Z$100,0,MATCH(Historique!$B384,Données!$E$1:$Z$1,0)),Historique!$C384),0)&gt;0,"OK","⚠ ERREUR"))</f>
        <v/>
      </c>
      <c r="F384" s="148" t="b">
        <v>0</v>
      </c>
      <c r="G384" s="99"/>
      <c r="J384" s="2" t="str">
        <f>IF(B384="","",_xlfn.XLOOKUP(B384,Données!$P$2:$P$11,Données!$Q$2:$Q$11,""))</f>
        <v/>
      </c>
    </row>
    <row r="385" spans="1:10" ht="24.75" customHeight="1" x14ac:dyDescent="0.25">
      <c r="A385" s="100"/>
      <c r="B385" s="100"/>
      <c r="C385" s="100"/>
      <c r="D385" s="105" t="str">
        <f>IF(OR(Historique!$B385="",Historique!$C385=""),"",IF(IFERROR(COUNTIF(INDEX(Données!$E$2:$Z$100,0,MATCH(Historique!$B385,Données!$E$1:$Z$1,0)),Historique!$C385),0)&gt;0,"OK","⚠ ERREUR"))</f>
        <v/>
      </c>
      <c r="F385" s="148" t="b">
        <v>0</v>
      </c>
      <c r="G385" s="99"/>
      <c r="J385" s="2" t="str">
        <f>IF(B385="","",_xlfn.XLOOKUP(B385,Données!$P$2:$P$11,Données!$Q$2:$Q$11,""))</f>
        <v/>
      </c>
    </row>
    <row r="386" spans="1:10" ht="24.75" customHeight="1" x14ac:dyDescent="0.25">
      <c r="A386" s="100"/>
      <c r="B386" s="100"/>
      <c r="C386" s="100"/>
      <c r="D386" s="105" t="str">
        <f>IF(OR(Historique!$B386="",Historique!$C386=""),"",IF(IFERROR(COUNTIF(INDEX(Données!$E$2:$Z$100,0,MATCH(Historique!$B386,Données!$E$1:$Z$1,0)),Historique!$C386),0)&gt;0,"OK","⚠ ERREUR"))</f>
        <v/>
      </c>
      <c r="F386" s="148" t="b">
        <v>0</v>
      </c>
      <c r="G386" s="99"/>
      <c r="J386" s="2" t="str">
        <f>IF(B386="","",_xlfn.XLOOKUP(B386,Données!$P$2:$P$11,Données!$Q$2:$Q$11,""))</f>
        <v/>
      </c>
    </row>
    <row r="387" spans="1:10" ht="24.75" customHeight="1" x14ac:dyDescent="0.25">
      <c r="A387" s="100"/>
      <c r="B387" s="100"/>
      <c r="C387" s="100"/>
      <c r="D387" s="105" t="str">
        <f>IF(OR(Historique!$B387="",Historique!$C387=""),"",IF(IFERROR(COUNTIF(INDEX(Données!$E$2:$Z$100,0,MATCH(Historique!$B387,Données!$E$1:$Z$1,0)),Historique!$C387),0)&gt;0,"OK","⚠ ERREUR"))</f>
        <v/>
      </c>
      <c r="F387" s="148" t="b">
        <v>0</v>
      </c>
      <c r="G387" s="99"/>
      <c r="J387" s="2" t="str">
        <f>IF(B387="","",_xlfn.XLOOKUP(B387,Données!$P$2:$P$11,Données!$Q$2:$Q$11,""))</f>
        <v/>
      </c>
    </row>
    <row r="388" spans="1:10" ht="24.75" customHeight="1" x14ac:dyDescent="0.25">
      <c r="A388" s="100"/>
      <c r="B388" s="100"/>
      <c r="C388" s="100"/>
      <c r="D388" s="105" t="str">
        <f>IF(OR(Historique!$B388="",Historique!$C388=""),"",IF(IFERROR(COUNTIF(INDEX(Données!$E$2:$Z$100,0,MATCH(Historique!$B388,Données!$E$1:$Z$1,0)),Historique!$C388),0)&gt;0,"OK","⚠ ERREUR"))</f>
        <v/>
      </c>
      <c r="F388" s="148" t="b">
        <v>0</v>
      </c>
      <c r="G388" s="99"/>
      <c r="J388" s="2" t="str">
        <f>IF(B388="","",_xlfn.XLOOKUP(B388,Données!$P$2:$P$11,Données!$Q$2:$Q$11,""))</f>
        <v/>
      </c>
    </row>
    <row r="389" spans="1:10" ht="24.75" customHeight="1" x14ac:dyDescent="0.25">
      <c r="A389" s="100"/>
      <c r="B389" s="100"/>
      <c r="C389" s="100"/>
      <c r="D389" s="105" t="str">
        <f>IF(OR(Historique!$B389="",Historique!$C389=""),"",IF(IFERROR(COUNTIF(INDEX(Données!$E$2:$Z$100,0,MATCH(Historique!$B389,Données!$E$1:$Z$1,0)),Historique!$C389),0)&gt;0,"OK","⚠ ERREUR"))</f>
        <v/>
      </c>
      <c r="F389" s="148" t="b">
        <v>0</v>
      </c>
      <c r="G389" s="99"/>
      <c r="J389" s="2" t="str">
        <f>IF(B389="","",_xlfn.XLOOKUP(B389,Données!$P$2:$P$11,Données!$Q$2:$Q$11,""))</f>
        <v/>
      </c>
    </row>
    <row r="390" spans="1:10" ht="24.75" customHeight="1" x14ac:dyDescent="0.25">
      <c r="A390" s="100"/>
      <c r="B390" s="100"/>
      <c r="C390" s="100"/>
      <c r="D390" s="105" t="str">
        <f>IF(OR(Historique!$B390="",Historique!$C390=""),"",IF(IFERROR(COUNTIF(INDEX(Données!$E$2:$Z$100,0,MATCH(Historique!$B390,Données!$E$1:$Z$1,0)),Historique!$C390),0)&gt;0,"OK","⚠ ERREUR"))</f>
        <v/>
      </c>
      <c r="F390" s="148" t="b">
        <v>0</v>
      </c>
      <c r="G390" s="99"/>
      <c r="J390" s="2" t="str">
        <f>IF(B390="","",_xlfn.XLOOKUP(B390,Données!$P$2:$P$11,Données!$Q$2:$Q$11,""))</f>
        <v/>
      </c>
    </row>
    <row r="391" spans="1:10" ht="24.75" customHeight="1" x14ac:dyDescent="0.25">
      <c r="A391" s="100"/>
      <c r="B391" s="100"/>
      <c r="C391" s="100"/>
      <c r="D391" s="105" t="str">
        <f>IF(OR(Historique!$B391="",Historique!$C391=""),"",IF(IFERROR(COUNTIF(INDEX(Données!$E$2:$Z$100,0,MATCH(Historique!$B391,Données!$E$1:$Z$1,0)),Historique!$C391),0)&gt;0,"OK","⚠ ERREUR"))</f>
        <v/>
      </c>
      <c r="F391" s="148" t="b">
        <v>0</v>
      </c>
      <c r="G391" s="99"/>
      <c r="J391" s="2" t="str">
        <f>IF(B391="","",_xlfn.XLOOKUP(B391,Données!$P$2:$P$11,Données!$Q$2:$Q$11,""))</f>
        <v/>
      </c>
    </row>
    <row r="392" spans="1:10" ht="24.75" customHeight="1" x14ac:dyDescent="0.25">
      <c r="A392" s="100"/>
      <c r="B392" s="100"/>
      <c r="C392" s="100"/>
      <c r="D392" s="105" t="str">
        <f>IF(OR(Historique!$B392="",Historique!$C392=""),"",IF(IFERROR(COUNTIF(INDEX(Données!$E$2:$Z$100,0,MATCH(Historique!$B392,Données!$E$1:$Z$1,0)),Historique!$C392),0)&gt;0,"OK","⚠ ERREUR"))</f>
        <v/>
      </c>
      <c r="F392" s="148" t="b">
        <v>0</v>
      </c>
      <c r="G392" s="99"/>
      <c r="J392" s="2" t="str">
        <f>IF(B392="","",_xlfn.XLOOKUP(B392,Données!$P$2:$P$11,Données!$Q$2:$Q$11,""))</f>
        <v/>
      </c>
    </row>
    <row r="393" spans="1:10" ht="24.75" customHeight="1" x14ac:dyDescent="0.25">
      <c r="A393" s="100"/>
      <c r="B393" s="100"/>
      <c r="C393" s="100"/>
      <c r="D393" s="105" t="str">
        <f>IF(OR(Historique!$B393="",Historique!$C393=""),"",IF(IFERROR(COUNTIF(INDEX(Données!$E$2:$Z$100,0,MATCH(Historique!$B393,Données!$E$1:$Z$1,0)),Historique!$C393),0)&gt;0,"OK","⚠ ERREUR"))</f>
        <v/>
      </c>
      <c r="F393" s="148" t="b">
        <v>0</v>
      </c>
      <c r="G393" s="99"/>
      <c r="J393" s="2" t="str">
        <f>IF(B393="","",_xlfn.XLOOKUP(B393,Données!$P$2:$P$11,Données!$Q$2:$Q$11,""))</f>
        <v/>
      </c>
    </row>
    <row r="394" spans="1:10" ht="24.75" customHeight="1" x14ac:dyDescent="0.25">
      <c r="A394" s="100"/>
      <c r="B394" s="100"/>
      <c r="C394" s="100"/>
      <c r="D394" s="105" t="str">
        <f>IF(OR(Historique!$B394="",Historique!$C394=""),"",IF(IFERROR(COUNTIF(INDEX(Données!$E$2:$Z$100,0,MATCH(Historique!$B394,Données!$E$1:$Z$1,0)),Historique!$C394),0)&gt;0,"OK","⚠ ERREUR"))</f>
        <v/>
      </c>
      <c r="F394" s="148" t="b">
        <v>0</v>
      </c>
      <c r="G394" s="99"/>
      <c r="J394" s="2" t="str">
        <f>IF(B394="","",_xlfn.XLOOKUP(B394,Données!$P$2:$P$11,Données!$Q$2:$Q$11,""))</f>
        <v/>
      </c>
    </row>
    <row r="395" spans="1:10" ht="24.75" customHeight="1" x14ac:dyDescent="0.25">
      <c r="A395" s="100"/>
      <c r="B395" s="100"/>
      <c r="C395" s="100"/>
      <c r="D395" s="105" t="str">
        <f>IF(OR(Historique!$B395="",Historique!$C395=""),"",IF(IFERROR(COUNTIF(INDEX(Données!$E$2:$Z$100,0,MATCH(Historique!$B395,Données!$E$1:$Z$1,0)),Historique!$C395),0)&gt;0,"OK","⚠ ERREUR"))</f>
        <v/>
      </c>
      <c r="F395" s="148" t="b">
        <v>0</v>
      </c>
      <c r="G395" s="99"/>
      <c r="J395" s="2" t="str">
        <f>IF(B395="","",_xlfn.XLOOKUP(B395,Données!$P$2:$P$11,Données!$Q$2:$Q$11,""))</f>
        <v/>
      </c>
    </row>
    <row r="396" spans="1:10" ht="24.75" customHeight="1" x14ac:dyDescent="0.25">
      <c r="A396" s="100"/>
      <c r="B396" s="100"/>
      <c r="C396" s="100"/>
      <c r="D396" s="105" t="str">
        <f>IF(OR(Historique!$B396="",Historique!$C396=""),"",IF(IFERROR(COUNTIF(INDEX(Données!$E$2:$Z$100,0,MATCH(Historique!$B396,Données!$E$1:$Z$1,0)),Historique!$C396),0)&gt;0,"OK","⚠ ERREUR"))</f>
        <v/>
      </c>
      <c r="F396" s="148" t="b">
        <v>0</v>
      </c>
      <c r="G396" s="99"/>
      <c r="J396" s="2" t="str">
        <f>IF(B396="","",_xlfn.XLOOKUP(B396,Données!$P$2:$P$11,Données!$Q$2:$Q$11,""))</f>
        <v/>
      </c>
    </row>
    <row r="397" spans="1:10" ht="24.75" customHeight="1" x14ac:dyDescent="0.25">
      <c r="A397" s="100"/>
      <c r="B397" s="100"/>
      <c r="C397" s="100"/>
      <c r="D397" s="105" t="str">
        <f>IF(OR(Historique!$B397="",Historique!$C397=""),"",IF(IFERROR(COUNTIF(INDEX(Données!$E$2:$Z$100,0,MATCH(Historique!$B397,Données!$E$1:$Z$1,0)),Historique!$C397),0)&gt;0,"OK","⚠ ERREUR"))</f>
        <v/>
      </c>
      <c r="F397" s="148" t="b">
        <v>0</v>
      </c>
      <c r="G397" s="99"/>
      <c r="J397" s="2" t="str">
        <f>IF(B397="","",_xlfn.XLOOKUP(B397,Données!$P$2:$P$11,Données!$Q$2:$Q$11,""))</f>
        <v/>
      </c>
    </row>
    <row r="398" spans="1:10" ht="24.75" customHeight="1" x14ac:dyDescent="0.25">
      <c r="A398" s="100"/>
      <c r="B398" s="100"/>
      <c r="C398" s="100"/>
      <c r="D398" s="105" t="str">
        <f>IF(OR(Historique!$B398="",Historique!$C398=""),"",IF(IFERROR(COUNTIF(INDEX(Données!$E$2:$Z$100,0,MATCH(Historique!$B398,Données!$E$1:$Z$1,0)),Historique!$C398),0)&gt;0,"OK","⚠ ERREUR"))</f>
        <v/>
      </c>
      <c r="F398" s="148" t="b">
        <v>0</v>
      </c>
      <c r="G398" s="99"/>
      <c r="J398" s="2" t="str">
        <f>IF(B398="","",_xlfn.XLOOKUP(B398,Données!$P$2:$P$11,Données!$Q$2:$Q$11,""))</f>
        <v/>
      </c>
    </row>
    <row r="399" spans="1:10" ht="24.75" customHeight="1" x14ac:dyDescent="0.25">
      <c r="A399" s="100"/>
      <c r="B399" s="100"/>
      <c r="C399" s="100"/>
      <c r="D399" s="105" t="str">
        <f>IF(OR(Historique!$B399="",Historique!$C399=""),"",IF(IFERROR(COUNTIF(INDEX(Données!$E$2:$Z$100,0,MATCH(Historique!$B399,Données!$E$1:$Z$1,0)),Historique!$C399),0)&gt;0,"OK","⚠ ERREUR"))</f>
        <v/>
      </c>
      <c r="F399" s="148" t="b">
        <v>0</v>
      </c>
      <c r="G399" s="99"/>
      <c r="J399" s="2" t="str">
        <f>IF(B399="","",_xlfn.XLOOKUP(B399,Données!$P$2:$P$11,Données!$Q$2:$Q$11,""))</f>
        <v/>
      </c>
    </row>
    <row r="400" spans="1:10" ht="24.75" customHeight="1" x14ac:dyDescent="0.25">
      <c r="A400" s="100"/>
      <c r="B400" s="100"/>
      <c r="C400" s="100"/>
      <c r="D400" s="105" t="str">
        <f>IF(OR(Historique!$B400="",Historique!$C400=""),"",IF(IFERROR(COUNTIF(INDEX(Données!$E$2:$Z$100,0,MATCH(Historique!$B400,Données!$E$1:$Z$1,0)),Historique!$C400),0)&gt;0,"OK","⚠ ERREUR"))</f>
        <v/>
      </c>
      <c r="F400" s="148" t="b">
        <v>0</v>
      </c>
      <c r="G400" s="99"/>
      <c r="J400" s="2" t="str">
        <f>IF(B400="","",_xlfn.XLOOKUP(B400,Données!$P$2:$P$11,Données!$Q$2:$Q$11,""))</f>
        <v/>
      </c>
    </row>
    <row r="401" spans="1:10" ht="24.75" customHeight="1" x14ac:dyDescent="0.25">
      <c r="A401" s="100"/>
      <c r="B401" s="100"/>
      <c r="C401" s="100"/>
      <c r="D401" s="105" t="str">
        <f>IF(OR(Historique!$B401="",Historique!$C401=""),"",IF(IFERROR(COUNTIF(INDEX(Données!$E$2:$Z$100,0,MATCH(Historique!$B401,Données!$E$1:$Z$1,0)),Historique!$C401),0)&gt;0,"OK","⚠ ERREUR"))</f>
        <v/>
      </c>
      <c r="F401" s="148" t="b">
        <v>0</v>
      </c>
      <c r="G401" s="99"/>
      <c r="J401" s="2" t="str">
        <f>IF(B401="","",_xlfn.XLOOKUP(B401,Données!$P$2:$P$11,Données!$Q$2:$Q$11,""))</f>
        <v/>
      </c>
    </row>
    <row r="402" spans="1:10" ht="24.75" customHeight="1" x14ac:dyDescent="0.25">
      <c r="A402" s="100"/>
      <c r="B402" s="100"/>
      <c r="C402" s="100"/>
      <c r="D402" s="105" t="str">
        <f>IF(OR(Historique!$B402="",Historique!$C402=""),"",IF(IFERROR(COUNTIF(INDEX(Données!$E$2:$Z$100,0,MATCH(Historique!$B402,Données!$E$1:$Z$1,0)),Historique!$C402),0)&gt;0,"OK","⚠ ERREUR"))</f>
        <v/>
      </c>
      <c r="F402" s="148" t="b">
        <v>0</v>
      </c>
      <c r="G402" s="99"/>
      <c r="J402" s="2" t="str">
        <f>IF(B402="","",_xlfn.XLOOKUP(B402,Données!$P$2:$P$11,Données!$Q$2:$Q$11,""))</f>
        <v/>
      </c>
    </row>
    <row r="403" spans="1:10" ht="24.75" customHeight="1" x14ac:dyDescent="0.25">
      <c r="A403" s="100"/>
      <c r="B403" s="100"/>
      <c r="C403" s="100"/>
      <c r="D403" s="105" t="str">
        <f>IF(OR(Historique!$B403="",Historique!$C403=""),"",IF(IFERROR(COUNTIF(INDEX(Données!$E$2:$Z$100,0,MATCH(Historique!$B403,Données!$E$1:$Z$1,0)),Historique!$C403),0)&gt;0,"OK","⚠ ERREUR"))</f>
        <v/>
      </c>
      <c r="F403" s="148" t="b">
        <v>0</v>
      </c>
      <c r="G403" s="99"/>
      <c r="J403" s="2" t="str">
        <f>IF(B403="","",_xlfn.XLOOKUP(B403,Données!$P$2:$P$11,Données!$Q$2:$Q$11,""))</f>
        <v/>
      </c>
    </row>
    <row r="404" spans="1:10" ht="24.75" customHeight="1" x14ac:dyDescent="0.25">
      <c r="A404" s="100"/>
      <c r="B404" s="100"/>
      <c r="C404" s="100"/>
      <c r="D404" s="105" t="str">
        <f>IF(OR(Historique!$B404="",Historique!$C404=""),"",IF(IFERROR(COUNTIF(INDEX(Données!$E$2:$Z$100,0,MATCH(Historique!$B404,Données!$E$1:$Z$1,0)),Historique!$C404),0)&gt;0,"OK","⚠ ERREUR"))</f>
        <v/>
      </c>
      <c r="F404" s="148" t="b">
        <v>0</v>
      </c>
      <c r="G404" s="99"/>
      <c r="J404" s="2" t="str">
        <f>IF(B404="","",_xlfn.XLOOKUP(B404,Données!$P$2:$P$11,Données!$Q$2:$Q$11,""))</f>
        <v/>
      </c>
    </row>
    <row r="405" spans="1:10" ht="24.75" customHeight="1" x14ac:dyDescent="0.25">
      <c r="A405" s="100"/>
      <c r="B405" s="100"/>
      <c r="C405" s="100"/>
      <c r="D405" s="105" t="str">
        <f>IF(OR(Historique!$B405="",Historique!$C405=""),"",IF(IFERROR(COUNTIF(INDEX(Données!$E$2:$Z$100,0,MATCH(Historique!$B405,Données!$E$1:$Z$1,0)),Historique!$C405),0)&gt;0,"OK","⚠ ERREUR"))</f>
        <v/>
      </c>
      <c r="F405" s="148" t="b">
        <v>0</v>
      </c>
      <c r="G405" s="99"/>
      <c r="J405" s="2" t="str">
        <f>IF(B405="","",_xlfn.XLOOKUP(B405,Données!$P$2:$P$11,Données!$Q$2:$Q$11,""))</f>
        <v/>
      </c>
    </row>
    <row r="406" spans="1:10" ht="24.75" customHeight="1" x14ac:dyDescent="0.25">
      <c r="A406" s="100"/>
      <c r="B406" s="100"/>
      <c r="C406" s="100"/>
      <c r="D406" s="105" t="str">
        <f>IF(OR(Historique!$B406="",Historique!$C406=""),"",IF(IFERROR(COUNTIF(INDEX(Données!$E$2:$Z$100,0,MATCH(Historique!$B406,Données!$E$1:$Z$1,0)),Historique!$C406),0)&gt;0,"OK","⚠ ERREUR"))</f>
        <v/>
      </c>
      <c r="F406" s="148" t="b">
        <v>0</v>
      </c>
      <c r="G406" s="99"/>
      <c r="J406" s="2" t="str">
        <f>IF(B406="","",_xlfn.XLOOKUP(B406,Données!$P$2:$P$11,Données!$Q$2:$Q$11,""))</f>
        <v/>
      </c>
    </row>
    <row r="407" spans="1:10" ht="24.75" customHeight="1" x14ac:dyDescent="0.25">
      <c r="A407" s="100"/>
      <c r="B407" s="100"/>
      <c r="C407" s="100"/>
      <c r="D407" s="105" t="str">
        <f>IF(OR(Historique!$B407="",Historique!$C407=""),"",IF(IFERROR(COUNTIF(INDEX(Données!$E$2:$Z$100,0,MATCH(Historique!$B407,Données!$E$1:$Z$1,0)),Historique!$C407),0)&gt;0,"OK","⚠ ERREUR"))</f>
        <v/>
      </c>
      <c r="F407" s="148" t="b">
        <v>0</v>
      </c>
      <c r="G407" s="99"/>
      <c r="J407" s="2" t="str">
        <f>IF(B407="","",_xlfn.XLOOKUP(B407,Données!$P$2:$P$11,Données!$Q$2:$Q$11,""))</f>
        <v/>
      </c>
    </row>
    <row r="408" spans="1:10" ht="24.75" customHeight="1" x14ac:dyDescent="0.25">
      <c r="A408" s="100"/>
      <c r="B408" s="100"/>
      <c r="C408" s="100"/>
      <c r="D408" s="105" t="str">
        <f>IF(OR(Historique!$B408="",Historique!$C408=""),"",IF(IFERROR(COUNTIF(INDEX(Données!$E$2:$Z$100,0,MATCH(Historique!$B408,Données!$E$1:$Z$1,0)),Historique!$C408),0)&gt;0,"OK","⚠ ERREUR"))</f>
        <v/>
      </c>
      <c r="F408" s="148" t="b">
        <v>0</v>
      </c>
      <c r="G408" s="99"/>
      <c r="J408" s="2" t="str">
        <f>IF(B408="","",_xlfn.XLOOKUP(B408,Données!$P$2:$P$11,Données!$Q$2:$Q$11,""))</f>
        <v/>
      </c>
    </row>
    <row r="409" spans="1:10" ht="24.75" customHeight="1" x14ac:dyDescent="0.25">
      <c r="A409" s="100"/>
      <c r="B409" s="100"/>
      <c r="C409" s="100"/>
      <c r="D409" s="105" t="str">
        <f>IF(OR(Historique!$B409="",Historique!$C409=""),"",IF(IFERROR(COUNTIF(INDEX(Données!$E$2:$Z$100,0,MATCH(Historique!$B409,Données!$E$1:$Z$1,0)),Historique!$C409),0)&gt;0,"OK","⚠ ERREUR"))</f>
        <v/>
      </c>
      <c r="F409" s="148" t="b">
        <v>0</v>
      </c>
      <c r="G409" s="99"/>
      <c r="J409" s="2" t="str">
        <f>IF(B409="","",_xlfn.XLOOKUP(B409,Données!$P$2:$P$11,Données!$Q$2:$Q$11,""))</f>
        <v/>
      </c>
    </row>
    <row r="410" spans="1:10" ht="24.75" customHeight="1" x14ac:dyDescent="0.25">
      <c r="A410" s="100"/>
      <c r="B410" s="100"/>
      <c r="C410" s="100"/>
      <c r="D410" s="105" t="str">
        <f>IF(OR(Historique!$B410="",Historique!$C410=""),"",IF(IFERROR(COUNTIF(INDEX(Données!$E$2:$Z$100,0,MATCH(Historique!$B410,Données!$E$1:$Z$1,0)),Historique!$C410),0)&gt;0,"OK","⚠ ERREUR"))</f>
        <v/>
      </c>
      <c r="F410" s="148" t="b">
        <v>0</v>
      </c>
      <c r="G410" s="99"/>
      <c r="J410" s="2" t="str">
        <f>IF(B410="","",_xlfn.XLOOKUP(B410,Données!$P$2:$P$11,Données!$Q$2:$Q$11,""))</f>
        <v/>
      </c>
    </row>
    <row r="411" spans="1:10" ht="24.75" customHeight="1" x14ac:dyDescent="0.25">
      <c r="A411" s="100"/>
      <c r="B411" s="100"/>
      <c r="C411" s="100"/>
      <c r="D411" s="105" t="str">
        <f>IF(OR(Historique!$B411="",Historique!$C411=""),"",IF(IFERROR(COUNTIF(INDEX(Données!$E$2:$Z$100,0,MATCH(Historique!$B411,Données!$E$1:$Z$1,0)),Historique!$C411),0)&gt;0,"OK","⚠ ERREUR"))</f>
        <v/>
      </c>
      <c r="F411" s="148" t="b">
        <v>0</v>
      </c>
      <c r="G411" s="99"/>
      <c r="J411" s="2" t="str">
        <f>IF(B411="","",_xlfn.XLOOKUP(B411,Données!$P$2:$P$11,Données!$Q$2:$Q$11,""))</f>
        <v/>
      </c>
    </row>
    <row r="412" spans="1:10" ht="24.75" customHeight="1" x14ac:dyDescent="0.25">
      <c r="A412" s="100"/>
      <c r="B412" s="100"/>
      <c r="C412" s="100"/>
      <c r="D412" s="105" t="str">
        <f>IF(OR(Historique!$B412="",Historique!$C412=""),"",IF(IFERROR(COUNTIF(INDEX(Données!$E$2:$Z$100,0,MATCH(Historique!$B412,Données!$E$1:$Z$1,0)),Historique!$C412),0)&gt;0,"OK","⚠ ERREUR"))</f>
        <v/>
      </c>
      <c r="F412" s="148" t="b">
        <v>0</v>
      </c>
      <c r="G412" s="99"/>
      <c r="J412" s="2" t="str">
        <f>IF(B412="","",_xlfn.XLOOKUP(B412,Données!$P$2:$P$11,Données!$Q$2:$Q$11,""))</f>
        <v/>
      </c>
    </row>
    <row r="413" spans="1:10" ht="24.75" customHeight="1" x14ac:dyDescent="0.25">
      <c r="A413" s="100"/>
      <c r="B413" s="100"/>
      <c r="C413" s="100"/>
      <c r="D413" s="105" t="str">
        <f>IF(OR(Historique!$B413="",Historique!$C413=""),"",IF(IFERROR(COUNTIF(INDEX(Données!$E$2:$Z$100,0,MATCH(Historique!$B413,Données!$E$1:$Z$1,0)),Historique!$C413),0)&gt;0,"OK","⚠ ERREUR"))</f>
        <v/>
      </c>
      <c r="F413" s="148" t="b">
        <v>0</v>
      </c>
      <c r="G413" s="99"/>
      <c r="J413" s="2" t="str">
        <f>IF(B413="","",_xlfn.XLOOKUP(B413,Données!$P$2:$P$11,Données!$Q$2:$Q$11,""))</f>
        <v/>
      </c>
    </row>
    <row r="414" spans="1:10" ht="24.75" customHeight="1" x14ac:dyDescent="0.25">
      <c r="A414" s="100"/>
      <c r="B414" s="100"/>
      <c r="C414" s="100"/>
      <c r="D414" s="105" t="str">
        <f>IF(OR(Historique!$B414="",Historique!$C414=""),"",IF(IFERROR(COUNTIF(INDEX(Données!$E$2:$Z$100,0,MATCH(Historique!$B414,Données!$E$1:$Z$1,0)),Historique!$C414),0)&gt;0,"OK","⚠ ERREUR"))</f>
        <v/>
      </c>
      <c r="F414" s="148" t="b">
        <v>0</v>
      </c>
      <c r="G414" s="99"/>
      <c r="J414" s="2" t="str">
        <f>IF(B414="","",_xlfn.XLOOKUP(B414,Données!$P$2:$P$11,Données!$Q$2:$Q$11,""))</f>
        <v/>
      </c>
    </row>
    <row r="415" spans="1:10" ht="24.75" customHeight="1" x14ac:dyDescent="0.25">
      <c r="A415" s="100"/>
      <c r="B415" s="100"/>
      <c r="C415" s="100"/>
      <c r="D415" s="105" t="str">
        <f>IF(OR(Historique!$B415="",Historique!$C415=""),"",IF(IFERROR(COUNTIF(INDEX(Données!$E$2:$Z$100,0,MATCH(Historique!$B415,Données!$E$1:$Z$1,0)),Historique!$C415),0)&gt;0,"OK","⚠ ERREUR"))</f>
        <v/>
      </c>
      <c r="F415" s="148" t="b">
        <v>0</v>
      </c>
      <c r="G415" s="99"/>
      <c r="J415" s="2" t="str">
        <f>IF(B415="","",_xlfn.XLOOKUP(B415,Données!$P$2:$P$11,Données!$Q$2:$Q$11,""))</f>
        <v/>
      </c>
    </row>
    <row r="416" spans="1:10" ht="24.75" customHeight="1" x14ac:dyDescent="0.25">
      <c r="A416" s="100"/>
      <c r="B416" s="100"/>
      <c r="C416" s="100"/>
      <c r="D416" s="105" t="str">
        <f>IF(OR(Historique!$B416="",Historique!$C416=""),"",IF(IFERROR(COUNTIF(INDEX(Données!$E$2:$Z$100,0,MATCH(Historique!$B416,Données!$E$1:$Z$1,0)),Historique!$C416),0)&gt;0,"OK","⚠ ERREUR"))</f>
        <v/>
      </c>
      <c r="F416" s="148" t="b">
        <v>0</v>
      </c>
      <c r="G416" s="99"/>
      <c r="J416" s="2" t="str">
        <f>IF(B416="","",_xlfn.XLOOKUP(B416,Données!$P$2:$P$11,Données!$Q$2:$Q$11,""))</f>
        <v/>
      </c>
    </row>
    <row r="417" spans="1:10" ht="24.75" customHeight="1" x14ac:dyDescent="0.25">
      <c r="A417" s="100"/>
      <c r="B417" s="100"/>
      <c r="C417" s="100"/>
      <c r="D417" s="105" t="str">
        <f>IF(OR(Historique!$B417="",Historique!$C417=""),"",IF(IFERROR(COUNTIF(INDEX(Données!$E$2:$Z$100,0,MATCH(Historique!$B417,Données!$E$1:$Z$1,0)),Historique!$C417),0)&gt;0,"OK","⚠ ERREUR"))</f>
        <v/>
      </c>
      <c r="F417" s="148" t="b">
        <v>0</v>
      </c>
      <c r="G417" s="99"/>
      <c r="J417" s="2" t="str">
        <f>IF(B417="","",_xlfn.XLOOKUP(B417,Données!$P$2:$P$11,Données!$Q$2:$Q$11,""))</f>
        <v/>
      </c>
    </row>
    <row r="418" spans="1:10" ht="24.75" customHeight="1" x14ac:dyDescent="0.25">
      <c r="A418" s="100"/>
      <c r="B418" s="100"/>
      <c r="C418" s="100"/>
      <c r="D418" s="105" t="str">
        <f>IF(OR(Historique!$B418="",Historique!$C418=""),"",IF(IFERROR(COUNTIF(INDEX(Données!$E$2:$Z$100,0,MATCH(Historique!$B418,Données!$E$1:$Z$1,0)),Historique!$C418),0)&gt;0,"OK","⚠ ERREUR"))</f>
        <v/>
      </c>
      <c r="F418" s="148" t="b">
        <v>0</v>
      </c>
      <c r="G418" s="99"/>
      <c r="J418" s="2" t="str">
        <f>IF(B418="","",_xlfn.XLOOKUP(B418,Données!$P$2:$P$11,Données!$Q$2:$Q$11,""))</f>
        <v/>
      </c>
    </row>
    <row r="419" spans="1:10" ht="24.75" customHeight="1" x14ac:dyDescent="0.25">
      <c r="A419" s="100"/>
      <c r="B419" s="100"/>
      <c r="C419" s="100"/>
      <c r="D419" s="105" t="str">
        <f>IF(OR(Historique!$B419="",Historique!$C419=""),"",IF(IFERROR(COUNTIF(INDEX(Données!$E$2:$Z$100,0,MATCH(Historique!$B419,Données!$E$1:$Z$1,0)),Historique!$C419),0)&gt;0,"OK","⚠ ERREUR"))</f>
        <v/>
      </c>
      <c r="F419" s="148" t="b">
        <v>0</v>
      </c>
      <c r="G419" s="99"/>
      <c r="J419" s="2" t="str">
        <f>IF(B419="","",_xlfn.XLOOKUP(B419,Données!$P$2:$P$11,Données!$Q$2:$Q$11,""))</f>
        <v/>
      </c>
    </row>
    <row r="420" spans="1:10" ht="24.75" customHeight="1" x14ac:dyDescent="0.25">
      <c r="A420" s="100"/>
      <c r="B420" s="100"/>
      <c r="C420" s="100"/>
      <c r="D420" s="105" t="str">
        <f>IF(OR(Historique!$B420="",Historique!$C420=""),"",IF(IFERROR(COUNTIF(INDEX(Données!$E$2:$Z$100,0,MATCH(Historique!$B420,Données!$E$1:$Z$1,0)),Historique!$C420),0)&gt;0,"OK","⚠ ERREUR"))</f>
        <v/>
      </c>
      <c r="F420" s="148" t="b">
        <v>0</v>
      </c>
      <c r="G420" s="99"/>
      <c r="J420" s="2" t="str">
        <f>IF(B420="","",_xlfn.XLOOKUP(B420,Données!$P$2:$P$11,Données!$Q$2:$Q$11,""))</f>
        <v/>
      </c>
    </row>
    <row r="421" spans="1:10" ht="24.75" customHeight="1" x14ac:dyDescent="0.25">
      <c r="A421" s="100"/>
      <c r="B421" s="100"/>
      <c r="C421" s="100"/>
      <c r="D421" s="105" t="str">
        <f>IF(OR(Historique!$B421="",Historique!$C421=""),"",IF(IFERROR(COUNTIF(INDEX(Données!$E$2:$Z$100,0,MATCH(Historique!$B421,Données!$E$1:$Z$1,0)),Historique!$C421),0)&gt;0,"OK","⚠ ERREUR"))</f>
        <v/>
      </c>
      <c r="F421" s="148" t="b">
        <v>0</v>
      </c>
      <c r="G421" s="99"/>
      <c r="J421" s="2" t="str">
        <f>IF(B421="","",_xlfn.XLOOKUP(B421,Données!$P$2:$P$11,Données!$Q$2:$Q$11,""))</f>
        <v/>
      </c>
    </row>
    <row r="422" spans="1:10" ht="24.75" customHeight="1" x14ac:dyDescent="0.25">
      <c r="A422" s="100"/>
      <c r="B422" s="100"/>
      <c r="C422" s="100"/>
      <c r="D422" s="105" t="str">
        <f>IF(OR(Historique!$B422="",Historique!$C422=""),"",IF(IFERROR(COUNTIF(INDEX(Données!$E$2:$Z$100,0,MATCH(Historique!$B422,Données!$E$1:$Z$1,0)),Historique!$C422),0)&gt;0,"OK","⚠ ERREUR"))</f>
        <v/>
      </c>
      <c r="F422" s="148" t="b">
        <v>0</v>
      </c>
      <c r="G422" s="99"/>
      <c r="J422" s="2" t="str">
        <f>IF(B422="","",_xlfn.XLOOKUP(B422,Données!$P$2:$P$11,Données!$Q$2:$Q$11,""))</f>
        <v/>
      </c>
    </row>
    <row r="423" spans="1:10" ht="24.75" customHeight="1" x14ac:dyDescent="0.25">
      <c r="A423" s="100"/>
      <c r="B423" s="100"/>
      <c r="C423" s="100"/>
      <c r="D423" s="105" t="str">
        <f>IF(OR(Historique!$B423="",Historique!$C423=""),"",IF(IFERROR(COUNTIF(INDEX(Données!$E$2:$Z$100,0,MATCH(Historique!$B423,Données!$E$1:$Z$1,0)),Historique!$C423),0)&gt;0,"OK","⚠ ERREUR"))</f>
        <v/>
      </c>
      <c r="F423" s="148" t="b">
        <v>0</v>
      </c>
      <c r="G423" s="99"/>
      <c r="J423" s="2" t="str">
        <f>IF(B423="","",_xlfn.XLOOKUP(B423,Données!$P$2:$P$11,Données!$Q$2:$Q$11,""))</f>
        <v/>
      </c>
    </row>
    <row r="424" spans="1:10" ht="24.75" customHeight="1" x14ac:dyDescent="0.25">
      <c r="A424" s="100"/>
      <c r="B424" s="100"/>
      <c r="C424" s="100"/>
      <c r="D424" s="105" t="str">
        <f>IF(OR(Historique!$B424="",Historique!$C424=""),"",IF(IFERROR(COUNTIF(INDEX(Données!$E$2:$Z$100,0,MATCH(Historique!$B424,Données!$E$1:$Z$1,0)),Historique!$C424),0)&gt;0,"OK","⚠ ERREUR"))</f>
        <v/>
      </c>
      <c r="F424" s="148" t="b">
        <v>0</v>
      </c>
      <c r="G424" s="99"/>
      <c r="J424" s="2" t="str">
        <f>IF(B424="","",_xlfn.XLOOKUP(B424,Données!$P$2:$P$11,Données!$Q$2:$Q$11,""))</f>
        <v/>
      </c>
    </row>
    <row r="425" spans="1:10" ht="24.75" customHeight="1" x14ac:dyDescent="0.25">
      <c r="A425" s="100"/>
      <c r="B425" s="100"/>
      <c r="C425" s="100"/>
      <c r="D425" s="105" t="str">
        <f>IF(OR(Historique!$B425="",Historique!$C425=""),"",IF(IFERROR(COUNTIF(INDEX(Données!$E$2:$Z$100,0,MATCH(Historique!$B425,Données!$E$1:$Z$1,0)),Historique!$C425),0)&gt;0,"OK","⚠ ERREUR"))</f>
        <v/>
      </c>
      <c r="F425" s="148" t="b">
        <v>0</v>
      </c>
      <c r="G425" s="99"/>
      <c r="J425" s="2" t="str">
        <f>IF(B425="","",_xlfn.XLOOKUP(B425,Données!$P$2:$P$11,Données!$Q$2:$Q$11,""))</f>
        <v/>
      </c>
    </row>
    <row r="426" spans="1:10" ht="24.75" customHeight="1" x14ac:dyDescent="0.25">
      <c r="A426" s="100"/>
      <c r="B426" s="100"/>
      <c r="C426" s="100"/>
      <c r="D426" s="105" t="str">
        <f>IF(OR(Historique!$B426="",Historique!$C426=""),"",IF(IFERROR(COUNTIF(INDEX(Données!$E$2:$Z$100,0,MATCH(Historique!$B426,Données!$E$1:$Z$1,0)),Historique!$C426),0)&gt;0,"OK","⚠ ERREUR"))</f>
        <v/>
      </c>
      <c r="F426" s="148" t="b">
        <v>0</v>
      </c>
      <c r="G426" s="99"/>
      <c r="J426" s="2" t="str">
        <f>IF(B426="","",_xlfn.XLOOKUP(B426,Données!$P$2:$P$11,Données!$Q$2:$Q$11,""))</f>
        <v/>
      </c>
    </row>
    <row r="427" spans="1:10" ht="24.75" customHeight="1" x14ac:dyDescent="0.25">
      <c r="A427" s="100"/>
      <c r="B427" s="100"/>
      <c r="C427" s="100"/>
      <c r="D427" s="105" t="str">
        <f>IF(OR(Historique!$B427="",Historique!$C427=""),"",IF(IFERROR(COUNTIF(INDEX(Données!$E$2:$Z$100,0,MATCH(Historique!$B427,Données!$E$1:$Z$1,0)),Historique!$C427),0)&gt;0,"OK","⚠ ERREUR"))</f>
        <v/>
      </c>
      <c r="F427" s="148" t="b">
        <v>0</v>
      </c>
      <c r="G427" s="99"/>
      <c r="J427" s="2" t="str">
        <f>IF(B427="","",_xlfn.XLOOKUP(B427,Données!$P$2:$P$11,Données!$Q$2:$Q$11,""))</f>
        <v/>
      </c>
    </row>
    <row r="428" spans="1:10" ht="24.75" customHeight="1" x14ac:dyDescent="0.25">
      <c r="A428" s="100"/>
      <c r="B428" s="100"/>
      <c r="C428" s="100"/>
      <c r="D428" s="105" t="str">
        <f>IF(OR(Historique!$B428="",Historique!$C428=""),"",IF(IFERROR(COUNTIF(INDEX(Données!$E$2:$Z$100,0,MATCH(Historique!$B428,Données!$E$1:$Z$1,0)),Historique!$C428),0)&gt;0,"OK","⚠ ERREUR"))</f>
        <v/>
      </c>
      <c r="F428" s="148" t="b">
        <v>0</v>
      </c>
      <c r="G428" s="99"/>
      <c r="J428" s="2" t="str">
        <f>IF(B428="","",_xlfn.XLOOKUP(B428,Données!$P$2:$P$11,Données!$Q$2:$Q$11,""))</f>
        <v/>
      </c>
    </row>
    <row r="429" spans="1:10" ht="24.75" customHeight="1" x14ac:dyDescent="0.25">
      <c r="A429" s="100"/>
      <c r="B429" s="100"/>
      <c r="C429" s="100"/>
      <c r="D429" s="105" t="str">
        <f>IF(OR(Historique!$B429="",Historique!$C429=""),"",IF(IFERROR(COUNTIF(INDEX(Données!$E$2:$Z$100,0,MATCH(Historique!$B429,Données!$E$1:$Z$1,0)),Historique!$C429),0)&gt;0,"OK","⚠ ERREUR"))</f>
        <v/>
      </c>
      <c r="F429" s="148" t="b">
        <v>0</v>
      </c>
      <c r="G429" s="99"/>
      <c r="J429" s="2" t="str">
        <f>IF(B429="","",_xlfn.XLOOKUP(B429,Données!$P$2:$P$11,Données!$Q$2:$Q$11,""))</f>
        <v/>
      </c>
    </row>
    <row r="430" spans="1:10" ht="24.75" customHeight="1" x14ac:dyDescent="0.25">
      <c r="A430" s="100"/>
      <c r="B430" s="100"/>
      <c r="C430" s="100"/>
      <c r="D430" s="105" t="str">
        <f>IF(OR(Historique!$B430="",Historique!$C430=""),"",IF(IFERROR(COUNTIF(INDEX(Données!$E$2:$Z$100,0,MATCH(Historique!$B430,Données!$E$1:$Z$1,0)),Historique!$C430),0)&gt;0,"OK","⚠ ERREUR"))</f>
        <v/>
      </c>
      <c r="F430" s="148" t="b">
        <v>0</v>
      </c>
      <c r="G430" s="99"/>
      <c r="J430" s="2" t="str">
        <f>IF(B430="","",_xlfn.XLOOKUP(B430,Données!$P$2:$P$11,Données!$Q$2:$Q$11,""))</f>
        <v/>
      </c>
    </row>
    <row r="431" spans="1:10" ht="24.75" customHeight="1" x14ac:dyDescent="0.25">
      <c r="A431" s="100"/>
      <c r="B431" s="100"/>
      <c r="C431" s="100"/>
      <c r="D431" s="105" t="str">
        <f>IF(OR(Historique!$B431="",Historique!$C431=""),"",IF(IFERROR(COUNTIF(INDEX(Données!$E$2:$Z$100,0,MATCH(Historique!$B431,Données!$E$1:$Z$1,0)),Historique!$C431),0)&gt;0,"OK","⚠ ERREUR"))</f>
        <v/>
      </c>
      <c r="F431" s="148" t="b">
        <v>0</v>
      </c>
      <c r="G431" s="99"/>
      <c r="J431" s="2" t="str">
        <f>IF(B431="","",_xlfn.XLOOKUP(B431,Données!$P$2:$P$11,Données!$Q$2:$Q$11,""))</f>
        <v/>
      </c>
    </row>
    <row r="432" spans="1:10" ht="24.75" customHeight="1" x14ac:dyDescent="0.25">
      <c r="A432" s="100"/>
      <c r="B432" s="100"/>
      <c r="C432" s="100"/>
      <c r="D432" s="105" t="str">
        <f>IF(OR(Historique!$B432="",Historique!$C432=""),"",IF(IFERROR(COUNTIF(INDEX(Données!$E$2:$Z$100,0,MATCH(Historique!$B432,Données!$E$1:$Z$1,0)),Historique!$C432),0)&gt;0,"OK","⚠ ERREUR"))</f>
        <v/>
      </c>
      <c r="F432" s="148" t="b">
        <v>0</v>
      </c>
      <c r="G432" s="99"/>
      <c r="J432" s="2" t="str">
        <f>IF(B432="","",_xlfn.XLOOKUP(B432,Données!$P$2:$P$11,Données!$Q$2:$Q$11,""))</f>
        <v/>
      </c>
    </row>
    <row r="433" spans="1:10" ht="24.75" customHeight="1" x14ac:dyDescent="0.25">
      <c r="A433" s="100"/>
      <c r="B433" s="100"/>
      <c r="C433" s="100"/>
      <c r="D433" s="105" t="str">
        <f>IF(OR(Historique!$B433="",Historique!$C433=""),"",IF(IFERROR(COUNTIF(INDEX(Données!$E$2:$Z$100,0,MATCH(Historique!$B433,Données!$E$1:$Z$1,0)),Historique!$C433),0)&gt;0,"OK","⚠ ERREUR"))</f>
        <v/>
      </c>
      <c r="F433" s="148" t="b">
        <v>0</v>
      </c>
      <c r="G433" s="99"/>
      <c r="J433" s="2" t="str">
        <f>IF(B433="","",_xlfn.XLOOKUP(B433,Données!$P$2:$P$11,Données!$Q$2:$Q$11,""))</f>
        <v/>
      </c>
    </row>
    <row r="434" spans="1:10" ht="24.75" customHeight="1" x14ac:dyDescent="0.25">
      <c r="A434" s="100"/>
      <c r="B434" s="100"/>
      <c r="C434" s="100"/>
      <c r="D434" s="105" t="str">
        <f>IF(OR(Historique!$B434="",Historique!$C434=""),"",IF(IFERROR(COUNTIF(INDEX(Données!$E$2:$Z$100,0,MATCH(Historique!$B434,Données!$E$1:$Z$1,0)),Historique!$C434),0)&gt;0,"OK","⚠ ERREUR"))</f>
        <v/>
      </c>
      <c r="F434" s="148" t="b">
        <v>0</v>
      </c>
      <c r="G434" s="99"/>
      <c r="J434" s="2" t="str">
        <f>IF(B434="","",_xlfn.XLOOKUP(B434,Données!$P$2:$P$11,Données!$Q$2:$Q$11,""))</f>
        <v/>
      </c>
    </row>
    <row r="435" spans="1:10" ht="24.75" customHeight="1" x14ac:dyDescent="0.25">
      <c r="A435" s="100"/>
      <c r="B435" s="100"/>
      <c r="C435" s="100"/>
      <c r="D435" s="105" t="str">
        <f>IF(OR(Historique!$B435="",Historique!$C435=""),"",IF(IFERROR(COUNTIF(INDEX(Données!$E$2:$Z$100,0,MATCH(Historique!$B435,Données!$E$1:$Z$1,0)),Historique!$C435),0)&gt;0,"OK","⚠ ERREUR"))</f>
        <v/>
      </c>
      <c r="F435" s="148" t="b">
        <v>0</v>
      </c>
      <c r="G435" s="99"/>
      <c r="J435" s="2" t="str">
        <f>IF(B435="","",_xlfn.XLOOKUP(B435,Données!$P$2:$P$11,Données!$Q$2:$Q$11,""))</f>
        <v/>
      </c>
    </row>
    <row r="436" spans="1:10" ht="24.75" customHeight="1" x14ac:dyDescent="0.25">
      <c r="A436" s="100"/>
      <c r="B436" s="100"/>
      <c r="C436" s="100"/>
      <c r="D436" s="105" t="str">
        <f>IF(OR(Historique!$B436="",Historique!$C436=""),"",IF(IFERROR(COUNTIF(INDEX(Données!$E$2:$Z$100,0,MATCH(Historique!$B436,Données!$E$1:$Z$1,0)),Historique!$C436),0)&gt;0,"OK","⚠ ERREUR"))</f>
        <v/>
      </c>
      <c r="F436" s="148" t="b">
        <v>0</v>
      </c>
      <c r="G436" s="99"/>
      <c r="J436" s="2" t="str">
        <f>IF(B436="","",_xlfn.XLOOKUP(B436,Données!$P$2:$P$11,Données!$Q$2:$Q$11,""))</f>
        <v/>
      </c>
    </row>
    <row r="437" spans="1:10" ht="24.75" customHeight="1" x14ac:dyDescent="0.25">
      <c r="A437" s="100"/>
      <c r="B437" s="100"/>
      <c r="C437" s="100"/>
      <c r="D437" s="105" t="str">
        <f>IF(OR(Historique!$B437="",Historique!$C437=""),"",IF(IFERROR(COUNTIF(INDEX(Données!$E$2:$Z$100,0,MATCH(Historique!$B437,Données!$E$1:$Z$1,0)),Historique!$C437),0)&gt;0,"OK","⚠ ERREUR"))</f>
        <v/>
      </c>
      <c r="F437" s="148" t="b">
        <v>0</v>
      </c>
      <c r="G437" s="99"/>
      <c r="J437" s="2" t="str">
        <f>IF(B437="","",_xlfn.XLOOKUP(B437,Données!$P$2:$P$11,Données!$Q$2:$Q$11,""))</f>
        <v/>
      </c>
    </row>
    <row r="438" spans="1:10" ht="24.75" customHeight="1" x14ac:dyDescent="0.25">
      <c r="A438" s="100"/>
      <c r="B438" s="100"/>
      <c r="C438" s="100"/>
      <c r="D438" s="105" t="str">
        <f>IF(OR(Historique!$B438="",Historique!$C438=""),"",IF(IFERROR(COUNTIF(INDEX(Données!$E$2:$Z$100,0,MATCH(Historique!$B438,Données!$E$1:$Z$1,0)),Historique!$C438),0)&gt;0,"OK","⚠ ERREUR"))</f>
        <v/>
      </c>
      <c r="F438" s="148" t="b">
        <v>0</v>
      </c>
      <c r="G438" s="99"/>
      <c r="J438" s="2" t="str">
        <f>IF(B438="","",_xlfn.XLOOKUP(B438,Données!$P$2:$P$11,Données!$Q$2:$Q$11,""))</f>
        <v/>
      </c>
    </row>
    <row r="439" spans="1:10" ht="24.75" customHeight="1" x14ac:dyDescent="0.25">
      <c r="A439" s="100"/>
      <c r="B439" s="100"/>
      <c r="C439" s="100"/>
      <c r="D439" s="105" t="str">
        <f>IF(OR(Historique!$B439="",Historique!$C439=""),"",IF(IFERROR(COUNTIF(INDEX(Données!$E$2:$Z$100,0,MATCH(Historique!$B439,Données!$E$1:$Z$1,0)),Historique!$C439),0)&gt;0,"OK","⚠ ERREUR"))</f>
        <v/>
      </c>
      <c r="F439" s="148" t="b">
        <v>0</v>
      </c>
      <c r="G439" s="99"/>
      <c r="J439" s="2" t="str">
        <f>IF(B439="","",_xlfn.XLOOKUP(B439,Données!$P$2:$P$11,Données!$Q$2:$Q$11,""))</f>
        <v/>
      </c>
    </row>
    <row r="440" spans="1:10" ht="24.75" customHeight="1" x14ac:dyDescent="0.25">
      <c r="A440" s="100"/>
      <c r="B440" s="100"/>
      <c r="C440" s="100"/>
      <c r="D440" s="105" t="str">
        <f>IF(OR(Historique!$B440="",Historique!$C440=""),"",IF(IFERROR(COUNTIF(INDEX(Données!$E$2:$Z$100,0,MATCH(Historique!$B440,Données!$E$1:$Z$1,0)),Historique!$C440),0)&gt;0,"OK","⚠ ERREUR"))</f>
        <v/>
      </c>
      <c r="F440" s="148" t="b">
        <v>0</v>
      </c>
      <c r="G440" s="99"/>
      <c r="J440" s="2" t="str">
        <f>IF(B440="","",_xlfn.XLOOKUP(B440,Données!$P$2:$P$11,Données!$Q$2:$Q$11,""))</f>
        <v/>
      </c>
    </row>
    <row r="441" spans="1:10" ht="24.75" customHeight="1" x14ac:dyDescent="0.25">
      <c r="A441" s="100"/>
      <c r="B441" s="100"/>
      <c r="C441" s="100"/>
      <c r="D441" s="105" t="str">
        <f>IF(OR(Historique!$B441="",Historique!$C441=""),"",IF(IFERROR(COUNTIF(INDEX(Données!$E$2:$Z$100,0,MATCH(Historique!$B441,Données!$E$1:$Z$1,0)),Historique!$C441),0)&gt;0,"OK","⚠ ERREUR"))</f>
        <v/>
      </c>
      <c r="F441" s="148" t="b">
        <v>0</v>
      </c>
      <c r="G441" s="99"/>
      <c r="J441" s="2" t="str">
        <f>IF(B441="","",_xlfn.XLOOKUP(B441,Données!$P$2:$P$11,Données!$Q$2:$Q$11,""))</f>
        <v/>
      </c>
    </row>
    <row r="442" spans="1:10" ht="24.75" customHeight="1" x14ac:dyDescent="0.25">
      <c r="A442" s="100"/>
      <c r="B442" s="100"/>
      <c r="C442" s="100"/>
      <c r="D442" s="105" t="str">
        <f>IF(OR(Historique!$B442="",Historique!$C442=""),"",IF(IFERROR(COUNTIF(INDEX(Données!$E$2:$Z$100,0,MATCH(Historique!$B442,Données!$E$1:$Z$1,0)),Historique!$C442),0)&gt;0,"OK","⚠ ERREUR"))</f>
        <v/>
      </c>
      <c r="F442" s="148" t="b">
        <v>0</v>
      </c>
      <c r="G442" s="99"/>
      <c r="J442" s="2" t="str">
        <f>IF(B442="","",_xlfn.XLOOKUP(B442,Données!$P$2:$P$11,Données!$Q$2:$Q$11,""))</f>
        <v/>
      </c>
    </row>
    <row r="443" spans="1:10" ht="24.75" customHeight="1" x14ac:dyDescent="0.25">
      <c r="A443" s="100"/>
      <c r="B443" s="100"/>
      <c r="C443" s="100"/>
      <c r="D443" s="105" t="str">
        <f>IF(OR(Historique!$B443="",Historique!$C443=""),"",IF(IFERROR(COUNTIF(INDEX(Données!$E$2:$Z$100,0,MATCH(Historique!$B443,Données!$E$1:$Z$1,0)),Historique!$C443),0)&gt;0,"OK","⚠ ERREUR"))</f>
        <v/>
      </c>
      <c r="F443" s="148" t="b">
        <v>0</v>
      </c>
      <c r="G443" s="99"/>
      <c r="J443" s="2" t="str">
        <f>IF(B443="","",_xlfn.XLOOKUP(B443,Données!$P$2:$P$11,Données!$Q$2:$Q$11,""))</f>
        <v/>
      </c>
    </row>
    <row r="444" spans="1:10" ht="24.75" customHeight="1" x14ac:dyDescent="0.25">
      <c r="A444" s="100"/>
      <c r="B444" s="100"/>
      <c r="C444" s="100"/>
      <c r="D444" s="105" t="str">
        <f>IF(OR(Historique!$B444="",Historique!$C444=""),"",IF(IFERROR(COUNTIF(INDEX(Données!$E$2:$Z$100,0,MATCH(Historique!$B444,Données!$E$1:$Z$1,0)),Historique!$C444),0)&gt;0,"OK","⚠ ERREUR"))</f>
        <v/>
      </c>
      <c r="F444" s="148" t="b">
        <v>0</v>
      </c>
      <c r="G444" s="99"/>
      <c r="J444" s="2" t="str">
        <f>IF(B444="","",_xlfn.XLOOKUP(B444,Données!$P$2:$P$11,Données!$Q$2:$Q$11,""))</f>
        <v/>
      </c>
    </row>
    <row r="445" spans="1:10" ht="24.75" customHeight="1" x14ac:dyDescent="0.25">
      <c r="A445" s="100"/>
      <c r="B445" s="100"/>
      <c r="C445" s="100"/>
      <c r="D445" s="105" t="str">
        <f>IF(OR(Historique!$B445="",Historique!$C445=""),"",IF(IFERROR(COUNTIF(INDEX(Données!$E$2:$Z$100,0,MATCH(Historique!$B445,Données!$E$1:$Z$1,0)),Historique!$C445),0)&gt;0,"OK","⚠ ERREUR"))</f>
        <v/>
      </c>
      <c r="F445" s="148" t="b">
        <v>0</v>
      </c>
      <c r="G445" s="99"/>
      <c r="J445" s="2" t="str">
        <f>IF(B445="","",_xlfn.XLOOKUP(B445,Données!$P$2:$P$11,Données!$Q$2:$Q$11,""))</f>
        <v/>
      </c>
    </row>
    <row r="446" spans="1:10" ht="24.75" customHeight="1" x14ac:dyDescent="0.25">
      <c r="A446" s="100"/>
      <c r="B446" s="100"/>
      <c r="C446" s="100"/>
      <c r="D446" s="105" t="str">
        <f>IF(OR(Historique!$B446="",Historique!$C446=""),"",IF(IFERROR(COUNTIF(INDEX(Données!$E$2:$Z$100,0,MATCH(Historique!$B446,Données!$E$1:$Z$1,0)),Historique!$C446),0)&gt;0,"OK","⚠ ERREUR"))</f>
        <v/>
      </c>
      <c r="F446" s="148" t="b">
        <v>0</v>
      </c>
      <c r="G446" s="99"/>
      <c r="J446" s="2" t="str">
        <f>IF(B446="","",_xlfn.XLOOKUP(B446,Données!$P$2:$P$11,Données!$Q$2:$Q$11,""))</f>
        <v/>
      </c>
    </row>
    <row r="447" spans="1:10" ht="24.75" customHeight="1" x14ac:dyDescent="0.25">
      <c r="A447" s="100"/>
      <c r="B447" s="100"/>
      <c r="C447" s="100"/>
      <c r="D447" s="105" t="str">
        <f>IF(OR(Historique!$B447="",Historique!$C447=""),"",IF(IFERROR(COUNTIF(INDEX(Données!$E$2:$Z$100,0,MATCH(Historique!$B447,Données!$E$1:$Z$1,0)),Historique!$C447),0)&gt;0,"OK","⚠ ERREUR"))</f>
        <v/>
      </c>
      <c r="F447" s="148" t="b">
        <v>0</v>
      </c>
      <c r="G447" s="99"/>
      <c r="J447" s="2" t="str">
        <f>IF(B447="","",_xlfn.XLOOKUP(B447,Données!$P$2:$P$11,Données!$Q$2:$Q$11,""))</f>
        <v/>
      </c>
    </row>
    <row r="448" spans="1:10" ht="24.75" customHeight="1" x14ac:dyDescent="0.25">
      <c r="A448" s="100"/>
      <c r="B448" s="100"/>
      <c r="C448" s="100"/>
      <c r="D448" s="105" t="str">
        <f>IF(OR(Historique!$B448="",Historique!$C448=""),"",IF(IFERROR(COUNTIF(INDEX(Données!$E$2:$Z$100,0,MATCH(Historique!$B448,Données!$E$1:$Z$1,0)),Historique!$C448),0)&gt;0,"OK","⚠ ERREUR"))</f>
        <v/>
      </c>
      <c r="F448" s="148" t="b">
        <v>0</v>
      </c>
      <c r="G448" s="99"/>
      <c r="J448" s="2" t="str">
        <f>IF(B448="","",_xlfn.XLOOKUP(B448,Données!$P$2:$P$11,Données!$Q$2:$Q$11,""))</f>
        <v/>
      </c>
    </row>
    <row r="449" spans="1:10" ht="24.75" customHeight="1" x14ac:dyDescent="0.25">
      <c r="A449" s="100"/>
      <c r="B449" s="100"/>
      <c r="C449" s="100"/>
      <c r="D449" s="105" t="str">
        <f>IF(OR(Historique!$B449="",Historique!$C449=""),"",IF(IFERROR(COUNTIF(INDEX(Données!$E$2:$Z$100,0,MATCH(Historique!$B449,Données!$E$1:$Z$1,0)),Historique!$C449),0)&gt;0,"OK","⚠ ERREUR"))</f>
        <v/>
      </c>
      <c r="F449" s="148" t="b">
        <v>0</v>
      </c>
      <c r="G449" s="99"/>
      <c r="J449" s="2" t="str">
        <f>IF(B449="","",_xlfn.XLOOKUP(B449,Données!$P$2:$P$11,Données!$Q$2:$Q$11,""))</f>
        <v/>
      </c>
    </row>
    <row r="450" spans="1:10" ht="24.75" customHeight="1" x14ac:dyDescent="0.25">
      <c r="A450" s="100"/>
      <c r="B450" s="100"/>
      <c r="C450" s="100"/>
      <c r="D450" s="105" t="str">
        <f>IF(OR(Historique!$B450="",Historique!$C450=""),"",IF(IFERROR(COUNTIF(INDEX(Données!$E$2:$Z$100,0,MATCH(Historique!$B450,Données!$E$1:$Z$1,0)),Historique!$C450),0)&gt;0,"OK","⚠ ERREUR"))</f>
        <v/>
      </c>
      <c r="F450" s="148" t="b">
        <v>0</v>
      </c>
      <c r="G450" s="99"/>
      <c r="J450" s="2" t="str">
        <f>IF(B450="","",_xlfn.XLOOKUP(B450,Données!$P$2:$P$11,Données!$Q$2:$Q$11,""))</f>
        <v/>
      </c>
    </row>
    <row r="451" spans="1:10" ht="24.75" customHeight="1" x14ac:dyDescent="0.25">
      <c r="A451" s="100"/>
      <c r="B451" s="100"/>
      <c r="C451" s="100"/>
      <c r="D451" s="105" t="str">
        <f>IF(OR(Historique!$B451="",Historique!$C451=""),"",IF(IFERROR(COUNTIF(INDEX(Données!$E$2:$Z$100,0,MATCH(Historique!$B451,Données!$E$1:$Z$1,0)),Historique!$C451),0)&gt;0,"OK","⚠ ERREUR"))</f>
        <v/>
      </c>
      <c r="F451" s="148" t="b">
        <v>0</v>
      </c>
      <c r="G451" s="99"/>
      <c r="J451" s="2" t="str">
        <f>IF(B451="","",_xlfn.XLOOKUP(B451,Données!$P$2:$P$11,Données!$Q$2:$Q$11,""))</f>
        <v/>
      </c>
    </row>
    <row r="452" spans="1:10" ht="24.75" customHeight="1" x14ac:dyDescent="0.25">
      <c r="A452" s="100"/>
      <c r="B452" s="100"/>
      <c r="C452" s="100"/>
      <c r="D452" s="105" t="str">
        <f>IF(OR(Historique!$B452="",Historique!$C452=""),"",IF(IFERROR(COUNTIF(INDEX(Données!$E$2:$Z$100,0,MATCH(Historique!$B452,Données!$E$1:$Z$1,0)),Historique!$C452),0)&gt;0,"OK","⚠ ERREUR"))</f>
        <v/>
      </c>
      <c r="F452" s="148" t="b">
        <v>0</v>
      </c>
      <c r="G452" s="99"/>
      <c r="J452" s="2" t="str">
        <f>IF(B452="","",_xlfn.XLOOKUP(B452,Données!$P$2:$P$11,Données!$Q$2:$Q$11,""))</f>
        <v/>
      </c>
    </row>
    <row r="453" spans="1:10" ht="24.75" customHeight="1" x14ac:dyDescent="0.25">
      <c r="A453" s="100"/>
      <c r="B453" s="100"/>
      <c r="C453" s="100"/>
      <c r="D453" s="105" t="str">
        <f>IF(OR(Historique!$B453="",Historique!$C453=""),"",IF(IFERROR(COUNTIF(INDEX(Données!$E$2:$Z$100,0,MATCH(Historique!$B453,Données!$E$1:$Z$1,0)),Historique!$C453),0)&gt;0,"OK","⚠ ERREUR"))</f>
        <v/>
      </c>
      <c r="F453" s="148" t="b">
        <v>0</v>
      </c>
      <c r="G453" s="99"/>
      <c r="J453" s="2" t="str">
        <f>IF(B453="","",_xlfn.XLOOKUP(B453,Données!$P$2:$P$11,Données!$Q$2:$Q$11,""))</f>
        <v/>
      </c>
    </row>
    <row r="454" spans="1:10" ht="24.75" customHeight="1" x14ac:dyDescent="0.25">
      <c r="A454" s="100"/>
      <c r="B454" s="100"/>
      <c r="C454" s="100"/>
      <c r="D454" s="105" t="str">
        <f>IF(OR(Historique!$B454="",Historique!$C454=""),"",IF(IFERROR(COUNTIF(INDEX(Données!$E$2:$Z$100,0,MATCH(Historique!$B454,Données!$E$1:$Z$1,0)),Historique!$C454),0)&gt;0,"OK","⚠ ERREUR"))</f>
        <v/>
      </c>
      <c r="F454" s="148" t="b">
        <v>0</v>
      </c>
      <c r="G454" s="99"/>
      <c r="J454" s="2" t="str">
        <f>IF(B454="","",_xlfn.XLOOKUP(B454,Données!$P$2:$P$11,Données!$Q$2:$Q$11,""))</f>
        <v/>
      </c>
    </row>
    <row r="455" spans="1:10" ht="24.75" customHeight="1" x14ac:dyDescent="0.25">
      <c r="A455" s="100"/>
      <c r="B455" s="100"/>
      <c r="C455" s="100"/>
      <c r="D455" s="105" t="str">
        <f>IF(OR(Historique!$B455="",Historique!$C455=""),"",IF(IFERROR(COUNTIF(INDEX(Données!$E$2:$Z$100,0,MATCH(Historique!$B455,Données!$E$1:$Z$1,0)),Historique!$C455),0)&gt;0,"OK","⚠ ERREUR"))</f>
        <v/>
      </c>
      <c r="F455" s="148" t="b">
        <v>0</v>
      </c>
      <c r="G455" s="99"/>
      <c r="J455" s="2" t="str">
        <f>IF(B455="","",_xlfn.XLOOKUP(B455,Données!$P$2:$P$11,Données!$Q$2:$Q$11,""))</f>
        <v/>
      </c>
    </row>
    <row r="456" spans="1:10" ht="24.75" customHeight="1" x14ac:dyDescent="0.25">
      <c r="A456" s="100"/>
      <c r="B456" s="100"/>
      <c r="C456" s="100"/>
      <c r="D456" s="105" t="str">
        <f>IF(OR(Historique!$B456="",Historique!$C456=""),"",IF(IFERROR(COUNTIF(INDEX(Données!$E$2:$Z$100,0,MATCH(Historique!$B456,Données!$E$1:$Z$1,0)),Historique!$C456),0)&gt;0,"OK","⚠ ERREUR"))</f>
        <v/>
      </c>
      <c r="F456" s="148" t="b">
        <v>0</v>
      </c>
      <c r="G456" s="99"/>
      <c r="J456" s="2" t="str">
        <f>IF(B456="","",_xlfn.XLOOKUP(B456,Données!$P$2:$P$11,Données!$Q$2:$Q$11,""))</f>
        <v/>
      </c>
    </row>
    <row r="457" spans="1:10" ht="24.75" customHeight="1" x14ac:dyDescent="0.25">
      <c r="A457" s="100"/>
      <c r="B457" s="100"/>
      <c r="C457" s="100"/>
      <c r="D457" s="105" t="str">
        <f>IF(OR(Historique!$B457="",Historique!$C457=""),"",IF(IFERROR(COUNTIF(INDEX(Données!$E$2:$Z$100,0,MATCH(Historique!$B457,Données!$E$1:$Z$1,0)),Historique!$C457),0)&gt;0,"OK","⚠ ERREUR"))</f>
        <v/>
      </c>
      <c r="F457" s="148" t="b">
        <v>0</v>
      </c>
      <c r="G457" s="99"/>
      <c r="J457" s="2" t="str">
        <f>IF(B457="","",_xlfn.XLOOKUP(B457,Données!$P$2:$P$11,Données!$Q$2:$Q$11,""))</f>
        <v/>
      </c>
    </row>
    <row r="458" spans="1:10" ht="24.75" customHeight="1" x14ac:dyDescent="0.25">
      <c r="A458" s="100"/>
      <c r="B458" s="100"/>
      <c r="C458" s="100"/>
      <c r="D458" s="105" t="str">
        <f>IF(OR(Historique!$B458="",Historique!$C458=""),"",IF(IFERROR(COUNTIF(INDEX(Données!$E$2:$Z$100,0,MATCH(Historique!$B458,Données!$E$1:$Z$1,0)),Historique!$C458),0)&gt;0,"OK","⚠ ERREUR"))</f>
        <v/>
      </c>
      <c r="F458" s="148" t="b">
        <v>0</v>
      </c>
      <c r="G458" s="99"/>
      <c r="J458" s="2" t="str">
        <f>IF(B458="","",_xlfn.XLOOKUP(B458,Données!$P$2:$P$11,Données!$Q$2:$Q$11,""))</f>
        <v/>
      </c>
    </row>
    <row r="459" spans="1:10" ht="24.75" customHeight="1" x14ac:dyDescent="0.25">
      <c r="A459" s="100"/>
      <c r="B459" s="100"/>
      <c r="C459" s="100"/>
      <c r="D459" s="105" t="str">
        <f>IF(OR(Historique!$B459="",Historique!$C459=""),"",IF(IFERROR(COUNTIF(INDEX(Données!$E$2:$Z$100,0,MATCH(Historique!$B459,Données!$E$1:$Z$1,0)),Historique!$C459),0)&gt;0,"OK","⚠ ERREUR"))</f>
        <v/>
      </c>
      <c r="F459" s="148" t="b">
        <v>0</v>
      </c>
      <c r="G459" s="99"/>
      <c r="J459" s="2" t="str">
        <f>IF(B459="","",_xlfn.XLOOKUP(B459,Données!$P$2:$P$11,Données!$Q$2:$Q$11,""))</f>
        <v/>
      </c>
    </row>
    <row r="460" spans="1:10" ht="24.75" customHeight="1" x14ac:dyDescent="0.25">
      <c r="A460" s="100"/>
      <c r="B460" s="100"/>
      <c r="C460" s="100"/>
      <c r="D460" s="105" t="str">
        <f>IF(OR(Historique!$B460="",Historique!$C460=""),"",IF(IFERROR(COUNTIF(INDEX(Données!$E$2:$Z$100,0,MATCH(Historique!$B460,Données!$E$1:$Z$1,0)),Historique!$C460),0)&gt;0,"OK","⚠ ERREUR"))</f>
        <v/>
      </c>
      <c r="F460" s="148" t="b">
        <v>0</v>
      </c>
      <c r="G460" s="99"/>
      <c r="J460" s="2" t="str">
        <f>IF(B460="","",_xlfn.XLOOKUP(B460,Données!$P$2:$P$11,Données!$Q$2:$Q$11,""))</f>
        <v/>
      </c>
    </row>
    <row r="461" spans="1:10" ht="24.75" customHeight="1" x14ac:dyDescent="0.25">
      <c r="A461" s="100"/>
      <c r="B461" s="100"/>
      <c r="C461" s="100"/>
      <c r="D461" s="105" t="str">
        <f>IF(OR(Historique!$B461="",Historique!$C461=""),"",IF(IFERROR(COUNTIF(INDEX(Données!$E$2:$Z$100,0,MATCH(Historique!$B461,Données!$E$1:$Z$1,0)),Historique!$C461),0)&gt;0,"OK","⚠ ERREUR"))</f>
        <v/>
      </c>
      <c r="F461" s="148" t="b">
        <v>0</v>
      </c>
      <c r="G461" s="99"/>
      <c r="J461" s="2" t="str">
        <f>IF(B461="","",_xlfn.XLOOKUP(B461,Données!$P$2:$P$11,Données!$Q$2:$Q$11,""))</f>
        <v/>
      </c>
    </row>
    <row r="462" spans="1:10" ht="24.75" customHeight="1" x14ac:dyDescent="0.25">
      <c r="A462" s="100"/>
      <c r="B462" s="100"/>
      <c r="C462" s="100"/>
      <c r="D462" s="105" t="str">
        <f>IF(OR(Historique!$B462="",Historique!$C462=""),"",IF(IFERROR(COUNTIF(INDEX(Données!$E$2:$Z$100,0,MATCH(Historique!$B462,Données!$E$1:$Z$1,0)),Historique!$C462),0)&gt;0,"OK","⚠ ERREUR"))</f>
        <v/>
      </c>
      <c r="F462" s="148" t="b">
        <v>0</v>
      </c>
      <c r="G462" s="99"/>
      <c r="J462" s="2" t="str">
        <f>IF(B462="","",_xlfn.XLOOKUP(B462,Données!$P$2:$P$11,Données!$Q$2:$Q$11,""))</f>
        <v/>
      </c>
    </row>
    <row r="463" spans="1:10" ht="24.75" customHeight="1" x14ac:dyDescent="0.25">
      <c r="A463" s="100"/>
      <c r="B463" s="100"/>
      <c r="C463" s="100"/>
      <c r="D463" s="105" t="str">
        <f>IF(OR(Historique!$B463="",Historique!$C463=""),"",IF(IFERROR(COUNTIF(INDEX(Données!$E$2:$Z$100,0,MATCH(Historique!$B463,Données!$E$1:$Z$1,0)),Historique!$C463),0)&gt;0,"OK","⚠ ERREUR"))</f>
        <v/>
      </c>
      <c r="F463" s="148" t="b">
        <v>0</v>
      </c>
      <c r="G463" s="99"/>
      <c r="J463" s="2" t="str">
        <f>IF(B463="","",_xlfn.XLOOKUP(B463,Données!$P$2:$P$11,Données!$Q$2:$Q$11,""))</f>
        <v/>
      </c>
    </row>
    <row r="464" spans="1:10" ht="24.75" customHeight="1" x14ac:dyDescent="0.25">
      <c r="A464" s="100"/>
      <c r="B464" s="100"/>
      <c r="C464" s="100"/>
      <c r="D464" s="105" t="str">
        <f>IF(OR(Historique!$B464="",Historique!$C464=""),"",IF(IFERROR(COUNTIF(INDEX(Données!$E$2:$Z$100,0,MATCH(Historique!$B464,Données!$E$1:$Z$1,0)),Historique!$C464),0)&gt;0,"OK","⚠ ERREUR"))</f>
        <v/>
      </c>
      <c r="F464" s="148" t="b">
        <v>0</v>
      </c>
      <c r="G464" s="99"/>
      <c r="J464" s="2" t="str">
        <f>IF(B464="","",_xlfn.XLOOKUP(B464,Données!$P$2:$P$11,Données!$Q$2:$Q$11,""))</f>
        <v/>
      </c>
    </row>
    <row r="465" spans="1:10" ht="24.75" customHeight="1" x14ac:dyDescent="0.25">
      <c r="A465" s="100"/>
      <c r="B465" s="100"/>
      <c r="C465" s="100"/>
      <c r="D465" s="105" t="str">
        <f>IF(OR(Historique!$B465="",Historique!$C465=""),"",IF(IFERROR(COUNTIF(INDEX(Données!$E$2:$Z$100,0,MATCH(Historique!$B465,Données!$E$1:$Z$1,0)),Historique!$C465),0)&gt;0,"OK","⚠ ERREUR"))</f>
        <v/>
      </c>
      <c r="F465" s="148" t="b">
        <v>0</v>
      </c>
      <c r="G465" s="99"/>
      <c r="J465" s="2" t="str">
        <f>IF(B465="","",_xlfn.XLOOKUP(B465,Données!$P$2:$P$11,Données!$Q$2:$Q$11,""))</f>
        <v/>
      </c>
    </row>
    <row r="466" spans="1:10" ht="24.75" customHeight="1" x14ac:dyDescent="0.25">
      <c r="A466" s="100"/>
      <c r="B466" s="100"/>
      <c r="C466" s="100"/>
      <c r="D466" s="105" t="str">
        <f>IF(OR(Historique!$B466="",Historique!$C466=""),"",IF(IFERROR(COUNTIF(INDEX(Données!$E$2:$Z$100,0,MATCH(Historique!$B466,Données!$E$1:$Z$1,0)),Historique!$C466),0)&gt;0,"OK","⚠ ERREUR"))</f>
        <v/>
      </c>
      <c r="F466" s="148" t="b">
        <v>0</v>
      </c>
      <c r="G466" s="99"/>
      <c r="J466" s="2" t="str">
        <f>IF(B466="","",_xlfn.XLOOKUP(B466,Données!$P$2:$P$11,Données!$Q$2:$Q$11,""))</f>
        <v/>
      </c>
    </row>
    <row r="467" spans="1:10" ht="24.75" customHeight="1" x14ac:dyDescent="0.25">
      <c r="A467" s="100"/>
      <c r="B467" s="100"/>
      <c r="C467" s="100"/>
      <c r="D467" s="105" t="str">
        <f>IF(OR(Historique!$B467="",Historique!$C467=""),"",IF(IFERROR(COUNTIF(INDEX(Données!$E$2:$Z$100,0,MATCH(Historique!$B467,Données!$E$1:$Z$1,0)),Historique!$C467),0)&gt;0,"OK","⚠ ERREUR"))</f>
        <v/>
      </c>
      <c r="F467" s="148" t="b">
        <v>0</v>
      </c>
      <c r="G467" s="99"/>
      <c r="J467" s="2" t="str">
        <f>IF(B467="","",_xlfn.XLOOKUP(B467,Données!$P$2:$P$11,Données!$Q$2:$Q$11,""))</f>
        <v/>
      </c>
    </row>
    <row r="468" spans="1:10" ht="24.75" customHeight="1" x14ac:dyDescent="0.25">
      <c r="A468" s="100"/>
      <c r="B468" s="100"/>
      <c r="C468" s="100"/>
      <c r="D468" s="105" t="str">
        <f>IF(OR(Historique!$B468="",Historique!$C468=""),"",IF(IFERROR(COUNTIF(INDEX(Données!$E$2:$Z$100,0,MATCH(Historique!$B468,Données!$E$1:$Z$1,0)),Historique!$C468),0)&gt;0,"OK","⚠ ERREUR"))</f>
        <v/>
      </c>
      <c r="F468" s="148" t="b">
        <v>0</v>
      </c>
      <c r="J468" s="2" t="str">
        <f>IF(B468="","",_xlfn.XLOOKUP(B468,Données!$P$2:$P$11,Données!$Q$2:$Q$11,""))</f>
        <v/>
      </c>
    </row>
    <row r="469" spans="1:10" ht="24.75" customHeight="1" x14ac:dyDescent="0.25">
      <c r="A469" s="100"/>
      <c r="B469" s="100"/>
      <c r="C469" s="100"/>
      <c r="D469" s="105" t="str">
        <f>IF(OR(Historique!$B469="",Historique!$C469=""),"",IF(IFERROR(COUNTIF(INDEX(Données!$E$2:$Z$100,0,MATCH(Historique!$B469,Données!$E$1:$Z$1,0)),Historique!$C469),0)&gt;0,"OK","⚠ ERREUR"))</f>
        <v/>
      </c>
      <c r="F469" s="148" t="b">
        <v>0</v>
      </c>
      <c r="J469" s="2" t="str">
        <f>IF(B469="","",_xlfn.XLOOKUP(B469,Données!$P$2:$P$11,Données!$Q$2:$Q$11,""))</f>
        <v/>
      </c>
    </row>
    <row r="470" spans="1:10" ht="24.75" customHeight="1" x14ac:dyDescent="0.25">
      <c r="A470" s="100"/>
      <c r="B470" s="100"/>
      <c r="C470" s="100"/>
      <c r="D470" s="105" t="str">
        <f>IF(OR(Historique!$B470="",Historique!$C470=""),"",IF(IFERROR(COUNTIF(INDEX(Données!$E$2:$Z$100,0,MATCH(Historique!$B470,Données!$E$1:$Z$1,0)),Historique!$C470),0)&gt;0,"OK","⚠ ERREUR"))</f>
        <v/>
      </c>
      <c r="F470" s="148" t="b">
        <v>0</v>
      </c>
      <c r="J470" s="2" t="str">
        <f>IF(B470="","",_xlfn.XLOOKUP(B470,Données!$P$2:$P$11,Données!$Q$2:$Q$11,""))</f>
        <v/>
      </c>
    </row>
    <row r="471" spans="1:10" ht="24.75" customHeight="1" x14ac:dyDescent="0.25">
      <c r="A471" s="100"/>
      <c r="B471" s="100"/>
      <c r="C471" s="100"/>
      <c r="D471" s="105" t="str">
        <f>IF(OR(Historique!$B471="",Historique!$C471=""),"",IF(IFERROR(COUNTIF(INDEX(Données!$E$2:$Z$100,0,MATCH(Historique!$B471,Données!$E$1:$Z$1,0)),Historique!$C471),0)&gt;0,"OK","⚠ ERREUR"))</f>
        <v/>
      </c>
      <c r="F471" s="148" t="b">
        <v>0</v>
      </c>
      <c r="J471" s="2" t="str">
        <f>IF(B471="","",_xlfn.XLOOKUP(B471,Données!$P$2:$P$11,Données!$Q$2:$Q$11,""))</f>
        <v/>
      </c>
    </row>
    <row r="472" spans="1:10" ht="24.75" customHeight="1" x14ac:dyDescent="0.25">
      <c r="A472" s="100"/>
      <c r="B472" s="100"/>
      <c r="C472" s="100"/>
      <c r="D472" s="105" t="str">
        <f>IF(OR(Historique!$B472="",Historique!$C472=""),"",IF(IFERROR(COUNTIF(INDEX(Données!$E$2:$Z$100,0,MATCH(Historique!$B472,Données!$E$1:$Z$1,0)),Historique!$C472),0)&gt;0,"OK","⚠ ERREUR"))</f>
        <v/>
      </c>
      <c r="F472" s="148" t="b">
        <v>0</v>
      </c>
      <c r="J472" s="2" t="str">
        <f>IF(B472="","",_xlfn.XLOOKUP(B472,Données!$P$2:$P$11,Données!$Q$2:$Q$11,""))</f>
        <v/>
      </c>
    </row>
    <row r="473" spans="1:10" ht="24.75" customHeight="1" x14ac:dyDescent="0.25">
      <c r="A473" s="100"/>
      <c r="B473" s="100"/>
      <c r="C473" s="100"/>
      <c r="D473" s="105" t="str">
        <f>IF(OR(Historique!$B473="",Historique!$C473=""),"",IF(IFERROR(COUNTIF(INDEX(Données!$E$2:$Z$100,0,MATCH(Historique!$B473,Données!$E$1:$Z$1,0)),Historique!$C473),0)&gt;0,"OK","⚠ ERREUR"))</f>
        <v/>
      </c>
      <c r="F473" s="148" t="b">
        <v>0</v>
      </c>
      <c r="J473" s="2" t="str">
        <f>IF(B473="","",_xlfn.XLOOKUP(B473,Données!$P$2:$P$11,Données!$Q$2:$Q$11,""))</f>
        <v/>
      </c>
    </row>
    <row r="474" spans="1:10" ht="24.75" customHeight="1" x14ac:dyDescent="0.25">
      <c r="A474" s="100"/>
      <c r="B474" s="100"/>
      <c r="C474" s="100"/>
      <c r="D474" s="105" t="str">
        <f>IF(OR(Historique!$B474="",Historique!$C474=""),"",IF(IFERROR(COUNTIF(INDEX(Données!$E$2:$Z$100,0,MATCH(Historique!$B474,Données!$E$1:$Z$1,0)),Historique!$C474),0)&gt;0,"OK","⚠ ERREUR"))</f>
        <v/>
      </c>
      <c r="F474" s="148" t="b">
        <v>0</v>
      </c>
      <c r="J474" s="2" t="str">
        <f>IF(B474="","",_xlfn.XLOOKUP(B474,Données!$P$2:$P$11,Données!$Q$2:$Q$11,""))</f>
        <v/>
      </c>
    </row>
    <row r="475" spans="1:10" ht="24.75" customHeight="1" x14ac:dyDescent="0.25">
      <c r="A475" s="100"/>
      <c r="B475" s="100"/>
      <c r="C475" s="100"/>
      <c r="D475" s="105" t="str">
        <f>IF(OR(Historique!$B475="",Historique!$C475=""),"",IF(IFERROR(COUNTIF(INDEX(Données!$E$2:$Z$100,0,MATCH(Historique!$B475,Données!$E$1:$Z$1,0)),Historique!$C475),0)&gt;0,"OK","⚠ ERREUR"))</f>
        <v/>
      </c>
      <c r="F475" s="148" t="b">
        <v>0</v>
      </c>
      <c r="J475" s="2" t="str">
        <f>IF(B475="","",_xlfn.XLOOKUP(B475,Données!$P$2:$P$11,Données!$Q$2:$Q$11,""))</f>
        <v/>
      </c>
    </row>
    <row r="476" spans="1:10" ht="24.75" customHeight="1" x14ac:dyDescent="0.25">
      <c r="A476" s="100"/>
      <c r="B476" s="100"/>
      <c r="C476" s="100"/>
      <c r="D476" s="105" t="str">
        <f>IF(OR(Historique!$B476="",Historique!$C476=""),"",IF(IFERROR(COUNTIF(INDEX(Données!$E$2:$Z$100,0,MATCH(Historique!$B476,Données!$E$1:$Z$1,0)),Historique!$C476),0)&gt;0,"OK","⚠ ERREUR"))</f>
        <v/>
      </c>
      <c r="F476" s="148" t="b">
        <v>0</v>
      </c>
      <c r="J476" s="2" t="str">
        <f>IF(B476="","",_xlfn.XLOOKUP(B476,Données!$P$2:$P$11,Données!$Q$2:$Q$11,""))</f>
        <v/>
      </c>
    </row>
    <row r="477" spans="1:10" ht="24.75" customHeight="1" x14ac:dyDescent="0.25">
      <c r="A477" s="100"/>
      <c r="B477" s="100"/>
      <c r="C477" s="100"/>
      <c r="D477" s="105" t="str">
        <f>IF(OR(Historique!$B477="",Historique!$C477=""),"",IF(IFERROR(COUNTIF(INDEX(Données!$E$2:$Z$100,0,MATCH(Historique!$B477,Données!$E$1:$Z$1,0)),Historique!$C477),0)&gt;0,"OK","⚠ ERREUR"))</f>
        <v/>
      </c>
      <c r="F477" s="148" t="b">
        <v>0</v>
      </c>
      <c r="J477" s="2" t="str">
        <f>IF(B477="","",_xlfn.XLOOKUP(B477,Données!$P$2:$P$11,Données!$Q$2:$Q$11,""))</f>
        <v/>
      </c>
    </row>
    <row r="478" spans="1:10" ht="24.75" customHeight="1" x14ac:dyDescent="0.25">
      <c r="A478" s="100"/>
      <c r="B478" s="100"/>
      <c r="C478" s="100"/>
      <c r="D478" s="105" t="str">
        <f>IF(OR(Historique!$B478="",Historique!$C478=""),"",IF(IFERROR(COUNTIF(INDEX(Données!$E$2:$Z$100,0,MATCH(Historique!$B478,Données!$E$1:$Z$1,0)),Historique!$C478),0)&gt;0,"OK","⚠ ERREUR"))</f>
        <v/>
      </c>
      <c r="F478" s="148" t="b">
        <v>0</v>
      </c>
      <c r="J478" s="2" t="str">
        <f>IF(B478="","",_xlfn.XLOOKUP(B478,Données!$P$2:$P$11,Données!$Q$2:$Q$11,""))</f>
        <v/>
      </c>
    </row>
    <row r="479" spans="1:10" ht="24.75" customHeight="1" x14ac:dyDescent="0.25">
      <c r="A479" s="100"/>
      <c r="B479" s="100"/>
      <c r="C479" s="100"/>
      <c r="D479" s="105" t="str">
        <f>IF(OR(Historique!$B479="",Historique!$C479=""),"",IF(IFERROR(COUNTIF(INDEX(Données!$E$2:$Z$100,0,MATCH(Historique!$B479,Données!$E$1:$Z$1,0)),Historique!$C479),0)&gt;0,"OK","⚠ ERREUR"))</f>
        <v/>
      </c>
      <c r="F479" s="148" t="b">
        <v>0</v>
      </c>
      <c r="J479" s="2" t="str">
        <f>IF(B479="","",_xlfn.XLOOKUP(B479,Données!$P$2:$P$11,Données!$Q$2:$Q$11,""))</f>
        <v/>
      </c>
    </row>
    <row r="480" spans="1:10" ht="24.75" customHeight="1" x14ac:dyDescent="0.25">
      <c r="A480" s="100"/>
      <c r="B480" s="100"/>
      <c r="C480" s="100"/>
      <c r="D480" s="105" t="str">
        <f>IF(OR(Historique!$B480="",Historique!$C480=""),"",IF(IFERROR(COUNTIF(INDEX(Données!$E$2:$Z$100,0,MATCH(Historique!$B480,Données!$E$1:$Z$1,0)),Historique!$C480),0)&gt;0,"OK","⚠ ERREUR"))</f>
        <v/>
      </c>
      <c r="F480" s="148" t="b">
        <v>0</v>
      </c>
      <c r="J480" s="2" t="str">
        <f>IF(B480="","",_xlfn.XLOOKUP(B480,Données!$P$2:$P$11,Données!$Q$2:$Q$11,""))</f>
        <v/>
      </c>
    </row>
    <row r="481" spans="1:10" ht="24.75" customHeight="1" x14ac:dyDescent="0.25">
      <c r="A481" s="100"/>
      <c r="B481" s="100"/>
      <c r="C481" s="100"/>
      <c r="D481" s="105" t="str">
        <f>IF(OR(Historique!$B481="",Historique!$C481=""),"",IF(IFERROR(COUNTIF(INDEX(Données!$E$2:$Z$100,0,MATCH(Historique!$B481,Données!$E$1:$Z$1,0)),Historique!$C481),0)&gt;0,"OK","⚠ ERREUR"))</f>
        <v/>
      </c>
      <c r="F481" s="148" t="b">
        <v>0</v>
      </c>
      <c r="J481" s="2" t="str">
        <f>IF(B481="","",_xlfn.XLOOKUP(B481,Données!$P$2:$P$11,Données!$Q$2:$Q$11,""))</f>
        <v/>
      </c>
    </row>
    <row r="482" spans="1:10" ht="24.75" customHeight="1" x14ac:dyDescent="0.25">
      <c r="A482" s="100"/>
      <c r="B482" s="100"/>
      <c r="C482" s="100"/>
      <c r="D482" s="105" t="str">
        <f>IF(OR(Historique!$B482="",Historique!$C482=""),"",IF(IFERROR(COUNTIF(INDEX(Données!$E$2:$Z$100,0,MATCH(Historique!$B482,Données!$E$1:$Z$1,0)),Historique!$C482),0)&gt;0,"OK","⚠ ERREUR"))</f>
        <v/>
      </c>
      <c r="F482" s="148" t="b">
        <v>0</v>
      </c>
      <c r="J482" s="2" t="str">
        <f>IF(B482="","",_xlfn.XLOOKUP(B482,Données!$P$2:$P$11,Données!$Q$2:$Q$11,""))</f>
        <v/>
      </c>
    </row>
    <row r="483" spans="1:10" ht="24.75" customHeight="1" x14ac:dyDescent="0.25">
      <c r="A483" s="100"/>
      <c r="B483" s="100"/>
      <c r="C483" s="100"/>
      <c r="D483" s="105" t="str">
        <f>IF(OR(Historique!$B483="",Historique!$C483=""),"",IF(IFERROR(COUNTIF(INDEX(Données!$E$2:$Z$100,0,MATCH(Historique!$B483,Données!$E$1:$Z$1,0)),Historique!$C483),0)&gt;0,"OK","⚠ ERREUR"))</f>
        <v/>
      </c>
      <c r="F483" s="148" t="b">
        <v>0</v>
      </c>
      <c r="J483" s="2" t="str">
        <f>IF(B483="","",_xlfn.XLOOKUP(B483,Données!$P$2:$P$11,Données!$Q$2:$Q$11,""))</f>
        <v/>
      </c>
    </row>
    <row r="484" spans="1:10" ht="24.75" customHeight="1" x14ac:dyDescent="0.25">
      <c r="A484" s="100"/>
      <c r="B484" s="100"/>
      <c r="C484" s="100"/>
      <c r="D484" s="105" t="str">
        <f>IF(OR(Historique!$B484="",Historique!$C484=""),"",IF(IFERROR(COUNTIF(INDEX(Données!$E$2:$Z$100,0,MATCH(Historique!$B484,Données!$E$1:$Z$1,0)),Historique!$C484),0)&gt;0,"OK","⚠ ERREUR"))</f>
        <v/>
      </c>
      <c r="F484" s="148" t="b">
        <v>0</v>
      </c>
      <c r="J484" s="2" t="str">
        <f>IF(B484="","",_xlfn.XLOOKUP(B484,Données!$P$2:$P$11,Données!$Q$2:$Q$11,""))</f>
        <v/>
      </c>
    </row>
    <row r="485" spans="1:10" ht="24.75" customHeight="1" x14ac:dyDescent="0.25">
      <c r="A485" s="100"/>
      <c r="B485" s="100"/>
      <c r="C485" s="100"/>
      <c r="D485" s="105" t="str">
        <f>IF(OR(Historique!$B485="",Historique!$C485=""),"",IF(IFERROR(COUNTIF(INDEX(Données!$E$2:$Z$100,0,MATCH(Historique!$B485,Données!$E$1:$Z$1,0)),Historique!$C485),0)&gt;0,"OK","⚠ ERREUR"))</f>
        <v/>
      </c>
      <c r="F485" s="148" t="b">
        <v>0</v>
      </c>
      <c r="J485" s="2" t="str">
        <f>IF(B485="","",_xlfn.XLOOKUP(B485,Données!$P$2:$P$11,Données!$Q$2:$Q$11,""))</f>
        <v/>
      </c>
    </row>
    <row r="486" spans="1:10" ht="24.75" customHeight="1" x14ac:dyDescent="0.25">
      <c r="A486" s="100"/>
      <c r="B486" s="100"/>
      <c r="C486" s="100"/>
      <c r="D486" s="105" t="str">
        <f>IF(OR(Historique!$B486="",Historique!$C486=""),"",IF(IFERROR(COUNTIF(INDEX(Données!$E$2:$Z$100,0,MATCH(Historique!$B486,Données!$E$1:$Z$1,0)),Historique!$C486),0)&gt;0,"OK","⚠ ERREUR"))</f>
        <v/>
      </c>
      <c r="F486" s="148" t="b">
        <v>0</v>
      </c>
      <c r="J486" s="2" t="str">
        <f>IF(B486="","",_xlfn.XLOOKUP(B486,Données!$P$2:$P$11,Données!$Q$2:$Q$11,""))</f>
        <v/>
      </c>
    </row>
    <row r="487" spans="1:10" ht="24.75" customHeight="1" x14ac:dyDescent="0.25">
      <c r="A487" s="100"/>
      <c r="B487" s="100"/>
      <c r="C487" s="100"/>
      <c r="D487" s="105" t="str">
        <f>IF(OR(Historique!$B487="",Historique!$C487=""),"",IF(IFERROR(COUNTIF(INDEX(Données!$E$2:$Z$100,0,MATCH(Historique!$B487,Données!$E$1:$Z$1,0)),Historique!$C487),0)&gt;0,"OK","⚠ ERREUR"))</f>
        <v/>
      </c>
      <c r="F487" s="148" t="b">
        <v>0</v>
      </c>
      <c r="J487" s="2" t="str">
        <f>IF(B487="","",_xlfn.XLOOKUP(B487,Données!$P$2:$P$11,Données!$Q$2:$Q$11,""))</f>
        <v/>
      </c>
    </row>
    <row r="488" spans="1:10" ht="24.75" customHeight="1" x14ac:dyDescent="0.25">
      <c r="A488" s="100"/>
      <c r="B488" s="100"/>
      <c r="C488" s="100"/>
      <c r="D488" s="105" t="str">
        <f>IF(OR(Historique!$B488="",Historique!$C488=""),"",IF(IFERROR(COUNTIF(INDEX(Données!$E$2:$Z$100,0,MATCH(Historique!$B488,Données!$E$1:$Z$1,0)),Historique!$C488),0)&gt;0,"OK","⚠ ERREUR"))</f>
        <v/>
      </c>
      <c r="F488" s="148" t="b">
        <v>0</v>
      </c>
      <c r="J488" s="2" t="str">
        <f>IF(B488="","",_xlfn.XLOOKUP(B488,Données!$P$2:$P$11,Données!$Q$2:$Q$11,""))</f>
        <v/>
      </c>
    </row>
    <row r="489" spans="1:10" ht="24.75" customHeight="1" x14ac:dyDescent="0.25">
      <c r="A489" s="100"/>
      <c r="B489" s="100"/>
      <c r="C489" s="100"/>
      <c r="D489" s="105" t="str">
        <f>IF(OR(Historique!$B489="",Historique!$C489=""),"",IF(IFERROR(COUNTIF(INDEX(Données!$E$2:$Z$100,0,MATCH(Historique!$B489,Données!$E$1:$Z$1,0)),Historique!$C489),0)&gt;0,"OK","⚠ ERREUR"))</f>
        <v/>
      </c>
      <c r="F489" s="148" t="b">
        <v>0</v>
      </c>
      <c r="J489" s="2" t="str">
        <f>IF(B489="","",_xlfn.XLOOKUP(B489,Données!$P$2:$P$11,Données!$Q$2:$Q$11,""))</f>
        <v/>
      </c>
    </row>
    <row r="490" spans="1:10" ht="24.75" customHeight="1" x14ac:dyDescent="0.25">
      <c r="A490" s="100"/>
      <c r="B490" s="100"/>
      <c r="C490" s="100"/>
      <c r="D490" s="105" t="str">
        <f>IF(OR(Historique!$B490="",Historique!$C490=""),"",IF(IFERROR(COUNTIF(INDEX(Données!$E$2:$Z$100,0,MATCH(Historique!$B490,Données!$E$1:$Z$1,0)),Historique!$C490),0)&gt;0,"OK","⚠ ERREUR"))</f>
        <v/>
      </c>
      <c r="F490" s="148" t="b">
        <v>0</v>
      </c>
      <c r="J490" s="2" t="str">
        <f>IF(B490="","",_xlfn.XLOOKUP(B490,Données!$P$2:$P$11,Données!$Q$2:$Q$11,""))</f>
        <v/>
      </c>
    </row>
    <row r="491" spans="1:10" ht="24.75" customHeight="1" x14ac:dyDescent="0.25">
      <c r="A491" s="100"/>
      <c r="B491" s="100"/>
      <c r="C491" s="100"/>
      <c r="D491" s="105" t="str">
        <f>IF(OR(Historique!$B491="",Historique!$C491=""),"",IF(IFERROR(COUNTIF(INDEX(Données!$E$2:$Z$100,0,MATCH(Historique!$B491,Données!$E$1:$Z$1,0)),Historique!$C491),0)&gt;0,"OK","⚠ ERREUR"))</f>
        <v/>
      </c>
      <c r="F491" s="148" t="b">
        <v>0</v>
      </c>
      <c r="J491" s="2" t="str">
        <f>IF(B491="","",_xlfn.XLOOKUP(B491,Données!$P$2:$P$11,Données!$Q$2:$Q$11,""))</f>
        <v/>
      </c>
    </row>
    <row r="492" spans="1:10" ht="24.75" customHeight="1" x14ac:dyDescent="0.25">
      <c r="A492" s="100"/>
      <c r="B492" s="100"/>
      <c r="C492" s="100"/>
      <c r="D492" s="105" t="str">
        <f>IF(OR(Historique!$B492="",Historique!$C492=""),"",IF(IFERROR(COUNTIF(INDEX(Données!$E$2:$Z$100,0,MATCH(Historique!$B492,Données!$E$1:$Z$1,0)),Historique!$C492),0)&gt;0,"OK","⚠ ERREUR"))</f>
        <v/>
      </c>
      <c r="F492" s="148" t="b">
        <v>0</v>
      </c>
      <c r="J492" s="2" t="str">
        <f>IF(B492="","",_xlfn.XLOOKUP(B492,Données!$P$2:$P$11,Données!$Q$2:$Q$11,""))</f>
        <v/>
      </c>
    </row>
    <row r="493" spans="1:10" ht="24.75" customHeight="1" x14ac:dyDescent="0.25">
      <c r="A493" s="100"/>
      <c r="B493" s="100"/>
      <c r="C493" s="100"/>
      <c r="D493" s="105" t="str">
        <f>IF(OR(Historique!$B493="",Historique!$C493=""),"",IF(IFERROR(COUNTIF(INDEX(Données!$E$2:$Z$100,0,MATCH(Historique!$B493,Données!$E$1:$Z$1,0)),Historique!$C493),0)&gt;0,"OK","⚠ ERREUR"))</f>
        <v/>
      </c>
      <c r="F493" s="148" t="b">
        <v>0</v>
      </c>
      <c r="J493" s="2" t="str">
        <f>IF(B493="","",_xlfn.XLOOKUP(B493,Données!$P$2:$P$11,Données!$Q$2:$Q$11,""))</f>
        <v/>
      </c>
    </row>
    <row r="494" spans="1:10" ht="24.75" customHeight="1" x14ac:dyDescent="0.25">
      <c r="A494" s="100"/>
      <c r="B494" s="100"/>
      <c r="C494" s="100"/>
      <c r="D494" s="105" t="str">
        <f>IF(OR(Historique!$B494="",Historique!$C494=""),"",IF(IFERROR(COUNTIF(INDEX(Données!$E$2:$Z$100,0,MATCH(Historique!$B494,Données!$E$1:$Z$1,0)),Historique!$C494),0)&gt;0,"OK","⚠ ERREUR"))</f>
        <v/>
      </c>
      <c r="F494" s="148" t="b">
        <v>0</v>
      </c>
      <c r="J494" s="2" t="str">
        <f>IF(B494="","",_xlfn.XLOOKUP(B494,Données!$P$2:$P$11,Données!$Q$2:$Q$11,""))</f>
        <v/>
      </c>
    </row>
    <row r="495" spans="1:10" ht="24.75" customHeight="1" x14ac:dyDescent="0.25">
      <c r="A495" s="100"/>
      <c r="B495" s="100"/>
      <c r="C495" s="100"/>
      <c r="D495" s="105" t="str">
        <f>IF(OR(Historique!$B495="",Historique!$C495=""),"",IF(IFERROR(COUNTIF(INDEX(Données!$E$2:$Z$100,0,MATCH(Historique!$B495,Données!$E$1:$Z$1,0)),Historique!$C495),0)&gt;0,"OK","⚠ ERREUR"))</f>
        <v/>
      </c>
      <c r="F495" s="148" t="b">
        <v>0</v>
      </c>
      <c r="J495" s="2" t="str">
        <f>IF(B495="","",_xlfn.XLOOKUP(B495,Données!$P$2:$P$11,Données!$Q$2:$Q$11,""))</f>
        <v/>
      </c>
    </row>
    <row r="496" spans="1:10" ht="24.75" customHeight="1" x14ac:dyDescent="0.25">
      <c r="A496" s="100"/>
      <c r="B496" s="100"/>
      <c r="C496" s="100"/>
      <c r="D496" s="105" t="str">
        <f>IF(OR(Historique!$B496="",Historique!$C496=""),"",IF(IFERROR(COUNTIF(INDEX(Données!$E$2:$Z$100,0,MATCH(Historique!$B496,Données!$E$1:$Z$1,0)),Historique!$C496),0)&gt;0,"OK","⚠ ERREUR"))</f>
        <v/>
      </c>
      <c r="F496" s="148" t="b">
        <v>0</v>
      </c>
      <c r="J496" s="2" t="str">
        <f>IF(B496="","",_xlfn.XLOOKUP(B496,Données!$P$2:$P$11,Données!$Q$2:$Q$11,""))</f>
        <v/>
      </c>
    </row>
    <row r="497" spans="1:10" ht="24.75" customHeight="1" x14ac:dyDescent="0.25">
      <c r="A497" s="100"/>
      <c r="B497" s="100"/>
      <c r="C497" s="100"/>
      <c r="D497" s="105" t="str">
        <f>IF(OR(Historique!$B497="",Historique!$C497=""),"",IF(IFERROR(COUNTIF(INDEX(Données!$E$2:$Z$100,0,MATCH(Historique!$B497,Données!$E$1:$Z$1,0)),Historique!$C497),0)&gt;0,"OK","⚠ ERREUR"))</f>
        <v/>
      </c>
      <c r="F497" s="148" t="b">
        <v>0</v>
      </c>
      <c r="J497" s="2" t="str">
        <f>IF(B497="","",_xlfn.XLOOKUP(B497,Données!$P$2:$P$11,Données!$Q$2:$Q$11,""))</f>
        <v/>
      </c>
    </row>
    <row r="498" spans="1:10" ht="24.75" customHeight="1" x14ac:dyDescent="0.25">
      <c r="A498" s="100"/>
      <c r="B498" s="100"/>
      <c r="C498" s="100"/>
      <c r="D498" s="105" t="str">
        <f>IF(OR(Historique!$B498="",Historique!$C498=""),"",IF(IFERROR(COUNTIF(INDEX(Données!$E$2:$Z$100,0,MATCH(Historique!$B498,Données!$E$1:$Z$1,0)),Historique!$C498),0)&gt;0,"OK","⚠ ERREUR"))</f>
        <v/>
      </c>
      <c r="F498" s="148" t="b">
        <v>0</v>
      </c>
      <c r="J498" s="2" t="str">
        <f>IF(B498="","",_xlfn.XLOOKUP(B498,Données!$P$2:$P$11,Données!$Q$2:$Q$11,""))</f>
        <v/>
      </c>
    </row>
    <row r="499" spans="1:10" ht="24.75" customHeight="1" x14ac:dyDescent="0.25">
      <c r="A499" s="100"/>
      <c r="B499" s="100"/>
      <c r="C499" s="100"/>
      <c r="D499" s="105" t="str">
        <f>IF(OR(Historique!$B499="",Historique!$C499=""),"",IF(IFERROR(COUNTIF(INDEX(Données!$E$2:$Z$100,0,MATCH(Historique!$B499,Données!$E$1:$Z$1,0)),Historique!$C499),0)&gt;0,"OK","⚠ ERREUR"))</f>
        <v/>
      </c>
      <c r="F499" s="148" t="b">
        <v>0</v>
      </c>
      <c r="J499" s="2" t="str">
        <f>IF(B499="","",_xlfn.XLOOKUP(B499,Données!$P$2:$P$11,Données!$Q$2:$Q$11,""))</f>
        <v/>
      </c>
    </row>
    <row r="500" spans="1:10" ht="24.75" customHeight="1" x14ac:dyDescent="0.25">
      <c r="A500" s="100"/>
      <c r="B500" s="100"/>
      <c r="C500" s="100"/>
      <c r="D500" s="105" t="str">
        <f>IF(OR(Historique!$B500="",Historique!$C500=""),"",IF(IFERROR(COUNTIF(INDEX(Données!$E$2:$Z$100,0,MATCH(Historique!$B500,Données!$E$1:$Z$1,0)),Historique!$C500),0)&gt;0,"OK","⚠ ERREUR"))</f>
        <v/>
      </c>
      <c r="F500" s="148" t="b">
        <v>0</v>
      </c>
      <c r="J500" s="2" t="str">
        <f>IF(B500="","",_xlfn.XLOOKUP(B500,Données!$P$2:$P$11,Données!$Q$2:$Q$11,""))</f>
        <v/>
      </c>
    </row>
    <row r="501" spans="1:10" ht="24.75" customHeight="1" x14ac:dyDescent="0.25">
      <c r="A501" s="100"/>
      <c r="B501" s="100"/>
      <c r="C501" s="100"/>
      <c r="D501" s="105" t="str">
        <f>IF(OR(Historique!$B501="",Historique!$C501=""),"",IF(IFERROR(COUNTIF(INDEX(Données!$E$2:$Z$100,0,MATCH(Historique!$B501,Données!$E$1:$Z$1,0)),Historique!$C501),0)&gt;0,"OK","⚠ ERREUR"))</f>
        <v/>
      </c>
      <c r="F501" s="148" t="b">
        <v>0</v>
      </c>
      <c r="J501" s="2" t="str">
        <f>IF(B501="","",_xlfn.XLOOKUP(B501,Données!$P$2:$P$11,Données!$Q$2:$Q$11,""))</f>
        <v/>
      </c>
    </row>
    <row r="502" spans="1:10" ht="24.75" customHeight="1" x14ac:dyDescent="0.25">
      <c r="A502" s="100"/>
      <c r="B502" s="100"/>
      <c r="C502" s="100"/>
      <c r="D502" s="105" t="str">
        <f>IF(OR(Historique!$B502="",Historique!$C502=""),"",IF(IFERROR(COUNTIF(INDEX(Données!$E$2:$Z$100,0,MATCH(Historique!$B502,Données!$E$1:$Z$1,0)),Historique!$C502),0)&gt;0,"OK","⚠ ERREUR"))</f>
        <v/>
      </c>
      <c r="F502" s="148" t="b">
        <v>0</v>
      </c>
      <c r="J502" s="2" t="str">
        <f>IF(B502="","",_xlfn.XLOOKUP(B502,Données!$P$2:$P$11,Données!$Q$2:$Q$11,""))</f>
        <v/>
      </c>
    </row>
    <row r="503" spans="1:10" ht="24.75" customHeight="1" x14ac:dyDescent="0.25">
      <c r="A503" s="100"/>
      <c r="B503" s="100"/>
      <c r="C503" s="100"/>
      <c r="D503" s="105" t="str">
        <f>IF(OR(Historique!$B503="",Historique!$C503=""),"",IF(IFERROR(COUNTIF(INDEX(Données!$E$2:$Z$100,0,MATCH(Historique!$B503,Données!$E$1:$Z$1,0)),Historique!$C503),0)&gt;0,"OK","⚠ ERREUR"))</f>
        <v/>
      </c>
      <c r="F503" s="148" t="b">
        <v>0</v>
      </c>
      <c r="J503" s="2" t="str">
        <f>IF(B503="","",_xlfn.XLOOKUP(B503,Données!$P$2:$P$11,Données!$Q$2:$Q$11,""))</f>
        <v/>
      </c>
    </row>
    <row r="504" spans="1:10" ht="24.75" customHeight="1" x14ac:dyDescent="0.25">
      <c r="A504" s="100"/>
      <c r="B504" s="100"/>
      <c r="C504" s="100"/>
      <c r="D504" s="105" t="str">
        <f>IF(OR(Historique!$B504="",Historique!$C504=""),"",IF(IFERROR(COUNTIF(INDEX(Données!$E$2:$Z$100,0,MATCH(Historique!$B504,Données!$E$1:$Z$1,0)),Historique!$C504),0)&gt;0,"OK","⚠ ERREUR"))</f>
        <v/>
      </c>
      <c r="F504" s="148" t="b">
        <v>0</v>
      </c>
      <c r="J504" s="2" t="str">
        <f>IF(B504="","",_xlfn.XLOOKUP(B504,Données!$P$2:$P$11,Données!$Q$2:$Q$11,""))</f>
        <v/>
      </c>
    </row>
    <row r="505" spans="1:10" ht="24.75" customHeight="1" x14ac:dyDescent="0.25">
      <c r="A505" s="100"/>
      <c r="B505" s="100"/>
      <c r="C505" s="100"/>
      <c r="D505" s="105" t="str">
        <f>IF(OR(Historique!$B505="",Historique!$C505=""),"",IF(IFERROR(COUNTIF(INDEX(Données!$E$2:$Z$100,0,MATCH(Historique!$B505,Données!$E$1:$Z$1,0)),Historique!$C505),0)&gt;0,"OK","⚠ ERREUR"))</f>
        <v/>
      </c>
      <c r="F505" s="148" t="b">
        <v>0</v>
      </c>
      <c r="J505" s="2" t="str">
        <f>IF(B505="","",_xlfn.XLOOKUP(B505,Données!$P$2:$P$11,Données!$Q$2:$Q$11,""))</f>
        <v/>
      </c>
    </row>
    <row r="506" spans="1:10" ht="24.75" customHeight="1" x14ac:dyDescent="0.25">
      <c r="A506" s="100"/>
      <c r="B506" s="100"/>
      <c r="C506" s="100"/>
      <c r="D506" s="105" t="str">
        <f>IF(OR(Historique!$B506="",Historique!$C506=""),"",IF(IFERROR(COUNTIF(INDEX(Données!$E$2:$Z$100,0,MATCH(Historique!$B506,Données!$E$1:$Z$1,0)),Historique!$C506),0)&gt;0,"OK","⚠ ERREUR"))</f>
        <v/>
      </c>
      <c r="F506" s="148" t="b">
        <v>0</v>
      </c>
      <c r="J506" s="2" t="str">
        <f>IF(B506="","",_xlfn.XLOOKUP(B506,Données!$P$2:$P$11,Données!$Q$2:$Q$11,""))</f>
        <v/>
      </c>
    </row>
    <row r="507" spans="1:10" ht="24.75" customHeight="1" x14ac:dyDescent="0.25">
      <c r="A507" s="100"/>
      <c r="B507" s="100"/>
      <c r="C507" s="100"/>
      <c r="D507" s="105" t="str">
        <f>IF(OR(Historique!$B507="",Historique!$C507=""),"",IF(IFERROR(COUNTIF(INDEX(Données!$E$2:$Z$100,0,MATCH(Historique!$B507,Données!$E$1:$Z$1,0)),Historique!$C507),0)&gt;0,"OK","⚠ ERREUR"))</f>
        <v/>
      </c>
      <c r="F507" s="148" t="b">
        <v>0</v>
      </c>
      <c r="J507" s="2" t="str">
        <f>IF(B507="","",_xlfn.XLOOKUP(B507,Données!$P$2:$P$11,Données!$Q$2:$Q$11,""))</f>
        <v/>
      </c>
    </row>
    <row r="508" spans="1:10" ht="24.75" customHeight="1" x14ac:dyDescent="0.25">
      <c r="A508" s="100"/>
      <c r="B508" s="100"/>
      <c r="C508" s="100"/>
      <c r="D508" s="105" t="str">
        <f>IF(OR(Historique!$B508="",Historique!$C508=""),"",IF(IFERROR(COUNTIF(INDEX(Données!$E$2:$Z$100,0,MATCH(Historique!$B508,Données!$E$1:$Z$1,0)),Historique!$C508),0)&gt;0,"OK","⚠ ERREUR"))</f>
        <v/>
      </c>
      <c r="F508" s="148" t="b">
        <v>0</v>
      </c>
      <c r="J508" s="2" t="str">
        <f>IF(B508="","",_xlfn.XLOOKUP(B508,Données!$P$2:$P$11,Données!$Q$2:$Q$11,""))</f>
        <v/>
      </c>
    </row>
    <row r="509" spans="1:10" ht="24.75" customHeight="1" x14ac:dyDescent="0.25">
      <c r="A509" s="100"/>
      <c r="B509" s="100"/>
      <c r="C509" s="100"/>
      <c r="D509" s="105" t="str">
        <f>IF(OR(Historique!$B509="",Historique!$C509=""),"",IF(IFERROR(COUNTIF(INDEX(Données!$E$2:$Z$100,0,MATCH(Historique!$B509,Données!$E$1:$Z$1,0)),Historique!$C509),0)&gt;0,"OK","⚠ ERREUR"))</f>
        <v/>
      </c>
      <c r="F509" s="148" t="b">
        <v>0</v>
      </c>
      <c r="J509" s="2" t="str">
        <f>IF(B509="","",_xlfn.XLOOKUP(B509,Données!$P$2:$P$11,Données!$Q$2:$Q$11,""))</f>
        <v/>
      </c>
    </row>
    <row r="510" spans="1:10" ht="24.75" customHeight="1" x14ac:dyDescent="0.25">
      <c r="A510" s="100"/>
      <c r="B510" s="100"/>
      <c r="C510" s="100"/>
      <c r="D510" s="105" t="str">
        <f>IF(OR(Historique!$B510="",Historique!$C510=""),"",IF(IFERROR(COUNTIF(INDEX(Données!$E$2:$Z$100,0,MATCH(Historique!$B510,Données!$E$1:$Z$1,0)),Historique!$C510),0)&gt;0,"OK","⚠ ERREUR"))</f>
        <v/>
      </c>
      <c r="F510" s="148" t="b">
        <v>0</v>
      </c>
      <c r="J510" s="2" t="str">
        <f>IF(B510="","",_xlfn.XLOOKUP(B510,Données!$P$2:$P$11,Données!$Q$2:$Q$11,""))</f>
        <v/>
      </c>
    </row>
    <row r="511" spans="1:10" ht="24.75" customHeight="1" x14ac:dyDescent="0.25">
      <c r="A511" s="100"/>
      <c r="B511" s="100"/>
      <c r="C511" s="100"/>
      <c r="D511" s="105" t="str">
        <f>IF(OR(Historique!$B511="",Historique!$C511=""),"",IF(IFERROR(COUNTIF(INDEX(Données!$E$2:$Z$100,0,MATCH(Historique!$B511,Données!$E$1:$Z$1,0)),Historique!$C511),0)&gt;0,"OK","⚠ ERREUR"))</f>
        <v/>
      </c>
      <c r="F511" s="148" t="b">
        <v>0</v>
      </c>
      <c r="J511" s="2" t="str">
        <f>IF(B511="","",_xlfn.XLOOKUP(B511,Données!$P$2:$P$11,Données!$Q$2:$Q$11,""))</f>
        <v/>
      </c>
    </row>
    <row r="512" spans="1:10" ht="24.75" customHeight="1" x14ac:dyDescent="0.25">
      <c r="A512" s="100"/>
      <c r="B512" s="100"/>
      <c r="C512" s="100"/>
      <c r="D512" s="105" t="str">
        <f>IF(OR(Historique!$B512="",Historique!$C512=""),"",IF(IFERROR(COUNTIF(INDEX(Données!$E$2:$Z$100,0,MATCH(Historique!$B512,Données!$E$1:$Z$1,0)),Historique!$C512),0)&gt;0,"OK","⚠ ERREUR"))</f>
        <v/>
      </c>
      <c r="F512" s="148" t="b">
        <v>0</v>
      </c>
      <c r="J512" s="2" t="str">
        <f>IF(B512="","",_xlfn.XLOOKUP(B512,Données!$P$2:$P$11,Données!$Q$2:$Q$11,""))</f>
        <v/>
      </c>
    </row>
    <row r="513" spans="1:10" ht="24.75" customHeight="1" x14ac:dyDescent="0.25">
      <c r="A513" s="100"/>
      <c r="B513" s="100"/>
      <c r="C513" s="100"/>
      <c r="D513" s="105" t="str">
        <f>IF(OR(Historique!$B513="",Historique!$C513=""),"",IF(IFERROR(COUNTIF(INDEX(Données!$E$2:$Z$100,0,MATCH(Historique!$B513,Données!$E$1:$Z$1,0)),Historique!$C513),0)&gt;0,"OK","⚠ ERREUR"))</f>
        <v/>
      </c>
      <c r="F513" s="148" t="b">
        <v>0</v>
      </c>
      <c r="J513" s="2" t="str">
        <f>IF(B513="","",_xlfn.XLOOKUP(B513,Données!$P$2:$P$11,Données!$Q$2:$Q$11,""))</f>
        <v/>
      </c>
    </row>
    <row r="514" spans="1:10" ht="24.75" customHeight="1" x14ac:dyDescent="0.25">
      <c r="A514" s="100"/>
      <c r="B514" s="100"/>
      <c r="C514" s="100"/>
      <c r="D514" s="105" t="str">
        <f>IF(OR(Historique!$B514="",Historique!$C514=""),"",IF(IFERROR(COUNTIF(INDEX(Données!$E$2:$Z$100,0,MATCH(Historique!$B514,Données!$E$1:$Z$1,0)),Historique!$C514),0)&gt;0,"OK","⚠ ERREUR"))</f>
        <v/>
      </c>
      <c r="F514" s="148" t="b">
        <v>0</v>
      </c>
      <c r="J514" s="2" t="str">
        <f>IF(B514="","",_xlfn.XLOOKUP(B514,Données!$P$2:$P$11,Données!$Q$2:$Q$11,""))</f>
        <v/>
      </c>
    </row>
    <row r="515" spans="1:10" ht="24.75" customHeight="1" x14ac:dyDescent="0.25">
      <c r="A515" s="100"/>
      <c r="B515" s="100"/>
      <c r="C515" s="100"/>
      <c r="D515" s="105" t="str">
        <f>IF(OR(Historique!$B515="",Historique!$C515=""),"",IF(IFERROR(COUNTIF(INDEX(Données!$E$2:$Z$100,0,MATCH(Historique!$B515,Données!$E$1:$Z$1,0)),Historique!$C515),0)&gt;0,"OK","⚠ ERREUR"))</f>
        <v/>
      </c>
      <c r="F515" s="148" t="b">
        <v>0</v>
      </c>
      <c r="J515" s="2" t="str">
        <f>IF(B515="","",_xlfn.XLOOKUP(B515,Données!$P$2:$P$11,Données!$Q$2:$Q$11,""))</f>
        <v/>
      </c>
    </row>
    <row r="516" spans="1:10" ht="24.75" customHeight="1" x14ac:dyDescent="0.25">
      <c r="A516" s="100"/>
      <c r="B516" s="100"/>
      <c r="C516" s="100"/>
      <c r="D516" s="105" t="str">
        <f>IF(OR(Historique!$B516="",Historique!$C516=""),"",IF(IFERROR(COUNTIF(INDEX(Données!$E$2:$Z$100,0,MATCH(Historique!$B516,Données!$E$1:$Z$1,0)),Historique!$C516),0)&gt;0,"OK","⚠ ERREUR"))</f>
        <v/>
      </c>
      <c r="F516" s="148" t="b">
        <v>0</v>
      </c>
      <c r="J516" s="2" t="str">
        <f>IF(B516="","",_xlfn.XLOOKUP(B516,Données!$P$2:$P$11,Données!$Q$2:$Q$11,""))</f>
        <v/>
      </c>
    </row>
    <row r="517" spans="1:10" ht="24.75" customHeight="1" x14ac:dyDescent="0.25">
      <c r="A517" s="100"/>
      <c r="B517" s="100"/>
      <c r="C517" s="100"/>
      <c r="D517" s="105" t="str">
        <f>IF(OR(Historique!$B517="",Historique!$C517=""),"",IF(IFERROR(COUNTIF(INDEX(Données!$E$2:$Z$100,0,MATCH(Historique!$B517,Données!$E$1:$Z$1,0)),Historique!$C517),0)&gt;0,"OK","⚠ ERREUR"))</f>
        <v/>
      </c>
      <c r="F517" s="148" t="b">
        <v>0</v>
      </c>
      <c r="J517" s="2" t="str">
        <f>IF(B517="","",_xlfn.XLOOKUP(B517,Données!$P$2:$P$11,Données!$Q$2:$Q$11,""))</f>
        <v/>
      </c>
    </row>
    <row r="518" spans="1:10" ht="24.75" customHeight="1" x14ac:dyDescent="0.25">
      <c r="A518" s="100"/>
      <c r="B518" s="100"/>
      <c r="C518" s="100"/>
      <c r="D518" s="105" t="str">
        <f>IF(OR(Historique!$B518="",Historique!$C518=""),"",IF(IFERROR(COUNTIF(INDEX(Données!$E$2:$Z$100,0,MATCH(Historique!$B518,Données!$E$1:$Z$1,0)),Historique!$C518),0)&gt;0,"OK","⚠ ERREUR"))</f>
        <v/>
      </c>
      <c r="F518" s="148" t="b">
        <v>0</v>
      </c>
      <c r="J518" s="2" t="str">
        <f>IF(B518="","",_xlfn.XLOOKUP(B518,Données!$P$2:$P$11,Données!$Q$2:$Q$11,""))</f>
        <v/>
      </c>
    </row>
    <row r="519" spans="1:10" ht="24.75" customHeight="1" x14ac:dyDescent="0.25">
      <c r="A519" s="100"/>
      <c r="B519" s="100"/>
      <c r="C519" s="100"/>
      <c r="D519" s="105" t="str">
        <f>IF(OR(Historique!$B519="",Historique!$C519=""),"",IF(IFERROR(COUNTIF(INDEX(Données!$E$2:$Z$100,0,MATCH(Historique!$B519,Données!$E$1:$Z$1,0)),Historique!$C519),0)&gt;0,"OK","⚠ ERREUR"))</f>
        <v/>
      </c>
      <c r="F519" s="148" t="b">
        <v>0</v>
      </c>
      <c r="J519" s="2" t="str">
        <f>IF(B519="","",_xlfn.XLOOKUP(B519,Données!$P$2:$P$11,Données!$Q$2:$Q$11,""))</f>
        <v/>
      </c>
    </row>
    <row r="520" spans="1:10" ht="24.75" customHeight="1" x14ac:dyDescent="0.25">
      <c r="A520" s="100"/>
      <c r="B520" s="100"/>
      <c r="C520" s="100"/>
      <c r="D520" s="105" t="str">
        <f>IF(OR(Historique!$B520="",Historique!$C520=""),"",IF(IFERROR(COUNTIF(INDEX(Données!$E$2:$Z$100,0,MATCH(Historique!$B520,Données!$E$1:$Z$1,0)),Historique!$C520),0)&gt;0,"OK","⚠ ERREUR"))</f>
        <v/>
      </c>
      <c r="F520" s="148" t="b">
        <v>0</v>
      </c>
      <c r="J520" s="2" t="str">
        <f>IF(B520="","",_xlfn.XLOOKUP(B520,Données!$P$2:$P$11,Données!$Q$2:$Q$11,""))</f>
        <v/>
      </c>
    </row>
    <row r="521" spans="1:10" ht="24.75" customHeight="1" x14ac:dyDescent="0.25">
      <c r="A521" s="100"/>
      <c r="B521" s="100"/>
      <c r="C521" s="100"/>
      <c r="D521" s="105" t="str">
        <f>IF(OR(Historique!$B521="",Historique!$C521=""),"",IF(IFERROR(COUNTIF(INDEX(Données!$E$2:$Z$100,0,MATCH(Historique!$B521,Données!$E$1:$Z$1,0)),Historique!$C521),0)&gt;0,"OK","⚠ ERREUR"))</f>
        <v/>
      </c>
      <c r="F521" s="148" t="b">
        <v>0</v>
      </c>
      <c r="J521" s="2" t="str">
        <f>IF(B521="","",_xlfn.XLOOKUP(B521,Données!$P$2:$P$11,Données!$Q$2:$Q$11,""))</f>
        <v/>
      </c>
    </row>
    <row r="522" spans="1:10" ht="24.75" customHeight="1" x14ac:dyDescent="0.25">
      <c r="A522" s="100"/>
      <c r="B522" s="100"/>
      <c r="C522" s="100"/>
      <c r="D522" s="105" t="str">
        <f>IF(OR(Historique!$B522="",Historique!$C522=""),"",IF(IFERROR(COUNTIF(INDEX(Données!$E$2:$Z$100,0,MATCH(Historique!$B522,Données!$E$1:$Z$1,0)),Historique!$C522),0)&gt;0,"OK","⚠ ERREUR"))</f>
        <v/>
      </c>
      <c r="F522" s="148" t="b">
        <v>0</v>
      </c>
      <c r="J522" s="2" t="str">
        <f>IF(B522="","",_xlfn.XLOOKUP(B522,Données!$P$2:$P$11,Données!$Q$2:$Q$11,""))</f>
        <v/>
      </c>
    </row>
    <row r="523" spans="1:10" ht="24.75" customHeight="1" x14ac:dyDescent="0.25">
      <c r="A523" s="100"/>
      <c r="B523" s="100"/>
      <c r="C523" s="100"/>
      <c r="D523" s="105" t="str">
        <f>IF(OR(Historique!$B523="",Historique!$C523=""),"",IF(IFERROR(COUNTIF(INDEX(Données!$E$2:$Z$100,0,MATCH(Historique!$B523,Données!$E$1:$Z$1,0)),Historique!$C523),0)&gt;0,"OK","⚠ ERREUR"))</f>
        <v/>
      </c>
      <c r="F523" s="148" t="b">
        <v>0</v>
      </c>
      <c r="J523" s="2" t="str">
        <f>IF(B523="","",_xlfn.XLOOKUP(B523,Données!$P$2:$P$11,Données!$Q$2:$Q$11,""))</f>
        <v/>
      </c>
    </row>
    <row r="524" spans="1:10" ht="24.75" customHeight="1" x14ac:dyDescent="0.25">
      <c r="A524" s="100"/>
      <c r="B524" s="100"/>
      <c r="C524" s="100"/>
      <c r="D524" s="105" t="str">
        <f>IF(OR(Historique!$B524="",Historique!$C524=""),"",IF(IFERROR(COUNTIF(INDEX(Données!$E$2:$Z$100,0,MATCH(Historique!$B524,Données!$E$1:$Z$1,0)),Historique!$C524),0)&gt;0,"OK","⚠ ERREUR"))</f>
        <v/>
      </c>
      <c r="F524" s="148" t="b">
        <v>0</v>
      </c>
      <c r="J524" s="2" t="str">
        <f>IF(B524="","",_xlfn.XLOOKUP(B524,Données!$P$2:$P$11,Données!$Q$2:$Q$11,""))</f>
        <v/>
      </c>
    </row>
    <row r="525" spans="1:10" ht="24.75" customHeight="1" x14ac:dyDescent="0.25">
      <c r="A525" s="100"/>
      <c r="B525" s="100"/>
      <c r="C525" s="100"/>
      <c r="D525" s="105" t="str">
        <f>IF(OR(Historique!$B525="",Historique!$C525=""),"",IF(IFERROR(COUNTIF(INDEX(Données!$E$2:$Z$100,0,MATCH(Historique!$B525,Données!$E$1:$Z$1,0)),Historique!$C525),0)&gt;0,"OK","⚠ ERREUR"))</f>
        <v/>
      </c>
      <c r="F525" s="148" t="b">
        <v>0</v>
      </c>
      <c r="J525" s="2" t="str">
        <f>IF(B525="","",_xlfn.XLOOKUP(B525,Données!$P$2:$P$11,Données!$Q$2:$Q$11,""))</f>
        <v/>
      </c>
    </row>
    <row r="526" spans="1:10" ht="24.75" customHeight="1" x14ac:dyDescent="0.25">
      <c r="A526" s="100"/>
      <c r="B526" s="100"/>
      <c r="C526" s="100"/>
      <c r="D526" s="105" t="str">
        <f>IF(OR(Historique!$B526="",Historique!$C526=""),"",IF(IFERROR(COUNTIF(INDEX(Données!$E$2:$Z$100,0,MATCH(Historique!$B526,Données!$E$1:$Z$1,0)),Historique!$C526),0)&gt;0,"OK","⚠ ERREUR"))</f>
        <v/>
      </c>
      <c r="F526" s="148" t="b">
        <v>0</v>
      </c>
      <c r="J526" s="2" t="str">
        <f>IF(B526="","",_xlfn.XLOOKUP(B526,Données!$P$2:$P$11,Données!$Q$2:$Q$11,""))</f>
        <v/>
      </c>
    </row>
    <row r="527" spans="1:10" ht="24.75" customHeight="1" x14ac:dyDescent="0.25">
      <c r="A527" s="100"/>
      <c r="B527" s="100"/>
      <c r="C527" s="100"/>
      <c r="D527" s="105" t="str">
        <f>IF(OR(Historique!$B527="",Historique!$C527=""),"",IF(IFERROR(COUNTIF(INDEX(Données!$E$2:$Z$100,0,MATCH(Historique!$B527,Données!$E$1:$Z$1,0)),Historique!$C527),0)&gt;0,"OK","⚠ ERREUR"))</f>
        <v/>
      </c>
      <c r="F527" s="148" t="b">
        <v>0</v>
      </c>
      <c r="J527" s="2" t="str">
        <f>IF(B527="","",_xlfn.XLOOKUP(B527,Données!$P$2:$P$11,Données!$Q$2:$Q$11,""))</f>
        <v/>
      </c>
    </row>
    <row r="528" spans="1:10" ht="24.75" customHeight="1" x14ac:dyDescent="0.25">
      <c r="A528" s="100"/>
      <c r="B528" s="100"/>
      <c r="C528" s="100"/>
      <c r="D528" s="105" t="str">
        <f>IF(OR(Historique!$B528="",Historique!$C528=""),"",IF(IFERROR(COUNTIF(INDEX(Données!$E$2:$Z$100,0,MATCH(Historique!$B528,Données!$E$1:$Z$1,0)),Historique!$C528),0)&gt;0,"OK","⚠ ERREUR"))</f>
        <v/>
      </c>
      <c r="F528" s="148" t="b">
        <v>0</v>
      </c>
      <c r="J528" s="2" t="str">
        <f>IF(B528="","",_xlfn.XLOOKUP(B528,Données!$P$2:$P$11,Données!$Q$2:$Q$11,""))</f>
        <v/>
      </c>
    </row>
    <row r="529" spans="1:10" ht="24.75" customHeight="1" x14ac:dyDescent="0.25">
      <c r="A529" s="100"/>
      <c r="B529" s="100"/>
      <c r="C529" s="100"/>
      <c r="D529" s="105" t="str">
        <f>IF(OR(Historique!$B529="",Historique!$C529=""),"",IF(IFERROR(COUNTIF(INDEX(Données!$E$2:$Z$100,0,MATCH(Historique!$B529,Données!$E$1:$Z$1,0)),Historique!$C529),0)&gt;0,"OK","⚠ ERREUR"))</f>
        <v/>
      </c>
      <c r="F529" s="148" t="b">
        <v>0</v>
      </c>
      <c r="J529" s="2" t="str">
        <f>IF(B529="","",_xlfn.XLOOKUP(B529,Données!$P$2:$P$11,Données!$Q$2:$Q$11,""))</f>
        <v/>
      </c>
    </row>
    <row r="530" spans="1:10" ht="24.75" customHeight="1" x14ac:dyDescent="0.25">
      <c r="A530" s="100"/>
      <c r="B530" s="100"/>
      <c r="C530" s="100"/>
      <c r="D530" s="105" t="str">
        <f>IF(OR(Historique!$B530="",Historique!$C530=""),"",IF(IFERROR(COUNTIF(INDEX(Données!$E$2:$Z$100,0,MATCH(Historique!$B530,Données!$E$1:$Z$1,0)),Historique!$C530),0)&gt;0,"OK","⚠ ERREUR"))</f>
        <v/>
      </c>
      <c r="F530" s="148" t="b">
        <v>0</v>
      </c>
      <c r="J530" s="2" t="str">
        <f>IF(B530="","",_xlfn.XLOOKUP(B530,Données!$P$2:$P$11,Données!$Q$2:$Q$11,""))</f>
        <v/>
      </c>
    </row>
    <row r="531" spans="1:10" ht="24.75" customHeight="1" x14ac:dyDescent="0.25">
      <c r="A531" s="100"/>
      <c r="B531" s="100"/>
      <c r="C531" s="100"/>
      <c r="D531" s="105" t="str">
        <f>IF(OR(Historique!$B531="",Historique!$C531=""),"",IF(IFERROR(COUNTIF(INDEX(Données!$E$2:$Z$100,0,MATCH(Historique!$B531,Données!$E$1:$Z$1,0)),Historique!$C531),0)&gt;0,"OK","⚠ ERREUR"))</f>
        <v/>
      </c>
      <c r="F531" s="148" t="b">
        <v>0</v>
      </c>
      <c r="J531" s="2" t="str">
        <f>IF(B531="","",_xlfn.XLOOKUP(B531,Données!$P$2:$P$11,Données!$Q$2:$Q$11,""))</f>
        <v/>
      </c>
    </row>
    <row r="532" spans="1:10" ht="24.75" customHeight="1" x14ac:dyDescent="0.25">
      <c r="A532" s="100"/>
      <c r="B532" s="100"/>
      <c r="C532" s="100"/>
      <c r="D532" s="105" t="str">
        <f>IF(OR(Historique!$B532="",Historique!$C532=""),"",IF(IFERROR(COUNTIF(INDEX(Données!$E$2:$Z$100,0,MATCH(Historique!$B532,Données!$E$1:$Z$1,0)),Historique!$C532),0)&gt;0,"OK","⚠ ERREUR"))</f>
        <v/>
      </c>
      <c r="F532" s="148" t="b">
        <v>0</v>
      </c>
      <c r="J532" s="2" t="str">
        <f>IF(B532="","",_xlfn.XLOOKUP(B532,Données!$P$2:$P$11,Données!$Q$2:$Q$11,""))</f>
        <v/>
      </c>
    </row>
    <row r="533" spans="1:10" ht="24.75" customHeight="1" x14ac:dyDescent="0.25">
      <c r="A533" s="100"/>
      <c r="B533" s="100"/>
      <c r="C533" s="100"/>
      <c r="D533" s="105" t="str">
        <f>IF(OR(Historique!$B533="",Historique!$C533=""),"",IF(IFERROR(COUNTIF(INDEX(Données!$E$2:$Z$100,0,MATCH(Historique!$B533,Données!$E$1:$Z$1,0)),Historique!$C533),0)&gt;0,"OK","⚠ ERREUR"))</f>
        <v/>
      </c>
      <c r="F533" s="148" t="b">
        <v>0</v>
      </c>
      <c r="J533" s="2" t="str">
        <f>IF(B533="","",_xlfn.XLOOKUP(B533,Données!$P$2:$P$11,Données!$Q$2:$Q$11,""))</f>
        <v/>
      </c>
    </row>
    <row r="534" spans="1:10" ht="24.75" customHeight="1" x14ac:dyDescent="0.25">
      <c r="A534" s="100"/>
      <c r="B534" s="100"/>
      <c r="C534" s="100"/>
      <c r="D534" s="105" t="str">
        <f>IF(OR(Historique!$B534="",Historique!$C534=""),"",IF(IFERROR(COUNTIF(INDEX(Données!$E$2:$Z$100,0,MATCH(Historique!$B534,Données!$E$1:$Z$1,0)),Historique!$C534),0)&gt;0,"OK","⚠ ERREUR"))</f>
        <v/>
      </c>
      <c r="F534" s="148" t="b">
        <v>0</v>
      </c>
      <c r="J534" s="2" t="str">
        <f>IF(B534="","",_xlfn.XLOOKUP(B534,Données!$P$2:$P$11,Données!$Q$2:$Q$11,""))</f>
        <v/>
      </c>
    </row>
    <row r="535" spans="1:10" ht="24.75" customHeight="1" x14ac:dyDescent="0.25">
      <c r="A535" s="100"/>
      <c r="B535" s="100"/>
      <c r="C535" s="100"/>
      <c r="D535" s="105" t="str">
        <f>IF(OR(Historique!$B535="",Historique!$C535=""),"",IF(IFERROR(COUNTIF(INDEX(Données!$E$2:$Z$100,0,MATCH(Historique!$B535,Données!$E$1:$Z$1,0)),Historique!$C535),0)&gt;0,"OK","⚠ ERREUR"))</f>
        <v/>
      </c>
      <c r="F535" s="148" t="b">
        <v>0</v>
      </c>
      <c r="J535" s="2" t="str">
        <f>IF(B535="","",_xlfn.XLOOKUP(B535,Données!$P$2:$P$11,Données!$Q$2:$Q$11,""))</f>
        <v/>
      </c>
    </row>
    <row r="536" spans="1:10" ht="24.75" customHeight="1" x14ac:dyDescent="0.25">
      <c r="A536" s="100"/>
      <c r="B536" s="100"/>
      <c r="C536" s="100"/>
      <c r="D536" s="105" t="str">
        <f>IF(OR(Historique!$B536="",Historique!$C536=""),"",IF(IFERROR(COUNTIF(INDEX(Données!$E$2:$Z$100,0,MATCH(Historique!$B536,Données!$E$1:$Z$1,0)),Historique!$C536),0)&gt;0,"OK","⚠ ERREUR"))</f>
        <v/>
      </c>
      <c r="F536" s="148" t="b">
        <v>0</v>
      </c>
      <c r="J536" s="2" t="str">
        <f>IF(B536="","",_xlfn.XLOOKUP(B536,Données!$P$2:$P$11,Données!$Q$2:$Q$11,""))</f>
        <v/>
      </c>
    </row>
    <row r="537" spans="1:10" ht="24.75" customHeight="1" x14ac:dyDescent="0.25">
      <c r="A537" s="100"/>
      <c r="B537" s="100"/>
      <c r="C537" s="100"/>
      <c r="D537" s="105" t="str">
        <f>IF(OR(Historique!$B537="",Historique!$C537=""),"",IF(IFERROR(COUNTIF(INDEX(Données!$E$2:$Z$100,0,MATCH(Historique!$B537,Données!$E$1:$Z$1,0)),Historique!$C537),0)&gt;0,"OK","⚠ ERREUR"))</f>
        <v/>
      </c>
      <c r="F537" s="148" t="b">
        <v>0</v>
      </c>
      <c r="J537" s="2" t="str">
        <f>IF(B537="","",_xlfn.XLOOKUP(B537,Données!$P$2:$P$11,Données!$Q$2:$Q$11,""))</f>
        <v/>
      </c>
    </row>
    <row r="538" spans="1:10" ht="24.75" customHeight="1" x14ac:dyDescent="0.25">
      <c r="A538" s="100"/>
      <c r="B538" s="100"/>
      <c r="C538" s="100"/>
      <c r="D538" s="105" t="str">
        <f>IF(OR(Historique!$B538="",Historique!$C538=""),"",IF(IFERROR(COUNTIF(INDEX(Données!$E$2:$Z$100,0,MATCH(Historique!$B538,Données!$E$1:$Z$1,0)),Historique!$C538),0)&gt;0,"OK","⚠ ERREUR"))</f>
        <v/>
      </c>
      <c r="F538" s="148" t="b">
        <v>0</v>
      </c>
      <c r="J538" s="2" t="str">
        <f>IF(B538="","",_xlfn.XLOOKUP(B538,Données!$P$2:$P$11,Données!$Q$2:$Q$11,""))</f>
        <v/>
      </c>
    </row>
    <row r="539" spans="1:10" ht="24.75" customHeight="1" x14ac:dyDescent="0.25">
      <c r="A539" s="100"/>
      <c r="B539" s="100"/>
      <c r="C539" s="100"/>
      <c r="D539" s="105" t="str">
        <f>IF(OR(Historique!$B539="",Historique!$C539=""),"",IF(IFERROR(COUNTIF(INDEX(Données!$E$2:$Z$100,0,MATCH(Historique!$B539,Données!$E$1:$Z$1,0)),Historique!$C539),0)&gt;0,"OK","⚠ ERREUR"))</f>
        <v/>
      </c>
      <c r="F539" s="148" t="b">
        <v>0</v>
      </c>
      <c r="J539" s="2" t="str">
        <f>IF(B539="","",_xlfn.XLOOKUP(B539,Données!$P$2:$P$11,Données!$Q$2:$Q$11,""))</f>
        <v/>
      </c>
    </row>
    <row r="540" spans="1:10" ht="24.75" customHeight="1" x14ac:dyDescent="0.25">
      <c r="A540" s="100"/>
      <c r="B540" s="100"/>
      <c r="C540" s="100"/>
      <c r="D540" s="105" t="str">
        <f>IF(OR(Historique!$B540="",Historique!$C540=""),"",IF(IFERROR(COUNTIF(INDEX(Données!$E$2:$Z$100,0,MATCH(Historique!$B540,Données!$E$1:$Z$1,0)),Historique!$C540),0)&gt;0,"OK","⚠ ERREUR"))</f>
        <v/>
      </c>
      <c r="F540" s="148" t="b">
        <v>0</v>
      </c>
      <c r="J540" s="2" t="str">
        <f>IF(B540="","",_xlfn.XLOOKUP(B540,Données!$P$2:$P$11,Données!$Q$2:$Q$11,""))</f>
        <v/>
      </c>
    </row>
    <row r="541" spans="1:10" ht="24.75" customHeight="1" x14ac:dyDescent="0.25">
      <c r="A541" s="100"/>
      <c r="B541" s="100"/>
      <c r="C541" s="100"/>
      <c r="D541" s="105" t="str">
        <f>IF(OR(Historique!$B541="",Historique!$C541=""),"",IF(IFERROR(COUNTIF(INDEX(Données!$E$2:$Z$100,0,MATCH(Historique!$B541,Données!$E$1:$Z$1,0)),Historique!$C541),0)&gt;0,"OK","⚠ ERREUR"))</f>
        <v/>
      </c>
      <c r="F541" s="148" t="b">
        <v>0</v>
      </c>
      <c r="J541" s="2" t="str">
        <f>IF(B541="","",_xlfn.XLOOKUP(B541,Données!$P$2:$P$11,Données!$Q$2:$Q$11,""))</f>
        <v/>
      </c>
    </row>
    <row r="542" spans="1:10" ht="24.75" customHeight="1" x14ac:dyDescent="0.25">
      <c r="A542" s="100"/>
      <c r="B542" s="100"/>
      <c r="C542" s="100"/>
      <c r="D542" s="105" t="str">
        <f>IF(OR(Historique!$B542="",Historique!$C542=""),"",IF(IFERROR(COUNTIF(INDEX(Données!$E$2:$Z$100,0,MATCH(Historique!$B542,Données!$E$1:$Z$1,0)),Historique!$C542),0)&gt;0,"OK","⚠ ERREUR"))</f>
        <v/>
      </c>
      <c r="F542" s="148" t="b">
        <v>0</v>
      </c>
      <c r="J542" s="2" t="str">
        <f>IF(B542="","",_xlfn.XLOOKUP(B542,Données!$P$2:$P$11,Données!$Q$2:$Q$11,""))</f>
        <v/>
      </c>
    </row>
    <row r="543" spans="1:10" ht="24.75" customHeight="1" x14ac:dyDescent="0.25">
      <c r="A543" s="100"/>
      <c r="B543" s="100"/>
      <c r="C543" s="100"/>
      <c r="D543" s="105" t="str">
        <f>IF(OR(Historique!$B543="",Historique!$C543=""),"",IF(IFERROR(COUNTIF(INDEX(Données!$E$2:$Z$100,0,MATCH(Historique!$B543,Données!$E$1:$Z$1,0)),Historique!$C543),0)&gt;0,"OK","⚠ ERREUR"))</f>
        <v/>
      </c>
      <c r="F543" s="148" t="b">
        <v>0</v>
      </c>
      <c r="J543" s="2" t="str">
        <f>IF(B543="","",_xlfn.XLOOKUP(B543,Données!$P$2:$P$11,Données!$Q$2:$Q$11,""))</f>
        <v/>
      </c>
    </row>
    <row r="544" spans="1:10" ht="24.75" customHeight="1" x14ac:dyDescent="0.25">
      <c r="A544" s="100"/>
      <c r="B544" s="100"/>
      <c r="C544" s="100"/>
      <c r="D544" s="105" t="str">
        <f>IF(OR(Historique!$B544="",Historique!$C544=""),"",IF(IFERROR(COUNTIF(INDEX(Données!$E$2:$Z$100,0,MATCH(Historique!$B544,Données!$E$1:$Z$1,0)),Historique!$C544),0)&gt;0,"OK","⚠ ERREUR"))</f>
        <v/>
      </c>
      <c r="F544" s="148" t="b">
        <v>0</v>
      </c>
      <c r="J544" s="2" t="str">
        <f>IF(B544="","",_xlfn.XLOOKUP(B544,Données!$P$2:$P$11,Données!$Q$2:$Q$11,""))</f>
        <v/>
      </c>
    </row>
    <row r="545" spans="1:10" ht="24.75" customHeight="1" x14ac:dyDescent="0.25">
      <c r="A545" s="100"/>
      <c r="B545" s="100"/>
      <c r="C545" s="100"/>
      <c r="D545" s="105" t="str">
        <f>IF(OR(Historique!$B545="",Historique!$C545=""),"",IF(IFERROR(COUNTIF(INDEX(Données!$E$2:$Z$100,0,MATCH(Historique!$B545,Données!$E$1:$Z$1,0)),Historique!$C545),0)&gt;0,"OK","⚠ ERREUR"))</f>
        <v/>
      </c>
      <c r="F545" s="148" t="b">
        <v>0</v>
      </c>
      <c r="J545" s="2" t="str">
        <f>IF(B545="","",_xlfn.XLOOKUP(B545,Données!$P$2:$P$11,Données!$Q$2:$Q$11,""))</f>
        <v/>
      </c>
    </row>
    <row r="546" spans="1:10" ht="24.75" customHeight="1" x14ac:dyDescent="0.25">
      <c r="A546" s="100"/>
      <c r="B546" s="100"/>
      <c r="C546" s="100"/>
      <c r="D546" s="105" t="str">
        <f>IF(OR(Historique!$B546="",Historique!$C546=""),"",IF(IFERROR(COUNTIF(INDEX(Données!$E$2:$Z$100,0,MATCH(Historique!$B546,Données!$E$1:$Z$1,0)),Historique!$C546),0)&gt;0,"OK","⚠ ERREUR"))</f>
        <v/>
      </c>
      <c r="F546" s="148" t="b">
        <v>0</v>
      </c>
      <c r="J546" s="2" t="str">
        <f>IF(B546="","",_xlfn.XLOOKUP(B546,Données!$P$2:$P$11,Données!$Q$2:$Q$11,""))</f>
        <v/>
      </c>
    </row>
    <row r="547" spans="1:10" ht="24.75" customHeight="1" x14ac:dyDescent="0.25">
      <c r="A547" s="100"/>
      <c r="B547" s="100"/>
      <c r="C547" s="100"/>
      <c r="D547" s="105" t="str">
        <f>IF(OR(Historique!$B547="",Historique!$C547=""),"",IF(IFERROR(COUNTIF(INDEX(Données!$E$2:$Z$100,0,MATCH(Historique!$B547,Données!$E$1:$Z$1,0)),Historique!$C547),0)&gt;0,"OK","⚠ ERREUR"))</f>
        <v/>
      </c>
      <c r="F547" s="148" t="b">
        <v>0</v>
      </c>
      <c r="J547" s="2" t="str">
        <f>IF(B547="","",_xlfn.XLOOKUP(B547,Données!$P$2:$P$11,Données!$Q$2:$Q$11,""))</f>
        <v/>
      </c>
    </row>
    <row r="548" spans="1:10" ht="24.75" customHeight="1" x14ac:dyDescent="0.25">
      <c r="A548" s="100"/>
      <c r="B548" s="100"/>
      <c r="C548" s="100"/>
      <c r="D548" s="105" t="str">
        <f>IF(OR(Historique!$B548="",Historique!$C548=""),"",IF(IFERROR(COUNTIF(INDEX(Données!$E$2:$Z$100,0,MATCH(Historique!$B548,Données!$E$1:$Z$1,0)),Historique!$C548),0)&gt;0,"OK","⚠ ERREUR"))</f>
        <v/>
      </c>
      <c r="F548" s="148" t="b">
        <v>0</v>
      </c>
      <c r="J548" s="2" t="str">
        <f>IF(B548="","",_xlfn.XLOOKUP(B548,Données!$P$2:$P$11,Données!$Q$2:$Q$11,""))</f>
        <v/>
      </c>
    </row>
    <row r="549" spans="1:10" ht="24.75" customHeight="1" x14ac:dyDescent="0.25">
      <c r="A549" s="100"/>
      <c r="B549" s="100"/>
      <c r="C549" s="100"/>
      <c r="D549" s="105" t="str">
        <f>IF(OR(Historique!$B549="",Historique!$C549=""),"",IF(IFERROR(COUNTIF(INDEX(Données!$E$2:$Z$100,0,MATCH(Historique!$B549,Données!$E$1:$Z$1,0)),Historique!$C549),0)&gt;0,"OK","⚠ ERREUR"))</f>
        <v/>
      </c>
      <c r="F549" s="148" t="b">
        <v>0</v>
      </c>
      <c r="J549" s="2" t="str">
        <f>IF(B549="","",_xlfn.XLOOKUP(B549,Données!$P$2:$P$11,Données!$Q$2:$Q$11,""))</f>
        <v/>
      </c>
    </row>
    <row r="550" spans="1:10" ht="24.75" customHeight="1" x14ac:dyDescent="0.25">
      <c r="A550" s="100"/>
      <c r="B550" s="100"/>
      <c r="C550" s="100"/>
      <c r="D550" s="105" t="str">
        <f>IF(OR(Historique!$B550="",Historique!$C550=""),"",IF(IFERROR(COUNTIF(INDEX(Données!$E$2:$Z$100,0,MATCH(Historique!$B550,Données!$E$1:$Z$1,0)),Historique!$C550),0)&gt;0,"OK","⚠ ERREUR"))</f>
        <v/>
      </c>
      <c r="F550" s="148" t="b">
        <v>0</v>
      </c>
      <c r="J550" s="2" t="str">
        <f>IF(B550="","",_xlfn.XLOOKUP(B550,Données!$P$2:$P$11,Données!$Q$2:$Q$11,""))</f>
        <v/>
      </c>
    </row>
    <row r="551" spans="1:10" ht="24.75" customHeight="1" x14ac:dyDescent="0.25">
      <c r="A551" s="100"/>
      <c r="B551" s="100"/>
      <c r="C551" s="100"/>
      <c r="D551" s="105" t="str">
        <f>IF(OR(Historique!$B551="",Historique!$C551=""),"",IF(IFERROR(COUNTIF(INDEX(Données!$E$2:$Z$100,0,MATCH(Historique!$B551,Données!$E$1:$Z$1,0)),Historique!$C551),0)&gt;0,"OK","⚠ ERREUR"))</f>
        <v/>
      </c>
      <c r="F551" s="148" t="b">
        <v>0</v>
      </c>
      <c r="J551" s="2" t="str">
        <f>IF(B551="","",_xlfn.XLOOKUP(B551,Données!$P$2:$P$11,Données!$Q$2:$Q$11,""))</f>
        <v/>
      </c>
    </row>
    <row r="552" spans="1:10" ht="24.75" customHeight="1" x14ac:dyDescent="0.25">
      <c r="A552" s="100"/>
      <c r="B552" s="100"/>
      <c r="C552" s="100"/>
      <c r="D552" s="105" t="str">
        <f>IF(OR(Historique!$B552="",Historique!$C552=""),"",IF(IFERROR(COUNTIF(INDEX(Données!$E$2:$Z$100,0,MATCH(Historique!$B552,Données!$E$1:$Z$1,0)),Historique!$C552),0)&gt;0,"OK","⚠ ERREUR"))</f>
        <v/>
      </c>
      <c r="F552" s="148" t="b">
        <v>0</v>
      </c>
      <c r="J552" s="2" t="str">
        <f>IF(B552="","",_xlfn.XLOOKUP(B552,Données!$P$2:$P$11,Données!$Q$2:$Q$11,""))</f>
        <v/>
      </c>
    </row>
    <row r="553" spans="1:10" ht="24.75" customHeight="1" x14ac:dyDescent="0.25">
      <c r="A553" s="100"/>
      <c r="B553" s="100"/>
      <c r="C553" s="100"/>
      <c r="D553" s="105" t="str">
        <f>IF(OR(Historique!$B553="",Historique!$C553=""),"",IF(IFERROR(COUNTIF(INDEX(Données!$E$2:$Z$100,0,MATCH(Historique!$B553,Données!$E$1:$Z$1,0)),Historique!$C553),0)&gt;0,"OK","⚠ ERREUR"))</f>
        <v/>
      </c>
      <c r="F553" s="148" t="b">
        <v>0</v>
      </c>
      <c r="J553" s="2" t="str">
        <f>IF(B553="","",_xlfn.XLOOKUP(B553,Données!$P$2:$P$11,Données!$Q$2:$Q$11,""))</f>
        <v/>
      </c>
    </row>
    <row r="554" spans="1:10" ht="24.75" customHeight="1" x14ac:dyDescent="0.25">
      <c r="A554" s="100"/>
      <c r="B554" s="100"/>
      <c r="C554" s="100"/>
      <c r="D554" s="105" t="str">
        <f>IF(OR(Historique!$B554="",Historique!$C554=""),"",IF(IFERROR(COUNTIF(INDEX(Données!$E$2:$Z$100,0,MATCH(Historique!$B554,Données!$E$1:$Z$1,0)),Historique!$C554),0)&gt;0,"OK","⚠ ERREUR"))</f>
        <v/>
      </c>
      <c r="F554" s="148" t="b">
        <v>0</v>
      </c>
      <c r="J554" s="2" t="str">
        <f>IF(B554="","",_xlfn.XLOOKUP(B554,Données!$P$2:$P$11,Données!$Q$2:$Q$11,""))</f>
        <v/>
      </c>
    </row>
    <row r="555" spans="1:10" ht="24.75" customHeight="1" x14ac:dyDescent="0.25">
      <c r="A555" s="100"/>
      <c r="B555" s="100"/>
      <c r="C555" s="100"/>
      <c r="D555" s="105" t="str">
        <f>IF(OR(Historique!$B555="",Historique!$C555=""),"",IF(IFERROR(COUNTIF(INDEX(Données!$E$2:$Z$100,0,MATCH(Historique!$B555,Données!$E$1:$Z$1,0)),Historique!$C555),0)&gt;0,"OK","⚠ ERREUR"))</f>
        <v/>
      </c>
      <c r="F555" s="148" t="b">
        <v>0</v>
      </c>
      <c r="J555" s="2" t="str">
        <f>IF(B555="","",_xlfn.XLOOKUP(B555,Données!$P$2:$P$11,Données!$Q$2:$Q$11,""))</f>
        <v/>
      </c>
    </row>
    <row r="556" spans="1:10" ht="24.75" customHeight="1" x14ac:dyDescent="0.25">
      <c r="A556" s="100"/>
      <c r="B556" s="100"/>
      <c r="C556" s="100"/>
      <c r="D556" s="105" t="str">
        <f>IF(OR(Historique!$B556="",Historique!$C556=""),"",IF(IFERROR(COUNTIF(INDEX(Données!$E$2:$Z$100,0,MATCH(Historique!$B556,Données!$E$1:$Z$1,0)),Historique!$C556),0)&gt;0,"OK","⚠ ERREUR"))</f>
        <v/>
      </c>
      <c r="F556" s="148" t="b">
        <v>0</v>
      </c>
      <c r="J556" s="2" t="str">
        <f>IF(B556="","",_xlfn.XLOOKUP(B556,Données!$P$2:$P$11,Données!$Q$2:$Q$11,""))</f>
        <v/>
      </c>
    </row>
    <row r="557" spans="1:10" ht="24.75" customHeight="1" x14ac:dyDescent="0.25">
      <c r="A557" s="100"/>
      <c r="B557" s="100"/>
      <c r="C557" s="100"/>
      <c r="D557" s="105" t="str">
        <f>IF(OR(Historique!$B557="",Historique!$C557=""),"",IF(IFERROR(COUNTIF(INDEX(Données!$E$2:$Z$100,0,MATCH(Historique!$B557,Données!$E$1:$Z$1,0)),Historique!$C557),0)&gt;0,"OK","⚠ ERREUR"))</f>
        <v/>
      </c>
      <c r="F557" s="148" t="b">
        <v>0</v>
      </c>
      <c r="J557" s="2" t="str">
        <f>IF(B557="","",_xlfn.XLOOKUP(B557,Données!$P$2:$P$11,Données!$Q$2:$Q$11,""))</f>
        <v/>
      </c>
    </row>
    <row r="558" spans="1:10" ht="24.75" customHeight="1" x14ac:dyDescent="0.25">
      <c r="A558" s="100"/>
      <c r="B558" s="100"/>
      <c r="C558" s="100"/>
      <c r="D558" s="105" t="str">
        <f>IF(OR(Historique!$B558="",Historique!$C558=""),"",IF(IFERROR(COUNTIF(INDEX(Données!$E$2:$Z$100,0,MATCH(Historique!$B558,Données!$E$1:$Z$1,0)),Historique!$C558),0)&gt;0,"OK","⚠ ERREUR"))</f>
        <v/>
      </c>
      <c r="F558" s="148" t="b">
        <v>0</v>
      </c>
      <c r="J558" s="2" t="str">
        <f>IF(B558="","",_xlfn.XLOOKUP(B558,Données!$P$2:$P$11,Données!$Q$2:$Q$11,""))</f>
        <v/>
      </c>
    </row>
    <row r="559" spans="1:10" ht="24.75" customHeight="1" x14ac:dyDescent="0.25">
      <c r="A559" s="100"/>
      <c r="B559" s="100"/>
      <c r="C559" s="100"/>
      <c r="D559" s="105" t="str">
        <f>IF(OR(Historique!$B559="",Historique!$C559=""),"",IF(IFERROR(COUNTIF(INDEX(Données!$E$2:$Z$100,0,MATCH(Historique!$B559,Données!$E$1:$Z$1,0)),Historique!$C559),0)&gt;0,"OK","⚠ ERREUR"))</f>
        <v/>
      </c>
      <c r="F559" s="148" t="b">
        <v>0</v>
      </c>
      <c r="J559" s="2" t="str">
        <f>IF(B559="","",_xlfn.XLOOKUP(B559,Données!$P$2:$P$11,Données!$Q$2:$Q$11,""))</f>
        <v/>
      </c>
    </row>
    <row r="560" spans="1:10" ht="24.75" customHeight="1" x14ac:dyDescent="0.25">
      <c r="A560" s="100"/>
      <c r="B560" s="100"/>
      <c r="C560" s="100"/>
      <c r="D560" s="105" t="str">
        <f>IF(OR(Historique!$B560="",Historique!$C560=""),"",IF(IFERROR(COUNTIF(INDEX(Données!$E$2:$Z$100,0,MATCH(Historique!$B560,Données!$E$1:$Z$1,0)),Historique!$C560),0)&gt;0,"OK","⚠ ERREUR"))</f>
        <v/>
      </c>
      <c r="F560" s="148" t="b">
        <v>0</v>
      </c>
      <c r="J560" s="2" t="str">
        <f>IF(B560="","",_xlfn.XLOOKUP(B560,Données!$P$2:$P$11,Données!$Q$2:$Q$11,""))</f>
        <v/>
      </c>
    </row>
    <row r="561" spans="1:10" ht="24.75" customHeight="1" x14ac:dyDescent="0.25">
      <c r="A561" s="100"/>
      <c r="B561" s="100"/>
      <c r="C561" s="100"/>
      <c r="D561" s="105" t="str">
        <f>IF(OR(Historique!$B561="",Historique!$C561=""),"",IF(IFERROR(COUNTIF(INDEX(Données!$E$2:$Z$100,0,MATCH(Historique!$B561,Données!$E$1:$Z$1,0)),Historique!$C561),0)&gt;0,"OK","⚠ ERREUR"))</f>
        <v/>
      </c>
      <c r="F561" s="148" t="b">
        <v>0</v>
      </c>
      <c r="J561" s="2" t="str">
        <f>IF(B561="","",_xlfn.XLOOKUP(B561,Données!$P$2:$P$11,Données!$Q$2:$Q$11,""))</f>
        <v/>
      </c>
    </row>
    <row r="562" spans="1:10" ht="24.75" customHeight="1" x14ac:dyDescent="0.25">
      <c r="A562" s="100"/>
      <c r="B562" s="100"/>
      <c r="C562" s="100"/>
      <c r="D562" s="105" t="str">
        <f>IF(OR(Historique!$B562="",Historique!$C562=""),"",IF(IFERROR(COUNTIF(INDEX(Données!$E$2:$Z$100,0,MATCH(Historique!$B562,Données!$E$1:$Z$1,0)),Historique!$C562),0)&gt;0,"OK","⚠ ERREUR"))</f>
        <v/>
      </c>
      <c r="F562" s="148" t="b">
        <v>0</v>
      </c>
      <c r="J562" s="2" t="str">
        <f>IF(B562="","",_xlfn.XLOOKUP(B562,Données!$P$2:$P$11,Données!$Q$2:$Q$11,""))</f>
        <v/>
      </c>
    </row>
    <row r="563" spans="1:10" ht="24.75" customHeight="1" x14ac:dyDescent="0.25">
      <c r="A563" s="100"/>
      <c r="B563" s="100"/>
      <c r="C563" s="100"/>
      <c r="D563" s="105" t="str">
        <f>IF(OR(Historique!$B563="",Historique!$C563=""),"",IF(IFERROR(COUNTIF(INDEX(Données!$E$2:$Z$100,0,MATCH(Historique!$B563,Données!$E$1:$Z$1,0)),Historique!$C563),0)&gt;0,"OK","⚠ ERREUR"))</f>
        <v/>
      </c>
      <c r="F563" s="148" t="b">
        <v>0</v>
      </c>
      <c r="J563" s="2" t="str">
        <f>IF(B563="","",_xlfn.XLOOKUP(B563,Données!$P$2:$P$11,Données!$Q$2:$Q$11,""))</f>
        <v/>
      </c>
    </row>
    <row r="564" spans="1:10" ht="24.75" customHeight="1" x14ac:dyDescent="0.25">
      <c r="A564" s="100"/>
      <c r="B564" s="100"/>
      <c r="C564" s="100"/>
      <c r="D564" s="105" t="str">
        <f>IF(OR(Historique!$B564="",Historique!$C564=""),"",IF(IFERROR(COUNTIF(INDEX(Données!$E$2:$Z$100,0,MATCH(Historique!$B564,Données!$E$1:$Z$1,0)),Historique!$C564),0)&gt;0,"OK","⚠ ERREUR"))</f>
        <v/>
      </c>
      <c r="F564" s="148" t="b">
        <v>0</v>
      </c>
      <c r="J564" s="2" t="str">
        <f>IF(B564="","",_xlfn.XLOOKUP(B564,Données!$P$2:$P$11,Données!$Q$2:$Q$11,""))</f>
        <v/>
      </c>
    </row>
    <row r="565" spans="1:10" ht="24.75" customHeight="1" x14ac:dyDescent="0.25">
      <c r="A565" s="100"/>
      <c r="B565" s="100"/>
      <c r="C565" s="100"/>
      <c r="D565" s="105" t="str">
        <f>IF(OR(Historique!$B565="",Historique!$C565=""),"",IF(IFERROR(COUNTIF(INDEX(Données!$E$2:$Z$100,0,MATCH(Historique!$B565,Données!$E$1:$Z$1,0)),Historique!$C565),0)&gt;0,"OK","⚠ ERREUR"))</f>
        <v/>
      </c>
      <c r="F565" s="148" t="b">
        <v>0</v>
      </c>
      <c r="J565" s="2" t="str">
        <f>IF(B565="","",_xlfn.XLOOKUP(B565,Données!$P$2:$P$11,Données!$Q$2:$Q$11,""))</f>
        <v/>
      </c>
    </row>
    <row r="566" spans="1:10" ht="24.75" customHeight="1" x14ac:dyDescent="0.25">
      <c r="A566" s="100"/>
      <c r="B566" s="100"/>
      <c r="C566" s="100"/>
      <c r="D566" s="105" t="str">
        <f>IF(OR(Historique!$B566="",Historique!$C566=""),"",IF(IFERROR(COUNTIF(INDEX(Données!$E$2:$Z$100,0,MATCH(Historique!$B566,Données!$E$1:$Z$1,0)),Historique!$C566),0)&gt;0,"OK","⚠ ERREUR"))</f>
        <v/>
      </c>
      <c r="F566" s="148" t="b">
        <v>0</v>
      </c>
      <c r="J566" s="2" t="str">
        <f>IF(B566="","",_xlfn.XLOOKUP(B566,Données!$P$2:$P$11,Données!$Q$2:$Q$11,""))</f>
        <v/>
      </c>
    </row>
    <row r="567" spans="1:10" ht="24.75" customHeight="1" x14ac:dyDescent="0.25">
      <c r="A567" s="100"/>
      <c r="B567" s="100"/>
      <c r="C567" s="100"/>
      <c r="D567" s="105" t="str">
        <f>IF(OR(Historique!$B567="",Historique!$C567=""),"",IF(IFERROR(COUNTIF(INDEX(Données!$E$2:$Z$100,0,MATCH(Historique!$B567,Données!$E$1:$Z$1,0)),Historique!$C567),0)&gt;0,"OK","⚠ ERREUR"))</f>
        <v/>
      </c>
      <c r="F567" s="148" t="b">
        <v>0</v>
      </c>
      <c r="J567" s="2" t="str">
        <f>IF(B567="","",_xlfn.XLOOKUP(B567,Données!$P$2:$P$11,Données!$Q$2:$Q$11,""))</f>
        <v/>
      </c>
    </row>
    <row r="568" spans="1:10" ht="24.75" customHeight="1" x14ac:dyDescent="0.25">
      <c r="A568" s="100"/>
      <c r="B568" s="100"/>
      <c r="C568" s="100"/>
      <c r="D568" s="105" t="str">
        <f>IF(OR(Historique!$B568="",Historique!$C568=""),"",IF(IFERROR(COUNTIF(INDEX(Données!$E$2:$Z$100,0,MATCH(Historique!$B568,Données!$E$1:$Z$1,0)),Historique!$C568),0)&gt;0,"OK","⚠ ERREUR"))</f>
        <v/>
      </c>
      <c r="F568" s="148" t="b">
        <v>0</v>
      </c>
      <c r="J568" s="2" t="str">
        <f>IF(B568="","",_xlfn.XLOOKUP(B568,Données!$P$2:$P$11,Données!$Q$2:$Q$11,""))</f>
        <v/>
      </c>
    </row>
    <row r="569" spans="1:10" ht="24.75" customHeight="1" x14ac:dyDescent="0.25">
      <c r="A569" s="100"/>
      <c r="B569" s="100"/>
      <c r="C569" s="100"/>
      <c r="D569" s="105" t="str">
        <f>IF(OR(Historique!$B569="",Historique!$C569=""),"",IF(IFERROR(COUNTIF(INDEX(Données!$E$2:$Z$100,0,MATCH(Historique!$B569,Données!$E$1:$Z$1,0)),Historique!$C569),0)&gt;0,"OK","⚠ ERREUR"))</f>
        <v/>
      </c>
      <c r="F569" s="148" t="b">
        <v>0</v>
      </c>
      <c r="J569" s="2" t="str">
        <f>IF(B569="","",_xlfn.XLOOKUP(B569,Données!$P$2:$P$11,Données!$Q$2:$Q$11,""))</f>
        <v/>
      </c>
    </row>
    <row r="570" spans="1:10" ht="24.75" customHeight="1" x14ac:dyDescent="0.25">
      <c r="A570" s="100"/>
      <c r="B570" s="100"/>
      <c r="C570" s="100"/>
      <c r="D570" s="105" t="str">
        <f>IF(OR(Historique!$B570="",Historique!$C570=""),"",IF(IFERROR(COUNTIF(INDEX(Données!$E$2:$Z$100,0,MATCH(Historique!$B570,Données!$E$1:$Z$1,0)),Historique!$C570),0)&gt;0,"OK","⚠ ERREUR"))</f>
        <v/>
      </c>
      <c r="F570" s="148" t="b">
        <v>0</v>
      </c>
      <c r="J570" s="2" t="str">
        <f>IF(B570="","",_xlfn.XLOOKUP(B570,Données!$P$2:$P$11,Données!$Q$2:$Q$11,""))</f>
        <v/>
      </c>
    </row>
    <row r="571" spans="1:10" ht="24.75" customHeight="1" x14ac:dyDescent="0.25">
      <c r="A571" s="100"/>
      <c r="B571" s="100"/>
      <c r="C571" s="100"/>
      <c r="D571" s="105" t="str">
        <f>IF(OR(Historique!$B571="",Historique!$C571=""),"",IF(IFERROR(COUNTIF(INDEX(Données!$E$2:$Z$100,0,MATCH(Historique!$B571,Données!$E$1:$Z$1,0)),Historique!$C571),0)&gt;0,"OK","⚠ ERREUR"))</f>
        <v/>
      </c>
      <c r="F571" s="148" t="b">
        <v>0</v>
      </c>
      <c r="J571" s="2" t="str">
        <f>IF(B571="","",_xlfn.XLOOKUP(B571,Données!$P$2:$P$11,Données!$Q$2:$Q$11,""))</f>
        <v/>
      </c>
    </row>
    <row r="572" spans="1:10" ht="24.75" customHeight="1" x14ac:dyDescent="0.25">
      <c r="A572" s="100"/>
      <c r="B572" s="100"/>
      <c r="C572" s="100"/>
      <c r="D572" s="105" t="str">
        <f>IF(OR(Historique!$B572="",Historique!$C572=""),"",IF(IFERROR(COUNTIF(INDEX(Données!$E$2:$Z$100,0,MATCH(Historique!$B572,Données!$E$1:$Z$1,0)),Historique!$C572),0)&gt;0,"OK","⚠ ERREUR"))</f>
        <v/>
      </c>
      <c r="F572" s="148" t="b">
        <v>0</v>
      </c>
      <c r="J572" s="2" t="str">
        <f>IF(B572="","",_xlfn.XLOOKUP(B572,Données!$P$2:$P$11,Données!$Q$2:$Q$11,""))</f>
        <v/>
      </c>
    </row>
    <row r="573" spans="1:10" ht="24.75" customHeight="1" x14ac:dyDescent="0.25">
      <c r="A573" s="100"/>
      <c r="B573" s="100"/>
      <c r="C573" s="100"/>
      <c r="D573" s="105" t="str">
        <f>IF(OR(Historique!$B573="",Historique!$C573=""),"",IF(IFERROR(COUNTIF(INDEX(Données!$E$2:$Z$100,0,MATCH(Historique!$B573,Données!$E$1:$Z$1,0)),Historique!$C573),0)&gt;0,"OK","⚠ ERREUR"))</f>
        <v/>
      </c>
      <c r="F573" s="148" t="b">
        <v>0</v>
      </c>
      <c r="J573" s="2" t="str">
        <f>IF(B573="","",_xlfn.XLOOKUP(B573,Données!$P$2:$P$11,Données!$Q$2:$Q$11,""))</f>
        <v/>
      </c>
    </row>
    <row r="574" spans="1:10" ht="24.75" customHeight="1" x14ac:dyDescent="0.25">
      <c r="A574" s="100"/>
      <c r="B574" s="100"/>
      <c r="C574" s="100"/>
      <c r="D574" s="105" t="str">
        <f>IF(OR(Historique!$B574="",Historique!$C574=""),"",IF(IFERROR(COUNTIF(INDEX(Données!$E$2:$Z$100,0,MATCH(Historique!$B574,Données!$E$1:$Z$1,0)),Historique!$C574),0)&gt;0,"OK","⚠ ERREUR"))</f>
        <v/>
      </c>
      <c r="F574" s="148" t="b">
        <v>0</v>
      </c>
      <c r="J574" s="2" t="str">
        <f>IF(B574="","",_xlfn.XLOOKUP(B574,Données!$P$2:$P$11,Données!$Q$2:$Q$11,""))</f>
        <v/>
      </c>
    </row>
    <row r="575" spans="1:10" ht="24.75" customHeight="1" x14ac:dyDescent="0.25">
      <c r="A575" s="100"/>
      <c r="B575" s="100"/>
      <c r="C575" s="100"/>
      <c r="D575" s="105" t="str">
        <f>IF(OR(Historique!$B575="",Historique!$C575=""),"",IF(IFERROR(COUNTIF(INDEX(Données!$E$2:$Z$100,0,MATCH(Historique!$B575,Données!$E$1:$Z$1,0)),Historique!$C575),0)&gt;0,"OK","⚠ ERREUR"))</f>
        <v/>
      </c>
      <c r="F575" s="148" t="b">
        <v>0</v>
      </c>
      <c r="J575" s="2" t="str">
        <f>IF(B575="","",_xlfn.XLOOKUP(B575,Données!$P$2:$P$11,Données!$Q$2:$Q$11,""))</f>
        <v/>
      </c>
    </row>
    <row r="576" spans="1:10" ht="24.75" customHeight="1" x14ac:dyDescent="0.25">
      <c r="A576" s="100"/>
      <c r="B576" s="100"/>
      <c r="C576" s="100"/>
      <c r="D576" s="105" t="str">
        <f>IF(OR(Historique!$B576="",Historique!$C576=""),"",IF(IFERROR(COUNTIF(INDEX(Données!$E$2:$Z$100,0,MATCH(Historique!$B576,Données!$E$1:$Z$1,0)),Historique!$C576),0)&gt;0,"OK","⚠ ERREUR"))</f>
        <v/>
      </c>
      <c r="F576" s="148" t="b">
        <v>0</v>
      </c>
      <c r="J576" s="2" t="str">
        <f>IF(B576="","",_xlfn.XLOOKUP(B576,Données!$P$2:$P$11,Données!$Q$2:$Q$11,""))</f>
        <v/>
      </c>
    </row>
    <row r="577" spans="1:10" ht="24.75" customHeight="1" x14ac:dyDescent="0.25">
      <c r="A577" s="100"/>
      <c r="B577" s="100"/>
      <c r="C577" s="100"/>
      <c r="D577" s="105" t="str">
        <f>IF(OR(Historique!$B577="",Historique!$C577=""),"",IF(IFERROR(COUNTIF(INDEX(Données!$E$2:$Z$100,0,MATCH(Historique!$B577,Données!$E$1:$Z$1,0)),Historique!$C577),0)&gt;0,"OK","⚠ ERREUR"))</f>
        <v/>
      </c>
      <c r="F577" s="148" t="b">
        <v>0</v>
      </c>
      <c r="J577" s="2" t="str">
        <f>IF(B577="","",_xlfn.XLOOKUP(B577,Données!$P$2:$P$11,Données!$Q$2:$Q$11,""))</f>
        <v/>
      </c>
    </row>
    <row r="578" spans="1:10" ht="24.75" customHeight="1" x14ac:dyDescent="0.25">
      <c r="A578" s="100"/>
      <c r="B578" s="100"/>
      <c r="C578" s="100"/>
      <c r="D578" s="105" t="str">
        <f>IF(OR(Historique!$B578="",Historique!$C578=""),"",IF(IFERROR(COUNTIF(INDEX(Données!$E$2:$Z$100,0,MATCH(Historique!$B578,Données!$E$1:$Z$1,0)),Historique!$C578),0)&gt;0,"OK","⚠ ERREUR"))</f>
        <v/>
      </c>
      <c r="F578" s="148" t="b">
        <v>0</v>
      </c>
      <c r="J578" s="2" t="str">
        <f>IF(B578="","",_xlfn.XLOOKUP(B578,Données!$P$2:$P$11,Données!$Q$2:$Q$11,""))</f>
        <v/>
      </c>
    </row>
    <row r="579" spans="1:10" ht="24.75" customHeight="1" x14ac:dyDescent="0.25">
      <c r="A579" s="100"/>
      <c r="B579" s="100"/>
      <c r="C579" s="100"/>
      <c r="D579" s="105" t="str">
        <f>IF(OR(Historique!$B579="",Historique!$C579=""),"",IF(IFERROR(COUNTIF(INDEX(Données!$E$2:$Z$100,0,MATCH(Historique!$B579,Données!$E$1:$Z$1,0)),Historique!$C579),0)&gt;0,"OK","⚠ ERREUR"))</f>
        <v/>
      </c>
      <c r="F579" s="148" t="b">
        <v>0</v>
      </c>
      <c r="J579" s="2" t="str">
        <f>IF(B579="","",_xlfn.XLOOKUP(B579,Données!$P$2:$P$11,Données!$Q$2:$Q$11,""))</f>
        <v/>
      </c>
    </row>
    <row r="580" spans="1:10" ht="24.75" customHeight="1" x14ac:dyDescent="0.25">
      <c r="A580" s="100"/>
      <c r="B580" s="100"/>
      <c r="C580" s="100"/>
      <c r="D580" s="105" t="str">
        <f>IF(OR(Historique!$B580="",Historique!$C580=""),"",IF(IFERROR(COUNTIF(INDEX(Données!$E$2:$Z$100,0,MATCH(Historique!$B580,Données!$E$1:$Z$1,0)),Historique!$C580),0)&gt;0,"OK","⚠ ERREUR"))</f>
        <v/>
      </c>
      <c r="F580" s="148" t="b">
        <v>0</v>
      </c>
      <c r="J580" s="2" t="str">
        <f>IF(B580="","",_xlfn.XLOOKUP(B580,Données!$P$2:$P$11,Données!$Q$2:$Q$11,""))</f>
        <v/>
      </c>
    </row>
    <row r="581" spans="1:10" ht="24.75" customHeight="1" x14ac:dyDescent="0.25">
      <c r="A581" s="100"/>
      <c r="B581" s="100"/>
      <c r="C581" s="100"/>
      <c r="D581" s="105" t="str">
        <f>IF(OR(Historique!$B581="",Historique!$C581=""),"",IF(IFERROR(COUNTIF(INDEX(Données!$E$2:$Z$100,0,MATCH(Historique!$B581,Données!$E$1:$Z$1,0)),Historique!$C581),0)&gt;0,"OK","⚠ ERREUR"))</f>
        <v/>
      </c>
      <c r="F581" s="148" t="b">
        <v>0</v>
      </c>
      <c r="J581" s="2" t="str">
        <f>IF(B581="","",_xlfn.XLOOKUP(B581,Données!$P$2:$P$11,Données!$Q$2:$Q$11,""))</f>
        <v/>
      </c>
    </row>
    <row r="582" spans="1:10" ht="24.75" customHeight="1" x14ac:dyDescent="0.25">
      <c r="A582" s="100"/>
      <c r="B582" s="100"/>
      <c r="C582" s="100"/>
      <c r="D582" s="105" t="str">
        <f>IF(OR(Historique!$B582="",Historique!$C582=""),"",IF(IFERROR(COUNTIF(INDEX(Données!$E$2:$Z$100,0,MATCH(Historique!$B582,Données!$E$1:$Z$1,0)),Historique!$C582),0)&gt;0,"OK","⚠ ERREUR"))</f>
        <v/>
      </c>
      <c r="F582" s="148" t="b">
        <v>0</v>
      </c>
      <c r="J582" s="2" t="str">
        <f>IF(B582="","",_xlfn.XLOOKUP(B582,Données!$P$2:$P$11,Données!$Q$2:$Q$11,""))</f>
        <v/>
      </c>
    </row>
    <row r="583" spans="1:10" ht="24.75" customHeight="1" x14ac:dyDescent="0.25">
      <c r="A583" s="100"/>
      <c r="B583" s="100"/>
      <c r="C583" s="100"/>
      <c r="D583" s="105" t="str">
        <f>IF(OR(Historique!$B583="",Historique!$C583=""),"",IF(IFERROR(COUNTIF(INDEX(Données!$E$2:$Z$100,0,MATCH(Historique!$B583,Données!$E$1:$Z$1,0)),Historique!$C583),0)&gt;0,"OK","⚠ ERREUR"))</f>
        <v/>
      </c>
      <c r="F583" s="148" t="b">
        <v>0</v>
      </c>
      <c r="J583" s="2" t="str">
        <f>IF(B583="","",_xlfn.XLOOKUP(B583,Données!$P$2:$P$11,Données!$Q$2:$Q$11,""))</f>
        <v/>
      </c>
    </row>
    <row r="584" spans="1:10" ht="24.75" customHeight="1" x14ac:dyDescent="0.25">
      <c r="A584" s="100"/>
      <c r="B584" s="100"/>
      <c r="C584" s="100"/>
      <c r="D584" s="105" t="str">
        <f>IF(OR(Historique!$B584="",Historique!$C584=""),"",IF(IFERROR(COUNTIF(INDEX(Données!$E$2:$Z$100,0,MATCH(Historique!$B584,Données!$E$1:$Z$1,0)),Historique!$C584),0)&gt;0,"OK","⚠ ERREUR"))</f>
        <v/>
      </c>
      <c r="F584" s="148" t="b">
        <v>0</v>
      </c>
      <c r="J584" s="2" t="str">
        <f>IF(B584="","",_xlfn.XLOOKUP(B584,Données!$P$2:$P$11,Données!$Q$2:$Q$11,""))</f>
        <v/>
      </c>
    </row>
    <row r="585" spans="1:10" ht="24.75" customHeight="1" x14ac:dyDescent="0.25">
      <c r="A585" s="100"/>
      <c r="B585" s="100"/>
      <c r="C585" s="100"/>
      <c r="D585" s="105" t="str">
        <f>IF(OR(Historique!$B585="",Historique!$C585=""),"",IF(IFERROR(COUNTIF(INDEX(Données!$E$2:$Z$100,0,MATCH(Historique!$B585,Données!$E$1:$Z$1,0)),Historique!$C585),0)&gt;0,"OK","⚠ ERREUR"))</f>
        <v/>
      </c>
      <c r="F585" s="148" t="b">
        <v>0</v>
      </c>
      <c r="J585" s="2" t="str">
        <f>IF(B585="","",_xlfn.XLOOKUP(B585,Données!$P$2:$P$11,Données!$Q$2:$Q$11,""))</f>
        <v/>
      </c>
    </row>
    <row r="586" spans="1:10" ht="24.75" customHeight="1" x14ac:dyDescent="0.25">
      <c r="A586" s="100"/>
      <c r="B586" s="100"/>
      <c r="C586" s="100"/>
      <c r="D586" s="105" t="str">
        <f>IF(OR(Historique!$B586="",Historique!$C586=""),"",IF(IFERROR(COUNTIF(INDEX(Données!$E$2:$Z$100,0,MATCH(Historique!$B586,Données!$E$1:$Z$1,0)),Historique!$C586),0)&gt;0,"OK","⚠ ERREUR"))</f>
        <v/>
      </c>
      <c r="F586" s="148" t="b">
        <v>0</v>
      </c>
      <c r="J586" s="2" t="str">
        <f>IF(B586="","",_xlfn.XLOOKUP(B586,Données!$P$2:$P$11,Données!$Q$2:$Q$11,""))</f>
        <v/>
      </c>
    </row>
    <row r="587" spans="1:10" ht="24.75" customHeight="1" x14ac:dyDescent="0.25">
      <c r="A587" s="100"/>
      <c r="B587" s="100"/>
      <c r="C587" s="100"/>
      <c r="D587" s="105" t="str">
        <f>IF(OR(Historique!$B587="",Historique!$C587=""),"",IF(IFERROR(COUNTIF(INDEX(Données!$E$2:$Z$100,0,MATCH(Historique!$B587,Données!$E$1:$Z$1,0)),Historique!$C587),0)&gt;0,"OK","⚠ ERREUR"))</f>
        <v/>
      </c>
      <c r="F587" s="148" t="b">
        <v>0</v>
      </c>
      <c r="J587" s="2" t="str">
        <f>IF(B587="","",_xlfn.XLOOKUP(B587,Données!$P$2:$P$11,Données!$Q$2:$Q$11,""))</f>
        <v/>
      </c>
    </row>
    <row r="588" spans="1:10" ht="24.75" customHeight="1" x14ac:dyDescent="0.25">
      <c r="A588" s="100"/>
      <c r="B588" s="100"/>
      <c r="C588" s="100"/>
      <c r="D588" s="105" t="str">
        <f>IF(OR(Historique!$B588="",Historique!$C588=""),"",IF(IFERROR(COUNTIF(INDEX(Données!$E$2:$Z$100,0,MATCH(Historique!$B588,Données!$E$1:$Z$1,0)),Historique!$C588),0)&gt;0,"OK","⚠ ERREUR"))</f>
        <v/>
      </c>
      <c r="F588" s="148" t="b">
        <v>0</v>
      </c>
      <c r="J588" s="2" t="str">
        <f>IF(B588="","",_xlfn.XLOOKUP(B588,Données!$P$2:$P$11,Données!$Q$2:$Q$11,""))</f>
        <v/>
      </c>
    </row>
    <row r="589" spans="1:10" ht="24.75" customHeight="1" x14ac:dyDescent="0.25">
      <c r="A589" s="100"/>
      <c r="B589" s="100"/>
      <c r="C589" s="100"/>
      <c r="D589" s="105" t="str">
        <f>IF(OR(Historique!$B589="",Historique!$C589=""),"",IF(IFERROR(COUNTIF(INDEX(Données!$E$2:$Z$100,0,MATCH(Historique!$B589,Données!$E$1:$Z$1,0)),Historique!$C589),0)&gt;0,"OK","⚠ ERREUR"))</f>
        <v/>
      </c>
      <c r="F589" s="148" t="b">
        <v>0</v>
      </c>
      <c r="J589" s="2" t="str">
        <f>IF(B589="","",_xlfn.XLOOKUP(B589,Données!$P$2:$P$11,Données!$Q$2:$Q$11,""))</f>
        <v/>
      </c>
    </row>
    <row r="590" spans="1:10" ht="24.75" customHeight="1" x14ac:dyDescent="0.25">
      <c r="A590" s="100"/>
      <c r="B590" s="100"/>
      <c r="C590" s="100"/>
      <c r="D590" s="105" t="str">
        <f>IF(OR(Historique!$B590="",Historique!$C590=""),"",IF(IFERROR(COUNTIF(INDEX(Données!$E$2:$Z$100,0,MATCH(Historique!$B590,Données!$E$1:$Z$1,0)),Historique!$C590),0)&gt;0,"OK","⚠ ERREUR"))</f>
        <v/>
      </c>
      <c r="F590" s="148" t="b">
        <v>0</v>
      </c>
      <c r="J590" s="2" t="str">
        <f>IF(B590="","",_xlfn.XLOOKUP(B590,Données!$P$2:$P$11,Données!$Q$2:$Q$11,""))</f>
        <v/>
      </c>
    </row>
    <row r="591" spans="1:10" ht="24.75" customHeight="1" x14ac:dyDescent="0.25">
      <c r="A591" s="100"/>
      <c r="B591" s="100"/>
      <c r="C591" s="100"/>
      <c r="D591" s="105" t="str">
        <f>IF(OR(Historique!$B591="",Historique!$C591=""),"",IF(IFERROR(COUNTIF(INDEX(Données!$E$2:$Z$100,0,MATCH(Historique!$B591,Données!$E$1:$Z$1,0)),Historique!$C591),0)&gt;0,"OK","⚠ ERREUR"))</f>
        <v/>
      </c>
      <c r="F591" s="148" t="b">
        <v>0</v>
      </c>
      <c r="J591" s="2" t="str">
        <f>IF(B591="","",_xlfn.XLOOKUP(B591,Données!$P$2:$P$11,Données!$Q$2:$Q$11,""))</f>
        <v/>
      </c>
    </row>
    <row r="592" spans="1:10" ht="24.75" customHeight="1" x14ac:dyDescent="0.25">
      <c r="A592" s="100"/>
      <c r="B592" s="100"/>
      <c r="C592" s="100"/>
      <c r="D592" s="105" t="str">
        <f>IF(OR(Historique!$B592="",Historique!$C592=""),"",IF(IFERROR(COUNTIF(INDEX(Données!$E$2:$Z$100,0,MATCH(Historique!$B592,Données!$E$1:$Z$1,0)),Historique!$C592),0)&gt;0,"OK","⚠ ERREUR"))</f>
        <v/>
      </c>
      <c r="F592" s="148" t="b">
        <v>0</v>
      </c>
      <c r="J592" s="2" t="str">
        <f>IF(B592="","",_xlfn.XLOOKUP(B592,Données!$P$2:$P$11,Données!$Q$2:$Q$11,""))</f>
        <v/>
      </c>
    </row>
    <row r="593" spans="1:10" ht="24.75" customHeight="1" x14ac:dyDescent="0.25">
      <c r="A593" s="100"/>
      <c r="B593" s="100"/>
      <c r="C593" s="100"/>
      <c r="D593" s="105" t="str">
        <f>IF(OR(Historique!$B593="",Historique!$C593=""),"",IF(IFERROR(COUNTIF(INDEX(Données!$E$2:$Z$100,0,MATCH(Historique!$B593,Données!$E$1:$Z$1,0)),Historique!$C593),0)&gt;0,"OK","⚠ ERREUR"))</f>
        <v/>
      </c>
      <c r="F593" s="148" t="b">
        <v>0</v>
      </c>
      <c r="J593" s="2" t="str">
        <f>IF(B593="","",_xlfn.XLOOKUP(B593,Données!$P$2:$P$11,Données!$Q$2:$Q$11,""))</f>
        <v/>
      </c>
    </row>
    <row r="594" spans="1:10" ht="24.75" customHeight="1" x14ac:dyDescent="0.25">
      <c r="A594" s="100"/>
      <c r="B594" s="100"/>
      <c r="C594" s="100"/>
      <c r="D594" s="105" t="str">
        <f>IF(OR(Historique!$B594="",Historique!$C594=""),"",IF(IFERROR(COUNTIF(INDEX(Données!$E$2:$Z$100,0,MATCH(Historique!$B594,Données!$E$1:$Z$1,0)),Historique!$C594),0)&gt;0,"OK","⚠ ERREUR"))</f>
        <v/>
      </c>
      <c r="F594" s="148" t="b">
        <v>0</v>
      </c>
      <c r="J594" s="2" t="str">
        <f>IF(B594="","",_xlfn.XLOOKUP(B594,Données!$P$2:$P$11,Données!$Q$2:$Q$11,""))</f>
        <v/>
      </c>
    </row>
    <row r="595" spans="1:10" ht="24.75" customHeight="1" x14ac:dyDescent="0.25">
      <c r="A595" s="100"/>
      <c r="B595" s="100"/>
      <c r="C595" s="100"/>
      <c r="D595" s="105" t="str">
        <f>IF(OR(Historique!$B595="",Historique!$C595=""),"",IF(IFERROR(COUNTIF(INDEX(Données!$E$2:$Z$100,0,MATCH(Historique!$B595,Données!$E$1:$Z$1,0)),Historique!$C595),0)&gt;0,"OK","⚠ ERREUR"))</f>
        <v/>
      </c>
      <c r="F595" s="148" t="b">
        <v>0</v>
      </c>
      <c r="J595" s="2" t="str">
        <f>IF(B595="","",_xlfn.XLOOKUP(B595,Données!$P$2:$P$11,Données!$Q$2:$Q$11,""))</f>
        <v/>
      </c>
    </row>
    <row r="596" spans="1:10" ht="24.75" customHeight="1" x14ac:dyDescent="0.25">
      <c r="A596" s="100"/>
      <c r="B596" s="100"/>
      <c r="C596" s="100"/>
      <c r="D596" s="105" t="str">
        <f>IF(OR(Historique!$B596="",Historique!$C596=""),"",IF(IFERROR(COUNTIF(INDEX(Données!$E$2:$Z$100,0,MATCH(Historique!$B596,Données!$E$1:$Z$1,0)),Historique!$C596),0)&gt;0,"OK","⚠ ERREUR"))</f>
        <v/>
      </c>
      <c r="F596" s="148" t="b">
        <v>0</v>
      </c>
      <c r="J596" s="2" t="str">
        <f>IF(B596="","",_xlfn.XLOOKUP(B596,Données!$P$2:$P$11,Données!$Q$2:$Q$11,""))</f>
        <v/>
      </c>
    </row>
    <row r="597" spans="1:10" ht="24.75" customHeight="1" x14ac:dyDescent="0.25">
      <c r="A597" s="100"/>
      <c r="B597" s="100"/>
      <c r="C597" s="100"/>
      <c r="D597" s="105" t="str">
        <f>IF(OR(Historique!$B597="",Historique!$C597=""),"",IF(IFERROR(COUNTIF(INDEX(Données!$E$2:$Z$100,0,MATCH(Historique!$B597,Données!$E$1:$Z$1,0)),Historique!$C597),0)&gt;0,"OK","⚠ ERREUR"))</f>
        <v/>
      </c>
      <c r="F597" s="148" t="b">
        <v>0</v>
      </c>
      <c r="J597" s="2" t="str">
        <f>IF(B597="","",_xlfn.XLOOKUP(B597,Données!$P$2:$P$11,Données!$Q$2:$Q$11,""))</f>
        <v/>
      </c>
    </row>
    <row r="598" spans="1:10" ht="24.75" customHeight="1" x14ac:dyDescent="0.25">
      <c r="A598" s="100"/>
      <c r="B598" s="100"/>
      <c r="C598" s="100"/>
      <c r="D598" s="105" t="str">
        <f>IF(OR(Historique!$B598="",Historique!$C598=""),"",IF(IFERROR(COUNTIF(INDEX(Données!$E$2:$Z$100,0,MATCH(Historique!$B598,Données!$E$1:$Z$1,0)),Historique!$C598),0)&gt;0,"OK","⚠ ERREUR"))</f>
        <v/>
      </c>
      <c r="F598" s="148" t="b">
        <v>0</v>
      </c>
      <c r="J598" s="2" t="str">
        <f>IF(B598="","",_xlfn.XLOOKUP(B598,Données!$P$2:$P$11,Données!$Q$2:$Q$11,""))</f>
        <v/>
      </c>
    </row>
    <row r="599" spans="1:10" ht="24.75" customHeight="1" x14ac:dyDescent="0.25">
      <c r="A599" s="100"/>
      <c r="B599" s="100"/>
      <c r="C599" s="100"/>
      <c r="D599" s="105" t="str">
        <f>IF(OR(Historique!$B599="",Historique!$C599=""),"",IF(IFERROR(COUNTIF(INDEX(Données!$E$2:$Z$100,0,MATCH(Historique!$B599,Données!$E$1:$Z$1,0)),Historique!$C599),0)&gt;0,"OK","⚠ ERREUR"))</f>
        <v/>
      </c>
      <c r="F599" s="148" t="b">
        <v>0</v>
      </c>
      <c r="J599" s="2" t="str">
        <f>IF(B599="","",_xlfn.XLOOKUP(B599,Données!$P$2:$P$11,Données!$Q$2:$Q$11,""))</f>
        <v/>
      </c>
    </row>
    <row r="600" spans="1:10" ht="24.75" customHeight="1" x14ac:dyDescent="0.25">
      <c r="A600" s="100"/>
      <c r="B600" s="100"/>
      <c r="C600" s="100"/>
      <c r="D600" s="105" t="str">
        <f>IF(OR(Historique!$B600="",Historique!$C600=""),"",IF(IFERROR(COUNTIF(INDEX(Données!$E$2:$Z$100,0,MATCH(Historique!$B600,Données!$E$1:$Z$1,0)),Historique!$C600),0)&gt;0,"OK","⚠ ERREUR"))</f>
        <v/>
      </c>
      <c r="F600" s="148" t="b">
        <v>0</v>
      </c>
      <c r="J600" s="2" t="str">
        <f>IF(B600="","",_xlfn.XLOOKUP(B600,Données!$P$2:$P$11,Données!$Q$2:$Q$11,""))</f>
        <v/>
      </c>
    </row>
    <row r="601" spans="1:10" ht="24.75" customHeight="1" x14ac:dyDescent="0.25">
      <c r="A601" s="100"/>
      <c r="B601" s="100"/>
      <c r="C601" s="100"/>
      <c r="D601" s="105" t="str">
        <f>IF(OR(Historique!$B601="",Historique!$C601=""),"",IF(IFERROR(COUNTIF(INDEX(Données!$E$2:$Z$100,0,MATCH(Historique!$B601,Données!$E$1:$Z$1,0)),Historique!$C601),0)&gt;0,"OK","⚠ ERREUR"))</f>
        <v/>
      </c>
      <c r="F601" s="148" t="b">
        <v>0</v>
      </c>
      <c r="J601" s="2" t="str">
        <f>IF(B601="","",_xlfn.XLOOKUP(B601,Données!$P$2:$P$11,Données!$Q$2:$Q$11,""))</f>
        <v/>
      </c>
    </row>
    <row r="602" spans="1:10" ht="24.75" customHeight="1" x14ac:dyDescent="0.25">
      <c r="A602" s="100"/>
      <c r="B602" s="100"/>
      <c r="C602" s="100"/>
      <c r="D602" s="105" t="str">
        <f>IF(OR(Historique!$B602="",Historique!$C602=""),"",IF(IFERROR(COUNTIF(INDEX(Données!$E$2:$Z$100,0,MATCH(Historique!$B602,Données!$E$1:$Z$1,0)),Historique!$C602),0)&gt;0,"OK","⚠ ERREUR"))</f>
        <v/>
      </c>
      <c r="F602" s="148" t="b">
        <v>0</v>
      </c>
      <c r="J602" s="2" t="str">
        <f>IF(B602="","",_xlfn.XLOOKUP(B602,Données!$P$2:$P$11,Données!$Q$2:$Q$11,""))</f>
        <v/>
      </c>
    </row>
    <row r="603" spans="1:10" ht="24.75" customHeight="1" x14ac:dyDescent="0.25">
      <c r="A603" s="100"/>
      <c r="B603" s="100"/>
      <c r="C603" s="100"/>
      <c r="D603" s="105" t="str">
        <f>IF(OR(Historique!$B603="",Historique!$C603=""),"",IF(IFERROR(COUNTIF(INDEX(Données!$E$2:$Z$100,0,MATCH(Historique!$B603,Données!$E$1:$Z$1,0)),Historique!$C603),0)&gt;0,"OK","⚠ ERREUR"))</f>
        <v/>
      </c>
      <c r="F603" s="148" t="b">
        <v>0</v>
      </c>
      <c r="J603" s="2" t="str">
        <f>IF(B603="","",_xlfn.XLOOKUP(B603,Données!$P$2:$P$11,Données!$Q$2:$Q$11,""))</f>
        <v/>
      </c>
    </row>
    <row r="604" spans="1:10" ht="24.75" customHeight="1" x14ac:dyDescent="0.25">
      <c r="A604" s="100"/>
      <c r="B604" s="100"/>
      <c r="C604" s="100"/>
      <c r="D604" s="105" t="str">
        <f>IF(OR(Historique!$B604="",Historique!$C604=""),"",IF(IFERROR(COUNTIF(INDEX(Données!$E$2:$Z$100,0,MATCH(Historique!$B604,Données!$E$1:$Z$1,0)),Historique!$C604),0)&gt;0,"OK","⚠ ERREUR"))</f>
        <v/>
      </c>
      <c r="F604" s="148" t="b">
        <v>0</v>
      </c>
      <c r="J604" s="2" t="str">
        <f>IF(B604="","",_xlfn.XLOOKUP(B604,Données!$P$2:$P$11,Données!$Q$2:$Q$11,""))</f>
        <v/>
      </c>
    </row>
    <row r="605" spans="1:10" ht="24.75" customHeight="1" x14ac:dyDescent="0.25">
      <c r="A605" s="100"/>
      <c r="B605" s="100"/>
      <c r="C605" s="100"/>
      <c r="D605" s="105" t="str">
        <f>IF(OR(Historique!$B605="",Historique!$C605=""),"",IF(IFERROR(COUNTIF(INDEX(Données!$E$2:$Z$100,0,MATCH(Historique!$B605,Données!$E$1:$Z$1,0)),Historique!$C605),0)&gt;0,"OK","⚠ ERREUR"))</f>
        <v/>
      </c>
      <c r="F605" s="148" t="b">
        <v>0</v>
      </c>
      <c r="J605" s="2" t="str">
        <f>IF(B605="","",_xlfn.XLOOKUP(B605,Données!$P$2:$P$11,Données!$Q$2:$Q$11,""))</f>
        <v/>
      </c>
    </row>
    <row r="606" spans="1:10" ht="24.75" customHeight="1" x14ac:dyDescent="0.25">
      <c r="A606" s="100"/>
      <c r="B606" s="100"/>
      <c r="C606" s="100"/>
      <c r="D606" s="105" t="str">
        <f>IF(OR(Historique!$B606="",Historique!$C606=""),"",IF(IFERROR(COUNTIF(INDEX(Données!$E$2:$Z$100,0,MATCH(Historique!$B606,Données!$E$1:$Z$1,0)),Historique!$C606),0)&gt;0,"OK","⚠ ERREUR"))</f>
        <v/>
      </c>
      <c r="F606" s="148" t="b">
        <v>0</v>
      </c>
      <c r="J606" s="2" t="str">
        <f>IF(B606="","",_xlfn.XLOOKUP(B606,Données!$P$2:$P$11,Données!$Q$2:$Q$11,""))</f>
        <v/>
      </c>
    </row>
    <row r="607" spans="1:10" ht="24.75" customHeight="1" x14ac:dyDescent="0.25">
      <c r="A607" s="100"/>
      <c r="B607" s="100"/>
      <c r="C607" s="100"/>
      <c r="D607" s="105" t="str">
        <f>IF(OR(Historique!$B607="",Historique!$C607=""),"",IF(IFERROR(COUNTIF(INDEX(Données!$E$2:$Z$100,0,MATCH(Historique!$B607,Données!$E$1:$Z$1,0)),Historique!$C607),0)&gt;0,"OK","⚠ ERREUR"))</f>
        <v/>
      </c>
      <c r="F607" s="148" t="b">
        <v>0</v>
      </c>
      <c r="J607" s="2" t="str">
        <f>IF(B607="","",_xlfn.XLOOKUP(B607,Données!$P$2:$P$11,Données!$Q$2:$Q$11,""))</f>
        <v/>
      </c>
    </row>
    <row r="608" spans="1:10" ht="24.75" customHeight="1" x14ac:dyDescent="0.25">
      <c r="A608" s="100"/>
      <c r="B608" s="100"/>
      <c r="C608" s="100"/>
      <c r="D608" s="105" t="str">
        <f>IF(OR(Historique!$B608="",Historique!$C608=""),"",IF(IFERROR(COUNTIF(INDEX(Données!$E$2:$Z$100,0,MATCH(Historique!$B608,Données!$E$1:$Z$1,0)),Historique!$C608),0)&gt;0,"OK","⚠ ERREUR"))</f>
        <v/>
      </c>
      <c r="F608" s="148" t="b">
        <v>0</v>
      </c>
      <c r="J608" s="2" t="str">
        <f>IF(B608="","",_xlfn.XLOOKUP(B608,Données!$P$2:$P$11,Données!$Q$2:$Q$11,""))</f>
        <v/>
      </c>
    </row>
    <row r="609" spans="1:10" ht="24.75" customHeight="1" x14ac:dyDescent="0.25">
      <c r="A609" s="100"/>
      <c r="B609" s="100"/>
      <c r="C609" s="100"/>
      <c r="D609" s="105" t="str">
        <f>IF(OR(Historique!$B609="",Historique!$C609=""),"",IF(IFERROR(COUNTIF(INDEX(Données!$E$2:$Z$100,0,MATCH(Historique!$B609,Données!$E$1:$Z$1,0)),Historique!$C609),0)&gt;0,"OK","⚠ ERREUR"))</f>
        <v/>
      </c>
      <c r="F609" s="148" t="b">
        <v>0</v>
      </c>
      <c r="J609" s="2" t="str">
        <f>IF(B609="","",_xlfn.XLOOKUP(B609,Données!$P$2:$P$11,Données!$Q$2:$Q$11,""))</f>
        <v/>
      </c>
    </row>
    <row r="610" spans="1:10" ht="24.75" customHeight="1" x14ac:dyDescent="0.25">
      <c r="A610" s="100"/>
      <c r="B610" s="100"/>
      <c r="C610" s="100"/>
      <c r="D610" s="105" t="str">
        <f>IF(OR(Historique!$B610="",Historique!$C610=""),"",IF(IFERROR(COUNTIF(INDEX(Données!$E$2:$Z$100,0,MATCH(Historique!$B610,Données!$E$1:$Z$1,0)),Historique!$C610),0)&gt;0,"OK","⚠ ERREUR"))</f>
        <v/>
      </c>
      <c r="F610" s="148" t="b">
        <v>0</v>
      </c>
      <c r="J610" s="2" t="str">
        <f>IF(B610="","",_xlfn.XLOOKUP(B610,Données!$P$2:$P$11,Données!$Q$2:$Q$11,""))</f>
        <v/>
      </c>
    </row>
    <row r="611" spans="1:10" ht="24.75" customHeight="1" x14ac:dyDescent="0.25">
      <c r="A611" s="100"/>
      <c r="B611" s="100"/>
      <c r="C611" s="100"/>
      <c r="D611" s="105" t="str">
        <f>IF(OR(Historique!$B611="",Historique!$C611=""),"",IF(IFERROR(COUNTIF(INDEX(Données!$E$2:$Z$100,0,MATCH(Historique!$B611,Données!$E$1:$Z$1,0)),Historique!$C611),0)&gt;0,"OK","⚠ ERREUR"))</f>
        <v/>
      </c>
      <c r="F611" s="148" t="b">
        <v>0</v>
      </c>
      <c r="J611" s="2" t="str">
        <f>IF(B611="","",_xlfn.XLOOKUP(B611,Données!$P$2:$P$11,Données!$Q$2:$Q$11,""))</f>
        <v/>
      </c>
    </row>
    <row r="612" spans="1:10" ht="24.75" customHeight="1" x14ac:dyDescent="0.25">
      <c r="A612" s="100"/>
      <c r="B612" s="100"/>
      <c r="C612" s="100"/>
      <c r="D612" s="105" t="str">
        <f>IF(OR(Historique!$B612="",Historique!$C612=""),"",IF(IFERROR(COUNTIF(INDEX(Données!$E$2:$Z$100,0,MATCH(Historique!$B612,Données!$E$1:$Z$1,0)),Historique!$C612),0)&gt;0,"OK","⚠ ERREUR"))</f>
        <v/>
      </c>
      <c r="F612" s="148" t="b">
        <v>0</v>
      </c>
      <c r="J612" s="2" t="str">
        <f>IF(B612="","",_xlfn.XLOOKUP(B612,Données!$P$2:$P$11,Données!$Q$2:$Q$11,""))</f>
        <v/>
      </c>
    </row>
    <row r="613" spans="1:10" ht="24.75" customHeight="1" x14ac:dyDescent="0.25">
      <c r="A613" s="100"/>
      <c r="B613" s="100"/>
      <c r="C613" s="100"/>
      <c r="D613" s="105" t="str">
        <f>IF(OR(Historique!$B613="",Historique!$C613=""),"",IF(IFERROR(COUNTIF(INDEX(Données!$E$2:$Z$100,0,MATCH(Historique!$B613,Données!$E$1:$Z$1,0)),Historique!$C613),0)&gt;0,"OK","⚠ ERREUR"))</f>
        <v/>
      </c>
      <c r="F613" s="148" t="b">
        <v>0</v>
      </c>
      <c r="J613" s="2" t="str">
        <f>IF(B613="","",_xlfn.XLOOKUP(B613,Données!$P$2:$P$11,Données!$Q$2:$Q$11,""))</f>
        <v/>
      </c>
    </row>
    <row r="614" spans="1:10" ht="24.75" customHeight="1" x14ac:dyDescent="0.25">
      <c r="A614" s="100"/>
      <c r="B614" s="100"/>
      <c r="C614" s="100"/>
      <c r="D614" s="105" t="str">
        <f>IF(OR(Historique!$B614="",Historique!$C614=""),"",IF(IFERROR(COUNTIF(INDEX(Données!$E$2:$Z$100,0,MATCH(Historique!$B614,Données!$E$1:$Z$1,0)),Historique!$C614),0)&gt;0,"OK","⚠ ERREUR"))</f>
        <v/>
      </c>
      <c r="F614" s="148" t="b">
        <v>0</v>
      </c>
      <c r="J614" s="2" t="str">
        <f>IF(B614="","",_xlfn.XLOOKUP(B614,Données!$P$2:$P$11,Données!$Q$2:$Q$11,""))</f>
        <v/>
      </c>
    </row>
    <row r="615" spans="1:10" ht="24.75" customHeight="1" x14ac:dyDescent="0.25">
      <c r="A615" s="100"/>
      <c r="B615" s="100"/>
      <c r="C615" s="100"/>
      <c r="D615" s="105" t="str">
        <f>IF(OR(Historique!$B615="",Historique!$C615=""),"",IF(IFERROR(COUNTIF(INDEX(Données!$E$2:$Z$100,0,MATCH(Historique!$B615,Données!$E$1:$Z$1,0)),Historique!$C615),0)&gt;0,"OK","⚠ ERREUR"))</f>
        <v/>
      </c>
      <c r="F615" s="148" t="b">
        <v>0</v>
      </c>
      <c r="J615" s="2" t="str">
        <f>IF(B615="","",_xlfn.XLOOKUP(B615,Données!$P$2:$P$11,Données!$Q$2:$Q$11,""))</f>
        <v/>
      </c>
    </row>
    <row r="616" spans="1:10" ht="24.75" customHeight="1" x14ac:dyDescent="0.25">
      <c r="A616" s="100"/>
      <c r="B616" s="100"/>
      <c r="C616" s="100"/>
      <c r="D616" s="105" t="str">
        <f>IF(OR(Historique!$B616="",Historique!$C616=""),"",IF(IFERROR(COUNTIF(INDEX(Données!$E$2:$Z$100,0,MATCH(Historique!$B616,Données!$E$1:$Z$1,0)),Historique!$C616),0)&gt;0,"OK","⚠ ERREUR"))</f>
        <v/>
      </c>
      <c r="F616" s="148" t="b">
        <v>0</v>
      </c>
      <c r="J616" s="2" t="str">
        <f>IF(B616="","",_xlfn.XLOOKUP(B616,Données!$P$2:$P$11,Données!$Q$2:$Q$11,""))</f>
        <v/>
      </c>
    </row>
    <row r="617" spans="1:10" ht="24.75" customHeight="1" x14ac:dyDescent="0.25">
      <c r="A617" s="100"/>
      <c r="B617" s="100"/>
      <c r="C617" s="100"/>
      <c r="D617" s="105" t="str">
        <f>IF(OR(Historique!$B617="",Historique!$C617=""),"",IF(IFERROR(COUNTIF(INDEX(Données!$E$2:$Z$100,0,MATCH(Historique!$B617,Données!$E$1:$Z$1,0)),Historique!$C617),0)&gt;0,"OK","⚠ ERREUR"))</f>
        <v/>
      </c>
      <c r="F617" s="148" t="b">
        <v>0</v>
      </c>
      <c r="J617" s="2" t="str">
        <f>IF(B617="","",_xlfn.XLOOKUP(B617,Données!$P$2:$P$11,Données!$Q$2:$Q$11,""))</f>
        <v/>
      </c>
    </row>
    <row r="618" spans="1:10" ht="24.75" customHeight="1" x14ac:dyDescent="0.25">
      <c r="A618" s="100"/>
      <c r="B618" s="100"/>
      <c r="C618" s="100"/>
      <c r="D618" s="105" t="str">
        <f>IF(OR(Historique!$B618="",Historique!$C618=""),"",IF(IFERROR(COUNTIF(INDEX(Données!$E$2:$Z$100,0,MATCH(Historique!$B618,Données!$E$1:$Z$1,0)),Historique!$C618),0)&gt;0,"OK","⚠ ERREUR"))</f>
        <v/>
      </c>
      <c r="F618" s="148" t="b">
        <v>0</v>
      </c>
      <c r="J618" s="2" t="str">
        <f>IF(B618="","",_xlfn.XLOOKUP(B618,Données!$P$2:$P$11,Données!$Q$2:$Q$11,""))</f>
        <v/>
      </c>
    </row>
    <row r="619" spans="1:10" ht="24.75" customHeight="1" x14ac:dyDescent="0.25">
      <c r="A619" s="100"/>
      <c r="B619" s="100"/>
      <c r="C619" s="100"/>
      <c r="D619" s="105" t="str">
        <f>IF(OR(Historique!$B619="",Historique!$C619=""),"",IF(IFERROR(COUNTIF(INDEX(Données!$E$2:$Z$100,0,MATCH(Historique!$B619,Données!$E$1:$Z$1,0)),Historique!$C619),0)&gt;0,"OK","⚠ ERREUR"))</f>
        <v/>
      </c>
      <c r="F619" s="148" t="b">
        <v>0</v>
      </c>
      <c r="J619" s="2" t="str">
        <f>IF(B619="","",_xlfn.XLOOKUP(B619,Données!$P$2:$P$11,Données!$Q$2:$Q$11,""))</f>
        <v/>
      </c>
    </row>
    <row r="620" spans="1:10" ht="24.75" customHeight="1" x14ac:dyDescent="0.25">
      <c r="A620" s="100"/>
      <c r="B620" s="100"/>
      <c r="C620" s="100"/>
      <c r="D620" s="105" t="str">
        <f>IF(OR(Historique!$B620="",Historique!$C620=""),"",IF(IFERROR(COUNTIF(INDEX(Données!$E$2:$Z$100,0,MATCH(Historique!$B620,Données!$E$1:$Z$1,0)),Historique!$C620),0)&gt;0,"OK","⚠ ERREUR"))</f>
        <v/>
      </c>
      <c r="F620" s="148" t="b">
        <v>0</v>
      </c>
      <c r="J620" s="2" t="str">
        <f>IF(B620="","",_xlfn.XLOOKUP(B620,Données!$P$2:$P$11,Données!$Q$2:$Q$11,""))</f>
        <v/>
      </c>
    </row>
    <row r="621" spans="1:10" ht="24.75" customHeight="1" x14ac:dyDescent="0.25">
      <c r="A621" s="100"/>
      <c r="B621" s="100"/>
      <c r="C621" s="100"/>
      <c r="D621" s="105" t="str">
        <f>IF(OR(Historique!$B621="",Historique!$C621=""),"",IF(IFERROR(COUNTIF(INDEX(Données!$E$2:$Z$100,0,MATCH(Historique!$B621,Données!$E$1:$Z$1,0)),Historique!$C621),0)&gt;0,"OK","⚠ ERREUR"))</f>
        <v/>
      </c>
      <c r="F621" s="148" t="b">
        <v>0</v>
      </c>
      <c r="J621" s="2" t="str">
        <f>IF(B621="","",_xlfn.XLOOKUP(B621,Données!$P$2:$P$11,Données!$Q$2:$Q$11,""))</f>
        <v/>
      </c>
    </row>
    <row r="622" spans="1:10" ht="24.75" customHeight="1" x14ac:dyDescent="0.25">
      <c r="A622" s="100"/>
      <c r="B622" s="100"/>
      <c r="C622" s="100"/>
      <c r="D622" s="105" t="str">
        <f>IF(OR(Historique!$B622="",Historique!$C622=""),"",IF(IFERROR(COUNTIF(INDEX(Données!$E$2:$Z$100,0,MATCH(Historique!$B622,Données!$E$1:$Z$1,0)),Historique!$C622),0)&gt;0,"OK","⚠ ERREUR"))</f>
        <v/>
      </c>
      <c r="F622" s="148" t="b">
        <v>0</v>
      </c>
      <c r="J622" s="2" t="str">
        <f>IF(B622="","",_xlfn.XLOOKUP(B622,Données!$P$2:$P$11,Données!$Q$2:$Q$11,""))</f>
        <v/>
      </c>
    </row>
    <row r="623" spans="1:10" ht="24.75" customHeight="1" x14ac:dyDescent="0.25">
      <c r="A623" s="100"/>
      <c r="B623" s="100"/>
      <c r="C623" s="100"/>
      <c r="D623" s="105" t="str">
        <f>IF(OR(Historique!$B623="",Historique!$C623=""),"",IF(IFERROR(COUNTIF(INDEX(Données!$E$2:$Z$100,0,MATCH(Historique!$B623,Données!$E$1:$Z$1,0)),Historique!$C623),0)&gt;0,"OK","⚠ ERREUR"))</f>
        <v/>
      </c>
      <c r="F623" s="148" t="b">
        <v>0</v>
      </c>
      <c r="J623" s="2" t="str">
        <f>IF(B623="","",_xlfn.XLOOKUP(B623,Données!$P$2:$P$11,Données!$Q$2:$Q$11,""))</f>
        <v/>
      </c>
    </row>
    <row r="624" spans="1:10" ht="24.75" customHeight="1" x14ac:dyDescent="0.25">
      <c r="A624" s="100"/>
      <c r="B624" s="100"/>
      <c r="C624" s="100"/>
      <c r="D624" s="105" t="str">
        <f>IF(OR(Historique!$B624="",Historique!$C624=""),"",IF(IFERROR(COUNTIF(INDEX(Données!$E$2:$Z$100,0,MATCH(Historique!$B624,Données!$E$1:$Z$1,0)),Historique!$C624),0)&gt;0,"OK","⚠ ERREUR"))</f>
        <v/>
      </c>
      <c r="F624" s="148" t="b">
        <v>0</v>
      </c>
      <c r="J624" s="2" t="str">
        <f>IF(B624="","",_xlfn.XLOOKUP(B624,Données!$P$2:$P$11,Données!$Q$2:$Q$11,""))</f>
        <v/>
      </c>
    </row>
    <row r="625" spans="1:10" ht="24.75" customHeight="1" x14ac:dyDescent="0.25">
      <c r="A625" s="100"/>
      <c r="B625" s="100"/>
      <c r="C625" s="100"/>
      <c r="D625" s="105" t="str">
        <f>IF(OR(Historique!$B625="",Historique!$C625=""),"",IF(IFERROR(COUNTIF(INDEX(Données!$E$2:$Z$100,0,MATCH(Historique!$B625,Données!$E$1:$Z$1,0)),Historique!$C625),0)&gt;0,"OK","⚠ ERREUR"))</f>
        <v/>
      </c>
      <c r="F625" s="148" t="b">
        <v>0</v>
      </c>
      <c r="J625" s="2" t="str">
        <f>IF(B625="","",_xlfn.XLOOKUP(B625,Données!$P$2:$P$11,Données!$Q$2:$Q$11,""))</f>
        <v/>
      </c>
    </row>
    <row r="626" spans="1:10" ht="24.75" customHeight="1" x14ac:dyDescent="0.25">
      <c r="A626" s="100"/>
      <c r="B626" s="100"/>
      <c r="C626" s="100"/>
      <c r="D626" s="105" t="str">
        <f>IF(OR(Historique!$B626="",Historique!$C626=""),"",IF(IFERROR(COUNTIF(INDEX(Données!$E$2:$Z$100,0,MATCH(Historique!$B626,Données!$E$1:$Z$1,0)),Historique!$C626),0)&gt;0,"OK","⚠ ERREUR"))</f>
        <v/>
      </c>
      <c r="F626" s="148" t="b">
        <v>0</v>
      </c>
      <c r="J626" s="2" t="str">
        <f>IF(B626="","",_xlfn.XLOOKUP(B626,Données!$P$2:$P$11,Données!$Q$2:$Q$11,""))</f>
        <v/>
      </c>
    </row>
    <row r="627" spans="1:10" ht="24.75" customHeight="1" x14ac:dyDescent="0.25">
      <c r="A627" s="100"/>
      <c r="B627" s="100"/>
      <c r="C627" s="100"/>
      <c r="D627" s="105" t="str">
        <f>IF(OR(Historique!$B627="",Historique!$C627=""),"",IF(IFERROR(COUNTIF(INDEX(Données!$E$2:$Z$100,0,MATCH(Historique!$B627,Données!$E$1:$Z$1,0)),Historique!$C627),0)&gt;0,"OK","⚠ ERREUR"))</f>
        <v/>
      </c>
      <c r="F627" s="148" t="b">
        <v>0</v>
      </c>
      <c r="J627" s="2" t="str">
        <f>IF(B627="","",_xlfn.XLOOKUP(B627,Données!$P$2:$P$11,Données!$Q$2:$Q$11,""))</f>
        <v/>
      </c>
    </row>
    <row r="628" spans="1:10" ht="24.75" customHeight="1" x14ac:dyDescent="0.25">
      <c r="A628" s="100"/>
      <c r="B628" s="100"/>
      <c r="C628" s="100"/>
      <c r="D628" s="105" t="str">
        <f>IF(OR(Historique!$B628="",Historique!$C628=""),"",IF(IFERROR(COUNTIF(INDEX(Données!$E$2:$Z$100,0,MATCH(Historique!$B628,Données!$E$1:$Z$1,0)),Historique!$C628),0)&gt;0,"OK","⚠ ERREUR"))</f>
        <v/>
      </c>
      <c r="F628" s="148" t="b">
        <v>0</v>
      </c>
      <c r="J628" s="2" t="str">
        <f>IF(B628="","",_xlfn.XLOOKUP(B628,Données!$P$2:$P$11,Données!$Q$2:$Q$11,""))</f>
        <v/>
      </c>
    </row>
    <row r="629" spans="1:10" ht="24.75" customHeight="1" x14ac:dyDescent="0.25">
      <c r="A629" s="100"/>
      <c r="B629" s="100"/>
      <c r="C629" s="100"/>
      <c r="D629" s="105" t="str">
        <f>IF(OR(Historique!$B629="",Historique!$C629=""),"",IF(IFERROR(COUNTIF(INDEX(Données!$E$2:$Z$100,0,MATCH(Historique!$B629,Données!$E$1:$Z$1,0)),Historique!$C629),0)&gt;0,"OK","⚠ ERREUR"))</f>
        <v/>
      </c>
      <c r="F629" s="148" t="b">
        <v>0</v>
      </c>
      <c r="J629" s="2" t="str">
        <f>IF(B629="","",_xlfn.XLOOKUP(B629,Données!$P$2:$P$11,Données!$Q$2:$Q$11,""))</f>
        <v/>
      </c>
    </row>
    <row r="630" spans="1:10" ht="24.75" customHeight="1" x14ac:dyDescent="0.25">
      <c r="A630" s="100"/>
      <c r="B630" s="100"/>
      <c r="C630" s="100"/>
      <c r="D630" s="105" t="str">
        <f>IF(OR(Historique!$B630="",Historique!$C630=""),"",IF(IFERROR(COUNTIF(INDEX(Données!$E$2:$Z$100,0,MATCH(Historique!$B630,Données!$E$1:$Z$1,0)),Historique!$C630),0)&gt;0,"OK","⚠ ERREUR"))</f>
        <v/>
      </c>
      <c r="F630" s="148" t="b">
        <v>0</v>
      </c>
      <c r="J630" s="2" t="str">
        <f>IF(B630="","",_xlfn.XLOOKUP(B630,Données!$P$2:$P$11,Données!$Q$2:$Q$11,""))</f>
        <v/>
      </c>
    </row>
    <row r="631" spans="1:10" ht="24.75" customHeight="1" x14ac:dyDescent="0.25">
      <c r="A631" s="100"/>
      <c r="B631" s="100"/>
      <c r="C631" s="100"/>
      <c r="D631" s="105" t="str">
        <f>IF(OR(Historique!$B631="",Historique!$C631=""),"",IF(IFERROR(COUNTIF(INDEX(Données!$E$2:$Z$100,0,MATCH(Historique!$B631,Données!$E$1:$Z$1,0)),Historique!$C631),0)&gt;0,"OK","⚠ ERREUR"))</f>
        <v/>
      </c>
      <c r="F631" s="148" t="b">
        <v>0</v>
      </c>
      <c r="J631" s="2" t="str">
        <f>IF(B631="","",_xlfn.XLOOKUP(B631,Données!$P$2:$P$11,Données!$Q$2:$Q$11,""))</f>
        <v/>
      </c>
    </row>
    <row r="632" spans="1:10" ht="24.75" customHeight="1" x14ac:dyDescent="0.25">
      <c r="A632" s="100"/>
      <c r="B632" s="100"/>
      <c r="C632" s="100"/>
      <c r="D632" s="105" t="str">
        <f>IF(OR(Historique!$B632="",Historique!$C632=""),"",IF(IFERROR(COUNTIF(INDEX(Données!$E$2:$Z$100,0,MATCH(Historique!$B632,Données!$E$1:$Z$1,0)),Historique!$C632),0)&gt;0,"OK","⚠ ERREUR"))</f>
        <v/>
      </c>
      <c r="F632" s="148" t="b">
        <v>0</v>
      </c>
      <c r="J632" s="2" t="str">
        <f>IF(B632="","",_xlfn.XLOOKUP(B632,Données!$P$2:$P$11,Données!$Q$2:$Q$11,""))</f>
        <v/>
      </c>
    </row>
    <row r="633" spans="1:10" ht="24.75" customHeight="1" x14ac:dyDescent="0.25">
      <c r="A633" s="100"/>
      <c r="B633" s="100"/>
      <c r="C633" s="100"/>
      <c r="D633" s="105" t="str">
        <f>IF(OR(Historique!$B633="",Historique!$C633=""),"",IF(IFERROR(COUNTIF(INDEX(Données!$E$2:$Z$100,0,MATCH(Historique!$B633,Données!$E$1:$Z$1,0)),Historique!$C633),0)&gt;0,"OK","⚠ ERREUR"))</f>
        <v/>
      </c>
      <c r="F633" s="148" t="b">
        <v>0</v>
      </c>
      <c r="J633" s="2" t="str">
        <f>IF(B633="","",_xlfn.XLOOKUP(B633,Données!$P$2:$P$11,Données!$Q$2:$Q$11,""))</f>
        <v/>
      </c>
    </row>
    <row r="634" spans="1:10" ht="24.75" customHeight="1" x14ac:dyDescent="0.25">
      <c r="A634" s="100"/>
      <c r="B634" s="100"/>
      <c r="C634" s="100"/>
      <c r="D634" s="105" t="str">
        <f>IF(OR(Historique!$B634="",Historique!$C634=""),"",IF(IFERROR(COUNTIF(INDEX(Données!$E$2:$Z$100,0,MATCH(Historique!$B634,Données!$E$1:$Z$1,0)),Historique!$C634),0)&gt;0,"OK","⚠ ERREUR"))</f>
        <v/>
      </c>
      <c r="F634" s="148" t="b">
        <v>0</v>
      </c>
      <c r="J634" s="2" t="str">
        <f>IF(B634="","",_xlfn.XLOOKUP(B634,Données!$P$2:$P$11,Données!$Q$2:$Q$11,""))</f>
        <v/>
      </c>
    </row>
    <row r="635" spans="1:10" ht="24.75" customHeight="1" x14ac:dyDescent="0.25">
      <c r="A635" s="100"/>
      <c r="B635" s="100"/>
      <c r="C635" s="100"/>
      <c r="D635" s="105" t="str">
        <f>IF(OR(Historique!$B635="",Historique!$C635=""),"",IF(IFERROR(COUNTIF(INDEX(Données!$E$2:$Z$100,0,MATCH(Historique!$B635,Données!$E$1:$Z$1,0)),Historique!$C635),0)&gt;0,"OK","⚠ ERREUR"))</f>
        <v/>
      </c>
      <c r="F635" s="148" t="b">
        <v>0</v>
      </c>
      <c r="J635" s="2" t="str">
        <f>IF(B635="","",_xlfn.XLOOKUP(B635,Données!$P$2:$P$11,Données!$Q$2:$Q$11,""))</f>
        <v/>
      </c>
    </row>
    <row r="636" spans="1:10" ht="24.75" customHeight="1" x14ac:dyDescent="0.25">
      <c r="A636" s="100"/>
      <c r="B636" s="100"/>
      <c r="C636" s="100"/>
      <c r="D636" s="105" t="str">
        <f>IF(OR(Historique!$B636="",Historique!$C636=""),"",IF(IFERROR(COUNTIF(INDEX(Données!$E$2:$Z$100,0,MATCH(Historique!$B636,Données!$E$1:$Z$1,0)),Historique!$C636),0)&gt;0,"OK","⚠ ERREUR"))</f>
        <v/>
      </c>
      <c r="F636" s="148" t="b">
        <v>0</v>
      </c>
      <c r="J636" s="2" t="str">
        <f>IF(B636="","",_xlfn.XLOOKUP(B636,Données!$P$2:$P$11,Données!$Q$2:$Q$11,""))</f>
        <v/>
      </c>
    </row>
    <row r="637" spans="1:10" ht="24.75" customHeight="1" x14ac:dyDescent="0.25">
      <c r="A637" s="100"/>
      <c r="B637" s="100"/>
      <c r="C637" s="100"/>
      <c r="D637" s="105" t="str">
        <f>IF(OR(Historique!$B637="",Historique!$C637=""),"",IF(IFERROR(COUNTIF(INDEX(Données!$E$2:$Z$100,0,MATCH(Historique!$B637,Données!$E$1:$Z$1,0)),Historique!$C637),0)&gt;0,"OK","⚠ ERREUR"))</f>
        <v/>
      </c>
      <c r="F637" s="148" t="b">
        <v>0</v>
      </c>
      <c r="J637" s="2" t="str">
        <f>IF(B637="","",_xlfn.XLOOKUP(B637,Données!$P$2:$P$11,Données!$Q$2:$Q$11,""))</f>
        <v/>
      </c>
    </row>
    <row r="638" spans="1:10" ht="24.75" customHeight="1" x14ac:dyDescent="0.25">
      <c r="A638" s="100"/>
      <c r="B638" s="100"/>
      <c r="C638" s="100"/>
      <c r="D638" s="105" t="str">
        <f>IF(OR(Historique!$B638="",Historique!$C638=""),"",IF(IFERROR(COUNTIF(INDEX(Données!$E$2:$Z$100,0,MATCH(Historique!$B638,Données!$E$1:$Z$1,0)),Historique!$C638),0)&gt;0,"OK","⚠ ERREUR"))</f>
        <v/>
      </c>
      <c r="F638" s="148" t="b">
        <v>0</v>
      </c>
      <c r="J638" s="2" t="str">
        <f>IF(B638="","",_xlfn.XLOOKUP(B638,Données!$P$2:$P$11,Données!$Q$2:$Q$11,""))</f>
        <v/>
      </c>
    </row>
    <row r="639" spans="1:10" ht="24.75" customHeight="1" x14ac:dyDescent="0.25">
      <c r="A639" s="100"/>
      <c r="B639" s="100"/>
      <c r="C639" s="100"/>
      <c r="D639" s="105" t="str">
        <f>IF(OR(Historique!$B639="",Historique!$C639=""),"",IF(IFERROR(COUNTIF(INDEX(Données!$E$2:$Z$100,0,MATCH(Historique!$B639,Données!$E$1:$Z$1,0)),Historique!$C639),0)&gt;0,"OK","⚠ ERREUR"))</f>
        <v/>
      </c>
      <c r="F639" s="148" t="b">
        <v>0</v>
      </c>
      <c r="J639" s="2" t="str">
        <f>IF(B639="","",_xlfn.XLOOKUP(B639,Données!$P$2:$P$11,Données!$Q$2:$Q$11,""))</f>
        <v/>
      </c>
    </row>
    <row r="640" spans="1:10" ht="24.75" customHeight="1" x14ac:dyDescent="0.25">
      <c r="A640" s="100"/>
      <c r="B640" s="100"/>
      <c r="C640" s="100"/>
      <c r="D640" s="105" t="str">
        <f>IF(OR(Historique!$B640="",Historique!$C640=""),"",IF(IFERROR(COUNTIF(INDEX(Données!$E$2:$Z$100,0,MATCH(Historique!$B640,Données!$E$1:$Z$1,0)),Historique!$C640),0)&gt;0,"OK","⚠ ERREUR"))</f>
        <v/>
      </c>
      <c r="F640" s="148" t="b">
        <v>0</v>
      </c>
      <c r="J640" s="2" t="str">
        <f>IF(B640="","",_xlfn.XLOOKUP(B640,Données!$P$2:$P$11,Données!$Q$2:$Q$11,""))</f>
        <v/>
      </c>
    </row>
    <row r="641" spans="1:10" ht="24.75" customHeight="1" x14ac:dyDescent="0.25">
      <c r="A641" s="100"/>
      <c r="B641" s="100"/>
      <c r="C641" s="100"/>
      <c r="D641" s="105" t="str">
        <f>IF(OR(Historique!$B641="",Historique!$C641=""),"",IF(IFERROR(COUNTIF(INDEX(Données!$E$2:$Z$100,0,MATCH(Historique!$B641,Données!$E$1:$Z$1,0)),Historique!$C641),0)&gt;0,"OK","⚠ ERREUR"))</f>
        <v/>
      </c>
      <c r="F641" s="148" t="b">
        <v>0</v>
      </c>
      <c r="J641" s="2" t="str">
        <f>IF(B641="","",_xlfn.XLOOKUP(B641,Données!$P$2:$P$11,Données!$Q$2:$Q$11,""))</f>
        <v/>
      </c>
    </row>
    <row r="642" spans="1:10" ht="24.75" customHeight="1" x14ac:dyDescent="0.25">
      <c r="A642" s="100"/>
      <c r="B642" s="100"/>
      <c r="C642" s="100"/>
      <c r="D642" s="105" t="str">
        <f>IF(OR(Historique!$B642="",Historique!$C642=""),"",IF(IFERROR(COUNTIF(INDEX(Données!$E$2:$Z$100,0,MATCH(Historique!$B642,Données!$E$1:$Z$1,0)),Historique!$C642),0)&gt;0,"OK","⚠ ERREUR"))</f>
        <v/>
      </c>
      <c r="F642" s="148" t="b">
        <v>0</v>
      </c>
      <c r="J642" s="2" t="str">
        <f>IF(B642="","",_xlfn.XLOOKUP(B642,Données!$P$2:$P$11,Données!$Q$2:$Q$11,""))</f>
        <v/>
      </c>
    </row>
    <row r="643" spans="1:10" ht="24.75" customHeight="1" x14ac:dyDescent="0.25">
      <c r="A643" s="100"/>
      <c r="B643" s="100"/>
      <c r="C643" s="100"/>
      <c r="D643" s="105" t="str">
        <f>IF(OR(Historique!$B643="",Historique!$C643=""),"",IF(IFERROR(COUNTIF(INDEX(Données!$E$2:$Z$100,0,MATCH(Historique!$B643,Données!$E$1:$Z$1,0)),Historique!$C643),0)&gt;0,"OK","⚠ ERREUR"))</f>
        <v/>
      </c>
      <c r="F643" s="148" t="b">
        <v>0</v>
      </c>
      <c r="J643" s="2" t="str">
        <f>IF(B643="","",_xlfn.XLOOKUP(B643,Données!$P$2:$P$11,Données!$Q$2:$Q$11,""))</f>
        <v/>
      </c>
    </row>
    <row r="644" spans="1:10" ht="24.75" customHeight="1" x14ac:dyDescent="0.25">
      <c r="A644" s="100"/>
      <c r="B644" s="100"/>
      <c r="C644" s="100"/>
      <c r="D644" s="105" t="str">
        <f>IF(OR(Historique!$B644="",Historique!$C644=""),"",IF(IFERROR(COUNTIF(INDEX(Données!$E$2:$Z$100,0,MATCH(Historique!$B644,Données!$E$1:$Z$1,0)),Historique!$C644),0)&gt;0,"OK","⚠ ERREUR"))</f>
        <v/>
      </c>
      <c r="F644" s="148" t="b">
        <v>0</v>
      </c>
      <c r="J644" s="2" t="str">
        <f>IF(B644="","",_xlfn.XLOOKUP(B644,Données!$P$2:$P$11,Données!$Q$2:$Q$11,""))</f>
        <v/>
      </c>
    </row>
    <row r="645" spans="1:10" ht="24.75" customHeight="1" x14ac:dyDescent="0.25">
      <c r="A645" s="100"/>
      <c r="B645" s="100"/>
      <c r="C645" s="100"/>
      <c r="D645" s="105" t="str">
        <f>IF(OR(Historique!$B645="",Historique!$C645=""),"",IF(IFERROR(COUNTIF(INDEX(Données!$E$2:$Z$100,0,MATCH(Historique!$B645,Données!$E$1:$Z$1,0)),Historique!$C645),0)&gt;0,"OK","⚠ ERREUR"))</f>
        <v/>
      </c>
      <c r="F645" s="148" t="b">
        <v>0</v>
      </c>
      <c r="J645" s="2" t="str">
        <f>IF(B645="","",_xlfn.XLOOKUP(B645,Données!$P$2:$P$11,Données!$Q$2:$Q$11,""))</f>
        <v/>
      </c>
    </row>
    <row r="646" spans="1:10" ht="24.75" customHeight="1" x14ac:dyDescent="0.25">
      <c r="A646" s="100"/>
      <c r="B646" s="100"/>
      <c r="C646" s="100"/>
      <c r="D646" s="105" t="str">
        <f>IF(OR(Historique!$B646="",Historique!$C646=""),"",IF(IFERROR(COUNTIF(INDEX(Données!$E$2:$Z$100,0,MATCH(Historique!$B646,Données!$E$1:$Z$1,0)),Historique!$C646),0)&gt;0,"OK","⚠ ERREUR"))</f>
        <v/>
      </c>
      <c r="F646" s="148" t="b">
        <v>0</v>
      </c>
      <c r="J646" s="2" t="str">
        <f>IF(B646="","",_xlfn.XLOOKUP(B646,Données!$P$2:$P$11,Données!$Q$2:$Q$11,""))</f>
        <v/>
      </c>
    </row>
    <row r="647" spans="1:10" ht="24.75" customHeight="1" x14ac:dyDescent="0.25">
      <c r="A647" s="100"/>
      <c r="B647" s="100"/>
      <c r="C647" s="100"/>
      <c r="D647" s="105" t="str">
        <f>IF(OR(Historique!$B647="",Historique!$C647=""),"",IF(IFERROR(COUNTIF(INDEX(Données!$E$2:$Z$100,0,MATCH(Historique!$B647,Données!$E$1:$Z$1,0)),Historique!$C647),0)&gt;0,"OK","⚠ ERREUR"))</f>
        <v/>
      </c>
      <c r="F647" s="148" t="b">
        <v>0</v>
      </c>
      <c r="J647" s="2" t="str">
        <f>IF(B647="","",_xlfn.XLOOKUP(B647,Données!$P$2:$P$11,Données!$Q$2:$Q$11,""))</f>
        <v/>
      </c>
    </row>
    <row r="648" spans="1:10" ht="24.75" customHeight="1" x14ac:dyDescent="0.25">
      <c r="A648" s="100"/>
      <c r="B648" s="100"/>
      <c r="C648" s="100"/>
      <c r="D648" s="105" t="str">
        <f>IF(OR(Historique!$B648="",Historique!$C648=""),"",IF(IFERROR(COUNTIF(INDEX(Données!$E$2:$Z$100,0,MATCH(Historique!$B648,Données!$E$1:$Z$1,0)),Historique!$C648),0)&gt;0,"OK","⚠ ERREUR"))</f>
        <v/>
      </c>
      <c r="F648" s="148" t="b">
        <v>0</v>
      </c>
      <c r="J648" s="2" t="str">
        <f>IF(B648="","",_xlfn.XLOOKUP(B648,Données!$P$2:$P$11,Données!$Q$2:$Q$11,""))</f>
        <v/>
      </c>
    </row>
    <row r="649" spans="1:10" ht="24.75" customHeight="1" x14ac:dyDescent="0.25">
      <c r="A649" s="100"/>
      <c r="B649" s="100"/>
      <c r="C649" s="100"/>
      <c r="D649" s="105" t="str">
        <f>IF(OR(Historique!$B649="",Historique!$C649=""),"",IF(IFERROR(COUNTIF(INDEX(Données!$E$2:$Z$100,0,MATCH(Historique!$B649,Données!$E$1:$Z$1,0)),Historique!$C649),0)&gt;0,"OK","⚠ ERREUR"))</f>
        <v/>
      </c>
      <c r="F649" s="148" t="b">
        <v>0</v>
      </c>
      <c r="J649" s="2" t="str">
        <f>IF(B649="","",_xlfn.XLOOKUP(B649,Données!$P$2:$P$11,Données!$Q$2:$Q$11,""))</f>
        <v/>
      </c>
    </row>
    <row r="650" spans="1:10" ht="24.75" customHeight="1" x14ac:dyDescent="0.25">
      <c r="A650" s="100"/>
      <c r="B650" s="100"/>
      <c r="C650" s="100"/>
      <c r="D650" s="105" t="str">
        <f>IF(OR(Historique!$B650="",Historique!$C650=""),"",IF(IFERROR(COUNTIF(INDEX(Données!$E$2:$Z$100,0,MATCH(Historique!$B650,Données!$E$1:$Z$1,0)),Historique!$C650),0)&gt;0,"OK","⚠ ERREUR"))</f>
        <v/>
      </c>
      <c r="F650" s="148" t="b">
        <v>0</v>
      </c>
      <c r="J650" s="2" t="str">
        <f>IF(B650="","",_xlfn.XLOOKUP(B650,Données!$P$2:$P$11,Données!$Q$2:$Q$11,""))</f>
        <v/>
      </c>
    </row>
    <row r="651" spans="1:10" ht="24.75" customHeight="1" x14ac:dyDescent="0.25">
      <c r="A651" s="100"/>
      <c r="B651" s="100"/>
      <c r="C651" s="100"/>
      <c r="D651" s="105" t="str">
        <f>IF(OR(Historique!$B651="",Historique!$C651=""),"",IF(IFERROR(COUNTIF(INDEX(Données!$E$2:$Z$100,0,MATCH(Historique!$B651,Données!$E$1:$Z$1,0)),Historique!$C651),0)&gt;0,"OK","⚠ ERREUR"))</f>
        <v/>
      </c>
      <c r="F651" s="148" t="b">
        <v>0</v>
      </c>
      <c r="J651" s="2" t="str">
        <f>IF(B651="","",_xlfn.XLOOKUP(B651,Données!$P$2:$P$11,Données!$Q$2:$Q$11,""))</f>
        <v/>
      </c>
    </row>
    <row r="652" spans="1:10" ht="24.75" customHeight="1" x14ac:dyDescent="0.25">
      <c r="A652" s="100"/>
      <c r="B652" s="100"/>
      <c r="C652" s="100"/>
      <c r="D652" s="105" t="str">
        <f>IF(OR(Historique!$B652="",Historique!$C652=""),"",IF(IFERROR(COUNTIF(INDEX(Données!$E$2:$Z$100,0,MATCH(Historique!$B652,Données!$E$1:$Z$1,0)),Historique!$C652),0)&gt;0,"OK","⚠ ERREUR"))</f>
        <v/>
      </c>
      <c r="F652" s="148" t="b">
        <v>0</v>
      </c>
      <c r="J652" s="2" t="str">
        <f>IF(B652="","",_xlfn.XLOOKUP(B652,Données!$P$2:$P$11,Données!$Q$2:$Q$11,""))</f>
        <v/>
      </c>
    </row>
    <row r="653" spans="1:10" ht="24.75" customHeight="1" x14ac:dyDescent="0.25">
      <c r="A653" s="100"/>
      <c r="B653" s="100"/>
      <c r="C653" s="100"/>
      <c r="D653" s="105" t="str">
        <f>IF(OR(Historique!$B653="",Historique!$C653=""),"",IF(IFERROR(COUNTIF(INDEX(Données!$E$2:$Z$100,0,MATCH(Historique!$B653,Données!$E$1:$Z$1,0)),Historique!$C653),0)&gt;0,"OK","⚠ ERREUR"))</f>
        <v/>
      </c>
      <c r="F653" s="148" t="b">
        <v>0</v>
      </c>
      <c r="J653" s="2" t="str">
        <f>IF(B653="","",_xlfn.XLOOKUP(B653,Données!$P$2:$P$11,Données!$Q$2:$Q$11,""))</f>
        <v/>
      </c>
    </row>
    <row r="654" spans="1:10" ht="24.75" customHeight="1" x14ac:dyDescent="0.25">
      <c r="A654" s="100"/>
      <c r="B654" s="100"/>
      <c r="C654" s="100"/>
      <c r="D654" s="105" t="str">
        <f>IF(OR(Historique!$B654="",Historique!$C654=""),"",IF(IFERROR(COUNTIF(INDEX(Données!$E$2:$Z$100,0,MATCH(Historique!$B654,Données!$E$1:$Z$1,0)),Historique!$C654),0)&gt;0,"OK","⚠ ERREUR"))</f>
        <v/>
      </c>
      <c r="F654" s="148" t="b">
        <v>0</v>
      </c>
      <c r="J654" s="2" t="str">
        <f>IF(B654="","",_xlfn.XLOOKUP(B654,Données!$P$2:$P$11,Données!$Q$2:$Q$11,""))</f>
        <v/>
      </c>
    </row>
    <row r="655" spans="1:10" ht="24.75" customHeight="1" x14ac:dyDescent="0.25">
      <c r="A655" s="100"/>
      <c r="B655" s="100"/>
      <c r="C655" s="100"/>
      <c r="D655" s="105" t="str">
        <f>IF(OR(Historique!$B655="",Historique!$C655=""),"",IF(IFERROR(COUNTIF(INDEX(Données!$E$2:$Z$100,0,MATCH(Historique!$B655,Données!$E$1:$Z$1,0)),Historique!$C655),0)&gt;0,"OK","⚠ ERREUR"))</f>
        <v/>
      </c>
      <c r="F655" s="148" t="b">
        <v>0</v>
      </c>
      <c r="J655" s="2" t="str">
        <f>IF(B655="","",_xlfn.XLOOKUP(B655,Données!$P$2:$P$11,Données!$Q$2:$Q$11,""))</f>
        <v/>
      </c>
    </row>
    <row r="656" spans="1:10" ht="24.75" customHeight="1" x14ac:dyDescent="0.25">
      <c r="A656" s="100"/>
      <c r="B656" s="100"/>
      <c r="C656" s="100"/>
      <c r="D656" s="105" t="str">
        <f>IF(OR(Historique!$B656="",Historique!$C656=""),"",IF(IFERROR(COUNTIF(INDEX(Données!$E$2:$Z$100,0,MATCH(Historique!$B656,Données!$E$1:$Z$1,0)),Historique!$C656),0)&gt;0,"OK","⚠ ERREUR"))</f>
        <v/>
      </c>
      <c r="F656" s="148" t="b">
        <v>0</v>
      </c>
      <c r="J656" s="2" t="str">
        <f>IF(B656="","",_xlfn.XLOOKUP(B656,Données!$P$2:$P$11,Données!$Q$2:$Q$11,""))</f>
        <v/>
      </c>
    </row>
    <row r="657" spans="1:10" ht="24.75" customHeight="1" x14ac:dyDescent="0.25">
      <c r="A657" s="100"/>
      <c r="B657" s="100"/>
      <c r="C657" s="100"/>
      <c r="D657" s="105" t="str">
        <f>IF(OR(Historique!$B657="",Historique!$C657=""),"",IF(IFERROR(COUNTIF(INDEX(Données!$E$2:$Z$100,0,MATCH(Historique!$B657,Données!$E$1:$Z$1,0)),Historique!$C657),0)&gt;0,"OK","⚠ ERREUR"))</f>
        <v/>
      </c>
      <c r="F657" s="148" t="b">
        <v>0</v>
      </c>
      <c r="J657" s="2" t="str">
        <f>IF(B657="","",_xlfn.XLOOKUP(B657,Données!$P$2:$P$11,Données!$Q$2:$Q$11,""))</f>
        <v/>
      </c>
    </row>
    <row r="658" spans="1:10" ht="24.75" customHeight="1" x14ac:dyDescent="0.25">
      <c r="A658" s="100"/>
      <c r="B658" s="100"/>
      <c r="C658" s="100"/>
      <c r="D658" s="105" t="str">
        <f>IF(OR(Historique!$B658="",Historique!$C658=""),"",IF(IFERROR(COUNTIF(INDEX(Données!$E$2:$Z$100,0,MATCH(Historique!$B658,Données!$E$1:$Z$1,0)),Historique!$C658),0)&gt;0,"OK","⚠ ERREUR"))</f>
        <v/>
      </c>
      <c r="F658" s="148" t="b">
        <v>0</v>
      </c>
      <c r="J658" s="2" t="str">
        <f>IF(B658="","",_xlfn.XLOOKUP(B658,Données!$P$2:$P$11,Données!$Q$2:$Q$11,""))</f>
        <v/>
      </c>
    </row>
    <row r="659" spans="1:10" ht="24.75" customHeight="1" x14ac:dyDescent="0.25">
      <c r="A659" s="100"/>
      <c r="B659" s="100"/>
      <c r="C659" s="100"/>
      <c r="D659" s="105" t="str">
        <f>IF(OR(Historique!$B659="",Historique!$C659=""),"",IF(IFERROR(COUNTIF(INDEX(Données!$E$2:$Z$100,0,MATCH(Historique!$B659,Données!$E$1:$Z$1,0)),Historique!$C659),0)&gt;0,"OK","⚠ ERREUR"))</f>
        <v/>
      </c>
      <c r="F659" s="148" t="b">
        <v>0</v>
      </c>
      <c r="J659" s="2" t="str">
        <f>IF(B659="","",_xlfn.XLOOKUP(B659,Données!$P$2:$P$11,Données!$Q$2:$Q$11,""))</f>
        <v/>
      </c>
    </row>
    <row r="660" spans="1:10" ht="24.75" customHeight="1" x14ac:dyDescent="0.25">
      <c r="A660" s="100"/>
      <c r="B660" s="100"/>
      <c r="C660" s="100"/>
      <c r="D660" s="105" t="str">
        <f>IF(OR(Historique!$B660="",Historique!$C660=""),"",IF(IFERROR(COUNTIF(INDEX(Données!$E$2:$Z$100,0,MATCH(Historique!$B660,Données!$E$1:$Z$1,0)),Historique!$C660),0)&gt;0,"OK","⚠ ERREUR"))</f>
        <v/>
      </c>
      <c r="F660" s="148" t="b">
        <v>0</v>
      </c>
      <c r="J660" s="2" t="str">
        <f>IF(B660="","",_xlfn.XLOOKUP(B660,Données!$P$2:$P$11,Données!$Q$2:$Q$11,""))</f>
        <v/>
      </c>
    </row>
    <row r="661" spans="1:10" ht="24.75" customHeight="1" x14ac:dyDescent="0.25">
      <c r="A661" s="100"/>
      <c r="B661" s="100"/>
      <c r="C661" s="100"/>
      <c r="D661" s="105" t="str">
        <f>IF(OR(Historique!$B661="",Historique!$C661=""),"",IF(IFERROR(COUNTIF(INDEX(Données!$E$2:$Z$100,0,MATCH(Historique!$B661,Données!$E$1:$Z$1,0)),Historique!$C661),0)&gt;0,"OK","⚠ ERREUR"))</f>
        <v/>
      </c>
      <c r="F661" s="148" t="b">
        <v>0</v>
      </c>
      <c r="J661" s="2" t="str">
        <f>IF(B661="","",_xlfn.XLOOKUP(B661,Données!$P$2:$P$11,Données!$Q$2:$Q$11,""))</f>
        <v/>
      </c>
    </row>
    <row r="662" spans="1:10" ht="24.75" customHeight="1" x14ac:dyDescent="0.25">
      <c r="A662" s="100"/>
      <c r="B662" s="100"/>
      <c r="C662" s="100"/>
      <c r="D662" s="105" t="str">
        <f>IF(OR(Historique!$B662="",Historique!$C662=""),"",IF(IFERROR(COUNTIF(INDEX(Données!$E$2:$Z$100,0,MATCH(Historique!$B662,Données!$E$1:$Z$1,0)),Historique!$C662),0)&gt;0,"OK","⚠ ERREUR"))</f>
        <v/>
      </c>
      <c r="F662" s="148" t="b">
        <v>0</v>
      </c>
      <c r="J662" s="2" t="str">
        <f>IF(B662="","",_xlfn.XLOOKUP(B662,Données!$P$2:$P$11,Données!$Q$2:$Q$11,""))</f>
        <v/>
      </c>
    </row>
    <row r="663" spans="1:10" ht="24.75" customHeight="1" x14ac:dyDescent="0.25">
      <c r="A663" s="100"/>
      <c r="B663" s="100"/>
      <c r="C663" s="100"/>
      <c r="D663" s="105" t="str">
        <f>IF(OR(Historique!$B663="",Historique!$C663=""),"",IF(IFERROR(COUNTIF(INDEX(Données!$E$2:$Z$100,0,MATCH(Historique!$B663,Données!$E$1:$Z$1,0)),Historique!$C663),0)&gt;0,"OK","⚠ ERREUR"))</f>
        <v/>
      </c>
      <c r="F663" s="148" t="b">
        <v>0</v>
      </c>
      <c r="J663" s="2" t="str">
        <f>IF(B663="","",_xlfn.XLOOKUP(B663,Données!$P$2:$P$11,Données!$Q$2:$Q$11,""))</f>
        <v/>
      </c>
    </row>
    <row r="664" spans="1:10" ht="24.75" customHeight="1" x14ac:dyDescent="0.25">
      <c r="A664" s="100"/>
      <c r="B664" s="100"/>
      <c r="C664" s="100"/>
      <c r="D664" s="105" t="str">
        <f>IF(OR(Historique!$B664="",Historique!$C664=""),"",IF(IFERROR(COUNTIF(INDEX(Données!$E$2:$Z$100,0,MATCH(Historique!$B664,Données!$E$1:$Z$1,0)),Historique!$C664),0)&gt;0,"OK","⚠ ERREUR"))</f>
        <v/>
      </c>
      <c r="F664" s="148" t="b">
        <v>0</v>
      </c>
      <c r="J664" s="2" t="str">
        <f>IF(B664="","",_xlfn.XLOOKUP(B664,Données!$P$2:$P$11,Données!$Q$2:$Q$11,""))</f>
        <v/>
      </c>
    </row>
    <row r="665" spans="1:10" ht="24.75" customHeight="1" x14ac:dyDescent="0.25">
      <c r="A665" s="100"/>
      <c r="B665" s="100"/>
      <c r="C665" s="100"/>
      <c r="D665" s="105" t="str">
        <f>IF(OR(Historique!$B665="",Historique!$C665=""),"",IF(IFERROR(COUNTIF(INDEX(Données!$E$2:$Z$100,0,MATCH(Historique!$B665,Données!$E$1:$Z$1,0)),Historique!$C665),0)&gt;0,"OK","⚠ ERREUR"))</f>
        <v/>
      </c>
      <c r="F665" s="148" t="b">
        <v>0</v>
      </c>
      <c r="J665" s="2" t="str">
        <f>IF(B665="","",_xlfn.XLOOKUP(B665,Données!$P$2:$P$11,Données!$Q$2:$Q$11,""))</f>
        <v/>
      </c>
    </row>
    <row r="666" spans="1:10" ht="24.75" customHeight="1" x14ac:dyDescent="0.25">
      <c r="A666" s="100"/>
      <c r="B666" s="100"/>
      <c r="C666" s="100"/>
      <c r="D666" s="105" t="str">
        <f>IF(OR(Historique!$B666="",Historique!$C666=""),"",IF(IFERROR(COUNTIF(INDEX(Données!$E$2:$Z$100,0,MATCH(Historique!$B666,Données!$E$1:$Z$1,0)),Historique!$C666),0)&gt;0,"OK","⚠ ERREUR"))</f>
        <v/>
      </c>
      <c r="F666" s="148" t="b">
        <v>0</v>
      </c>
      <c r="J666" s="2" t="str">
        <f>IF(B666="","",_xlfn.XLOOKUP(B666,Données!$P$2:$P$11,Données!$Q$2:$Q$11,""))</f>
        <v/>
      </c>
    </row>
    <row r="667" spans="1:10" ht="24.75" customHeight="1" x14ac:dyDescent="0.25">
      <c r="A667" s="100"/>
      <c r="B667" s="100"/>
      <c r="C667" s="100"/>
      <c r="D667" s="105" t="str">
        <f>IF(OR(Historique!$B667="",Historique!$C667=""),"",IF(IFERROR(COUNTIF(INDEX(Données!$E$2:$Z$100,0,MATCH(Historique!$B667,Données!$E$1:$Z$1,0)),Historique!$C667),0)&gt;0,"OK","⚠ ERREUR"))</f>
        <v/>
      </c>
      <c r="F667" s="148" t="b">
        <v>0</v>
      </c>
      <c r="J667" s="2" t="str">
        <f>IF(B667="","",_xlfn.XLOOKUP(B667,Données!$P$2:$P$11,Données!$Q$2:$Q$11,""))</f>
        <v/>
      </c>
    </row>
    <row r="668" spans="1:10" ht="24.75" customHeight="1" x14ac:dyDescent="0.25">
      <c r="A668" s="100"/>
      <c r="B668" s="100"/>
      <c r="C668" s="100"/>
      <c r="D668" s="105" t="str">
        <f>IF(OR(Historique!$B668="",Historique!$C668=""),"",IF(IFERROR(COUNTIF(INDEX(Données!$E$2:$Z$100,0,MATCH(Historique!$B668,Données!$E$1:$Z$1,0)),Historique!$C668),0)&gt;0,"OK","⚠ ERREUR"))</f>
        <v/>
      </c>
      <c r="F668" s="148" t="b">
        <v>0</v>
      </c>
      <c r="J668" s="2" t="str">
        <f>IF(B668="","",_xlfn.XLOOKUP(B668,Données!$P$2:$P$11,Données!$Q$2:$Q$11,""))</f>
        <v/>
      </c>
    </row>
    <row r="669" spans="1:10" ht="24.75" customHeight="1" x14ac:dyDescent="0.25">
      <c r="A669" s="100"/>
      <c r="B669" s="100"/>
      <c r="C669" s="100"/>
      <c r="D669" s="105" t="str">
        <f>IF(OR(Historique!$B669="",Historique!$C669=""),"",IF(IFERROR(COUNTIF(INDEX(Données!$E$2:$Z$100,0,MATCH(Historique!$B669,Données!$E$1:$Z$1,0)),Historique!$C669),0)&gt;0,"OK","⚠ ERREUR"))</f>
        <v/>
      </c>
      <c r="F669" s="148" t="b">
        <v>0</v>
      </c>
      <c r="J669" s="2" t="str">
        <f>IF(B669="","",_xlfn.XLOOKUP(B669,Données!$P$2:$P$11,Données!$Q$2:$Q$11,""))</f>
        <v/>
      </c>
    </row>
    <row r="670" spans="1:10" ht="24.75" customHeight="1" x14ac:dyDescent="0.25">
      <c r="A670" s="100"/>
      <c r="B670" s="100"/>
      <c r="C670" s="100"/>
      <c r="D670" s="105" t="str">
        <f>IF(OR(Historique!$B670="",Historique!$C670=""),"",IF(IFERROR(COUNTIF(INDEX(Données!$E$2:$Z$100,0,MATCH(Historique!$B670,Données!$E$1:$Z$1,0)),Historique!$C670),0)&gt;0,"OK","⚠ ERREUR"))</f>
        <v/>
      </c>
      <c r="F670" s="148" t="b">
        <v>0</v>
      </c>
      <c r="J670" s="2" t="str">
        <f>IF(B670="","",_xlfn.XLOOKUP(B670,Données!$P$2:$P$11,Données!$Q$2:$Q$11,""))</f>
        <v/>
      </c>
    </row>
    <row r="671" spans="1:10" ht="24.75" customHeight="1" x14ac:dyDescent="0.25">
      <c r="A671" s="100"/>
      <c r="B671" s="100"/>
      <c r="C671" s="100"/>
      <c r="D671" s="105" t="str">
        <f>IF(OR(Historique!$B671="",Historique!$C671=""),"",IF(IFERROR(COUNTIF(INDEX(Données!$E$2:$Z$100,0,MATCH(Historique!$B671,Données!$E$1:$Z$1,0)),Historique!$C671),0)&gt;0,"OK","⚠ ERREUR"))</f>
        <v/>
      </c>
      <c r="F671" s="148" t="b">
        <v>0</v>
      </c>
      <c r="J671" s="2" t="str">
        <f>IF(B671="","",_xlfn.XLOOKUP(B671,Données!$P$2:$P$11,Données!$Q$2:$Q$11,""))</f>
        <v/>
      </c>
    </row>
    <row r="672" spans="1:10" ht="24.75" customHeight="1" x14ac:dyDescent="0.25">
      <c r="A672" s="100"/>
      <c r="B672" s="100"/>
      <c r="C672" s="100"/>
      <c r="D672" s="105" t="str">
        <f>IF(OR(Historique!$B672="",Historique!$C672=""),"",IF(IFERROR(COUNTIF(INDEX(Données!$E$2:$Z$100,0,MATCH(Historique!$B672,Données!$E$1:$Z$1,0)),Historique!$C672),0)&gt;0,"OK","⚠ ERREUR"))</f>
        <v/>
      </c>
      <c r="F672" s="148" t="b">
        <v>0</v>
      </c>
      <c r="J672" s="2" t="str">
        <f>IF(B672="","",_xlfn.XLOOKUP(B672,Données!$P$2:$P$11,Données!$Q$2:$Q$11,""))</f>
        <v/>
      </c>
    </row>
    <row r="673" spans="1:10" ht="24.75" customHeight="1" x14ac:dyDescent="0.25">
      <c r="A673" s="100"/>
      <c r="B673" s="100"/>
      <c r="C673" s="100"/>
      <c r="D673" s="105" t="str">
        <f>IF(OR(Historique!$B673="",Historique!$C673=""),"",IF(IFERROR(COUNTIF(INDEX(Données!$E$2:$Z$100,0,MATCH(Historique!$B673,Données!$E$1:$Z$1,0)),Historique!$C673),0)&gt;0,"OK","⚠ ERREUR"))</f>
        <v/>
      </c>
      <c r="F673" s="148" t="b">
        <v>0</v>
      </c>
      <c r="J673" s="2" t="str">
        <f>IF(B673="","",_xlfn.XLOOKUP(B673,Données!$P$2:$P$11,Données!$Q$2:$Q$11,""))</f>
        <v/>
      </c>
    </row>
    <row r="674" spans="1:10" ht="24.75" customHeight="1" x14ac:dyDescent="0.25">
      <c r="A674" s="100"/>
      <c r="B674" s="100"/>
      <c r="C674" s="100"/>
      <c r="D674" s="105" t="str">
        <f>IF(OR(Historique!$B674="",Historique!$C674=""),"",IF(IFERROR(COUNTIF(INDEX(Données!$E$2:$Z$100,0,MATCH(Historique!$B674,Données!$E$1:$Z$1,0)),Historique!$C674),0)&gt;0,"OK","⚠ ERREUR"))</f>
        <v/>
      </c>
      <c r="F674" s="148" t="b">
        <v>0</v>
      </c>
      <c r="J674" s="2" t="str">
        <f>IF(B674="","",_xlfn.XLOOKUP(B674,Données!$P$2:$P$11,Données!$Q$2:$Q$11,""))</f>
        <v/>
      </c>
    </row>
    <row r="675" spans="1:10" ht="24.75" customHeight="1" x14ac:dyDescent="0.25">
      <c r="A675" s="100"/>
      <c r="B675" s="100"/>
      <c r="C675" s="100"/>
      <c r="D675" s="105" t="str">
        <f>IF(OR(Historique!$B675="",Historique!$C675=""),"",IF(IFERROR(COUNTIF(INDEX(Données!$E$2:$Z$100,0,MATCH(Historique!$B675,Données!$E$1:$Z$1,0)),Historique!$C675),0)&gt;0,"OK","⚠ ERREUR"))</f>
        <v/>
      </c>
      <c r="F675" s="148" t="b">
        <v>0</v>
      </c>
      <c r="J675" s="2" t="str">
        <f>IF(B675="","",_xlfn.XLOOKUP(B675,Données!$P$2:$P$11,Données!$Q$2:$Q$11,""))</f>
        <v/>
      </c>
    </row>
    <row r="676" spans="1:10" ht="24.75" customHeight="1" x14ac:dyDescent="0.25">
      <c r="A676" s="100"/>
      <c r="B676" s="100"/>
      <c r="C676" s="100"/>
      <c r="D676" s="105" t="str">
        <f>IF(OR(Historique!$B676="",Historique!$C676=""),"",IF(IFERROR(COUNTIF(INDEX(Données!$E$2:$Z$100,0,MATCH(Historique!$B676,Données!$E$1:$Z$1,0)),Historique!$C676),0)&gt;0,"OK","⚠ ERREUR"))</f>
        <v/>
      </c>
      <c r="F676" s="148" t="b">
        <v>0</v>
      </c>
      <c r="J676" s="2" t="str">
        <f>IF(B676="","",_xlfn.XLOOKUP(B676,Données!$P$2:$P$11,Données!$Q$2:$Q$11,""))</f>
        <v/>
      </c>
    </row>
    <row r="677" spans="1:10" ht="24.75" customHeight="1" x14ac:dyDescent="0.25">
      <c r="A677" s="100"/>
      <c r="B677" s="100"/>
      <c r="C677" s="100"/>
      <c r="D677" s="105" t="str">
        <f>IF(OR(Historique!$B677="",Historique!$C677=""),"",IF(IFERROR(COUNTIF(INDEX(Données!$E$2:$Z$100,0,MATCH(Historique!$B677,Données!$E$1:$Z$1,0)),Historique!$C677),0)&gt;0,"OK","⚠ ERREUR"))</f>
        <v/>
      </c>
      <c r="F677" s="148" t="b">
        <v>0</v>
      </c>
      <c r="J677" s="2" t="str">
        <f>IF(B677="","",_xlfn.XLOOKUP(B677,Données!$P$2:$P$11,Données!$Q$2:$Q$11,""))</f>
        <v/>
      </c>
    </row>
    <row r="678" spans="1:10" ht="24.75" customHeight="1" x14ac:dyDescent="0.25">
      <c r="A678" s="100"/>
      <c r="B678" s="100"/>
      <c r="C678" s="100"/>
      <c r="D678" s="105" t="str">
        <f>IF(OR(Historique!$B678="",Historique!$C678=""),"",IF(IFERROR(COUNTIF(INDEX(Données!$E$2:$Z$100,0,MATCH(Historique!$B678,Données!$E$1:$Z$1,0)),Historique!$C678),0)&gt;0,"OK","⚠ ERREUR"))</f>
        <v/>
      </c>
      <c r="F678" s="148" t="b">
        <v>0</v>
      </c>
      <c r="J678" s="2" t="str">
        <f>IF(B678="","",_xlfn.XLOOKUP(B678,Données!$P$2:$P$11,Données!$Q$2:$Q$11,""))</f>
        <v/>
      </c>
    </row>
    <row r="679" spans="1:10" ht="24.75" customHeight="1" x14ac:dyDescent="0.25">
      <c r="A679" s="100"/>
      <c r="B679" s="100"/>
      <c r="C679" s="100"/>
      <c r="D679" s="105" t="str">
        <f>IF(OR(Historique!$B679="",Historique!$C679=""),"",IF(IFERROR(COUNTIF(INDEX(Données!$E$2:$Z$100,0,MATCH(Historique!$B679,Données!$E$1:$Z$1,0)),Historique!$C679),0)&gt;0,"OK","⚠ ERREUR"))</f>
        <v/>
      </c>
      <c r="F679" s="148" t="b">
        <v>0</v>
      </c>
      <c r="J679" s="2" t="str">
        <f>IF(B679="","",_xlfn.XLOOKUP(B679,Données!$P$2:$P$11,Données!$Q$2:$Q$11,""))</f>
        <v/>
      </c>
    </row>
    <row r="680" spans="1:10" ht="24.75" customHeight="1" x14ac:dyDescent="0.25">
      <c r="A680" s="100"/>
      <c r="B680" s="100"/>
      <c r="C680" s="100"/>
      <c r="D680" s="105" t="str">
        <f>IF(OR(Historique!$B680="",Historique!$C680=""),"",IF(IFERROR(COUNTIF(INDEX(Données!$E$2:$Z$100,0,MATCH(Historique!$B680,Données!$E$1:$Z$1,0)),Historique!$C680),0)&gt;0,"OK","⚠ ERREUR"))</f>
        <v/>
      </c>
      <c r="F680" s="148" t="b">
        <v>0</v>
      </c>
      <c r="J680" s="2" t="str">
        <f>IF(B680="","",_xlfn.XLOOKUP(B680,Données!$P$2:$P$11,Données!$Q$2:$Q$11,""))</f>
        <v/>
      </c>
    </row>
    <row r="681" spans="1:10" ht="24.75" customHeight="1" x14ac:dyDescent="0.25">
      <c r="A681" s="100"/>
      <c r="B681" s="100"/>
      <c r="C681" s="100"/>
      <c r="D681" s="105" t="str">
        <f>IF(OR(Historique!$B681="",Historique!$C681=""),"",IF(IFERROR(COUNTIF(INDEX(Données!$E$2:$Z$100,0,MATCH(Historique!$B681,Données!$E$1:$Z$1,0)),Historique!$C681),0)&gt;0,"OK","⚠ ERREUR"))</f>
        <v/>
      </c>
      <c r="F681" s="148" t="b">
        <v>0</v>
      </c>
      <c r="J681" s="2" t="str">
        <f>IF(B681="","",_xlfn.XLOOKUP(B681,Données!$P$2:$P$11,Données!$Q$2:$Q$11,""))</f>
        <v/>
      </c>
    </row>
    <row r="682" spans="1:10" ht="24.75" customHeight="1" x14ac:dyDescent="0.25">
      <c r="A682" s="100"/>
      <c r="B682" s="100"/>
      <c r="C682" s="100"/>
      <c r="D682" s="105" t="str">
        <f>IF(OR(Historique!$B682="",Historique!$C682=""),"",IF(IFERROR(COUNTIF(INDEX(Données!$E$2:$Z$100,0,MATCH(Historique!$B682,Données!$E$1:$Z$1,0)),Historique!$C682),0)&gt;0,"OK","⚠ ERREUR"))</f>
        <v/>
      </c>
      <c r="F682" s="148" t="b">
        <v>0</v>
      </c>
      <c r="J682" s="2" t="str">
        <f>IF(B682="","",_xlfn.XLOOKUP(B682,Données!$P$2:$P$11,Données!$Q$2:$Q$11,""))</f>
        <v/>
      </c>
    </row>
    <row r="683" spans="1:10" ht="24.75" customHeight="1" x14ac:dyDescent="0.25">
      <c r="A683" s="100"/>
      <c r="B683" s="100"/>
      <c r="C683" s="100"/>
      <c r="D683" s="105" t="str">
        <f>IF(OR(Historique!$B683="",Historique!$C683=""),"",IF(IFERROR(COUNTIF(INDEX(Données!$E$2:$Z$100,0,MATCH(Historique!$B683,Données!$E$1:$Z$1,0)),Historique!$C683),0)&gt;0,"OK","⚠ ERREUR"))</f>
        <v/>
      </c>
      <c r="F683" s="148" t="b">
        <v>0</v>
      </c>
      <c r="J683" s="2" t="str">
        <f>IF(B683="","",_xlfn.XLOOKUP(B683,Données!$P$2:$P$11,Données!$Q$2:$Q$11,""))</f>
        <v/>
      </c>
    </row>
    <row r="684" spans="1:10" ht="24.75" customHeight="1" x14ac:dyDescent="0.25">
      <c r="A684" s="100"/>
      <c r="B684" s="100"/>
      <c r="C684" s="100"/>
      <c r="D684" s="105" t="str">
        <f>IF(OR(Historique!$B684="",Historique!$C684=""),"",IF(IFERROR(COUNTIF(INDEX(Données!$E$2:$Z$100,0,MATCH(Historique!$B684,Données!$E$1:$Z$1,0)),Historique!$C684),0)&gt;0,"OK","⚠ ERREUR"))</f>
        <v/>
      </c>
      <c r="F684" s="148" t="b">
        <v>0</v>
      </c>
      <c r="J684" s="2" t="str">
        <f>IF(B684="","",_xlfn.XLOOKUP(B684,Données!$P$2:$P$11,Données!$Q$2:$Q$11,""))</f>
        <v/>
      </c>
    </row>
    <row r="685" spans="1:10" ht="24.75" customHeight="1" x14ac:dyDescent="0.25">
      <c r="A685" s="100"/>
      <c r="B685" s="100"/>
      <c r="C685" s="100"/>
      <c r="D685" s="105" t="str">
        <f>IF(OR(Historique!$B685="",Historique!$C685=""),"",IF(IFERROR(COUNTIF(INDEX(Données!$E$2:$Z$100,0,MATCH(Historique!$B685,Données!$E$1:$Z$1,0)),Historique!$C685),0)&gt;0,"OK","⚠ ERREUR"))</f>
        <v/>
      </c>
      <c r="F685" s="148" t="b">
        <v>0</v>
      </c>
      <c r="J685" s="2" t="str">
        <f>IF(B685="","",_xlfn.XLOOKUP(B685,Données!$P$2:$P$11,Données!$Q$2:$Q$11,""))</f>
        <v/>
      </c>
    </row>
    <row r="686" spans="1:10" ht="24.75" customHeight="1" x14ac:dyDescent="0.25">
      <c r="A686" s="100"/>
      <c r="B686" s="100"/>
      <c r="C686" s="100"/>
      <c r="D686" s="105" t="str">
        <f>IF(OR(Historique!$B686="",Historique!$C686=""),"",IF(IFERROR(COUNTIF(INDEX(Données!$E$2:$Z$100,0,MATCH(Historique!$B686,Données!$E$1:$Z$1,0)),Historique!$C686),0)&gt;0,"OK","⚠ ERREUR"))</f>
        <v/>
      </c>
      <c r="F686" s="148" t="b">
        <v>0</v>
      </c>
      <c r="J686" s="2" t="str">
        <f>IF(B686="","",_xlfn.XLOOKUP(B686,Données!$P$2:$P$11,Données!$Q$2:$Q$11,""))</f>
        <v/>
      </c>
    </row>
    <row r="687" spans="1:10" ht="24.75" customHeight="1" x14ac:dyDescent="0.25">
      <c r="A687" s="100"/>
      <c r="B687" s="100"/>
      <c r="C687" s="100"/>
      <c r="D687" s="105" t="str">
        <f>IF(OR(Historique!$B687="",Historique!$C687=""),"",IF(IFERROR(COUNTIF(INDEX(Données!$E$2:$Z$100,0,MATCH(Historique!$B687,Données!$E$1:$Z$1,0)),Historique!$C687),0)&gt;0,"OK","⚠ ERREUR"))</f>
        <v/>
      </c>
      <c r="F687" s="148" t="b">
        <v>0</v>
      </c>
      <c r="J687" s="2" t="str">
        <f>IF(B687="","",_xlfn.XLOOKUP(B687,Données!$P$2:$P$11,Données!$Q$2:$Q$11,""))</f>
        <v/>
      </c>
    </row>
    <row r="688" spans="1:10" ht="24.75" customHeight="1" x14ac:dyDescent="0.25">
      <c r="A688" s="100"/>
      <c r="B688" s="100"/>
      <c r="C688" s="100"/>
      <c r="D688" s="105" t="str">
        <f>IF(OR(Historique!$B688="",Historique!$C688=""),"",IF(IFERROR(COUNTIF(INDEX(Données!$E$2:$Z$100,0,MATCH(Historique!$B688,Données!$E$1:$Z$1,0)),Historique!$C688),0)&gt;0,"OK","⚠ ERREUR"))</f>
        <v/>
      </c>
      <c r="F688" s="148" t="b">
        <v>0</v>
      </c>
      <c r="J688" s="2" t="str">
        <f>IF(B688="","",_xlfn.XLOOKUP(B688,Données!$P$2:$P$11,Données!$Q$2:$Q$11,""))</f>
        <v/>
      </c>
    </row>
    <row r="689" spans="1:10" ht="24.75" customHeight="1" x14ac:dyDescent="0.25">
      <c r="A689" s="100"/>
      <c r="B689" s="100"/>
      <c r="C689" s="100"/>
      <c r="D689" s="105" t="str">
        <f>IF(OR(Historique!$B689="",Historique!$C689=""),"",IF(IFERROR(COUNTIF(INDEX(Données!$E$2:$Z$100,0,MATCH(Historique!$B689,Données!$E$1:$Z$1,0)),Historique!$C689),0)&gt;0,"OK","⚠ ERREUR"))</f>
        <v/>
      </c>
      <c r="F689" s="148" t="b">
        <v>0</v>
      </c>
      <c r="J689" s="2" t="str">
        <f>IF(B689="","",_xlfn.XLOOKUP(B689,Données!$P$2:$P$11,Données!$Q$2:$Q$11,""))</f>
        <v/>
      </c>
    </row>
    <row r="690" spans="1:10" ht="24.75" customHeight="1" x14ac:dyDescent="0.25">
      <c r="A690" s="100"/>
      <c r="B690" s="100"/>
      <c r="C690" s="100"/>
      <c r="D690" s="105" t="str">
        <f>IF(OR(Historique!$B690="",Historique!$C690=""),"",IF(IFERROR(COUNTIF(INDEX(Données!$E$2:$Z$100,0,MATCH(Historique!$B690,Données!$E$1:$Z$1,0)),Historique!$C690),0)&gt;0,"OK","⚠ ERREUR"))</f>
        <v/>
      </c>
      <c r="F690" s="148" t="b">
        <v>0</v>
      </c>
      <c r="J690" s="2" t="str">
        <f>IF(B690="","",_xlfn.XLOOKUP(B690,Données!$P$2:$P$11,Données!$Q$2:$Q$11,""))</f>
        <v/>
      </c>
    </row>
    <row r="691" spans="1:10" ht="24.75" customHeight="1" x14ac:dyDescent="0.25">
      <c r="A691" s="100"/>
      <c r="B691" s="100"/>
      <c r="C691" s="100"/>
      <c r="D691" s="105" t="str">
        <f>IF(OR(Historique!$B691="",Historique!$C691=""),"",IF(IFERROR(COUNTIF(INDEX(Données!$E$2:$Z$100,0,MATCH(Historique!$B691,Données!$E$1:$Z$1,0)),Historique!$C691),0)&gt;0,"OK","⚠ ERREUR"))</f>
        <v/>
      </c>
      <c r="F691" s="148" t="b">
        <v>0</v>
      </c>
      <c r="J691" s="2" t="str">
        <f>IF(B691="","",_xlfn.XLOOKUP(B691,Données!$P$2:$P$11,Données!$Q$2:$Q$11,""))</f>
        <v/>
      </c>
    </row>
    <row r="692" spans="1:10" ht="24.75" customHeight="1" x14ac:dyDescent="0.25">
      <c r="A692" s="100"/>
      <c r="B692" s="100"/>
      <c r="C692" s="100"/>
      <c r="D692" s="105" t="str">
        <f>IF(OR(Historique!$B692="",Historique!$C692=""),"",IF(IFERROR(COUNTIF(INDEX(Données!$E$2:$Z$100,0,MATCH(Historique!$B692,Données!$E$1:$Z$1,0)),Historique!$C692),0)&gt;0,"OK","⚠ ERREUR"))</f>
        <v/>
      </c>
      <c r="F692" s="148" t="b">
        <v>0</v>
      </c>
      <c r="J692" s="2" t="str">
        <f>IF(B692="","",_xlfn.XLOOKUP(B692,Données!$P$2:$P$11,Données!$Q$2:$Q$11,""))</f>
        <v/>
      </c>
    </row>
    <row r="693" spans="1:10" ht="24.75" customHeight="1" x14ac:dyDescent="0.25">
      <c r="A693" s="100"/>
      <c r="B693" s="100"/>
      <c r="C693" s="100"/>
      <c r="D693" s="105" t="str">
        <f>IF(OR(Historique!$B693="",Historique!$C693=""),"",IF(IFERROR(COUNTIF(INDEX(Données!$E$2:$Z$100,0,MATCH(Historique!$B693,Données!$E$1:$Z$1,0)),Historique!$C693),0)&gt;0,"OK","⚠ ERREUR"))</f>
        <v/>
      </c>
      <c r="F693" s="148" t="b">
        <v>0</v>
      </c>
      <c r="J693" s="2" t="str">
        <f>IF(B693="","",_xlfn.XLOOKUP(B693,Données!$P$2:$P$11,Données!$Q$2:$Q$11,""))</f>
        <v/>
      </c>
    </row>
    <row r="694" spans="1:10" ht="24.75" customHeight="1" x14ac:dyDescent="0.25">
      <c r="A694" s="100"/>
      <c r="B694" s="100"/>
      <c r="C694" s="100"/>
      <c r="D694" s="105" t="str">
        <f>IF(OR(Historique!$B694="",Historique!$C694=""),"",IF(IFERROR(COUNTIF(INDEX(Données!$E$2:$Z$100,0,MATCH(Historique!$B694,Données!$E$1:$Z$1,0)),Historique!$C694),0)&gt;0,"OK","⚠ ERREUR"))</f>
        <v/>
      </c>
      <c r="F694" s="148" t="b">
        <v>0</v>
      </c>
      <c r="J694" s="2" t="str">
        <f>IF(B694="","",_xlfn.XLOOKUP(B694,Données!$P$2:$P$11,Données!$Q$2:$Q$11,""))</f>
        <v/>
      </c>
    </row>
    <row r="695" spans="1:10" ht="24.75" customHeight="1" x14ac:dyDescent="0.25">
      <c r="A695" s="100"/>
      <c r="B695" s="100"/>
      <c r="C695" s="100"/>
      <c r="D695" s="105" t="str">
        <f>IF(OR(Historique!$B695="",Historique!$C695=""),"",IF(IFERROR(COUNTIF(INDEX(Données!$E$2:$Z$100,0,MATCH(Historique!$B695,Données!$E$1:$Z$1,0)),Historique!$C695),0)&gt;0,"OK","⚠ ERREUR"))</f>
        <v/>
      </c>
      <c r="F695" s="148" t="b">
        <v>0</v>
      </c>
      <c r="J695" s="2" t="str">
        <f>IF(B695="","",_xlfn.XLOOKUP(B695,Données!$P$2:$P$11,Données!$Q$2:$Q$11,""))</f>
        <v/>
      </c>
    </row>
    <row r="696" spans="1:10" ht="24.75" customHeight="1" x14ac:dyDescent="0.25">
      <c r="A696" s="100"/>
      <c r="B696" s="100"/>
      <c r="C696" s="100"/>
      <c r="D696" s="105" t="str">
        <f>IF(OR(Historique!$B696="",Historique!$C696=""),"",IF(IFERROR(COUNTIF(INDEX(Données!$E$2:$Z$100,0,MATCH(Historique!$B696,Données!$E$1:$Z$1,0)),Historique!$C696),0)&gt;0,"OK","⚠ ERREUR"))</f>
        <v/>
      </c>
      <c r="F696" s="148" t="b">
        <v>0</v>
      </c>
      <c r="J696" s="2" t="str">
        <f>IF(B696="","",_xlfn.XLOOKUP(B696,Données!$P$2:$P$11,Données!$Q$2:$Q$11,""))</f>
        <v/>
      </c>
    </row>
    <row r="697" spans="1:10" ht="24.75" customHeight="1" x14ac:dyDescent="0.25">
      <c r="A697" s="100"/>
      <c r="B697" s="100"/>
      <c r="C697" s="100"/>
      <c r="D697" s="105" t="str">
        <f>IF(OR(Historique!$B697="",Historique!$C697=""),"",IF(IFERROR(COUNTIF(INDEX(Données!$E$2:$Z$100,0,MATCH(Historique!$B697,Données!$E$1:$Z$1,0)),Historique!$C697),0)&gt;0,"OK","⚠ ERREUR"))</f>
        <v/>
      </c>
      <c r="F697" s="148" t="b">
        <v>0</v>
      </c>
      <c r="J697" s="2" t="str">
        <f>IF(B697="","",_xlfn.XLOOKUP(B697,Données!$P$2:$P$11,Données!$Q$2:$Q$11,""))</f>
        <v/>
      </c>
    </row>
    <row r="698" spans="1:10" ht="24.75" customHeight="1" x14ac:dyDescent="0.25">
      <c r="A698" s="100"/>
      <c r="B698" s="100"/>
      <c r="C698" s="100"/>
      <c r="D698" s="105" t="str">
        <f>IF(OR(Historique!$B698="",Historique!$C698=""),"",IF(IFERROR(COUNTIF(INDEX(Données!$E$2:$Z$100,0,MATCH(Historique!$B698,Données!$E$1:$Z$1,0)),Historique!$C698),0)&gt;0,"OK","⚠ ERREUR"))</f>
        <v/>
      </c>
      <c r="F698" s="148" t="b">
        <v>0</v>
      </c>
      <c r="J698" s="2" t="str">
        <f>IF(B698="","",_xlfn.XLOOKUP(B698,Données!$P$2:$P$11,Données!$Q$2:$Q$11,""))</f>
        <v/>
      </c>
    </row>
    <row r="699" spans="1:10" ht="24.75" customHeight="1" x14ac:dyDescent="0.25">
      <c r="A699" s="100"/>
      <c r="B699" s="100"/>
      <c r="C699" s="100"/>
      <c r="D699" s="105" t="str">
        <f>IF(OR(Historique!$B699="",Historique!$C699=""),"",IF(IFERROR(COUNTIF(INDEX(Données!$E$2:$Z$100,0,MATCH(Historique!$B699,Données!$E$1:$Z$1,0)),Historique!$C699),0)&gt;0,"OK","⚠ ERREUR"))</f>
        <v/>
      </c>
      <c r="F699" s="148" t="b">
        <v>0</v>
      </c>
      <c r="J699" s="2" t="str">
        <f>IF(B699="","",_xlfn.XLOOKUP(B699,Données!$P$2:$P$11,Données!$Q$2:$Q$11,""))</f>
        <v/>
      </c>
    </row>
    <row r="700" spans="1:10" ht="24.75" customHeight="1" x14ac:dyDescent="0.25">
      <c r="A700" s="100"/>
      <c r="B700" s="100"/>
      <c r="C700" s="100"/>
      <c r="D700" s="105" t="str">
        <f>IF(OR(Historique!$B700="",Historique!$C700=""),"",IF(IFERROR(COUNTIF(INDEX(Données!$E$2:$Z$100,0,MATCH(Historique!$B700,Données!$E$1:$Z$1,0)),Historique!$C700),0)&gt;0,"OK","⚠ ERREUR"))</f>
        <v/>
      </c>
      <c r="F700" s="148" t="b">
        <v>0</v>
      </c>
      <c r="J700" s="2" t="str">
        <f>IF(B700="","",_xlfn.XLOOKUP(B700,Données!$P$2:$P$11,Données!$Q$2:$Q$11,""))</f>
        <v/>
      </c>
    </row>
    <row r="701" spans="1:10" ht="24.75" customHeight="1" x14ac:dyDescent="0.25">
      <c r="A701" s="100"/>
      <c r="B701" s="100"/>
      <c r="C701" s="100"/>
      <c r="D701" s="105" t="str">
        <f>IF(OR(Historique!$B701="",Historique!$C701=""),"",IF(IFERROR(COUNTIF(INDEX(Données!$E$2:$Z$100,0,MATCH(Historique!$B701,Données!$E$1:$Z$1,0)),Historique!$C701),0)&gt;0,"OK","⚠ ERREUR"))</f>
        <v/>
      </c>
      <c r="F701" s="148" t="b">
        <v>0</v>
      </c>
      <c r="J701" s="2" t="str">
        <f>IF(B701="","",_xlfn.XLOOKUP(B701,Données!$P$2:$P$11,Données!$Q$2:$Q$11,""))</f>
        <v/>
      </c>
    </row>
    <row r="702" spans="1:10" ht="24.75" customHeight="1" x14ac:dyDescent="0.25">
      <c r="A702" s="100"/>
      <c r="B702" s="100"/>
      <c r="C702" s="100"/>
      <c r="D702" s="105" t="str">
        <f>IF(OR(Historique!$B702="",Historique!$C702=""),"",IF(IFERROR(COUNTIF(INDEX(Données!$E$2:$Z$100,0,MATCH(Historique!$B702,Données!$E$1:$Z$1,0)),Historique!$C702),0)&gt;0,"OK","⚠ ERREUR"))</f>
        <v/>
      </c>
      <c r="F702" s="148" t="b">
        <v>0</v>
      </c>
      <c r="J702" s="2" t="str">
        <f>IF(B702="","",_xlfn.XLOOKUP(B702,Données!$P$2:$P$11,Données!$Q$2:$Q$11,""))</f>
        <v/>
      </c>
    </row>
    <row r="703" spans="1:10" ht="24.75" customHeight="1" x14ac:dyDescent="0.25">
      <c r="A703" s="100"/>
      <c r="B703" s="100"/>
      <c r="C703" s="100"/>
      <c r="D703" s="105" t="str">
        <f>IF(OR(Historique!$B703="",Historique!$C703=""),"",IF(IFERROR(COUNTIF(INDEX(Données!$E$2:$Z$100,0,MATCH(Historique!$B703,Données!$E$1:$Z$1,0)),Historique!$C703),0)&gt;0,"OK","⚠ ERREUR"))</f>
        <v/>
      </c>
      <c r="F703" s="148" t="b">
        <v>0</v>
      </c>
      <c r="J703" s="2" t="str">
        <f>IF(B703="","",_xlfn.XLOOKUP(B703,Données!$P$2:$P$11,Données!$Q$2:$Q$11,""))</f>
        <v/>
      </c>
    </row>
    <row r="704" spans="1:10" ht="24.75" customHeight="1" x14ac:dyDescent="0.25">
      <c r="A704" s="100"/>
      <c r="B704" s="100"/>
      <c r="C704" s="100"/>
      <c r="D704" s="105" t="str">
        <f>IF(OR(Historique!$B704="",Historique!$C704=""),"",IF(IFERROR(COUNTIF(INDEX(Données!$E$2:$Z$100,0,MATCH(Historique!$B704,Données!$E$1:$Z$1,0)),Historique!$C704),0)&gt;0,"OK","⚠ ERREUR"))</f>
        <v/>
      </c>
      <c r="F704" s="148" t="b">
        <v>0</v>
      </c>
      <c r="J704" s="2" t="str">
        <f>IF(B704="","",_xlfn.XLOOKUP(B704,Données!$P$2:$P$11,Données!$Q$2:$Q$11,""))</f>
        <v/>
      </c>
    </row>
    <row r="705" spans="1:10" ht="24.75" customHeight="1" x14ac:dyDescent="0.25">
      <c r="A705" s="100"/>
      <c r="B705" s="100"/>
      <c r="C705" s="100"/>
      <c r="D705" s="105" t="str">
        <f>IF(OR(Historique!$B705="",Historique!$C705=""),"",IF(IFERROR(COUNTIF(INDEX(Données!$E$2:$Z$100,0,MATCH(Historique!$B705,Données!$E$1:$Z$1,0)),Historique!$C705),0)&gt;0,"OK","⚠ ERREUR"))</f>
        <v/>
      </c>
      <c r="F705" s="148" t="b">
        <v>0</v>
      </c>
      <c r="J705" s="2" t="str">
        <f>IF(B705="","",_xlfn.XLOOKUP(B705,Données!$P$2:$P$11,Données!$Q$2:$Q$11,""))</f>
        <v/>
      </c>
    </row>
    <row r="706" spans="1:10" ht="24.75" customHeight="1" x14ac:dyDescent="0.25">
      <c r="A706" s="100"/>
      <c r="B706" s="100"/>
      <c r="C706" s="100"/>
      <c r="D706" s="105" t="str">
        <f>IF(OR(Historique!$B706="",Historique!$C706=""),"",IF(IFERROR(COUNTIF(INDEX(Données!$E$2:$Z$100,0,MATCH(Historique!$B706,Données!$E$1:$Z$1,0)),Historique!$C706),0)&gt;0,"OK","⚠ ERREUR"))</f>
        <v/>
      </c>
      <c r="F706" s="148" t="b">
        <v>0</v>
      </c>
      <c r="J706" s="2" t="str">
        <f>IF(B706="","",_xlfn.XLOOKUP(B706,Données!$P$2:$P$11,Données!$Q$2:$Q$11,""))</f>
        <v/>
      </c>
    </row>
    <row r="707" spans="1:10" ht="24.75" customHeight="1" x14ac:dyDescent="0.25">
      <c r="A707" s="100"/>
      <c r="B707" s="100"/>
      <c r="C707" s="100"/>
      <c r="D707" s="105" t="str">
        <f>IF(OR(Historique!$B707="",Historique!$C707=""),"",IF(IFERROR(COUNTIF(INDEX(Données!$E$2:$Z$100,0,MATCH(Historique!$B707,Données!$E$1:$Z$1,0)),Historique!$C707),0)&gt;0,"OK","⚠ ERREUR"))</f>
        <v/>
      </c>
      <c r="F707" s="148" t="b">
        <v>0</v>
      </c>
      <c r="J707" s="2" t="str">
        <f>IF(B707="","",_xlfn.XLOOKUP(B707,Données!$P$2:$P$11,Données!$Q$2:$Q$11,""))</f>
        <v/>
      </c>
    </row>
    <row r="708" spans="1:10" ht="24.75" customHeight="1" x14ac:dyDescent="0.25">
      <c r="A708" s="100"/>
      <c r="B708" s="100"/>
      <c r="C708" s="100"/>
      <c r="D708" s="105" t="str">
        <f>IF(OR(Historique!$B708="",Historique!$C708=""),"",IF(IFERROR(COUNTIF(INDEX(Données!$E$2:$Z$100,0,MATCH(Historique!$B708,Données!$E$1:$Z$1,0)),Historique!$C708),0)&gt;0,"OK","⚠ ERREUR"))</f>
        <v/>
      </c>
      <c r="F708" s="148" t="b">
        <v>0</v>
      </c>
      <c r="J708" s="2" t="str">
        <f>IF(B708="","",_xlfn.XLOOKUP(B708,Données!$P$2:$P$11,Données!$Q$2:$Q$11,""))</f>
        <v/>
      </c>
    </row>
    <row r="709" spans="1:10" ht="24.75" customHeight="1" x14ac:dyDescent="0.25">
      <c r="A709" s="100"/>
      <c r="B709" s="100"/>
      <c r="C709" s="100"/>
      <c r="D709" s="105" t="str">
        <f>IF(OR(Historique!$B709="",Historique!$C709=""),"",IF(IFERROR(COUNTIF(INDEX(Données!$E$2:$Z$100,0,MATCH(Historique!$B709,Données!$E$1:$Z$1,0)),Historique!$C709),0)&gt;0,"OK","⚠ ERREUR"))</f>
        <v/>
      </c>
      <c r="F709" s="148" t="b">
        <v>0</v>
      </c>
      <c r="J709" s="2" t="str">
        <f>IF(B709="","",_xlfn.XLOOKUP(B709,Données!$P$2:$P$11,Données!$Q$2:$Q$11,""))</f>
        <v/>
      </c>
    </row>
    <row r="710" spans="1:10" ht="24.75" customHeight="1" x14ac:dyDescent="0.25">
      <c r="A710" s="100"/>
      <c r="B710" s="100"/>
      <c r="C710" s="100"/>
      <c r="D710" s="105" t="str">
        <f>IF(OR(Historique!$B710="",Historique!$C710=""),"",IF(IFERROR(COUNTIF(INDEX(Données!$E$2:$Z$100,0,MATCH(Historique!$B710,Données!$E$1:$Z$1,0)),Historique!$C710),0)&gt;0,"OK","⚠ ERREUR"))</f>
        <v/>
      </c>
      <c r="F710" s="148" t="b">
        <v>0</v>
      </c>
      <c r="J710" s="2" t="str">
        <f>IF(B710="","",_xlfn.XLOOKUP(B710,Données!$P$2:$P$11,Données!$Q$2:$Q$11,""))</f>
        <v/>
      </c>
    </row>
    <row r="711" spans="1:10" ht="24.75" customHeight="1" x14ac:dyDescent="0.25">
      <c r="A711" s="100"/>
      <c r="B711" s="100"/>
      <c r="C711" s="100"/>
      <c r="D711" s="105" t="str">
        <f>IF(OR(Historique!$B711="",Historique!$C711=""),"",IF(IFERROR(COUNTIF(INDEX(Données!$E$2:$Z$100,0,MATCH(Historique!$B711,Données!$E$1:$Z$1,0)),Historique!$C711),0)&gt;0,"OK","⚠ ERREUR"))</f>
        <v/>
      </c>
      <c r="F711" s="148" t="b">
        <v>0</v>
      </c>
      <c r="J711" s="2" t="str">
        <f>IF(B711="","",_xlfn.XLOOKUP(B711,Données!$P$2:$P$11,Données!$Q$2:$Q$11,""))</f>
        <v/>
      </c>
    </row>
    <row r="712" spans="1:10" ht="24.75" customHeight="1" x14ac:dyDescent="0.25">
      <c r="A712" s="100"/>
      <c r="B712" s="100"/>
      <c r="C712" s="100"/>
      <c r="D712" s="105" t="str">
        <f>IF(OR(Historique!$B712="",Historique!$C712=""),"",IF(IFERROR(COUNTIF(INDEX(Données!$E$2:$Z$100,0,MATCH(Historique!$B712,Données!$E$1:$Z$1,0)),Historique!$C712),0)&gt;0,"OK","⚠ ERREUR"))</f>
        <v/>
      </c>
      <c r="F712" s="148" t="b">
        <v>0</v>
      </c>
      <c r="J712" s="2" t="str">
        <f>IF(B712="","",_xlfn.XLOOKUP(B712,Données!$P$2:$P$11,Données!$Q$2:$Q$11,""))</f>
        <v/>
      </c>
    </row>
    <row r="713" spans="1:10" ht="24.75" customHeight="1" x14ac:dyDescent="0.25">
      <c r="A713" s="100"/>
      <c r="B713" s="100"/>
      <c r="C713" s="100"/>
      <c r="D713" s="105" t="str">
        <f>IF(OR(Historique!$B713="",Historique!$C713=""),"",IF(IFERROR(COUNTIF(INDEX(Données!$E$2:$Z$100,0,MATCH(Historique!$B713,Données!$E$1:$Z$1,0)),Historique!$C713),0)&gt;0,"OK","⚠ ERREUR"))</f>
        <v/>
      </c>
      <c r="F713" s="148" t="b">
        <v>0</v>
      </c>
      <c r="J713" s="2" t="str">
        <f>IF(B713="","",_xlfn.XLOOKUP(B713,Données!$P$2:$P$11,Données!$Q$2:$Q$11,""))</f>
        <v/>
      </c>
    </row>
    <row r="714" spans="1:10" ht="24.75" customHeight="1" x14ac:dyDescent="0.25">
      <c r="A714" s="100"/>
      <c r="B714" s="100"/>
      <c r="C714" s="100"/>
      <c r="D714" s="105" t="str">
        <f>IF(OR(Historique!$B714="",Historique!$C714=""),"",IF(IFERROR(COUNTIF(INDEX(Données!$E$2:$Z$100,0,MATCH(Historique!$B714,Données!$E$1:$Z$1,0)),Historique!$C714),0)&gt;0,"OK","⚠ ERREUR"))</f>
        <v/>
      </c>
      <c r="F714" s="148" t="b">
        <v>0</v>
      </c>
      <c r="J714" s="2" t="str">
        <f>IF(B714="","",_xlfn.XLOOKUP(B714,Données!$P$2:$P$11,Données!$Q$2:$Q$11,""))</f>
        <v/>
      </c>
    </row>
    <row r="715" spans="1:10" ht="24.75" customHeight="1" x14ac:dyDescent="0.25">
      <c r="A715" s="100"/>
      <c r="B715" s="100"/>
      <c r="C715" s="100"/>
      <c r="D715" s="105" t="str">
        <f>IF(OR(Historique!$B715="",Historique!$C715=""),"",IF(IFERROR(COUNTIF(INDEX(Données!$E$2:$Z$100,0,MATCH(Historique!$B715,Données!$E$1:$Z$1,0)),Historique!$C715),0)&gt;0,"OK","⚠ ERREUR"))</f>
        <v/>
      </c>
      <c r="F715" s="148" t="b">
        <v>0</v>
      </c>
      <c r="J715" s="2" t="str">
        <f>IF(B715="","",_xlfn.XLOOKUP(B715,Données!$P$2:$P$11,Données!$Q$2:$Q$11,""))</f>
        <v/>
      </c>
    </row>
    <row r="716" spans="1:10" ht="24.75" customHeight="1" x14ac:dyDescent="0.25">
      <c r="A716" s="100"/>
      <c r="B716" s="100"/>
      <c r="C716" s="100"/>
      <c r="D716" s="105" t="str">
        <f>IF(OR(Historique!$B716="",Historique!$C716=""),"",IF(IFERROR(COUNTIF(INDEX(Données!$E$2:$Z$100,0,MATCH(Historique!$B716,Données!$E$1:$Z$1,0)),Historique!$C716),0)&gt;0,"OK","⚠ ERREUR"))</f>
        <v/>
      </c>
      <c r="F716" s="148" t="b">
        <v>0</v>
      </c>
      <c r="J716" s="2" t="str">
        <f>IF(B716="","",_xlfn.XLOOKUP(B716,Données!$P$2:$P$11,Données!$Q$2:$Q$11,""))</f>
        <v/>
      </c>
    </row>
    <row r="717" spans="1:10" ht="24.75" customHeight="1" x14ac:dyDescent="0.25">
      <c r="A717" s="100"/>
      <c r="B717" s="100"/>
      <c r="C717" s="100"/>
      <c r="D717" s="105" t="str">
        <f>IF(OR(Historique!$B717="",Historique!$C717=""),"",IF(IFERROR(COUNTIF(INDEX(Données!$E$2:$Z$100,0,MATCH(Historique!$B717,Données!$E$1:$Z$1,0)),Historique!$C717),0)&gt;0,"OK","⚠ ERREUR"))</f>
        <v/>
      </c>
      <c r="F717" s="148" t="b">
        <v>0</v>
      </c>
      <c r="J717" s="2" t="str">
        <f>IF(B717="","",_xlfn.XLOOKUP(B717,Données!$P$2:$P$11,Données!$Q$2:$Q$11,""))</f>
        <v/>
      </c>
    </row>
    <row r="718" spans="1:10" ht="24.75" customHeight="1" x14ac:dyDescent="0.25">
      <c r="A718" s="100"/>
      <c r="B718" s="100"/>
      <c r="C718" s="100"/>
      <c r="D718" s="105" t="str">
        <f>IF(OR(Historique!$B718="",Historique!$C718=""),"",IF(IFERROR(COUNTIF(INDEX(Données!$E$2:$Z$100,0,MATCH(Historique!$B718,Données!$E$1:$Z$1,0)),Historique!$C718),0)&gt;0,"OK","⚠ ERREUR"))</f>
        <v/>
      </c>
      <c r="F718" s="148" t="b">
        <v>0</v>
      </c>
      <c r="J718" s="2" t="str">
        <f>IF(B718="","",_xlfn.XLOOKUP(B718,Données!$P$2:$P$11,Données!$Q$2:$Q$11,""))</f>
        <v/>
      </c>
    </row>
    <row r="719" spans="1:10" ht="24.75" customHeight="1" x14ac:dyDescent="0.25">
      <c r="A719" s="100"/>
      <c r="B719" s="100"/>
      <c r="C719" s="100"/>
      <c r="D719" s="105" t="str">
        <f>IF(OR(Historique!$B719="",Historique!$C719=""),"",IF(IFERROR(COUNTIF(INDEX(Données!$E$2:$Z$100,0,MATCH(Historique!$B719,Données!$E$1:$Z$1,0)),Historique!$C719),0)&gt;0,"OK","⚠ ERREUR"))</f>
        <v/>
      </c>
      <c r="F719" s="148" t="b">
        <v>0</v>
      </c>
      <c r="J719" s="2" t="str">
        <f>IF(B719="","",_xlfn.XLOOKUP(B719,Données!$P$2:$P$11,Données!$Q$2:$Q$11,""))</f>
        <v/>
      </c>
    </row>
    <row r="720" spans="1:10" ht="24.75" customHeight="1" x14ac:dyDescent="0.25">
      <c r="A720" s="100"/>
      <c r="B720" s="100"/>
      <c r="C720" s="100"/>
      <c r="D720" s="105" t="str">
        <f>IF(OR(Historique!$B720="",Historique!$C720=""),"",IF(IFERROR(COUNTIF(INDEX(Données!$E$2:$Z$100,0,MATCH(Historique!$B720,Données!$E$1:$Z$1,0)),Historique!$C720),0)&gt;0,"OK","⚠ ERREUR"))</f>
        <v/>
      </c>
      <c r="F720" s="148" t="b">
        <v>0</v>
      </c>
      <c r="J720" s="2" t="str">
        <f>IF(B720="","",_xlfn.XLOOKUP(B720,Données!$P$2:$P$11,Données!$Q$2:$Q$11,""))</f>
        <v/>
      </c>
    </row>
    <row r="721" spans="1:10" ht="24.75" customHeight="1" x14ac:dyDescent="0.25">
      <c r="A721" s="100"/>
      <c r="B721" s="100"/>
      <c r="C721" s="100"/>
      <c r="D721" s="105" t="str">
        <f>IF(OR(Historique!$B721="",Historique!$C721=""),"",IF(IFERROR(COUNTIF(INDEX(Données!$E$2:$Z$100,0,MATCH(Historique!$B721,Données!$E$1:$Z$1,0)),Historique!$C721),0)&gt;0,"OK","⚠ ERREUR"))</f>
        <v/>
      </c>
      <c r="F721" s="148" t="b">
        <v>0</v>
      </c>
      <c r="J721" s="2" t="str">
        <f>IF(B721="","",_xlfn.XLOOKUP(B721,Données!$P$2:$P$11,Données!$Q$2:$Q$11,""))</f>
        <v/>
      </c>
    </row>
    <row r="722" spans="1:10" ht="24.75" customHeight="1" x14ac:dyDescent="0.25">
      <c r="A722" s="100"/>
      <c r="B722" s="100"/>
      <c r="C722" s="100"/>
      <c r="D722" s="105" t="str">
        <f>IF(OR(Historique!$B722="",Historique!$C722=""),"",IF(IFERROR(COUNTIF(INDEX(Données!$E$2:$Z$100,0,MATCH(Historique!$B722,Données!$E$1:$Z$1,0)),Historique!$C722),0)&gt;0,"OK","⚠ ERREUR"))</f>
        <v/>
      </c>
      <c r="F722" s="148" t="b">
        <v>0</v>
      </c>
      <c r="J722" s="2" t="str">
        <f>IF(B722="","",_xlfn.XLOOKUP(B722,Données!$P$2:$P$11,Données!$Q$2:$Q$11,""))</f>
        <v/>
      </c>
    </row>
    <row r="723" spans="1:10" ht="24.75" customHeight="1" x14ac:dyDescent="0.25">
      <c r="A723" s="100"/>
      <c r="B723" s="100"/>
      <c r="C723" s="100"/>
      <c r="D723" s="105" t="str">
        <f>IF(OR(Historique!$B723="",Historique!$C723=""),"",IF(IFERROR(COUNTIF(INDEX(Données!$E$2:$Z$100,0,MATCH(Historique!$B723,Données!$E$1:$Z$1,0)),Historique!$C723),0)&gt;0,"OK","⚠ ERREUR"))</f>
        <v/>
      </c>
      <c r="F723" s="148" t="b">
        <v>0</v>
      </c>
      <c r="J723" s="2" t="str">
        <f>IF(B723="","",_xlfn.XLOOKUP(B723,Données!$P$2:$P$11,Données!$Q$2:$Q$11,""))</f>
        <v/>
      </c>
    </row>
    <row r="724" spans="1:10" ht="24.75" customHeight="1" x14ac:dyDescent="0.25">
      <c r="A724" s="100"/>
      <c r="B724" s="100"/>
      <c r="C724" s="100"/>
      <c r="D724" s="105" t="str">
        <f>IF(OR(Historique!$B724="",Historique!$C724=""),"",IF(IFERROR(COUNTIF(INDEX(Données!$E$2:$Z$100,0,MATCH(Historique!$B724,Données!$E$1:$Z$1,0)),Historique!$C724),0)&gt;0,"OK","⚠ ERREUR"))</f>
        <v/>
      </c>
      <c r="F724" s="148" t="b">
        <v>0</v>
      </c>
      <c r="J724" s="2" t="str">
        <f>IF(B724="","",_xlfn.XLOOKUP(B724,Données!$P$2:$P$11,Données!$Q$2:$Q$11,""))</f>
        <v/>
      </c>
    </row>
    <row r="725" spans="1:10" ht="24.75" customHeight="1" x14ac:dyDescent="0.25">
      <c r="A725" s="100"/>
      <c r="B725" s="100"/>
      <c r="C725" s="100"/>
      <c r="D725" s="105" t="str">
        <f>IF(OR(Historique!$B725="",Historique!$C725=""),"",IF(IFERROR(COUNTIF(INDEX(Données!$E$2:$Z$100,0,MATCH(Historique!$B725,Données!$E$1:$Z$1,0)),Historique!$C725),0)&gt;0,"OK","⚠ ERREUR"))</f>
        <v/>
      </c>
      <c r="F725" s="148" t="b">
        <v>0</v>
      </c>
      <c r="J725" s="2" t="str">
        <f>IF(B725="","",_xlfn.XLOOKUP(B725,Données!$P$2:$P$11,Données!$Q$2:$Q$11,""))</f>
        <v/>
      </c>
    </row>
    <row r="726" spans="1:10" ht="24.75" customHeight="1" x14ac:dyDescent="0.25">
      <c r="A726" s="100"/>
      <c r="B726" s="100"/>
      <c r="C726" s="100"/>
      <c r="D726" s="105" t="str">
        <f>IF(OR(Historique!$B726="",Historique!$C726=""),"",IF(IFERROR(COUNTIF(INDEX(Données!$E$2:$Z$100,0,MATCH(Historique!$B726,Données!$E$1:$Z$1,0)),Historique!$C726),0)&gt;0,"OK","⚠ ERREUR"))</f>
        <v/>
      </c>
      <c r="F726" s="148" t="b">
        <v>0</v>
      </c>
      <c r="J726" s="2" t="str">
        <f>IF(B726="","",_xlfn.XLOOKUP(B726,Données!$P$2:$P$11,Données!$Q$2:$Q$11,""))</f>
        <v/>
      </c>
    </row>
    <row r="727" spans="1:10" ht="24.75" customHeight="1" x14ac:dyDescent="0.25">
      <c r="A727" s="100"/>
      <c r="B727" s="100"/>
      <c r="C727" s="100"/>
      <c r="D727" s="105" t="str">
        <f>IF(OR(Historique!$B727="",Historique!$C727=""),"",IF(IFERROR(COUNTIF(INDEX(Données!$E$2:$Z$100,0,MATCH(Historique!$B727,Données!$E$1:$Z$1,0)),Historique!$C727),0)&gt;0,"OK","⚠ ERREUR"))</f>
        <v/>
      </c>
      <c r="F727" s="148" t="b">
        <v>0</v>
      </c>
      <c r="J727" s="2" t="str">
        <f>IF(B727="","",_xlfn.XLOOKUP(B727,Données!$P$2:$P$11,Données!$Q$2:$Q$11,""))</f>
        <v/>
      </c>
    </row>
    <row r="728" spans="1:10" ht="24.75" customHeight="1" x14ac:dyDescent="0.25">
      <c r="A728" s="100"/>
      <c r="B728" s="100"/>
      <c r="C728" s="100"/>
      <c r="D728" s="105" t="str">
        <f>IF(OR(Historique!$B728="",Historique!$C728=""),"",IF(IFERROR(COUNTIF(INDEX(Données!$E$2:$Z$100,0,MATCH(Historique!$B728,Données!$E$1:$Z$1,0)),Historique!$C728),0)&gt;0,"OK","⚠ ERREUR"))</f>
        <v/>
      </c>
      <c r="F728" s="148" t="b">
        <v>0</v>
      </c>
      <c r="J728" s="2" t="str">
        <f>IF(B728="","",_xlfn.XLOOKUP(B728,Données!$P$2:$P$11,Données!$Q$2:$Q$11,""))</f>
        <v/>
      </c>
    </row>
    <row r="729" spans="1:10" ht="24.75" customHeight="1" x14ac:dyDescent="0.25">
      <c r="A729" s="100"/>
      <c r="B729" s="100"/>
      <c r="C729" s="100"/>
      <c r="D729" s="105" t="str">
        <f>IF(OR(Historique!$B729="",Historique!$C729=""),"",IF(IFERROR(COUNTIF(INDEX(Données!$E$2:$Z$100,0,MATCH(Historique!$B729,Données!$E$1:$Z$1,0)),Historique!$C729),0)&gt;0,"OK","⚠ ERREUR"))</f>
        <v/>
      </c>
      <c r="F729" s="148" t="b">
        <v>0</v>
      </c>
      <c r="J729" s="2" t="str">
        <f>IF(B729="","",_xlfn.XLOOKUP(B729,Données!$P$2:$P$11,Données!$Q$2:$Q$11,""))</f>
        <v/>
      </c>
    </row>
    <row r="730" spans="1:10" ht="24.75" customHeight="1" x14ac:dyDescent="0.25">
      <c r="A730" s="100"/>
      <c r="B730" s="100"/>
      <c r="C730" s="100"/>
      <c r="D730" s="105" t="str">
        <f>IF(OR(Historique!$B730="",Historique!$C730=""),"",IF(IFERROR(COUNTIF(INDEX(Données!$E$2:$Z$100,0,MATCH(Historique!$B730,Données!$E$1:$Z$1,0)),Historique!$C730),0)&gt;0,"OK","⚠ ERREUR"))</f>
        <v/>
      </c>
      <c r="F730" s="148" t="b">
        <v>0</v>
      </c>
      <c r="J730" s="2" t="str">
        <f>IF(B730="","",_xlfn.XLOOKUP(B730,Données!$P$2:$P$11,Données!$Q$2:$Q$11,""))</f>
        <v/>
      </c>
    </row>
    <row r="731" spans="1:10" ht="24.75" customHeight="1" x14ac:dyDescent="0.25">
      <c r="A731" s="100"/>
      <c r="B731" s="100"/>
      <c r="C731" s="100"/>
      <c r="D731" s="105" t="str">
        <f>IF(OR(Historique!$B731="",Historique!$C731=""),"",IF(IFERROR(COUNTIF(INDEX(Données!$E$2:$Z$100,0,MATCH(Historique!$B731,Données!$E$1:$Z$1,0)),Historique!$C731),0)&gt;0,"OK","⚠ ERREUR"))</f>
        <v/>
      </c>
      <c r="F731" s="148" t="b">
        <v>0</v>
      </c>
      <c r="J731" s="2" t="str">
        <f>IF(B731="","",_xlfn.XLOOKUP(B731,Données!$P$2:$P$11,Données!$Q$2:$Q$11,""))</f>
        <v/>
      </c>
    </row>
    <row r="732" spans="1:10" ht="24.75" customHeight="1" x14ac:dyDescent="0.25">
      <c r="A732" s="100"/>
      <c r="B732" s="100"/>
      <c r="C732" s="100"/>
      <c r="D732" s="105" t="str">
        <f>IF(OR(Historique!$B732="",Historique!$C732=""),"",IF(IFERROR(COUNTIF(INDEX(Données!$E$2:$Z$100,0,MATCH(Historique!$B732,Données!$E$1:$Z$1,0)),Historique!$C732),0)&gt;0,"OK","⚠ ERREUR"))</f>
        <v/>
      </c>
      <c r="F732" s="148" t="b">
        <v>0</v>
      </c>
      <c r="J732" s="2" t="str">
        <f>IF(B732="","",_xlfn.XLOOKUP(B732,Données!$P$2:$P$11,Données!$Q$2:$Q$11,""))</f>
        <v/>
      </c>
    </row>
    <row r="733" spans="1:10" ht="24.75" customHeight="1" x14ac:dyDescent="0.25">
      <c r="A733" s="100"/>
      <c r="B733" s="100"/>
      <c r="C733" s="100"/>
      <c r="D733" s="105" t="str">
        <f>IF(OR(Historique!$B733="",Historique!$C733=""),"",IF(IFERROR(COUNTIF(INDEX(Données!$E$2:$Z$100,0,MATCH(Historique!$B733,Données!$E$1:$Z$1,0)),Historique!$C733),0)&gt;0,"OK","⚠ ERREUR"))</f>
        <v/>
      </c>
      <c r="F733" s="148" t="b">
        <v>0</v>
      </c>
      <c r="J733" s="2" t="str">
        <f>IF(B733="","",_xlfn.XLOOKUP(B733,Données!$P$2:$P$11,Données!$Q$2:$Q$11,""))</f>
        <v/>
      </c>
    </row>
    <row r="734" spans="1:10" ht="24.75" customHeight="1" x14ac:dyDescent="0.25">
      <c r="A734" s="100"/>
      <c r="B734" s="100"/>
      <c r="C734" s="100"/>
      <c r="D734" s="105" t="str">
        <f>IF(OR(Historique!$B734="",Historique!$C734=""),"",IF(IFERROR(COUNTIF(INDEX(Données!$E$2:$Z$100,0,MATCH(Historique!$B734,Données!$E$1:$Z$1,0)),Historique!$C734),0)&gt;0,"OK","⚠ ERREUR"))</f>
        <v/>
      </c>
      <c r="F734" s="148" t="b">
        <v>0</v>
      </c>
      <c r="J734" s="2" t="str">
        <f>IF(B734="","",_xlfn.XLOOKUP(B734,Données!$P$2:$P$11,Données!$Q$2:$Q$11,""))</f>
        <v/>
      </c>
    </row>
    <row r="735" spans="1:10" ht="24.75" customHeight="1" x14ac:dyDescent="0.25">
      <c r="A735" s="100"/>
      <c r="B735" s="100"/>
      <c r="C735" s="100"/>
      <c r="D735" s="105" t="str">
        <f>IF(OR(Historique!$B735="",Historique!$C735=""),"",IF(IFERROR(COUNTIF(INDEX(Données!$E$2:$Z$100,0,MATCH(Historique!$B735,Données!$E$1:$Z$1,0)),Historique!$C735),0)&gt;0,"OK","⚠ ERREUR"))</f>
        <v/>
      </c>
      <c r="F735" s="148" t="b">
        <v>0</v>
      </c>
      <c r="J735" s="2" t="str">
        <f>IF(B735="","",_xlfn.XLOOKUP(B735,Données!$P$2:$P$11,Données!$Q$2:$Q$11,""))</f>
        <v/>
      </c>
    </row>
    <row r="736" spans="1:10" ht="24.75" customHeight="1" x14ac:dyDescent="0.25">
      <c r="A736" s="100"/>
      <c r="B736" s="100"/>
      <c r="C736" s="100"/>
      <c r="D736" s="105" t="str">
        <f>IF(OR(Historique!$B736="",Historique!$C736=""),"",IF(IFERROR(COUNTIF(INDEX(Données!$E$2:$Z$100,0,MATCH(Historique!$B736,Données!$E$1:$Z$1,0)),Historique!$C736),0)&gt;0,"OK","⚠ ERREUR"))</f>
        <v/>
      </c>
      <c r="F736" s="148" t="b">
        <v>0</v>
      </c>
      <c r="J736" s="2" t="str">
        <f>IF(B736="","",_xlfn.XLOOKUP(B736,Données!$P$2:$P$11,Données!$Q$2:$Q$11,""))</f>
        <v/>
      </c>
    </row>
    <row r="737" spans="1:10" ht="24.75" customHeight="1" x14ac:dyDescent="0.25">
      <c r="A737" s="100"/>
      <c r="B737" s="100"/>
      <c r="C737" s="100"/>
      <c r="D737" s="105" t="str">
        <f>IF(OR(Historique!$B737="",Historique!$C737=""),"",IF(IFERROR(COUNTIF(INDEX(Données!$E$2:$Z$100,0,MATCH(Historique!$B737,Données!$E$1:$Z$1,0)),Historique!$C737),0)&gt;0,"OK","⚠ ERREUR"))</f>
        <v/>
      </c>
      <c r="F737" s="148" t="b">
        <v>0</v>
      </c>
      <c r="J737" s="2" t="str">
        <f>IF(B737="","",_xlfn.XLOOKUP(B737,Données!$P$2:$P$11,Données!$Q$2:$Q$11,""))</f>
        <v/>
      </c>
    </row>
    <row r="738" spans="1:10" ht="24.75" customHeight="1" x14ac:dyDescent="0.25">
      <c r="A738" s="100"/>
      <c r="B738" s="100"/>
      <c r="C738" s="100"/>
      <c r="D738" s="105" t="str">
        <f>IF(OR(Historique!$B738="",Historique!$C738=""),"",IF(IFERROR(COUNTIF(INDEX(Données!$E$2:$Z$100,0,MATCH(Historique!$B738,Données!$E$1:$Z$1,0)),Historique!$C738),0)&gt;0,"OK","⚠ ERREUR"))</f>
        <v/>
      </c>
      <c r="F738" s="148" t="b">
        <v>0</v>
      </c>
      <c r="J738" s="2" t="str">
        <f>IF(B738="","",_xlfn.XLOOKUP(B738,Données!$P$2:$P$11,Données!$Q$2:$Q$11,""))</f>
        <v/>
      </c>
    </row>
    <row r="739" spans="1:10" ht="24.75" customHeight="1" x14ac:dyDescent="0.25">
      <c r="A739" s="100"/>
      <c r="B739" s="100"/>
      <c r="C739" s="100"/>
      <c r="D739" s="105" t="str">
        <f>IF(OR(Historique!$B739="",Historique!$C739=""),"",IF(IFERROR(COUNTIF(INDEX(Données!$E$2:$Z$100,0,MATCH(Historique!$B739,Données!$E$1:$Z$1,0)),Historique!$C739),0)&gt;0,"OK","⚠ ERREUR"))</f>
        <v/>
      </c>
      <c r="F739" s="148" t="b">
        <v>0</v>
      </c>
      <c r="J739" s="2" t="str">
        <f>IF(B739="","",_xlfn.XLOOKUP(B739,Données!$P$2:$P$11,Données!$Q$2:$Q$11,""))</f>
        <v/>
      </c>
    </row>
    <row r="740" spans="1:10" ht="24.75" customHeight="1" x14ac:dyDescent="0.25">
      <c r="A740" s="100"/>
      <c r="B740" s="100"/>
      <c r="C740" s="100"/>
      <c r="D740" s="105" t="str">
        <f>IF(OR(Historique!$B740="",Historique!$C740=""),"",IF(IFERROR(COUNTIF(INDEX(Données!$E$2:$Z$100,0,MATCH(Historique!$B740,Données!$E$1:$Z$1,0)),Historique!$C740),0)&gt;0,"OK","⚠ ERREUR"))</f>
        <v/>
      </c>
      <c r="F740" s="148" t="b">
        <v>0</v>
      </c>
      <c r="J740" s="2" t="str">
        <f>IF(B740="","",_xlfn.XLOOKUP(B740,Données!$P$2:$P$11,Données!$Q$2:$Q$11,""))</f>
        <v/>
      </c>
    </row>
    <row r="741" spans="1:10" ht="24.75" customHeight="1" x14ac:dyDescent="0.25">
      <c r="A741" s="100"/>
      <c r="B741" s="100"/>
      <c r="C741" s="100"/>
      <c r="D741" s="105" t="str">
        <f>IF(OR(Historique!$B741="",Historique!$C741=""),"",IF(IFERROR(COUNTIF(INDEX(Données!$E$2:$Z$100,0,MATCH(Historique!$B741,Données!$E$1:$Z$1,0)),Historique!$C741),0)&gt;0,"OK","⚠ ERREUR"))</f>
        <v/>
      </c>
      <c r="F741" s="148" t="b">
        <v>0</v>
      </c>
      <c r="J741" s="2" t="str">
        <f>IF(B741="","",_xlfn.XLOOKUP(B741,Données!$P$2:$P$11,Données!$Q$2:$Q$11,""))</f>
        <v/>
      </c>
    </row>
    <row r="742" spans="1:10" ht="24.75" customHeight="1" x14ac:dyDescent="0.25">
      <c r="A742" s="100"/>
      <c r="B742" s="100"/>
      <c r="C742" s="100"/>
      <c r="D742" s="105" t="str">
        <f>IF(OR(Historique!$B742="",Historique!$C742=""),"",IF(IFERROR(COUNTIF(INDEX(Données!$E$2:$Z$100,0,MATCH(Historique!$B742,Données!$E$1:$Z$1,0)),Historique!$C742),0)&gt;0,"OK","⚠ ERREUR"))</f>
        <v/>
      </c>
      <c r="F742" s="148" t="b">
        <v>0</v>
      </c>
      <c r="J742" s="2" t="str">
        <f>IF(B742="","",_xlfn.XLOOKUP(B742,Données!$P$2:$P$11,Données!$Q$2:$Q$11,""))</f>
        <v/>
      </c>
    </row>
    <row r="743" spans="1:10" ht="24.75" customHeight="1" x14ac:dyDescent="0.25">
      <c r="A743" s="100"/>
      <c r="B743" s="100"/>
      <c r="C743" s="100"/>
      <c r="D743" s="105" t="str">
        <f>IF(OR(Historique!$B743="",Historique!$C743=""),"",IF(IFERROR(COUNTIF(INDEX(Données!$E$2:$Z$100,0,MATCH(Historique!$B743,Données!$E$1:$Z$1,0)),Historique!$C743),0)&gt;0,"OK","⚠ ERREUR"))</f>
        <v/>
      </c>
      <c r="F743" s="148" t="b">
        <v>0</v>
      </c>
      <c r="J743" s="2" t="str">
        <f>IF(B743="","",_xlfn.XLOOKUP(B743,Données!$P$2:$P$11,Données!$Q$2:$Q$11,""))</f>
        <v/>
      </c>
    </row>
    <row r="744" spans="1:10" ht="24.75" customHeight="1" x14ac:dyDescent="0.25">
      <c r="A744" s="100"/>
      <c r="B744" s="100"/>
      <c r="C744" s="100"/>
      <c r="D744" s="105" t="str">
        <f>IF(OR(Historique!$B744="",Historique!$C744=""),"",IF(IFERROR(COUNTIF(INDEX(Données!$E$2:$Z$100,0,MATCH(Historique!$B744,Données!$E$1:$Z$1,0)),Historique!$C744),0)&gt;0,"OK","⚠ ERREUR"))</f>
        <v/>
      </c>
      <c r="F744" s="148" t="b">
        <v>0</v>
      </c>
      <c r="J744" s="2" t="str">
        <f>IF(B744="","",_xlfn.XLOOKUP(B744,Données!$P$2:$P$11,Données!$Q$2:$Q$11,""))</f>
        <v/>
      </c>
    </row>
    <row r="745" spans="1:10" ht="24.75" customHeight="1" x14ac:dyDescent="0.25">
      <c r="A745" s="100"/>
      <c r="B745" s="100"/>
      <c r="C745" s="100"/>
      <c r="D745" s="105" t="str">
        <f>IF(OR(Historique!$B745="",Historique!$C745=""),"",IF(IFERROR(COUNTIF(INDEX(Données!$E$2:$Z$100,0,MATCH(Historique!$B745,Données!$E$1:$Z$1,0)),Historique!$C745),0)&gt;0,"OK","⚠ ERREUR"))</f>
        <v/>
      </c>
      <c r="F745" s="148" t="b">
        <v>0</v>
      </c>
      <c r="J745" s="2" t="str">
        <f>IF(B745="","",_xlfn.XLOOKUP(B745,Données!$P$2:$P$11,Données!$Q$2:$Q$11,""))</f>
        <v/>
      </c>
    </row>
    <row r="746" spans="1:10" ht="24.75" customHeight="1" x14ac:dyDescent="0.25">
      <c r="A746" s="100"/>
      <c r="B746" s="100"/>
      <c r="C746" s="100"/>
      <c r="D746" s="105" t="str">
        <f>IF(OR(Historique!$B746="",Historique!$C746=""),"",IF(IFERROR(COUNTIF(INDEX(Données!$E$2:$Z$100,0,MATCH(Historique!$B746,Données!$E$1:$Z$1,0)),Historique!$C746),0)&gt;0,"OK","⚠ ERREUR"))</f>
        <v/>
      </c>
      <c r="F746" s="148" t="b">
        <v>0</v>
      </c>
      <c r="J746" s="2" t="str">
        <f>IF(B746="","",_xlfn.XLOOKUP(B746,Données!$P$2:$P$11,Données!$Q$2:$Q$11,""))</f>
        <v/>
      </c>
    </row>
    <row r="747" spans="1:10" ht="24.75" customHeight="1" x14ac:dyDescent="0.25">
      <c r="A747" s="100"/>
      <c r="B747" s="100"/>
      <c r="C747" s="100"/>
      <c r="D747" s="105" t="str">
        <f>IF(OR(Historique!$B747="",Historique!$C747=""),"",IF(IFERROR(COUNTIF(INDEX(Données!$E$2:$Z$100,0,MATCH(Historique!$B747,Données!$E$1:$Z$1,0)),Historique!$C747),0)&gt;0,"OK","⚠ ERREUR"))</f>
        <v/>
      </c>
      <c r="F747" s="148" t="b">
        <v>0</v>
      </c>
      <c r="J747" s="2" t="str">
        <f>IF(B747="","",_xlfn.XLOOKUP(B747,Données!$P$2:$P$11,Données!$Q$2:$Q$11,""))</f>
        <v/>
      </c>
    </row>
    <row r="748" spans="1:10" ht="24.75" customHeight="1" x14ac:dyDescent="0.25">
      <c r="A748" s="100"/>
      <c r="B748" s="100"/>
      <c r="C748" s="100"/>
      <c r="D748" s="105" t="str">
        <f>IF(OR(Historique!$B748="",Historique!$C748=""),"",IF(IFERROR(COUNTIF(INDEX(Données!$E$2:$Z$100,0,MATCH(Historique!$B748,Données!$E$1:$Z$1,0)),Historique!$C748),0)&gt;0,"OK","⚠ ERREUR"))</f>
        <v/>
      </c>
      <c r="F748" s="148" t="b">
        <v>0</v>
      </c>
      <c r="J748" s="2" t="str">
        <f>IF(B748="","",_xlfn.XLOOKUP(B748,Données!$P$2:$P$11,Données!$Q$2:$Q$11,""))</f>
        <v/>
      </c>
    </row>
    <row r="749" spans="1:10" ht="24.75" customHeight="1" x14ac:dyDescent="0.25">
      <c r="A749" s="100"/>
      <c r="B749" s="100"/>
      <c r="C749" s="100"/>
      <c r="D749" s="105" t="str">
        <f>IF(OR(Historique!$B749="",Historique!$C749=""),"",IF(IFERROR(COUNTIF(INDEX(Données!$E$2:$Z$100,0,MATCH(Historique!$B749,Données!$E$1:$Z$1,0)),Historique!$C749),0)&gt;0,"OK","⚠ ERREUR"))</f>
        <v/>
      </c>
      <c r="F749" s="148" t="b">
        <v>0</v>
      </c>
      <c r="J749" s="2" t="str">
        <f>IF(B749="","",_xlfn.XLOOKUP(B749,Données!$P$2:$P$11,Données!$Q$2:$Q$11,""))</f>
        <v/>
      </c>
    </row>
    <row r="750" spans="1:10" ht="24.75" customHeight="1" x14ac:dyDescent="0.25">
      <c r="A750" s="100"/>
      <c r="B750" s="100"/>
      <c r="C750" s="100"/>
      <c r="D750" s="105" t="str">
        <f>IF(OR(Historique!$B750="",Historique!$C750=""),"",IF(IFERROR(COUNTIF(INDEX(Données!$E$2:$Z$100,0,MATCH(Historique!$B750,Données!$E$1:$Z$1,0)),Historique!$C750),0)&gt;0,"OK","⚠ ERREUR"))</f>
        <v/>
      </c>
      <c r="F750" s="148" t="b">
        <v>0</v>
      </c>
      <c r="J750" s="2" t="str">
        <f>IF(B750="","",_xlfn.XLOOKUP(B750,Données!$P$2:$P$11,Données!$Q$2:$Q$11,""))</f>
        <v/>
      </c>
    </row>
    <row r="751" spans="1:10" ht="24.75" customHeight="1" x14ac:dyDescent="0.25">
      <c r="A751" s="100"/>
      <c r="B751" s="100"/>
      <c r="C751" s="100"/>
      <c r="D751" s="105" t="str">
        <f>IF(OR(Historique!$B751="",Historique!$C751=""),"",IF(IFERROR(COUNTIF(INDEX(Données!$E$2:$Z$100,0,MATCH(Historique!$B751,Données!$E$1:$Z$1,0)),Historique!$C751),0)&gt;0,"OK","⚠ ERREUR"))</f>
        <v/>
      </c>
      <c r="F751" s="148" t="b">
        <v>0</v>
      </c>
      <c r="J751" s="2" t="str">
        <f>IF(B751="","",_xlfn.XLOOKUP(B751,Données!$P$2:$P$11,Données!$Q$2:$Q$11,""))</f>
        <v/>
      </c>
    </row>
    <row r="752" spans="1:10" ht="24.75" customHeight="1" x14ac:dyDescent="0.25">
      <c r="A752" s="100"/>
      <c r="B752" s="100"/>
      <c r="C752" s="100"/>
      <c r="D752" s="105" t="str">
        <f>IF(OR(Historique!$B752="",Historique!$C752=""),"",IF(IFERROR(COUNTIF(INDEX(Données!$E$2:$Z$100,0,MATCH(Historique!$B752,Données!$E$1:$Z$1,0)),Historique!$C752),0)&gt;0,"OK","⚠ ERREUR"))</f>
        <v/>
      </c>
      <c r="F752" s="148" t="b">
        <v>0</v>
      </c>
      <c r="J752" s="2" t="str">
        <f>IF(B752="","",_xlfn.XLOOKUP(B752,Données!$P$2:$P$11,Données!$Q$2:$Q$11,""))</f>
        <v/>
      </c>
    </row>
    <row r="753" spans="1:10" ht="24.75" customHeight="1" x14ac:dyDescent="0.25">
      <c r="A753" s="100"/>
      <c r="B753" s="100"/>
      <c r="C753" s="100"/>
      <c r="D753" s="105" t="str">
        <f>IF(OR(Historique!$B753="",Historique!$C753=""),"",IF(IFERROR(COUNTIF(INDEX(Données!$E$2:$Z$100,0,MATCH(Historique!$B753,Données!$E$1:$Z$1,0)),Historique!$C753),0)&gt;0,"OK","⚠ ERREUR"))</f>
        <v/>
      </c>
      <c r="F753" s="148" t="b">
        <v>0</v>
      </c>
      <c r="J753" s="2" t="str">
        <f>IF(B753="","",_xlfn.XLOOKUP(B753,Données!$P$2:$P$11,Données!$Q$2:$Q$11,""))</f>
        <v/>
      </c>
    </row>
    <row r="754" spans="1:10" ht="24.75" customHeight="1" x14ac:dyDescent="0.25">
      <c r="A754" s="100"/>
      <c r="B754" s="100"/>
      <c r="C754" s="100"/>
      <c r="D754" s="105" t="str">
        <f>IF(OR(Historique!$B754="",Historique!$C754=""),"",IF(IFERROR(COUNTIF(INDEX(Données!$E$2:$Z$100,0,MATCH(Historique!$B754,Données!$E$1:$Z$1,0)),Historique!$C754),0)&gt;0,"OK","⚠ ERREUR"))</f>
        <v/>
      </c>
      <c r="F754" s="148" t="b">
        <v>0</v>
      </c>
      <c r="J754" s="2" t="str">
        <f>IF(B754="","",_xlfn.XLOOKUP(B754,Données!$P$2:$P$11,Données!$Q$2:$Q$11,""))</f>
        <v/>
      </c>
    </row>
    <row r="755" spans="1:10" ht="24.75" customHeight="1" x14ac:dyDescent="0.25">
      <c r="A755" s="100"/>
      <c r="B755" s="100"/>
      <c r="C755" s="100"/>
      <c r="D755" s="105" t="str">
        <f>IF(OR(Historique!$B755="",Historique!$C755=""),"",IF(IFERROR(COUNTIF(INDEX(Données!$E$2:$Z$100,0,MATCH(Historique!$B755,Données!$E$1:$Z$1,0)),Historique!$C755),0)&gt;0,"OK","⚠ ERREUR"))</f>
        <v/>
      </c>
      <c r="F755" s="148" t="b">
        <v>0</v>
      </c>
      <c r="J755" s="2" t="str">
        <f>IF(B755="","",_xlfn.XLOOKUP(B755,Données!$P$2:$P$11,Données!$Q$2:$Q$11,""))</f>
        <v/>
      </c>
    </row>
    <row r="756" spans="1:10" ht="24.75" customHeight="1" x14ac:dyDescent="0.25">
      <c r="A756" s="100"/>
      <c r="B756" s="100"/>
      <c r="C756" s="100"/>
      <c r="D756" s="105" t="str">
        <f>IF(OR(Historique!$B756="",Historique!$C756=""),"",IF(IFERROR(COUNTIF(INDEX(Données!$E$2:$Z$100,0,MATCH(Historique!$B756,Données!$E$1:$Z$1,0)),Historique!$C756),0)&gt;0,"OK","⚠ ERREUR"))</f>
        <v/>
      </c>
      <c r="F756" s="148" t="b">
        <v>0</v>
      </c>
      <c r="J756" s="2" t="str">
        <f>IF(B756="","",_xlfn.XLOOKUP(B756,Données!$P$2:$P$11,Données!$Q$2:$Q$11,""))</f>
        <v/>
      </c>
    </row>
    <row r="757" spans="1:10" ht="24.75" customHeight="1" x14ac:dyDescent="0.25">
      <c r="A757" s="100"/>
      <c r="B757" s="100"/>
      <c r="C757" s="100"/>
      <c r="D757" s="105" t="str">
        <f>IF(OR(Historique!$B757="",Historique!$C757=""),"",IF(IFERROR(COUNTIF(INDEX(Données!$E$2:$Z$100,0,MATCH(Historique!$B757,Données!$E$1:$Z$1,0)),Historique!$C757),0)&gt;0,"OK","⚠ ERREUR"))</f>
        <v/>
      </c>
      <c r="F757" s="148" t="b">
        <v>0</v>
      </c>
      <c r="J757" s="2" t="str">
        <f>IF(B757="","",_xlfn.XLOOKUP(B757,Données!$P$2:$P$11,Données!$Q$2:$Q$11,""))</f>
        <v/>
      </c>
    </row>
    <row r="758" spans="1:10" ht="24.75" customHeight="1" x14ac:dyDescent="0.25">
      <c r="A758" s="100"/>
      <c r="B758" s="100"/>
      <c r="C758" s="100"/>
      <c r="D758" s="105" t="str">
        <f>IF(OR(Historique!$B758="",Historique!$C758=""),"",IF(IFERROR(COUNTIF(INDEX(Données!$E$2:$Z$100,0,MATCH(Historique!$B758,Données!$E$1:$Z$1,0)),Historique!$C758),0)&gt;0,"OK","⚠ ERREUR"))</f>
        <v/>
      </c>
      <c r="F758" s="148" t="b">
        <v>0</v>
      </c>
      <c r="J758" s="2" t="str">
        <f>IF(B758="","",_xlfn.XLOOKUP(B758,Données!$P$2:$P$11,Données!$Q$2:$Q$11,""))</f>
        <v/>
      </c>
    </row>
    <row r="759" spans="1:10" ht="24.75" customHeight="1" x14ac:dyDescent="0.25">
      <c r="A759" s="100"/>
      <c r="B759" s="100"/>
      <c r="C759" s="100"/>
      <c r="D759" s="105" t="str">
        <f>IF(OR(Historique!$B759="",Historique!$C759=""),"",IF(IFERROR(COUNTIF(INDEX(Données!$E$2:$Z$100,0,MATCH(Historique!$B759,Données!$E$1:$Z$1,0)),Historique!$C759),0)&gt;0,"OK","⚠ ERREUR"))</f>
        <v/>
      </c>
      <c r="F759" s="148" t="b">
        <v>0</v>
      </c>
      <c r="J759" s="2" t="str">
        <f>IF(B759="","",_xlfn.XLOOKUP(B759,Données!$P$2:$P$11,Données!$Q$2:$Q$11,""))</f>
        <v/>
      </c>
    </row>
    <row r="760" spans="1:10" ht="24.75" customHeight="1" x14ac:dyDescent="0.25">
      <c r="A760" s="100"/>
      <c r="B760" s="100"/>
      <c r="C760" s="100"/>
      <c r="D760" s="105" t="str">
        <f>IF(OR(Historique!$B760="",Historique!$C760=""),"",IF(IFERROR(COUNTIF(INDEX(Données!$E$2:$Z$100,0,MATCH(Historique!$B760,Données!$E$1:$Z$1,0)),Historique!$C760),0)&gt;0,"OK","⚠ ERREUR"))</f>
        <v/>
      </c>
      <c r="F760" s="148" t="b">
        <v>0</v>
      </c>
      <c r="J760" s="2" t="str">
        <f>IF(B760="","",_xlfn.XLOOKUP(B760,Données!$P$2:$P$11,Données!$Q$2:$Q$11,""))</f>
        <v/>
      </c>
    </row>
    <row r="761" spans="1:10" ht="24.75" customHeight="1" x14ac:dyDescent="0.25">
      <c r="A761" s="100"/>
      <c r="B761" s="100"/>
      <c r="C761" s="100"/>
      <c r="D761" s="105" t="str">
        <f>IF(OR(Historique!$B761="",Historique!$C761=""),"",IF(IFERROR(COUNTIF(INDEX(Données!$E$2:$Z$100,0,MATCH(Historique!$B761,Données!$E$1:$Z$1,0)),Historique!$C761),0)&gt;0,"OK","⚠ ERREUR"))</f>
        <v/>
      </c>
      <c r="F761" s="148" t="b">
        <v>0</v>
      </c>
      <c r="J761" s="2" t="str">
        <f>IF(B761="","",_xlfn.XLOOKUP(B761,Données!$P$2:$P$11,Données!$Q$2:$Q$11,""))</f>
        <v/>
      </c>
    </row>
    <row r="762" spans="1:10" ht="24.75" customHeight="1" x14ac:dyDescent="0.25">
      <c r="A762" s="100"/>
      <c r="B762" s="100"/>
      <c r="C762" s="100"/>
      <c r="D762" s="105" t="str">
        <f>IF(OR(Historique!$B762="",Historique!$C762=""),"",IF(IFERROR(COUNTIF(INDEX(Données!$E$2:$Z$100,0,MATCH(Historique!$B762,Données!$E$1:$Z$1,0)),Historique!$C762),0)&gt;0,"OK","⚠ ERREUR"))</f>
        <v/>
      </c>
      <c r="F762" s="148" t="b">
        <v>0</v>
      </c>
      <c r="J762" s="2" t="str">
        <f>IF(B762="","",_xlfn.XLOOKUP(B762,Données!$P$2:$P$11,Données!$Q$2:$Q$11,""))</f>
        <v/>
      </c>
    </row>
    <row r="763" spans="1:10" ht="24.75" customHeight="1" x14ac:dyDescent="0.25">
      <c r="A763" s="100"/>
      <c r="B763" s="100"/>
      <c r="C763" s="100"/>
      <c r="D763" s="105" t="str">
        <f>IF(OR(Historique!$B763="",Historique!$C763=""),"",IF(IFERROR(COUNTIF(INDEX(Données!$E$2:$Z$100,0,MATCH(Historique!$B763,Données!$E$1:$Z$1,0)),Historique!$C763),0)&gt;0,"OK","⚠ ERREUR"))</f>
        <v/>
      </c>
      <c r="F763" s="148" t="b">
        <v>0</v>
      </c>
      <c r="J763" s="2" t="str">
        <f>IF(B763="","",_xlfn.XLOOKUP(B763,Données!$P$2:$P$11,Données!$Q$2:$Q$11,""))</f>
        <v/>
      </c>
    </row>
    <row r="764" spans="1:10" ht="24.75" customHeight="1" x14ac:dyDescent="0.25">
      <c r="A764" s="100"/>
      <c r="B764" s="100"/>
      <c r="C764" s="100"/>
      <c r="D764" s="105" t="str">
        <f>IF(OR(Historique!$B764="",Historique!$C764=""),"",IF(IFERROR(COUNTIF(INDEX(Données!$E$2:$Z$100,0,MATCH(Historique!$B764,Données!$E$1:$Z$1,0)),Historique!$C764),0)&gt;0,"OK","⚠ ERREUR"))</f>
        <v/>
      </c>
      <c r="F764" s="148" t="b">
        <v>0</v>
      </c>
      <c r="J764" s="2" t="str">
        <f>IF(B764="","",_xlfn.XLOOKUP(B764,Données!$P$2:$P$11,Données!$Q$2:$Q$11,""))</f>
        <v/>
      </c>
    </row>
    <row r="765" spans="1:10" ht="24.75" customHeight="1" x14ac:dyDescent="0.25">
      <c r="A765" s="100"/>
      <c r="B765" s="100"/>
      <c r="C765" s="100"/>
      <c r="D765" s="105" t="str">
        <f>IF(OR(Historique!$B765="",Historique!$C765=""),"",IF(IFERROR(COUNTIF(INDEX(Données!$E$2:$Z$100,0,MATCH(Historique!$B765,Données!$E$1:$Z$1,0)),Historique!$C765),0)&gt;0,"OK","⚠ ERREUR"))</f>
        <v/>
      </c>
      <c r="F765" s="148" t="b">
        <v>0</v>
      </c>
      <c r="J765" s="2" t="str">
        <f>IF(B765="","",_xlfn.XLOOKUP(B765,Données!$P$2:$P$11,Données!$Q$2:$Q$11,""))</f>
        <v/>
      </c>
    </row>
    <row r="766" spans="1:10" ht="24.75" customHeight="1" x14ac:dyDescent="0.25">
      <c r="A766" s="100"/>
      <c r="B766" s="100"/>
      <c r="C766" s="100"/>
      <c r="D766" s="105" t="str">
        <f>IF(OR(Historique!$B766="",Historique!$C766=""),"",IF(IFERROR(COUNTIF(INDEX(Données!$E$2:$Z$100,0,MATCH(Historique!$B766,Données!$E$1:$Z$1,0)),Historique!$C766),0)&gt;0,"OK","⚠ ERREUR"))</f>
        <v/>
      </c>
      <c r="F766" s="148" t="b">
        <v>0</v>
      </c>
      <c r="J766" s="2" t="str">
        <f>IF(B766="","",_xlfn.XLOOKUP(B766,Données!$P$2:$P$11,Données!$Q$2:$Q$11,""))</f>
        <v/>
      </c>
    </row>
    <row r="767" spans="1:10" ht="24.75" customHeight="1" x14ac:dyDescent="0.25">
      <c r="A767" s="100"/>
      <c r="B767" s="100"/>
      <c r="C767" s="100"/>
      <c r="D767" s="105" t="str">
        <f>IF(OR(Historique!$B767="",Historique!$C767=""),"",IF(IFERROR(COUNTIF(INDEX(Données!$E$2:$Z$100,0,MATCH(Historique!$B767,Données!$E$1:$Z$1,0)),Historique!$C767),0)&gt;0,"OK","⚠ ERREUR"))</f>
        <v/>
      </c>
      <c r="F767" s="148" t="b">
        <v>0</v>
      </c>
      <c r="J767" s="2" t="str">
        <f>IF(B767="","",_xlfn.XLOOKUP(B767,Données!$P$2:$P$11,Données!$Q$2:$Q$11,""))</f>
        <v/>
      </c>
    </row>
    <row r="768" spans="1:10" ht="24.75" customHeight="1" x14ac:dyDescent="0.25">
      <c r="A768" s="100"/>
      <c r="B768" s="100"/>
      <c r="C768" s="100"/>
      <c r="D768" s="105" t="str">
        <f>IF(OR(Historique!$B768="",Historique!$C768=""),"",IF(IFERROR(COUNTIF(INDEX(Données!$E$2:$Z$100,0,MATCH(Historique!$B768,Données!$E$1:$Z$1,0)),Historique!$C768),0)&gt;0,"OK","⚠ ERREUR"))</f>
        <v/>
      </c>
      <c r="F768" s="148" t="b">
        <v>0</v>
      </c>
      <c r="J768" s="2" t="str">
        <f>IF(B768="","",_xlfn.XLOOKUP(B768,Données!$P$2:$P$11,Données!$Q$2:$Q$11,""))</f>
        <v/>
      </c>
    </row>
    <row r="769" spans="1:10" ht="24.75" customHeight="1" x14ac:dyDescent="0.25">
      <c r="A769" s="100"/>
      <c r="B769" s="100"/>
      <c r="C769" s="100"/>
      <c r="D769" s="105" t="str">
        <f>IF(OR(Historique!$B769="",Historique!$C769=""),"",IF(IFERROR(COUNTIF(INDEX(Données!$E$2:$Z$100,0,MATCH(Historique!$B769,Données!$E$1:$Z$1,0)),Historique!$C769),0)&gt;0,"OK","⚠ ERREUR"))</f>
        <v/>
      </c>
      <c r="F769" s="148" t="b">
        <v>0</v>
      </c>
      <c r="J769" s="2" t="str">
        <f>IF(B769="","",_xlfn.XLOOKUP(B769,Données!$P$2:$P$11,Données!$Q$2:$Q$11,""))</f>
        <v/>
      </c>
    </row>
    <row r="770" spans="1:10" ht="24.75" customHeight="1" x14ac:dyDescent="0.25">
      <c r="A770" s="100"/>
      <c r="B770" s="100"/>
      <c r="C770" s="100"/>
      <c r="D770" s="105" t="str">
        <f>IF(OR(Historique!$B770="",Historique!$C770=""),"",IF(IFERROR(COUNTIF(INDEX(Données!$E$2:$Z$100,0,MATCH(Historique!$B770,Données!$E$1:$Z$1,0)),Historique!$C770),0)&gt;0,"OK","⚠ ERREUR"))</f>
        <v/>
      </c>
      <c r="F770" s="148" t="b">
        <v>0</v>
      </c>
      <c r="J770" s="2" t="str">
        <f>IF(B770="","",_xlfn.XLOOKUP(B770,Données!$P$2:$P$11,Données!$Q$2:$Q$11,""))</f>
        <v/>
      </c>
    </row>
    <row r="771" spans="1:10" ht="24.75" customHeight="1" x14ac:dyDescent="0.25">
      <c r="A771" s="100"/>
      <c r="B771" s="100"/>
      <c r="C771" s="100"/>
      <c r="D771" s="105" t="str">
        <f>IF(OR(Historique!$B771="",Historique!$C771=""),"",IF(IFERROR(COUNTIF(INDEX(Données!$E$2:$Z$100,0,MATCH(Historique!$B771,Données!$E$1:$Z$1,0)),Historique!$C771),0)&gt;0,"OK","⚠ ERREUR"))</f>
        <v/>
      </c>
      <c r="F771" s="148" t="b">
        <v>0</v>
      </c>
      <c r="J771" s="2" t="str">
        <f>IF(B771="","",_xlfn.XLOOKUP(B771,Données!$P$2:$P$11,Données!$Q$2:$Q$11,""))</f>
        <v/>
      </c>
    </row>
    <row r="772" spans="1:10" ht="24.75" customHeight="1" x14ac:dyDescent="0.25">
      <c r="A772" s="100"/>
      <c r="B772" s="100"/>
      <c r="C772" s="100"/>
      <c r="D772" s="105" t="str">
        <f>IF(OR(Historique!$B772="",Historique!$C772=""),"",IF(IFERROR(COUNTIF(INDEX(Données!$E$2:$Z$100,0,MATCH(Historique!$B772,Données!$E$1:$Z$1,0)),Historique!$C772),0)&gt;0,"OK","⚠ ERREUR"))</f>
        <v/>
      </c>
      <c r="F772" s="148" t="b">
        <v>0</v>
      </c>
      <c r="J772" s="2" t="str">
        <f>IF(B772="","",_xlfn.XLOOKUP(B772,Données!$P$2:$P$11,Données!$Q$2:$Q$11,""))</f>
        <v/>
      </c>
    </row>
    <row r="773" spans="1:10" ht="24.75" customHeight="1" x14ac:dyDescent="0.25">
      <c r="A773" s="100"/>
      <c r="B773" s="100"/>
      <c r="C773" s="100"/>
      <c r="D773" s="105" t="str">
        <f>IF(OR(Historique!$B773="",Historique!$C773=""),"",IF(IFERROR(COUNTIF(INDEX(Données!$E$2:$Z$100,0,MATCH(Historique!$B773,Données!$E$1:$Z$1,0)),Historique!$C773),0)&gt;0,"OK","⚠ ERREUR"))</f>
        <v/>
      </c>
      <c r="F773" s="148" t="b">
        <v>0</v>
      </c>
      <c r="J773" s="2" t="str">
        <f>IF(B773="","",_xlfn.XLOOKUP(B773,Données!$P$2:$P$11,Données!$Q$2:$Q$11,""))</f>
        <v/>
      </c>
    </row>
    <row r="774" spans="1:10" ht="24.75" customHeight="1" x14ac:dyDescent="0.25">
      <c r="A774" s="100"/>
      <c r="B774" s="100"/>
      <c r="C774" s="100"/>
      <c r="D774" s="105" t="str">
        <f>IF(OR(Historique!$B774="",Historique!$C774=""),"",IF(IFERROR(COUNTIF(INDEX(Données!$E$2:$Z$100,0,MATCH(Historique!$B774,Données!$E$1:$Z$1,0)),Historique!$C774),0)&gt;0,"OK","⚠ ERREUR"))</f>
        <v/>
      </c>
      <c r="F774" s="148" t="b">
        <v>0</v>
      </c>
      <c r="J774" s="2" t="str">
        <f>IF(B774="","",_xlfn.XLOOKUP(B774,Données!$P$2:$P$11,Données!$Q$2:$Q$11,""))</f>
        <v/>
      </c>
    </row>
    <row r="775" spans="1:10" ht="24.75" customHeight="1" x14ac:dyDescent="0.25">
      <c r="A775" s="100"/>
      <c r="B775" s="100"/>
      <c r="C775" s="100"/>
      <c r="D775" s="105" t="str">
        <f>IF(OR(Historique!$B775="",Historique!$C775=""),"",IF(IFERROR(COUNTIF(INDEX(Données!$E$2:$Z$100,0,MATCH(Historique!$B775,Données!$E$1:$Z$1,0)),Historique!$C775),0)&gt;0,"OK","⚠ ERREUR"))</f>
        <v/>
      </c>
      <c r="F775" s="148" t="b">
        <v>0</v>
      </c>
      <c r="J775" s="2" t="str">
        <f>IF(B775="","",_xlfn.XLOOKUP(B775,Données!$P$2:$P$11,Données!$Q$2:$Q$11,""))</f>
        <v/>
      </c>
    </row>
    <row r="776" spans="1:10" ht="24.75" customHeight="1" x14ac:dyDescent="0.25">
      <c r="A776" s="100"/>
      <c r="B776" s="100"/>
      <c r="C776" s="100"/>
      <c r="D776" s="105" t="str">
        <f>IF(OR(Historique!$B776="",Historique!$C776=""),"",IF(IFERROR(COUNTIF(INDEX(Données!$E$2:$Z$100,0,MATCH(Historique!$B776,Données!$E$1:$Z$1,0)),Historique!$C776),0)&gt;0,"OK","⚠ ERREUR"))</f>
        <v/>
      </c>
      <c r="F776" s="148" t="b">
        <v>0</v>
      </c>
      <c r="J776" s="2" t="str">
        <f>IF(B776="","",_xlfn.XLOOKUP(B776,Données!$P$2:$P$11,Données!$Q$2:$Q$11,""))</f>
        <v/>
      </c>
    </row>
    <row r="777" spans="1:10" ht="24.75" customHeight="1" x14ac:dyDescent="0.25">
      <c r="A777" s="100"/>
      <c r="B777" s="100"/>
      <c r="C777" s="100"/>
      <c r="D777" s="105" t="str">
        <f>IF(OR(Historique!$B777="",Historique!$C777=""),"",IF(IFERROR(COUNTIF(INDEX(Données!$E$2:$Z$100,0,MATCH(Historique!$B777,Données!$E$1:$Z$1,0)),Historique!$C777),0)&gt;0,"OK","⚠ ERREUR"))</f>
        <v/>
      </c>
      <c r="F777" s="148" t="b">
        <v>0</v>
      </c>
      <c r="J777" s="2" t="str">
        <f>IF(B777="","",_xlfn.XLOOKUP(B777,Données!$P$2:$P$11,Données!$Q$2:$Q$11,""))</f>
        <v/>
      </c>
    </row>
    <row r="778" spans="1:10" ht="24.75" customHeight="1" x14ac:dyDescent="0.25">
      <c r="A778" s="100"/>
      <c r="B778" s="100"/>
      <c r="C778" s="100"/>
      <c r="D778" s="105" t="str">
        <f>IF(OR(Historique!$B778="",Historique!$C778=""),"",IF(IFERROR(COUNTIF(INDEX(Données!$E$2:$Z$100,0,MATCH(Historique!$B778,Données!$E$1:$Z$1,0)),Historique!$C778),0)&gt;0,"OK","⚠ ERREUR"))</f>
        <v/>
      </c>
      <c r="F778" s="148" t="b">
        <v>0</v>
      </c>
      <c r="J778" s="2" t="str">
        <f>IF(B778="","",_xlfn.XLOOKUP(B778,Données!$P$2:$P$11,Données!$Q$2:$Q$11,""))</f>
        <v/>
      </c>
    </row>
    <row r="779" spans="1:10" ht="24.75" customHeight="1" x14ac:dyDescent="0.25">
      <c r="A779" s="100"/>
      <c r="B779" s="100"/>
      <c r="C779" s="100"/>
      <c r="D779" s="105" t="str">
        <f>IF(OR(Historique!$B779="",Historique!$C779=""),"",IF(IFERROR(COUNTIF(INDEX(Données!$E$2:$Z$100,0,MATCH(Historique!$B779,Données!$E$1:$Z$1,0)),Historique!$C779),0)&gt;0,"OK","⚠ ERREUR"))</f>
        <v/>
      </c>
      <c r="F779" s="148" t="b">
        <v>0</v>
      </c>
      <c r="J779" s="2" t="str">
        <f>IF(B779="","",_xlfn.XLOOKUP(B779,Données!$P$2:$P$11,Données!$Q$2:$Q$11,""))</f>
        <v/>
      </c>
    </row>
    <row r="780" spans="1:10" ht="24.75" customHeight="1" x14ac:dyDescent="0.25">
      <c r="A780" s="100"/>
      <c r="B780" s="100"/>
      <c r="C780" s="100"/>
      <c r="D780" s="105" t="str">
        <f>IF(OR(Historique!$B780="",Historique!$C780=""),"",IF(IFERROR(COUNTIF(INDEX(Données!$E$2:$Z$100,0,MATCH(Historique!$B780,Données!$E$1:$Z$1,0)),Historique!$C780),0)&gt;0,"OK","⚠ ERREUR"))</f>
        <v/>
      </c>
      <c r="F780" s="148" t="b">
        <v>0</v>
      </c>
      <c r="J780" s="2" t="str">
        <f>IF(B780="","",_xlfn.XLOOKUP(B780,Données!$P$2:$P$11,Données!$Q$2:$Q$11,""))</f>
        <v/>
      </c>
    </row>
    <row r="781" spans="1:10" ht="24.75" customHeight="1" x14ac:dyDescent="0.25">
      <c r="A781" s="100"/>
      <c r="B781" s="100"/>
      <c r="C781" s="100"/>
      <c r="D781" s="105" t="str">
        <f>IF(OR(Historique!$B781="",Historique!$C781=""),"",IF(IFERROR(COUNTIF(INDEX(Données!$E$2:$Z$100,0,MATCH(Historique!$B781,Données!$E$1:$Z$1,0)),Historique!$C781),0)&gt;0,"OK","⚠ ERREUR"))</f>
        <v/>
      </c>
      <c r="F781" s="148" t="b">
        <v>0</v>
      </c>
      <c r="J781" s="2" t="str">
        <f>IF(B781="","",_xlfn.XLOOKUP(B781,Données!$P$2:$P$11,Données!$Q$2:$Q$11,""))</f>
        <v/>
      </c>
    </row>
    <row r="782" spans="1:10" ht="24.75" customHeight="1" x14ac:dyDescent="0.25">
      <c r="A782" s="100"/>
      <c r="B782" s="100"/>
      <c r="C782" s="100"/>
      <c r="D782" s="105" t="str">
        <f>IF(OR(Historique!$B782="",Historique!$C782=""),"",IF(IFERROR(COUNTIF(INDEX(Données!$E$2:$Z$100,0,MATCH(Historique!$B782,Données!$E$1:$Z$1,0)),Historique!$C782),0)&gt;0,"OK","⚠ ERREUR"))</f>
        <v/>
      </c>
      <c r="F782" s="148" t="b">
        <v>0</v>
      </c>
      <c r="J782" s="2" t="str">
        <f>IF(B782="","",_xlfn.XLOOKUP(B782,Données!$P$2:$P$11,Données!$Q$2:$Q$11,""))</f>
        <v/>
      </c>
    </row>
    <row r="783" spans="1:10" ht="24.75" customHeight="1" x14ac:dyDescent="0.25">
      <c r="A783" s="100"/>
      <c r="B783" s="100"/>
      <c r="C783" s="100"/>
      <c r="D783" s="105" t="str">
        <f>IF(OR(Historique!$B783="",Historique!$C783=""),"",IF(IFERROR(COUNTIF(INDEX(Données!$E$2:$Z$100,0,MATCH(Historique!$B783,Données!$E$1:$Z$1,0)),Historique!$C783),0)&gt;0,"OK","⚠ ERREUR"))</f>
        <v/>
      </c>
      <c r="F783" s="148" t="b">
        <v>0</v>
      </c>
      <c r="J783" s="2" t="str">
        <f>IF(B783="","",_xlfn.XLOOKUP(B783,Données!$P$2:$P$11,Données!$Q$2:$Q$11,""))</f>
        <v/>
      </c>
    </row>
    <row r="784" spans="1:10" ht="24.75" customHeight="1" x14ac:dyDescent="0.25">
      <c r="A784" s="100"/>
      <c r="B784" s="100"/>
      <c r="C784" s="100"/>
      <c r="D784" s="105" t="str">
        <f>IF(OR(Historique!$B784="",Historique!$C784=""),"",IF(IFERROR(COUNTIF(INDEX(Données!$E$2:$Z$100,0,MATCH(Historique!$B784,Données!$E$1:$Z$1,0)),Historique!$C784),0)&gt;0,"OK","⚠ ERREUR"))</f>
        <v/>
      </c>
      <c r="F784" s="148" t="b">
        <v>0</v>
      </c>
      <c r="J784" s="2" t="str">
        <f>IF(B784="","",_xlfn.XLOOKUP(B784,Données!$P$2:$P$11,Données!$Q$2:$Q$11,""))</f>
        <v/>
      </c>
    </row>
    <row r="785" spans="1:10" ht="24.75" customHeight="1" x14ac:dyDescent="0.25">
      <c r="A785" s="100"/>
      <c r="B785" s="100"/>
      <c r="C785" s="100"/>
      <c r="D785" s="105" t="str">
        <f>IF(OR(Historique!$B785="",Historique!$C785=""),"",IF(IFERROR(COUNTIF(INDEX(Données!$E$2:$Z$100,0,MATCH(Historique!$B785,Données!$E$1:$Z$1,0)),Historique!$C785),0)&gt;0,"OK","⚠ ERREUR"))</f>
        <v/>
      </c>
      <c r="F785" s="148" t="b">
        <v>0</v>
      </c>
      <c r="J785" s="2" t="str">
        <f>IF(B785="","",_xlfn.XLOOKUP(B785,Données!$P$2:$P$11,Données!$Q$2:$Q$11,""))</f>
        <v/>
      </c>
    </row>
    <row r="786" spans="1:10" ht="24.75" customHeight="1" x14ac:dyDescent="0.25">
      <c r="A786" s="100"/>
      <c r="B786" s="100"/>
      <c r="C786" s="100"/>
      <c r="D786" s="105" t="str">
        <f>IF(OR(Historique!$B786="",Historique!$C786=""),"",IF(IFERROR(COUNTIF(INDEX(Données!$E$2:$Z$100,0,MATCH(Historique!$B786,Données!$E$1:$Z$1,0)),Historique!$C786),0)&gt;0,"OK","⚠ ERREUR"))</f>
        <v/>
      </c>
      <c r="F786" s="148" t="b">
        <v>0</v>
      </c>
      <c r="J786" s="2" t="str">
        <f>IF(B786="","",_xlfn.XLOOKUP(B786,Données!$P$2:$P$11,Données!$Q$2:$Q$11,""))</f>
        <v/>
      </c>
    </row>
    <row r="787" spans="1:10" ht="24.75" customHeight="1" x14ac:dyDescent="0.25">
      <c r="A787" s="100"/>
      <c r="B787" s="100"/>
      <c r="C787" s="100"/>
      <c r="D787" s="105" t="str">
        <f>IF(OR(Historique!$B787="",Historique!$C787=""),"",IF(IFERROR(COUNTIF(INDEX(Données!$E$2:$Z$100,0,MATCH(Historique!$B787,Données!$E$1:$Z$1,0)),Historique!$C787),0)&gt;0,"OK","⚠ ERREUR"))</f>
        <v/>
      </c>
      <c r="F787" s="148" t="b">
        <v>0</v>
      </c>
      <c r="J787" s="2" t="str">
        <f>IF(B787="","",_xlfn.XLOOKUP(B787,Données!$P$2:$P$11,Données!$Q$2:$Q$11,""))</f>
        <v/>
      </c>
    </row>
    <row r="788" spans="1:10" ht="24.75" customHeight="1" x14ac:dyDescent="0.25">
      <c r="A788" s="100"/>
      <c r="B788" s="100"/>
      <c r="C788" s="100"/>
      <c r="D788" s="105" t="str">
        <f>IF(OR(Historique!$B788="",Historique!$C788=""),"",IF(IFERROR(COUNTIF(INDEX(Données!$E$2:$Z$100,0,MATCH(Historique!$B788,Données!$E$1:$Z$1,0)),Historique!$C788),0)&gt;0,"OK","⚠ ERREUR"))</f>
        <v/>
      </c>
      <c r="F788" s="148" t="b">
        <v>0</v>
      </c>
      <c r="J788" s="2" t="str">
        <f>IF(B788="","",_xlfn.XLOOKUP(B788,Données!$P$2:$P$11,Données!$Q$2:$Q$11,""))</f>
        <v/>
      </c>
    </row>
    <row r="789" spans="1:10" ht="24.75" customHeight="1" x14ac:dyDescent="0.25">
      <c r="A789" s="100"/>
      <c r="B789" s="100"/>
      <c r="C789" s="100"/>
      <c r="D789" s="105" t="str">
        <f>IF(OR(Historique!$B789="",Historique!$C789=""),"",IF(IFERROR(COUNTIF(INDEX(Données!$E$2:$Z$100,0,MATCH(Historique!$B789,Données!$E$1:$Z$1,0)),Historique!$C789),0)&gt;0,"OK","⚠ ERREUR"))</f>
        <v/>
      </c>
      <c r="F789" s="148" t="b">
        <v>0</v>
      </c>
      <c r="J789" s="2" t="str">
        <f>IF(B789="","",_xlfn.XLOOKUP(B789,Données!$P$2:$P$11,Données!$Q$2:$Q$11,""))</f>
        <v/>
      </c>
    </row>
    <row r="790" spans="1:10" ht="24.75" customHeight="1" x14ac:dyDescent="0.25">
      <c r="A790" s="100"/>
      <c r="B790" s="100"/>
      <c r="C790" s="100"/>
      <c r="D790" s="105" t="str">
        <f>IF(OR(Historique!$B790="",Historique!$C790=""),"",IF(IFERROR(COUNTIF(INDEX(Données!$E$2:$Z$100,0,MATCH(Historique!$B790,Données!$E$1:$Z$1,0)),Historique!$C790),0)&gt;0,"OK","⚠ ERREUR"))</f>
        <v/>
      </c>
      <c r="F790" s="148" t="b">
        <v>0</v>
      </c>
      <c r="J790" s="2" t="str">
        <f>IF(B790="","",_xlfn.XLOOKUP(B790,Données!$P$2:$P$11,Données!$Q$2:$Q$11,""))</f>
        <v/>
      </c>
    </row>
    <row r="791" spans="1:10" ht="24.75" customHeight="1" x14ac:dyDescent="0.25">
      <c r="A791" s="100"/>
      <c r="B791" s="100"/>
      <c r="C791" s="100"/>
      <c r="D791" s="105" t="str">
        <f>IF(OR(Historique!$B791="",Historique!$C791=""),"",IF(IFERROR(COUNTIF(INDEX(Données!$E$2:$Z$100,0,MATCH(Historique!$B791,Données!$E$1:$Z$1,0)),Historique!$C791),0)&gt;0,"OK","⚠ ERREUR"))</f>
        <v/>
      </c>
      <c r="F791" s="148" t="b">
        <v>0</v>
      </c>
      <c r="J791" s="2" t="str">
        <f>IF(B791="","",_xlfn.XLOOKUP(B791,Données!$P$2:$P$11,Données!$Q$2:$Q$11,""))</f>
        <v/>
      </c>
    </row>
    <row r="792" spans="1:10" ht="24.75" customHeight="1" x14ac:dyDescent="0.25">
      <c r="A792" s="100"/>
      <c r="B792" s="100"/>
      <c r="C792" s="100"/>
      <c r="D792" s="105" t="str">
        <f>IF(OR(Historique!$B792="",Historique!$C792=""),"",IF(IFERROR(COUNTIF(INDEX(Données!$E$2:$Z$100,0,MATCH(Historique!$B792,Données!$E$1:$Z$1,0)),Historique!$C792),0)&gt;0,"OK","⚠ ERREUR"))</f>
        <v/>
      </c>
      <c r="F792" s="148" t="b">
        <v>0</v>
      </c>
      <c r="J792" s="2" t="str">
        <f>IF(B792="","",_xlfn.XLOOKUP(B792,Données!$P$2:$P$11,Données!$Q$2:$Q$11,""))</f>
        <v/>
      </c>
    </row>
    <row r="793" spans="1:10" ht="24.75" customHeight="1" x14ac:dyDescent="0.25">
      <c r="A793" s="100"/>
      <c r="B793" s="100"/>
      <c r="C793" s="100"/>
      <c r="D793" s="105" t="str">
        <f>IF(OR(Historique!$B793="",Historique!$C793=""),"",IF(IFERROR(COUNTIF(INDEX(Données!$E$2:$Z$100,0,MATCH(Historique!$B793,Données!$E$1:$Z$1,0)),Historique!$C793),0)&gt;0,"OK","⚠ ERREUR"))</f>
        <v/>
      </c>
      <c r="F793" s="148" t="b">
        <v>0</v>
      </c>
      <c r="J793" s="2" t="str">
        <f>IF(B793="","",_xlfn.XLOOKUP(B793,Données!$P$2:$P$11,Données!$Q$2:$Q$11,""))</f>
        <v/>
      </c>
    </row>
    <row r="794" spans="1:10" ht="24.75" customHeight="1" x14ac:dyDescent="0.25">
      <c r="A794" s="100"/>
      <c r="B794" s="100"/>
      <c r="C794" s="100"/>
      <c r="D794" s="105" t="str">
        <f>IF(OR(Historique!$B794="",Historique!$C794=""),"",IF(IFERROR(COUNTIF(INDEX(Données!$E$2:$Z$100,0,MATCH(Historique!$B794,Données!$E$1:$Z$1,0)),Historique!$C794),0)&gt;0,"OK","⚠ ERREUR"))</f>
        <v/>
      </c>
      <c r="F794" s="148" t="b">
        <v>0</v>
      </c>
      <c r="J794" s="2" t="str">
        <f>IF(B794="","",_xlfn.XLOOKUP(B794,Données!$P$2:$P$11,Données!$Q$2:$Q$11,""))</f>
        <v/>
      </c>
    </row>
    <row r="795" spans="1:10" ht="24.75" customHeight="1" x14ac:dyDescent="0.25">
      <c r="A795" s="100"/>
      <c r="B795" s="100"/>
      <c r="C795" s="100"/>
      <c r="D795" s="105" t="str">
        <f>IF(OR(Historique!$B795="",Historique!$C795=""),"",IF(IFERROR(COUNTIF(INDEX(Données!$E$2:$Z$100,0,MATCH(Historique!$B795,Données!$E$1:$Z$1,0)),Historique!$C795),0)&gt;0,"OK","⚠ ERREUR"))</f>
        <v/>
      </c>
      <c r="F795" s="148" t="b">
        <v>0</v>
      </c>
      <c r="J795" s="2" t="str">
        <f>IF(B795="","",_xlfn.XLOOKUP(B795,Données!$P$2:$P$11,Données!$Q$2:$Q$11,""))</f>
        <v/>
      </c>
    </row>
    <row r="796" spans="1:10" ht="24.75" customHeight="1" x14ac:dyDescent="0.25">
      <c r="A796" s="100"/>
      <c r="B796" s="100"/>
      <c r="C796" s="100"/>
      <c r="D796" s="105" t="str">
        <f>IF(OR(Historique!$B796="",Historique!$C796=""),"",IF(IFERROR(COUNTIF(INDEX(Données!$E$2:$Z$100,0,MATCH(Historique!$B796,Données!$E$1:$Z$1,0)),Historique!$C796),0)&gt;0,"OK","⚠ ERREUR"))</f>
        <v/>
      </c>
      <c r="F796" s="148" t="b">
        <v>0</v>
      </c>
      <c r="J796" s="2" t="str">
        <f>IF(B796="","",_xlfn.XLOOKUP(B796,Données!$P$2:$P$11,Données!$Q$2:$Q$11,""))</f>
        <v/>
      </c>
    </row>
    <row r="797" spans="1:10" ht="24.75" customHeight="1" x14ac:dyDescent="0.25">
      <c r="A797" s="100"/>
      <c r="B797" s="100"/>
      <c r="C797" s="100"/>
      <c r="D797" s="105" t="str">
        <f>IF(OR(Historique!$B797="",Historique!$C797=""),"",IF(IFERROR(COUNTIF(INDEX(Données!$E$2:$Z$100,0,MATCH(Historique!$B797,Données!$E$1:$Z$1,0)),Historique!$C797),0)&gt;0,"OK","⚠ ERREUR"))</f>
        <v/>
      </c>
      <c r="F797" s="148" t="b">
        <v>0</v>
      </c>
      <c r="J797" s="2" t="str">
        <f>IF(B797="","",_xlfn.XLOOKUP(B797,Données!$P$2:$P$11,Données!$Q$2:$Q$11,""))</f>
        <v/>
      </c>
    </row>
    <row r="798" spans="1:10" ht="24.75" customHeight="1" x14ac:dyDescent="0.25">
      <c r="A798" s="100"/>
      <c r="B798" s="100"/>
      <c r="C798" s="100"/>
      <c r="D798" s="105" t="str">
        <f>IF(OR(Historique!$B798="",Historique!$C798=""),"",IF(IFERROR(COUNTIF(INDEX(Données!$E$2:$Z$100,0,MATCH(Historique!$B798,Données!$E$1:$Z$1,0)),Historique!$C798),0)&gt;0,"OK","⚠ ERREUR"))</f>
        <v/>
      </c>
      <c r="F798" s="148" t="b">
        <v>0</v>
      </c>
      <c r="J798" s="2" t="str">
        <f>IF(B798="","",_xlfn.XLOOKUP(B798,Données!$P$2:$P$11,Données!$Q$2:$Q$11,""))</f>
        <v/>
      </c>
    </row>
    <row r="799" spans="1:10" ht="24.75" customHeight="1" x14ac:dyDescent="0.25">
      <c r="A799" s="100"/>
      <c r="B799" s="100"/>
      <c r="C799" s="100"/>
      <c r="D799" s="105" t="str">
        <f>IF(OR(Historique!$B799="",Historique!$C799=""),"",IF(IFERROR(COUNTIF(INDEX(Données!$E$2:$Z$100,0,MATCH(Historique!$B799,Données!$E$1:$Z$1,0)),Historique!$C799),0)&gt;0,"OK","⚠ ERREUR"))</f>
        <v/>
      </c>
      <c r="F799" s="148" t="b">
        <v>0</v>
      </c>
      <c r="J799" s="2" t="str">
        <f>IF(B799="","",_xlfn.XLOOKUP(B799,Données!$P$2:$P$11,Données!$Q$2:$Q$11,""))</f>
        <v/>
      </c>
    </row>
    <row r="800" spans="1:10" ht="24.75" customHeight="1" x14ac:dyDescent="0.25">
      <c r="A800" s="100"/>
      <c r="B800" s="100"/>
      <c r="C800" s="100"/>
      <c r="D800" s="105" t="str">
        <f>IF(OR(Historique!$B800="",Historique!$C800=""),"",IF(IFERROR(COUNTIF(INDEX(Données!$E$2:$Z$100,0,MATCH(Historique!$B800,Données!$E$1:$Z$1,0)),Historique!$C800),0)&gt;0,"OK","⚠ ERREUR"))</f>
        <v/>
      </c>
      <c r="F800" s="148" t="b">
        <v>0</v>
      </c>
      <c r="J800" s="2" t="str">
        <f>IF(B800="","",_xlfn.XLOOKUP(B800,Données!$P$2:$P$11,Données!$Q$2:$Q$11,""))</f>
        <v/>
      </c>
    </row>
    <row r="801" spans="1:10" ht="24.75" customHeight="1" x14ac:dyDescent="0.25">
      <c r="A801" s="100"/>
      <c r="B801" s="100"/>
      <c r="C801" s="100"/>
      <c r="D801" s="105" t="str">
        <f>IF(OR(Historique!$B801="",Historique!$C801=""),"",IF(IFERROR(COUNTIF(INDEX(Données!$E$2:$Z$100,0,MATCH(Historique!$B801,Données!$E$1:$Z$1,0)),Historique!$C801),0)&gt;0,"OK","⚠ ERREUR"))</f>
        <v/>
      </c>
      <c r="F801" s="148" t="b">
        <v>0</v>
      </c>
      <c r="J801" s="2" t="str">
        <f>IF(B801="","",_xlfn.XLOOKUP(B801,Données!$P$2:$P$11,Données!$Q$2:$Q$11,""))</f>
        <v/>
      </c>
    </row>
    <row r="802" spans="1:10" ht="24.75" customHeight="1" x14ac:dyDescent="0.25">
      <c r="A802" s="100"/>
      <c r="B802" s="100"/>
      <c r="C802" s="100"/>
      <c r="D802" s="105" t="str">
        <f>IF(OR(Historique!$B802="",Historique!$C802=""),"",IF(IFERROR(COUNTIF(INDEX(Données!$E$2:$Z$100,0,MATCH(Historique!$B802,Données!$E$1:$Z$1,0)),Historique!$C802),0)&gt;0,"OK","⚠ ERREUR"))</f>
        <v/>
      </c>
      <c r="F802" s="148" t="b">
        <v>0</v>
      </c>
      <c r="J802" s="2" t="str">
        <f>IF(B802="","",_xlfn.XLOOKUP(B802,Données!$P$2:$P$11,Données!$Q$2:$Q$11,""))</f>
        <v/>
      </c>
    </row>
    <row r="803" spans="1:10" ht="24.75" customHeight="1" x14ac:dyDescent="0.25">
      <c r="A803" s="100"/>
      <c r="B803" s="100"/>
      <c r="C803" s="100"/>
      <c r="D803" s="105" t="str">
        <f>IF(OR(Historique!$B803="",Historique!$C803=""),"",IF(IFERROR(COUNTIF(INDEX(Données!$E$2:$Z$100,0,MATCH(Historique!$B803,Données!$E$1:$Z$1,0)),Historique!$C803),0)&gt;0,"OK","⚠ ERREUR"))</f>
        <v/>
      </c>
      <c r="F803" s="148" t="b">
        <v>0</v>
      </c>
      <c r="J803" s="2" t="str">
        <f>IF(B803="","",_xlfn.XLOOKUP(B803,Données!$P$2:$P$11,Données!$Q$2:$Q$11,""))</f>
        <v/>
      </c>
    </row>
    <row r="804" spans="1:10" ht="24.75" customHeight="1" x14ac:dyDescent="0.25">
      <c r="A804" s="100"/>
      <c r="B804" s="100"/>
      <c r="C804" s="100"/>
      <c r="D804" s="105" t="str">
        <f>IF(OR(Historique!$B804="",Historique!$C804=""),"",IF(IFERROR(COUNTIF(INDEX(Données!$E$2:$Z$100,0,MATCH(Historique!$B804,Données!$E$1:$Z$1,0)),Historique!$C804),0)&gt;0,"OK","⚠ ERREUR"))</f>
        <v/>
      </c>
      <c r="F804" s="148" t="b">
        <v>0</v>
      </c>
      <c r="J804" s="2" t="str">
        <f>IF(B804="","",_xlfn.XLOOKUP(B804,Données!$P$2:$P$11,Données!$Q$2:$Q$11,""))</f>
        <v/>
      </c>
    </row>
    <row r="805" spans="1:10" ht="24.75" customHeight="1" x14ac:dyDescent="0.25">
      <c r="A805" s="100"/>
      <c r="B805" s="100"/>
      <c r="C805" s="100"/>
      <c r="D805" s="105" t="str">
        <f>IF(OR(Historique!$B805="",Historique!$C805=""),"",IF(IFERROR(COUNTIF(INDEX(Données!$E$2:$Z$100,0,MATCH(Historique!$B805,Données!$E$1:$Z$1,0)),Historique!$C805),0)&gt;0,"OK","⚠ ERREUR"))</f>
        <v/>
      </c>
      <c r="F805" s="148" t="b">
        <v>0</v>
      </c>
      <c r="J805" s="2" t="str">
        <f>IF(B805="","",_xlfn.XLOOKUP(B805,Données!$P$2:$P$11,Données!$Q$2:$Q$11,""))</f>
        <v/>
      </c>
    </row>
    <row r="806" spans="1:10" ht="24.75" customHeight="1" x14ac:dyDescent="0.25">
      <c r="A806" s="100"/>
      <c r="B806" s="100"/>
      <c r="C806" s="100"/>
      <c r="D806" s="105" t="str">
        <f>IF(OR(Historique!$B806="",Historique!$C806=""),"",IF(IFERROR(COUNTIF(INDEX(Données!$E$2:$Z$100,0,MATCH(Historique!$B806,Données!$E$1:$Z$1,0)),Historique!$C806),0)&gt;0,"OK","⚠ ERREUR"))</f>
        <v/>
      </c>
      <c r="F806" s="148" t="b">
        <v>0</v>
      </c>
      <c r="J806" s="2" t="str">
        <f>IF(B806="","",_xlfn.XLOOKUP(B806,Données!$P$2:$P$11,Données!$Q$2:$Q$11,""))</f>
        <v/>
      </c>
    </row>
    <row r="807" spans="1:10" ht="24.75" customHeight="1" x14ac:dyDescent="0.25">
      <c r="A807" s="100"/>
      <c r="B807" s="100"/>
      <c r="C807" s="100"/>
      <c r="D807" s="105" t="str">
        <f>IF(OR(Historique!$B807="",Historique!$C807=""),"",IF(IFERROR(COUNTIF(INDEX(Données!$E$2:$Z$100,0,MATCH(Historique!$B807,Données!$E$1:$Z$1,0)),Historique!$C807),0)&gt;0,"OK","⚠ ERREUR"))</f>
        <v/>
      </c>
      <c r="F807" s="148" t="b">
        <v>0</v>
      </c>
      <c r="J807" s="2" t="str">
        <f>IF(B807="","",_xlfn.XLOOKUP(B807,Données!$P$2:$P$11,Données!$Q$2:$Q$11,""))</f>
        <v/>
      </c>
    </row>
    <row r="808" spans="1:10" ht="24.75" customHeight="1" x14ac:dyDescent="0.25">
      <c r="A808" s="100"/>
      <c r="B808" s="100"/>
      <c r="C808" s="100"/>
      <c r="D808" s="105" t="str">
        <f>IF(OR(Historique!$B808="",Historique!$C808=""),"",IF(IFERROR(COUNTIF(INDEX(Données!$E$2:$Z$100,0,MATCH(Historique!$B808,Données!$E$1:$Z$1,0)),Historique!$C808),0)&gt;0,"OK","⚠ ERREUR"))</f>
        <v/>
      </c>
      <c r="F808" s="148" t="b">
        <v>0</v>
      </c>
      <c r="J808" s="2" t="str">
        <f>IF(B808="","",_xlfn.XLOOKUP(B808,Données!$P$2:$P$11,Données!$Q$2:$Q$11,""))</f>
        <v/>
      </c>
    </row>
    <row r="809" spans="1:10" ht="24.75" customHeight="1" x14ac:dyDescent="0.25">
      <c r="A809" s="100"/>
      <c r="B809" s="100"/>
      <c r="C809" s="100"/>
      <c r="D809" s="105" t="str">
        <f>IF(OR(Historique!$B809="",Historique!$C809=""),"",IF(IFERROR(COUNTIF(INDEX(Données!$E$2:$Z$100,0,MATCH(Historique!$B809,Données!$E$1:$Z$1,0)),Historique!$C809),0)&gt;0,"OK","⚠ ERREUR"))</f>
        <v/>
      </c>
      <c r="F809" s="148" t="b">
        <v>0</v>
      </c>
      <c r="J809" s="2" t="str">
        <f>IF(B809="","",_xlfn.XLOOKUP(B809,Données!$P$2:$P$11,Données!$Q$2:$Q$11,""))</f>
        <v/>
      </c>
    </row>
    <row r="810" spans="1:10" ht="24.75" customHeight="1" x14ac:dyDescent="0.25">
      <c r="A810" s="100"/>
      <c r="B810" s="100"/>
      <c r="C810" s="100"/>
      <c r="D810" s="105" t="str">
        <f>IF(OR(Historique!$B810="",Historique!$C810=""),"",IF(IFERROR(COUNTIF(INDEX(Données!$E$2:$Z$100,0,MATCH(Historique!$B810,Données!$E$1:$Z$1,0)),Historique!$C810),0)&gt;0,"OK","⚠ ERREUR"))</f>
        <v/>
      </c>
      <c r="F810" s="148" t="b">
        <v>0</v>
      </c>
      <c r="J810" s="2" t="str">
        <f>IF(B810="","",_xlfn.XLOOKUP(B810,Données!$P$2:$P$11,Données!$Q$2:$Q$11,""))</f>
        <v/>
      </c>
    </row>
    <row r="811" spans="1:10" ht="24.75" customHeight="1" x14ac:dyDescent="0.25">
      <c r="A811" s="100"/>
      <c r="B811" s="100"/>
      <c r="C811" s="100"/>
      <c r="D811" s="105" t="str">
        <f>IF(OR(Historique!$B811="",Historique!$C811=""),"",IF(IFERROR(COUNTIF(INDEX(Données!$E$2:$Z$100,0,MATCH(Historique!$B811,Données!$E$1:$Z$1,0)),Historique!$C811),0)&gt;0,"OK","⚠ ERREUR"))</f>
        <v/>
      </c>
      <c r="F811" s="148" t="b">
        <v>0</v>
      </c>
      <c r="J811" s="2" t="str">
        <f>IF(B811="","",_xlfn.XLOOKUP(B811,Données!$P$2:$P$11,Données!$Q$2:$Q$11,""))</f>
        <v/>
      </c>
    </row>
    <row r="812" spans="1:10" ht="24.75" customHeight="1" x14ac:dyDescent="0.25">
      <c r="A812" s="100"/>
      <c r="B812" s="100"/>
      <c r="C812" s="100"/>
      <c r="D812" s="105" t="str">
        <f>IF(OR(Historique!$B812="",Historique!$C812=""),"",IF(IFERROR(COUNTIF(INDEX(Données!$E$2:$Z$100,0,MATCH(Historique!$B812,Données!$E$1:$Z$1,0)),Historique!$C812),0)&gt;0,"OK","⚠ ERREUR"))</f>
        <v/>
      </c>
      <c r="F812" s="148" t="b">
        <v>0</v>
      </c>
      <c r="J812" s="2" t="str">
        <f>IF(B812="","",_xlfn.XLOOKUP(B812,Données!$P$2:$P$11,Données!$Q$2:$Q$11,""))</f>
        <v/>
      </c>
    </row>
    <row r="813" spans="1:10" ht="24.75" customHeight="1" x14ac:dyDescent="0.25">
      <c r="A813" s="100"/>
      <c r="B813" s="100"/>
      <c r="C813" s="100"/>
      <c r="D813" s="105" t="str">
        <f>IF(OR(Historique!$B813="",Historique!$C813=""),"",IF(IFERROR(COUNTIF(INDEX(Données!$E$2:$Z$100,0,MATCH(Historique!$B813,Données!$E$1:$Z$1,0)),Historique!$C813),0)&gt;0,"OK","⚠ ERREUR"))</f>
        <v/>
      </c>
      <c r="F813" s="148" t="b">
        <v>0</v>
      </c>
      <c r="J813" s="2" t="str">
        <f>IF(B813="","",_xlfn.XLOOKUP(B813,Données!$P$2:$P$11,Données!$Q$2:$Q$11,""))</f>
        <v/>
      </c>
    </row>
    <row r="814" spans="1:10" ht="24.75" customHeight="1" x14ac:dyDescent="0.25">
      <c r="A814" s="100"/>
      <c r="B814" s="100"/>
      <c r="C814" s="100"/>
      <c r="D814" s="105" t="str">
        <f>IF(OR(Historique!$B814="",Historique!$C814=""),"",IF(IFERROR(COUNTIF(INDEX(Données!$E$2:$Z$100,0,MATCH(Historique!$B814,Données!$E$1:$Z$1,0)),Historique!$C814),0)&gt;0,"OK","⚠ ERREUR"))</f>
        <v/>
      </c>
      <c r="F814" s="148" t="b">
        <v>0</v>
      </c>
      <c r="J814" s="2" t="str">
        <f>IF(B814="","",_xlfn.XLOOKUP(B814,Données!$P$2:$P$11,Données!$Q$2:$Q$11,""))</f>
        <v/>
      </c>
    </row>
    <row r="815" spans="1:10" ht="24.75" customHeight="1" x14ac:dyDescent="0.25">
      <c r="A815" s="100"/>
      <c r="B815" s="100"/>
      <c r="C815" s="100"/>
      <c r="D815" s="105" t="str">
        <f>IF(OR(Historique!$B815="",Historique!$C815=""),"",IF(IFERROR(COUNTIF(INDEX(Données!$E$2:$Z$100,0,MATCH(Historique!$B815,Données!$E$1:$Z$1,0)),Historique!$C815),0)&gt;0,"OK","⚠ ERREUR"))</f>
        <v/>
      </c>
      <c r="F815" s="148" t="b">
        <v>0</v>
      </c>
      <c r="J815" s="2" t="str">
        <f>IF(B815="","",_xlfn.XLOOKUP(B815,Données!$P$2:$P$11,Données!$Q$2:$Q$11,""))</f>
        <v/>
      </c>
    </row>
    <row r="816" spans="1:10" ht="24.75" customHeight="1" x14ac:dyDescent="0.25">
      <c r="A816" s="100"/>
      <c r="B816" s="100"/>
      <c r="C816" s="100"/>
      <c r="D816" s="105" t="str">
        <f>IF(OR(Historique!$B816="",Historique!$C816=""),"",IF(IFERROR(COUNTIF(INDEX(Données!$E$2:$Z$100,0,MATCH(Historique!$B816,Données!$E$1:$Z$1,0)),Historique!$C816),0)&gt;0,"OK","⚠ ERREUR"))</f>
        <v/>
      </c>
      <c r="F816" s="148" t="b">
        <v>0</v>
      </c>
      <c r="J816" s="2" t="str">
        <f>IF(B816="","",_xlfn.XLOOKUP(B816,Données!$P$2:$P$11,Données!$Q$2:$Q$11,""))</f>
        <v/>
      </c>
    </row>
    <row r="817" spans="1:10" ht="24.75" customHeight="1" x14ac:dyDescent="0.25">
      <c r="A817" s="100"/>
      <c r="B817" s="100"/>
      <c r="C817" s="100"/>
      <c r="D817" s="105" t="str">
        <f>IF(OR(Historique!$B817="",Historique!$C817=""),"",IF(IFERROR(COUNTIF(INDEX(Données!$E$2:$Z$100,0,MATCH(Historique!$B817,Données!$E$1:$Z$1,0)),Historique!$C817),0)&gt;0,"OK","⚠ ERREUR"))</f>
        <v/>
      </c>
      <c r="F817" s="148" t="b">
        <v>0</v>
      </c>
      <c r="J817" s="2" t="str">
        <f>IF(B817="","",_xlfn.XLOOKUP(B817,Données!$P$2:$P$11,Données!$Q$2:$Q$11,""))</f>
        <v/>
      </c>
    </row>
    <row r="818" spans="1:10" ht="24.75" customHeight="1" x14ac:dyDescent="0.25">
      <c r="A818" s="100"/>
      <c r="B818" s="100"/>
      <c r="C818" s="100"/>
      <c r="D818" s="105" t="str">
        <f>IF(OR(Historique!$B818="",Historique!$C818=""),"",IF(IFERROR(COUNTIF(INDEX(Données!$E$2:$Z$100,0,MATCH(Historique!$B818,Données!$E$1:$Z$1,0)),Historique!$C818),0)&gt;0,"OK","⚠ ERREUR"))</f>
        <v/>
      </c>
      <c r="F818" s="148" t="b">
        <v>0</v>
      </c>
      <c r="J818" s="2" t="str">
        <f>IF(B818="","",_xlfn.XLOOKUP(B818,Données!$P$2:$P$11,Données!$Q$2:$Q$11,""))</f>
        <v/>
      </c>
    </row>
    <row r="819" spans="1:10" ht="24.75" customHeight="1" x14ac:dyDescent="0.25">
      <c r="A819" s="100"/>
      <c r="B819" s="100"/>
      <c r="C819" s="100"/>
      <c r="D819" s="105" t="str">
        <f>IF(OR(Historique!$B819="",Historique!$C819=""),"",IF(IFERROR(COUNTIF(INDEX(Données!$E$2:$Z$100,0,MATCH(Historique!$B819,Données!$E$1:$Z$1,0)),Historique!$C819),0)&gt;0,"OK","⚠ ERREUR"))</f>
        <v/>
      </c>
      <c r="F819" s="148" t="b">
        <v>0</v>
      </c>
      <c r="J819" s="2" t="str">
        <f>IF(B819="","",_xlfn.XLOOKUP(B819,Données!$P$2:$P$11,Données!$Q$2:$Q$11,""))</f>
        <v/>
      </c>
    </row>
    <row r="820" spans="1:10" ht="24.75" customHeight="1" x14ac:dyDescent="0.25">
      <c r="A820" s="100"/>
      <c r="B820" s="100"/>
      <c r="C820" s="100"/>
      <c r="D820" s="105" t="str">
        <f>IF(OR(Historique!$B820="",Historique!$C820=""),"",IF(IFERROR(COUNTIF(INDEX(Données!$E$2:$Z$100,0,MATCH(Historique!$B820,Données!$E$1:$Z$1,0)),Historique!$C820),0)&gt;0,"OK","⚠ ERREUR"))</f>
        <v/>
      </c>
      <c r="F820" s="148" t="b">
        <v>0</v>
      </c>
      <c r="J820" s="2" t="str">
        <f>IF(B820="","",_xlfn.XLOOKUP(B820,Données!$P$2:$P$11,Données!$Q$2:$Q$11,""))</f>
        <v/>
      </c>
    </row>
    <row r="821" spans="1:10" ht="24.75" customHeight="1" x14ac:dyDescent="0.25">
      <c r="A821" s="100"/>
      <c r="B821" s="100"/>
      <c r="C821" s="100"/>
      <c r="D821" s="105" t="str">
        <f>IF(OR(Historique!$B821="",Historique!$C821=""),"",IF(IFERROR(COUNTIF(INDEX(Données!$E$2:$Z$100,0,MATCH(Historique!$B821,Données!$E$1:$Z$1,0)),Historique!$C821),0)&gt;0,"OK","⚠ ERREUR"))</f>
        <v/>
      </c>
      <c r="F821" s="148" t="b">
        <v>0</v>
      </c>
      <c r="J821" s="2" t="str">
        <f>IF(B821="","",_xlfn.XLOOKUP(B821,Données!$P$2:$P$11,Données!$Q$2:$Q$11,""))</f>
        <v/>
      </c>
    </row>
    <row r="822" spans="1:10" ht="24.75" customHeight="1" x14ac:dyDescent="0.25">
      <c r="A822" s="100"/>
      <c r="B822" s="100"/>
      <c r="C822" s="100"/>
      <c r="D822" s="105" t="str">
        <f>IF(OR(Historique!$B822="",Historique!$C822=""),"",IF(IFERROR(COUNTIF(INDEX(Données!$E$2:$Z$100,0,MATCH(Historique!$B822,Données!$E$1:$Z$1,0)),Historique!$C822),0)&gt;0,"OK","⚠ ERREUR"))</f>
        <v/>
      </c>
      <c r="F822" s="148" t="b">
        <v>0</v>
      </c>
      <c r="J822" s="2" t="str">
        <f>IF(B822="","",_xlfn.XLOOKUP(B822,Données!$P$2:$P$11,Données!$Q$2:$Q$11,""))</f>
        <v/>
      </c>
    </row>
    <row r="823" spans="1:10" ht="24.75" customHeight="1" x14ac:dyDescent="0.25">
      <c r="A823" s="100"/>
      <c r="B823" s="100"/>
      <c r="C823" s="100"/>
      <c r="D823" s="105" t="str">
        <f>IF(OR(Historique!$B823="",Historique!$C823=""),"",IF(IFERROR(COUNTIF(INDEX(Données!$E$2:$Z$100,0,MATCH(Historique!$B823,Données!$E$1:$Z$1,0)),Historique!$C823),0)&gt;0,"OK","⚠ ERREUR"))</f>
        <v/>
      </c>
      <c r="F823" s="148" t="b">
        <v>0</v>
      </c>
      <c r="J823" s="2" t="str">
        <f>IF(B823="","",_xlfn.XLOOKUP(B823,Données!$P$2:$P$11,Données!$Q$2:$Q$11,""))</f>
        <v/>
      </c>
    </row>
    <row r="824" spans="1:10" ht="24.75" customHeight="1" x14ac:dyDescent="0.25">
      <c r="A824" s="100"/>
      <c r="B824" s="100"/>
      <c r="C824" s="100"/>
      <c r="D824" s="105" t="str">
        <f>IF(OR(Historique!$B824="",Historique!$C824=""),"",IF(IFERROR(COUNTIF(INDEX(Données!$E$2:$Z$100,0,MATCH(Historique!$B824,Données!$E$1:$Z$1,0)),Historique!$C824),0)&gt;0,"OK","⚠ ERREUR"))</f>
        <v/>
      </c>
      <c r="F824" s="148" t="b">
        <v>0</v>
      </c>
      <c r="J824" s="2" t="str">
        <f>IF(B824="","",_xlfn.XLOOKUP(B824,Données!$P$2:$P$11,Données!$Q$2:$Q$11,""))</f>
        <v/>
      </c>
    </row>
    <row r="825" spans="1:10" ht="24.75" customHeight="1" x14ac:dyDescent="0.25">
      <c r="A825" s="100"/>
      <c r="B825" s="100"/>
      <c r="C825" s="100"/>
      <c r="D825" s="105" t="str">
        <f>IF(OR(Historique!$B825="",Historique!$C825=""),"",IF(IFERROR(COUNTIF(INDEX(Données!$E$2:$Z$100,0,MATCH(Historique!$B825,Données!$E$1:$Z$1,0)),Historique!$C825),0)&gt;0,"OK","⚠ ERREUR"))</f>
        <v/>
      </c>
      <c r="F825" s="148" t="b">
        <v>0</v>
      </c>
      <c r="J825" s="2" t="str">
        <f>IF(B825="","",_xlfn.XLOOKUP(B825,Données!$P$2:$P$11,Données!$Q$2:$Q$11,""))</f>
        <v/>
      </c>
    </row>
    <row r="826" spans="1:10" ht="24.75" customHeight="1" x14ac:dyDescent="0.25">
      <c r="A826" s="100"/>
      <c r="B826" s="100"/>
      <c r="C826" s="100"/>
      <c r="D826" s="105" t="str">
        <f>IF(OR(Historique!$B826="",Historique!$C826=""),"",IF(IFERROR(COUNTIF(INDEX(Données!$E$2:$Z$100,0,MATCH(Historique!$B826,Données!$E$1:$Z$1,0)),Historique!$C826),0)&gt;0,"OK","⚠ ERREUR"))</f>
        <v/>
      </c>
      <c r="F826" s="148" t="b">
        <v>0</v>
      </c>
      <c r="J826" s="2" t="str">
        <f>IF(B826="","",_xlfn.XLOOKUP(B826,Données!$P$2:$P$11,Données!$Q$2:$Q$11,""))</f>
        <v/>
      </c>
    </row>
    <row r="827" spans="1:10" ht="24.75" customHeight="1" x14ac:dyDescent="0.25">
      <c r="A827" s="100"/>
      <c r="B827" s="100"/>
      <c r="C827" s="100"/>
      <c r="D827" s="105" t="str">
        <f>IF(OR(Historique!$B827="",Historique!$C827=""),"",IF(IFERROR(COUNTIF(INDEX(Données!$E$2:$Z$100,0,MATCH(Historique!$B827,Données!$E$1:$Z$1,0)),Historique!$C827),0)&gt;0,"OK","⚠ ERREUR"))</f>
        <v/>
      </c>
      <c r="F827" s="148" t="b">
        <v>0</v>
      </c>
      <c r="J827" s="2" t="str">
        <f>IF(B827="","",_xlfn.XLOOKUP(B827,Données!$P$2:$P$11,Données!$Q$2:$Q$11,""))</f>
        <v/>
      </c>
    </row>
    <row r="828" spans="1:10" ht="24.75" customHeight="1" x14ac:dyDescent="0.25">
      <c r="A828" s="100"/>
      <c r="B828" s="100"/>
      <c r="C828" s="100"/>
      <c r="D828" s="105" t="str">
        <f>IF(OR(Historique!$B828="",Historique!$C828=""),"",IF(IFERROR(COUNTIF(INDEX(Données!$E$2:$Z$100,0,MATCH(Historique!$B828,Données!$E$1:$Z$1,0)),Historique!$C828),0)&gt;0,"OK","⚠ ERREUR"))</f>
        <v/>
      </c>
      <c r="F828" s="148" t="b">
        <v>0</v>
      </c>
      <c r="J828" s="2" t="str">
        <f>IF(B828="","",_xlfn.XLOOKUP(B828,Données!$P$2:$P$11,Données!$Q$2:$Q$11,""))</f>
        <v/>
      </c>
    </row>
    <row r="829" spans="1:10" ht="24.75" customHeight="1" x14ac:dyDescent="0.25">
      <c r="A829" s="100"/>
      <c r="B829" s="100"/>
      <c r="C829" s="100"/>
      <c r="D829" s="105" t="str">
        <f>IF(OR(Historique!$B829="",Historique!$C829=""),"",IF(IFERROR(COUNTIF(INDEX(Données!$E$2:$Z$100,0,MATCH(Historique!$B829,Données!$E$1:$Z$1,0)),Historique!$C829),0)&gt;0,"OK","⚠ ERREUR"))</f>
        <v/>
      </c>
      <c r="F829" s="148" t="b">
        <v>0</v>
      </c>
      <c r="J829" s="2" t="str">
        <f>IF(B829="","",_xlfn.XLOOKUP(B829,Données!$P$2:$P$11,Données!$Q$2:$Q$11,""))</f>
        <v/>
      </c>
    </row>
    <row r="830" spans="1:10" ht="24.75" customHeight="1" x14ac:dyDescent="0.25">
      <c r="A830" s="100"/>
      <c r="B830" s="100"/>
      <c r="C830" s="100"/>
      <c r="D830" s="105" t="str">
        <f>IF(OR(Historique!$B830="",Historique!$C830=""),"",IF(IFERROR(COUNTIF(INDEX(Données!$E$2:$Z$100,0,MATCH(Historique!$B830,Données!$E$1:$Z$1,0)),Historique!$C830),0)&gt;0,"OK","⚠ ERREUR"))</f>
        <v/>
      </c>
      <c r="F830" s="148" t="b">
        <v>0</v>
      </c>
      <c r="J830" s="2" t="str">
        <f>IF(B830="","",_xlfn.XLOOKUP(B830,Données!$P$2:$P$11,Données!$Q$2:$Q$11,""))</f>
        <v/>
      </c>
    </row>
    <row r="831" spans="1:10" ht="24.75" customHeight="1" x14ac:dyDescent="0.25">
      <c r="A831" s="100"/>
      <c r="B831" s="100"/>
      <c r="C831" s="100"/>
      <c r="D831" s="105" t="str">
        <f>IF(OR(Historique!$B831="",Historique!$C831=""),"",IF(IFERROR(COUNTIF(INDEX(Données!$E$2:$Z$100,0,MATCH(Historique!$B831,Données!$E$1:$Z$1,0)),Historique!$C831),0)&gt;0,"OK","⚠ ERREUR"))</f>
        <v/>
      </c>
      <c r="F831" s="148" t="b">
        <v>0</v>
      </c>
      <c r="J831" s="2" t="str">
        <f>IF(B831="","",_xlfn.XLOOKUP(B831,Données!$P$2:$P$11,Données!$Q$2:$Q$11,""))</f>
        <v/>
      </c>
    </row>
    <row r="832" spans="1:10" ht="24.75" customHeight="1" x14ac:dyDescent="0.25">
      <c r="A832" s="100"/>
      <c r="B832" s="100"/>
      <c r="C832" s="100"/>
      <c r="D832" s="105" t="str">
        <f>IF(OR(Historique!$B832="",Historique!$C832=""),"",IF(IFERROR(COUNTIF(INDEX(Données!$E$2:$Z$100,0,MATCH(Historique!$B832,Données!$E$1:$Z$1,0)),Historique!$C832),0)&gt;0,"OK","⚠ ERREUR"))</f>
        <v/>
      </c>
      <c r="F832" s="148" t="b">
        <v>0</v>
      </c>
      <c r="J832" s="2" t="str">
        <f>IF(B832="","",_xlfn.XLOOKUP(B832,Données!$P$2:$P$11,Données!$Q$2:$Q$11,""))</f>
        <v/>
      </c>
    </row>
    <row r="833" spans="1:10" ht="24.75" customHeight="1" x14ac:dyDescent="0.25">
      <c r="A833" s="100"/>
      <c r="B833" s="100"/>
      <c r="C833" s="100"/>
      <c r="D833" s="105" t="str">
        <f>IF(OR(Historique!$B833="",Historique!$C833=""),"",IF(IFERROR(COUNTIF(INDEX(Données!$E$2:$Z$100,0,MATCH(Historique!$B833,Données!$E$1:$Z$1,0)),Historique!$C833),0)&gt;0,"OK","⚠ ERREUR"))</f>
        <v/>
      </c>
      <c r="F833" s="148" t="b">
        <v>0</v>
      </c>
      <c r="J833" s="2" t="str">
        <f>IF(B833="","",_xlfn.XLOOKUP(B833,Données!$P$2:$P$11,Données!$Q$2:$Q$11,""))</f>
        <v/>
      </c>
    </row>
    <row r="834" spans="1:10" ht="24.75" customHeight="1" x14ac:dyDescent="0.25">
      <c r="A834" s="100"/>
      <c r="B834" s="100"/>
      <c r="C834" s="100"/>
      <c r="D834" s="105" t="str">
        <f>IF(OR(Historique!$B834="",Historique!$C834=""),"",IF(IFERROR(COUNTIF(INDEX(Données!$E$2:$Z$100,0,MATCH(Historique!$B834,Données!$E$1:$Z$1,0)),Historique!$C834),0)&gt;0,"OK","⚠ ERREUR"))</f>
        <v/>
      </c>
      <c r="F834" s="148" t="b">
        <v>0</v>
      </c>
      <c r="J834" s="2" t="str">
        <f>IF(B834="","",_xlfn.XLOOKUP(B834,Données!$P$2:$P$11,Données!$Q$2:$Q$11,""))</f>
        <v/>
      </c>
    </row>
    <row r="835" spans="1:10" ht="24.75" customHeight="1" x14ac:dyDescent="0.25">
      <c r="A835" s="100"/>
      <c r="B835" s="100"/>
      <c r="C835" s="100"/>
      <c r="D835" s="105" t="str">
        <f>IF(OR(Historique!$B835="",Historique!$C835=""),"",IF(IFERROR(COUNTIF(INDEX(Données!$E$2:$Z$100,0,MATCH(Historique!$B835,Données!$E$1:$Z$1,0)),Historique!$C835),0)&gt;0,"OK","⚠ ERREUR"))</f>
        <v/>
      </c>
      <c r="F835" s="148" t="b">
        <v>0</v>
      </c>
      <c r="J835" s="2" t="str">
        <f>IF(B835="","",_xlfn.XLOOKUP(B835,Données!$P$2:$P$11,Données!$Q$2:$Q$11,""))</f>
        <v/>
      </c>
    </row>
    <row r="836" spans="1:10" ht="24.75" customHeight="1" x14ac:dyDescent="0.25">
      <c r="A836" s="100"/>
      <c r="B836" s="100"/>
      <c r="C836" s="100"/>
      <c r="D836" s="105" t="str">
        <f>IF(OR(Historique!$B836="",Historique!$C836=""),"",IF(IFERROR(COUNTIF(INDEX(Données!$E$2:$Z$100,0,MATCH(Historique!$B836,Données!$E$1:$Z$1,0)),Historique!$C836),0)&gt;0,"OK","⚠ ERREUR"))</f>
        <v/>
      </c>
      <c r="F836" s="148" t="b">
        <v>0</v>
      </c>
      <c r="J836" s="2" t="str">
        <f>IF(B836="","",_xlfn.XLOOKUP(B836,Données!$P$2:$P$11,Données!$Q$2:$Q$11,""))</f>
        <v/>
      </c>
    </row>
    <row r="837" spans="1:10" ht="24.75" customHeight="1" x14ac:dyDescent="0.25">
      <c r="A837" s="100"/>
      <c r="B837" s="100"/>
      <c r="C837" s="100"/>
      <c r="D837" s="105" t="str">
        <f>IF(OR(Historique!$B837="",Historique!$C837=""),"",IF(IFERROR(COUNTIF(INDEX(Données!$E$2:$Z$100,0,MATCH(Historique!$B837,Données!$E$1:$Z$1,0)),Historique!$C837),0)&gt;0,"OK","⚠ ERREUR"))</f>
        <v/>
      </c>
      <c r="F837" s="148" t="b">
        <v>0</v>
      </c>
      <c r="J837" s="2" t="str">
        <f>IF(B837="","",_xlfn.XLOOKUP(B837,Données!$P$2:$P$11,Données!$Q$2:$Q$11,""))</f>
        <v/>
      </c>
    </row>
    <row r="838" spans="1:10" ht="24.75" customHeight="1" x14ac:dyDescent="0.25">
      <c r="A838" s="100"/>
      <c r="B838" s="100"/>
      <c r="C838" s="100"/>
      <c r="D838" s="105" t="str">
        <f>IF(OR(Historique!$B838="",Historique!$C838=""),"",IF(IFERROR(COUNTIF(INDEX(Données!$E$2:$Z$100,0,MATCH(Historique!$B838,Données!$E$1:$Z$1,0)),Historique!$C838),0)&gt;0,"OK","⚠ ERREUR"))</f>
        <v/>
      </c>
      <c r="F838" s="148" t="b">
        <v>0</v>
      </c>
      <c r="J838" s="2" t="str">
        <f>IF(B838="","",_xlfn.XLOOKUP(B838,Données!$P$2:$P$11,Données!$Q$2:$Q$11,""))</f>
        <v/>
      </c>
    </row>
    <row r="839" spans="1:10" ht="24.75" customHeight="1" x14ac:dyDescent="0.25">
      <c r="A839" s="100"/>
      <c r="B839" s="100"/>
      <c r="C839" s="100"/>
      <c r="D839" s="105" t="str">
        <f>IF(OR(Historique!$B839="",Historique!$C839=""),"",IF(IFERROR(COUNTIF(INDEX(Données!$E$2:$Z$100,0,MATCH(Historique!$B839,Données!$E$1:$Z$1,0)),Historique!$C839),0)&gt;0,"OK","⚠ ERREUR"))</f>
        <v/>
      </c>
      <c r="F839" s="148" t="b">
        <v>0</v>
      </c>
      <c r="J839" s="2" t="str">
        <f>IF(B839="","",_xlfn.XLOOKUP(B839,Données!$P$2:$P$11,Données!$Q$2:$Q$11,""))</f>
        <v/>
      </c>
    </row>
    <row r="840" spans="1:10" ht="24.75" customHeight="1" x14ac:dyDescent="0.25">
      <c r="A840" s="100"/>
      <c r="B840" s="100"/>
      <c r="C840" s="100"/>
      <c r="D840" s="105" t="str">
        <f>IF(OR(Historique!$B840="",Historique!$C840=""),"",IF(IFERROR(COUNTIF(INDEX(Données!$E$2:$Z$100,0,MATCH(Historique!$B840,Données!$E$1:$Z$1,0)),Historique!$C840),0)&gt;0,"OK","⚠ ERREUR"))</f>
        <v/>
      </c>
      <c r="F840" s="148" t="b">
        <v>0</v>
      </c>
      <c r="J840" s="2" t="str">
        <f>IF(B840="","",_xlfn.XLOOKUP(B840,Données!$P$2:$P$11,Données!$Q$2:$Q$11,""))</f>
        <v/>
      </c>
    </row>
    <row r="841" spans="1:10" ht="24.75" customHeight="1" x14ac:dyDescent="0.25">
      <c r="A841" s="100"/>
      <c r="B841" s="100"/>
      <c r="C841" s="100"/>
      <c r="D841" s="105" t="str">
        <f>IF(OR(Historique!$B841="",Historique!$C841=""),"",IF(IFERROR(COUNTIF(INDEX(Données!$E$2:$Z$100,0,MATCH(Historique!$B841,Données!$E$1:$Z$1,0)),Historique!$C841),0)&gt;0,"OK","⚠ ERREUR"))</f>
        <v/>
      </c>
      <c r="F841" s="148" t="b">
        <v>0</v>
      </c>
      <c r="J841" s="2" t="str">
        <f>IF(B841="","",_xlfn.XLOOKUP(B841,Données!$P$2:$P$11,Données!$Q$2:$Q$11,""))</f>
        <v/>
      </c>
    </row>
    <row r="842" spans="1:10" ht="24.75" customHeight="1" x14ac:dyDescent="0.25">
      <c r="A842" s="100"/>
      <c r="B842" s="100"/>
      <c r="C842" s="100"/>
      <c r="D842" s="105" t="str">
        <f>IF(OR(Historique!$B842="",Historique!$C842=""),"",IF(IFERROR(COUNTIF(INDEX(Données!$E$2:$Z$100,0,MATCH(Historique!$B842,Données!$E$1:$Z$1,0)),Historique!$C842),0)&gt;0,"OK","⚠ ERREUR"))</f>
        <v/>
      </c>
      <c r="F842" s="148" t="b">
        <v>0</v>
      </c>
      <c r="J842" s="2" t="str">
        <f>IF(B842="","",_xlfn.XLOOKUP(B842,Données!$P$2:$P$11,Données!$Q$2:$Q$11,""))</f>
        <v/>
      </c>
    </row>
    <row r="843" spans="1:10" ht="24.75" customHeight="1" x14ac:dyDescent="0.25">
      <c r="A843" s="100"/>
      <c r="B843" s="100"/>
      <c r="C843" s="100"/>
      <c r="D843" s="105" t="str">
        <f>IF(OR(Historique!$B843="",Historique!$C843=""),"",IF(IFERROR(COUNTIF(INDEX(Données!$E$2:$Z$100,0,MATCH(Historique!$B843,Données!$E$1:$Z$1,0)),Historique!$C843),0)&gt;0,"OK","⚠ ERREUR"))</f>
        <v/>
      </c>
      <c r="F843" s="148" t="b">
        <v>0</v>
      </c>
      <c r="J843" s="2" t="str">
        <f>IF(B843="","",_xlfn.XLOOKUP(B843,Données!$P$2:$P$11,Données!$Q$2:$Q$11,""))</f>
        <v/>
      </c>
    </row>
    <row r="844" spans="1:10" ht="24.75" customHeight="1" x14ac:dyDescent="0.25">
      <c r="A844" s="100"/>
      <c r="B844" s="100"/>
      <c r="C844" s="100"/>
      <c r="D844" s="105" t="str">
        <f>IF(OR(Historique!$B844="",Historique!$C844=""),"",IF(IFERROR(COUNTIF(INDEX(Données!$E$2:$Z$100,0,MATCH(Historique!$B844,Données!$E$1:$Z$1,0)),Historique!$C844),0)&gt;0,"OK","⚠ ERREUR"))</f>
        <v/>
      </c>
      <c r="F844" s="148" t="b">
        <v>0</v>
      </c>
      <c r="J844" s="2" t="str">
        <f>IF(B844="","",_xlfn.XLOOKUP(B844,Données!$P$2:$P$11,Données!$Q$2:$Q$11,""))</f>
        <v/>
      </c>
    </row>
    <row r="845" spans="1:10" ht="24.75" customHeight="1" x14ac:dyDescent="0.25">
      <c r="A845" s="100"/>
      <c r="B845" s="100"/>
      <c r="C845" s="100"/>
      <c r="D845" s="105" t="str">
        <f>IF(OR(Historique!$B845="",Historique!$C845=""),"",IF(IFERROR(COUNTIF(INDEX(Données!$E$2:$Z$100,0,MATCH(Historique!$B845,Données!$E$1:$Z$1,0)),Historique!$C845),0)&gt;0,"OK","⚠ ERREUR"))</f>
        <v/>
      </c>
      <c r="F845" s="148" t="b">
        <v>0</v>
      </c>
      <c r="J845" s="2" t="str">
        <f>IF(B845="","",_xlfn.XLOOKUP(B845,Données!$P$2:$P$11,Données!$Q$2:$Q$11,""))</f>
        <v/>
      </c>
    </row>
    <row r="846" spans="1:10" ht="24.75" customHeight="1" x14ac:dyDescent="0.25">
      <c r="A846" s="100"/>
      <c r="B846" s="100"/>
      <c r="C846" s="100"/>
      <c r="D846" s="105" t="str">
        <f>IF(OR(Historique!$B846="",Historique!$C846=""),"",IF(IFERROR(COUNTIF(INDEX(Données!$E$2:$Z$100,0,MATCH(Historique!$B846,Données!$E$1:$Z$1,0)),Historique!$C846),0)&gt;0,"OK","⚠ ERREUR"))</f>
        <v/>
      </c>
      <c r="F846" s="148" t="b">
        <v>0</v>
      </c>
      <c r="J846" s="2" t="str">
        <f>IF(B846="","",_xlfn.XLOOKUP(B846,Données!$P$2:$P$11,Données!$Q$2:$Q$11,""))</f>
        <v/>
      </c>
    </row>
    <row r="847" spans="1:10" ht="24.75" customHeight="1" x14ac:dyDescent="0.25">
      <c r="A847" s="100"/>
      <c r="B847" s="100"/>
      <c r="C847" s="100"/>
      <c r="D847" s="105" t="str">
        <f>IF(OR(Historique!$B847="",Historique!$C847=""),"",IF(IFERROR(COUNTIF(INDEX(Données!$E$2:$Z$100,0,MATCH(Historique!$B847,Données!$E$1:$Z$1,0)),Historique!$C847),0)&gt;0,"OK","⚠ ERREUR"))</f>
        <v/>
      </c>
      <c r="F847" s="148" t="b">
        <v>0</v>
      </c>
      <c r="J847" s="2" t="str">
        <f>IF(B847="","",_xlfn.XLOOKUP(B847,Données!$P$2:$P$11,Données!$Q$2:$Q$11,""))</f>
        <v/>
      </c>
    </row>
    <row r="848" spans="1:10" ht="24.75" customHeight="1" x14ac:dyDescent="0.25">
      <c r="A848" s="100"/>
      <c r="B848" s="100"/>
      <c r="C848" s="100"/>
      <c r="D848" s="105" t="str">
        <f>IF(OR(Historique!$B848="",Historique!$C848=""),"",IF(IFERROR(COUNTIF(INDEX(Données!$E$2:$Z$100,0,MATCH(Historique!$B848,Données!$E$1:$Z$1,0)),Historique!$C848),0)&gt;0,"OK","⚠ ERREUR"))</f>
        <v/>
      </c>
      <c r="F848" s="148" t="b">
        <v>0</v>
      </c>
      <c r="J848" s="2" t="str">
        <f>IF(B848="","",_xlfn.XLOOKUP(B848,Données!$P$2:$P$11,Données!$Q$2:$Q$11,""))</f>
        <v/>
      </c>
    </row>
    <row r="849" spans="1:10" ht="24.75" customHeight="1" x14ac:dyDescent="0.25">
      <c r="A849" s="100"/>
      <c r="B849" s="100"/>
      <c r="C849" s="100"/>
      <c r="D849" s="105" t="str">
        <f>IF(OR(Historique!$B849="",Historique!$C849=""),"",IF(IFERROR(COUNTIF(INDEX(Données!$E$2:$Z$100,0,MATCH(Historique!$B849,Données!$E$1:$Z$1,0)),Historique!$C849),0)&gt;0,"OK","⚠ ERREUR"))</f>
        <v/>
      </c>
      <c r="F849" s="148" t="b">
        <v>0</v>
      </c>
      <c r="J849" s="2" t="str">
        <f>IF(B849="","",_xlfn.XLOOKUP(B849,Données!$P$2:$P$11,Données!$Q$2:$Q$11,""))</f>
        <v/>
      </c>
    </row>
    <row r="850" spans="1:10" ht="24.75" customHeight="1" x14ac:dyDescent="0.25">
      <c r="A850" s="100"/>
      <c r="B850" s="100"/>
      <c r="C850" s="100"/>
      <c r="D850" s="105" t="str">
        <f>IF(OR(Historique!$B850="",Historique!$C850=""),"",IF(IFERROR(COUNTIF(INDEX(Données!$E$2:$Z$100,0,MATCH(Historique!$B850,Données!$E$1:$Z$1,0)),Historique!$C850),0)&gt;0,"OK","⚠ ERREUR"))</f>
        <v/>
      </c>
      <c r="F850" s="148" t="b">
        <v>0</v>
      </c>
      <c r="J850" s="2" t="str">
        <f>IF(B850="","",_xlfn.XLOOKUP(B850,Données!$P$2:$P$11,Données!$Q$2:$Q$11,""))</f>
        <v/>
      </c>
    </row>
    <row r="851" spans="1:10" ht="24.75" customHeight="1" x14ac:dyDescent="0.25">
      <c r="A851" s="100"/>
      <c r="B851" s="100"/>
      <c r="C851" s="100"/>
      <c r="D851" s="105" t="str">
        <f>IF(OR(Historique!$B851="",Historique!$C851=""),"",IF(IFERROR(COUNTIF(INDEX(Données!$E$2:$Z$100,0,MATCH(Historique!$B851,Données!$E$1:$Z$1,0)),Historique!$C851),0)&gt;0,"OK","⚠ ERREUR"))</f>
        <v/>
      </c>
      <c r="F851" s="148" t="b">
        <v>0</v>
      </c>
      <c r="J851" s="2" t="str">
        <f>IF(B851="","",_xlfn.XLOOKUP(B851,Données!$P$2:$P$11,Données!$Q$2:$Q$11,""))</f>
        <v/>
      </c>
    </row>
    <row r="852" spans="1:10" ht="24.75" customHeight="1" x14ac:dyDescent="0.25">
      <c r="A852" s="100"/>
      <c r="B852" s="100"/>
      <c r="C852" s="100"/>
      <c r="D852" s="105" t="str">
        <f>IF(OR(Historique!$B852="",Historique!$C852=""),"",IF(IFERROR(COUNTIF(INDEX(Données!$E$2:$Z$100,0,MATCH(Historique!$B852,Données!$E$1:$Z$1,0)),Historique!$C852),0)&gt;0,"OK","⚠ ERREUR"))</f>
        <v/>
      </c>
      <c r="F852" s="148" t="b">
        <v>0</v>
      </c>
      <c r="J852" s="2" t="str">
        <f>IF(B852="","",_xlfn.XLOOKUP(B852,Données!$P$2:$P$11,Données!$Q$2:$Q$11,""))</f>
        <v/>
      </c>
    </row>
    <row r="853" spans="1:10" ht="24.75" customHeight="1" x14ac:dyDescent="0.25">
      <c r="A853" s="100"/>
      <c r="B853" s="100"/>
      <c r="C853" s="100"/>
      <c r="D853" s="105" t="str">
        <f>IF(OR(Historique!$B853="",Historique!$C853=""),"",IF(IFERROR(COUNTIF(INDEX(Données!$E$2:$Z$100,0,MATCH(Historique!$B853,Données!$E$1:$Z$1,0)),Historique!$C853),0)&gt;0,"OK","⚠ ERREUR"))</f>
        <v/>
      </c>
      <c r="F853" s="148" t="b">
        <v>0</v>
      </c>
      <c r="J853" s="2" t="str">
        <f>IF(B853="","",_xlfn.XLOOKUP(B853,Données!$P$2:$P$11,Données!$Q$2:$Q$11,""))</f>
        <v/>
      </c>
    </row>
    <row r="854" spans="1:10" ht="24.75" customHeight="1" x14ac:dyDescent="0.25">
      <c r="A854" s="100"/>
      <c r="B854" s="100"/>
      <c r="C854" s="100"/>
      <c r="D854" s="105" t="str">
        <f>IF(OR(Historique!$B854="",Historique!$C854=""),"",IF(IFERROR(COUNTIF(INDEX(Données!$E$2:$Z$100,0,MATCH(Historique!$B854,Données!$E$1:$Z$1,0)),Historique!$C854),0)&gt;0,"OK","⚠ ERREUR"))</f>
        <v/>
      </c>
      <c r="F854" s="148" t="b">
        <v>0</v>
      </c>
      <c r="J854" s="2" t="str">
        <f>IF(B854="","",_xlfn.XLOOKUP(B854,Données!$P$2:$P$11,Données!$Q$2:$Q$11,""))</f>
        <v/>
      </c>
    </row>
    <row r="855" spans="1:10" ht="24.75" customHeight="1" x14ac:dyDescent="0.25">
      <c r="A855" s="100"/>
      <c r="B855" s="100"/>
      <c r="C855" s="100"/>
      <c r="D855" s="105" t="str">
        <f>IF(OR(Historique!$B855="",Historique!$C855=""),"",IF(IFERROR(COUNTIF(INDEX(Données!$E$2:$Z$100,0,MATCH(Historique!$B855,Données!$E$1:$Z$1,0)),Historique!$C855),0)&gt;0,"OK","⚠ ERREUR"))</f>
        <v/>
      </c>
      <c r="F855" s="148" t="b">
        <v>0</v>
      </c>
      <c r="J855" s="2" t="str">
        <f>IF(B855="","",_xlfn.XLOOKUP(B855,Données!$P$2:$P$11,Données!$Q$2:$Q$11,""))</f>
        <v/>
      </c>
    </row>
    <row r="856" spans="1:10" ht="24.75" customHeight="1" x14ac:dyDescent="0.25">
      <c r="A856" s="100"/>
      <c r="B856" s="100"/>
      <c r="C856" s="100"/>
      <c r="D856" s="105" t="str">
        <f>IF(OR(Historique!$B856="",Historique!$C856=""),"",IF(IFERROR(COUNTIF(INDEX(Données!$E$2:$Z$100,0,MATCH(Historique!$B856,Données!$E$1:$Z$1,0)),Historique!$C856),0)&gt;0,"OK","⚠ ERREUR"))</f>
        <v/>
      </c>
      <c r="F856" s="148" t="b">
        <v>0</v>
      </c>
      <c r="J856" s="2" t="str">
        <f>IF(B856="","",_xlfn.XLOOKUP(B856,Données!$P$2:$P$11,Données!$Q$2:$Q$11,""))</f>
        <v/>
      </c>
    </row>
    <row r="857" spans="1:10" ht="24.75" customHeight="1" x14ac:dyDescent="0.25">
      <c r="A857" s="100"/>
      <c r="B857" s="100"/>
      <c r="C857" s="100"/>
      <c r="D857" s="105" t="str">
        <f>IF(OR(Historique!$B857="",Historique!$C857=""),"",IF(IFERROR(COUNTIF(INDEX(Données!$E$2:$Z$100,0,MATCH(Historique!$B857,Données!$E$1:$Z$1,0)),Historique!$C857),0)&gt;0,"OK","⚠ ERREUR"))</f>
        <v/>
      </c>
      <c r="F857" s="148" t="b">
        <v>0</v>
      </c>
      <c r="J857" s="2" t="str">
        <f>IF(B857="","",_xlfn.XLOOKUP(B857,Données!$P$2:$P$11,Données!$Q$2:$Q$11,""))</f>
        <v/>
      </c>
    </row>
    <row r="858" spans="1:10" ht="24.75" customHeight="1" x14ac:dyDescent="0.25">
      <c r="A858" s="100"/>
      <c r="B858" s="100"/>
      <c r="C858" s="100"/>
      <c r="D858" s="105" t="str">
        <f>IF(OR(Historique!$B858="",Historique!$C858=""),"",IF(IFERROR(COUNTIF(INDEX(Données!$E$2:$Z$100,0,MATCH(Historique!$B858,Données!$E$1:$Z$1,0)),Historique!$C858),0)&gt;0,"OK","⚠ ERREUR"))</f>
        <v/>
      </c>
      <c r="F858" s="148" t="b">
        <v>0</v>
      </c>
      <c r="J858" s="2" t="str">
        <f>IF(B858="","",_xlfn.XLOOKUP(B858,Données!$P$2:$P$11,Données!$Q$2:$Q$11,""))</f>
        <v/>
      </c>
    </row>
    <row r="859" spans="1:10" ht="24.75" customHeight="1" x14ac:dyDescent="0.25">
      <c r="A859" s="100"/>
      <c r="B859" s="100"/>
      <c r="C859" s="100"/>
      <c r="D859" s="105" t="str">
        <f>IF(OR(Historique!$B859="",Historique!$C859=""),"",IF(IFERROR(COUNTIF(INDEX(Données!$E$2:$Z$100,0,MATCH(Historique!$B859,Données!$E$1:$Z$1,0)),Historique!$C859),0)&gt;0,"OK","⚠ ERREUR"))</f>
        <v/>
      </c>
      <c r="F859" s="148" t="b">
        <v>0</v>
      </c>
      <c r="J859" s="2" t="str">
        <f>IF(B859="","",_xlfn.XLOOKUP(B859,Données!$P$2:$P$11,Données!$Q$2:$Q$11,""))</f>
        <v/>
      </c>
    </row>
    <row r="860" spans="1:10" ht="24.75" customHeight="1" x14ac:dyDescent="0.25">
      <c r="A860" s="100"/>
      <c r="B860" s="100"/>
      <c r="C860" s="100"/>
      <c r="D860" s="105" t="str">
        <f>IF(OR(Historique!$B860="",Historique!$C860=""),"",IF(IFERROR(COUNTIF(INDEX(Données!$E$2:$Z$100,0,MATCH(Historique!$B860,Données!$E$1:$Z$1,0)),Historique!$C860),0)&gt;0,"OK","⚠ ERREUR"))</f>
        <v/>
      </c>
      <c r="F860" s="148" t="b">
        <v>0</v>
      </c>
      <c r="J860" s="2" t="str">
        <f>IF(B860="","",_xlfn.XLOOKUP(B860,Données!$P$2:$P$11,Données!$Q$2:$Q$11,""))</f>
        <v/>
      </c>
    </row>
    <row r="861" spans="1:10" ht="24.75" customHeight="1" x14ac:dyDescent="0.25">
      <c r="A861" s="100"/>
      <c r="B861" s="100"/>
      <c r="C861" s="100"/>
      <c r="D861" s="105" t="str">
        <f>IF(OR(Historique!$B861="",Historique!$C861=""),"",IF(IFERROR(COUNTIF(INDEX(Données!$E$2:$Z$100,0,MATCH(Historique!$B861,Données!$E$1:$Z$1,0)),Historique!$C861),0)&gt;0,"OK","⚠ ERREUR"))</f>
        <v/>
      </c>
      <c r="F861" s="148" t="b">
        <v>0</v>
      </c>
      <c r="J861" s="2" t="str">
        <f>IF(B861="","",_xlfn.XLOOKUP(B861,Données!$P$2:$P$11,Données!$Q$2:$Q$11,""))</f>
        <v/>
      </c>
    </row>
    <row r="862" spans="1:10" ht="24.75" customHeight="1" x14ac:dyDescent="0.25">
      <c r="A862" s="100"/>
      <c r="B862" s="100"/>
      <c r="C862" s="100"/>
      <c r="D862" s="105" t="str">
        <f>IF(OR(Historique!$B862="",Historique!$C862=""),"",IF(IFERROR(COUNTIF(INDEX(Données!$E$2:$Z$100,0,MATCH(Historique!$B862,Données!$E$1:$Z$1,0)),Historique!$C862),0)&gt;0,"OK","⚠ ERREUR"))</f>
        <v/>
      </c>
      <c r="F862" s="148" t="b">
        <v>0</v>
      </c>
      <c r="J862" s="2" t="str">
        <f>IF(B862="","",_xlfn.XLOOKUP(B862,Données!$P$2:$P$11,Données!$Q$2:$Q$11,""))</f>
        <v/>
      </c>
    </row>
    <row r="863" spans="1:10" ht="24.75" customHeight="1" x14ac:dyDescent="0.25">
      <c r="A863" s="100"/>
      <c r="B863" s="100"/>
      <c r="C863" s="100"/>
      <c r="D863" s="105" t="str">
        <f>IF(OR(Historique!$B863="",Historique!$C863=""),"",IF(IFERROR(COUNTIF(INDEX(Données!$E$2:$Z$100,0,MATCH(Historique!$B863,Données!$E$1:$Z$1,0)),Historique!$C863),0)&gt;0,"OK","⚠ ERREUR"))</f>
        <v/>
      </c>
      <c r="F863" s="148" t="b">
        <v>0</v>
      </c>
      <c r="J863" s="2" t="str">
        <f>IF(B863="","",_xlfn.XLOOKUP(B863,Données!$P$2:$P$11,Données!$Q$2:$Q$11,""))</f>
        <v/>
      </c>
    </row>
    <row r="864" spans="1:10" ht="24.75" customHeight="1" x14ac:dyDescent="0.25">
      <c r="A864" s="100"/>
      <c r="B864" s="100"/>
      <c r="C864" s="100"/>
      <c r="D864" s="105" t="str">
        <f>IF(OR(Historique!$B864="",Historique!$C864=""),"",IF(IFERROR(COUNTIF(INDEX(Données!$E$2:$Z$100,0,MATCH(Historique!$B864,Données!$E$1:$Z$1,0)),Historique!$C864),0)&gt;0,"OK","⚠ ERREUR"))</f>
        <v/>
      </c>
      <c r="F864" s="148" t="b">
        <v>0</v>
      </c>
      <c r="J864" s="2" t="str">
        <f>IF(B864="","",_xlfn.XLOOKUP(B864,Données!$P$2:$P$11,Données!$Q$2:$Q$11,""))</f>
        <v/>
      </c>
    </row>
    <row r="865" spans="1:10" ht="24.75" customHeight="1" x14ac:dyDescent="0.25">
      <c r="A865" s="100"/>
      <c r="B865" s="100"/>
      <c r="C865" s="100"/>
      <c r="D865" s="105" t="str">
        <f>IF(OR(Historique!$B865="",Historique!$C865=""),"",IF(IFERROR(COUNTIF(INDEX(Données!$E$2:$Z$100,0,MATCH(Historique!$B865,Données!$E$1:$Z$1,0)),Historique!$C865),0)&gt;0,"OK","⚠ ERREUR"))</f>
        <v/>
      </c>
      <c r="F865" s="148" t="b">
        <v>0</v>
      </c>
      <c r="J865" s="2" t="str">
        <f>IF(B865="","",_xlfn.XLOOKUP(B865,Données!$P$2:$P$11,Données!$Q$2:$Q$11,""))</f>
        <v/>
      </c>
    </row>
    <row r="866" spans="1:10" ht="24.75" customHeight="1" x14ac:dyDescent="0.25">
      <c r="A866" s="100"/>
      <c r="B866" s="100"/>
      <c r="C866" s="100"/>
      <c r="D866" s="105" t="str">
        <f>IF(OR(Historique!$B866="",Historique!$C866=""),"",IF(IFERROR(COUNTIF(INDEX(Données!$E$2:$Z$100,0,MATCH(Historique!$B866,Données!$E$1:$Z$1,0)),Historique!$C866),0)&gt;0,"OK","⚠ ERREUR"))</f>
        <v/>
      </c>
      <c r="F866" s="148" t="b">
        <v>0</v>
      </c>
      <c r="J866" s="2" t="str">
        <f>IF(B866="","",_xlfn.XLOOKUP(B866,Données!$P$2:$P$11,Données!$Q$2:$Q$11,""))</f>
        <v/>
      </c>
    </row>
    <row r="867" spans="1:10" ht="24.75" customHeight="1" x14ac:dyDescent="0.25">
      <c r="A867" s="100"/>
      <c r="B867" s="100"/>
      <c r="C867" s="100"/>
      <c r="D867" s="105" t="str">
        <f>IF(OR(Historique!$B867="",Historique!$C867=""),"",IF(IFERROR(COUNTIF(INDEX(Données!$E$2:$Z$100,0,MATCH(Historique!$B867,Données!$E$1:$Z$1,0)),Historique!$C867),0)&gt;0,"OK","⚠ ERREUR"))</f>
        <v/>
      </c>
      <c r="F867" s="148" t="b">
        <v>0</v>
      </c>
      <c r="J867" s="2" t="str">
        <f>IF(B867="","",_xlfn.XLOOKUP(B867,Données!$P$2:$P$11,Données!$Q$2:$Q$11,""))</f>
        <v/>
      </c>
    </row>
    <row r="868" spans="1:10" ht="24.75" customHeight="1" x14ac:dyDescent="0.25">
      <c r="A868" s="100"/>
      <c r="B868" s="100"/>
      <c r="C868" s="100"/>
      <c r="D868" s="105" t="str">
        <f>IF(OR(Historique!$B868="",Historique!$C868=""),"",IF(IFERROR(COUNTIF(INDEX(Données!$E$2:$Z$100,0,MATCH(Historique!$B868,Données!$E$1:$Z$1,0)),Historique!$C868),0)&gt;0,"OK","⚠ ERREUR"))</f>
        <v/>
      </c>
      <c r="F868" s="148" t="b">
        <v>0</v>
      </c>
      <c r="J868" s="2" t="str">
        <f>IF(B868="","",_xlfn.XLOOKUP(B868,Données!$P$2:$P$11,Données!$Q$2:$Q$11,""))</f>
        <v/>
      </c>
    </row>
    <row r="869" spans="1:10" ht="24.75" customHeight="1" x14ac:dyDescent="0.25">
      <c r="A869" s="100"/>
      <c r="B869" s="100"/>
      <c r="C869" s="100"/>
      <c r="D869" s="105" t="str">
        <f>IF(OR(Historique!$B869="",Historique!$C869=""),"",IF(IFERROR(COUNTIF(INDEX(Données!$E$2:$Z$100,0,MATCH(Historique!$B869,Données!$E$1:$Z$1,0)),Historique!$C869),0)&gt;0,"OK","⚠ ERREUR"))</f>
        <v/>
      </c>
      <c r="F869" s="148" t="b">
        <v>0</v>
      </c>
      <c r="J869" s="2" t="str">
        <f>IF(B869="","",_xlfn.XLOOKUP(B869,Données!$P$2:$P$11,Données!$Q$2:$Q$11,""))</f>
        <v/>
      </c>
    </row>
    <row r="870" spans="1:10" ht="24.75" customHeight="1" x14ac:dyDescent="0.25">
      <c r="A870" s="100"/>
      <c r="B870" s="100"/>
      <c r="C870" s="100"/>
      <c r="D870" s="105" t="str">
        <f>IF(OR(Historique!$B870="",Historique!$C870=""),"",IF(IFERROR(COUNTIF(INDEX(Données!$E$2:$Z$100,0,MATCH(Historique!$B870,Données!$E$1:$Z$1,0)),Historique!$C870),0)&gt;0,"OK","⚠ ERREUR"))</f>
        <v/>
      </c>
      <c r="F870" s="148" t="b">
        <v>0</v>
      </c>
      <c r="J870" s="2" t="str">
        <f>IF(B870="","",_xlfn.XLOOKUP(B870,Données!$P$2:$P$11,Données!$Q$2:$Q$11,""))</f>
        <v/>
      </c>
    </row>
    <row r="871" spans="1:10" ht="24.75" customHeight="1" x14ac:dyDescent="0.25">
      <c r="A871" s="100"/>
      <c r="B871" s="100"/>
      <c r="C871" s="100"/>
      <c r="D871" s="105" t="str">
        <f>IF(OR(Historique!$B871="",Historique!$C871=""),"",IF(IFERROR(COUNTIF(INDEX(Données!$E$2:$Z$100,0,MATCH(Historique!$B871,Données!$E$1:$Z$1,0)),Historique!$C871),0)&gt;0,"OK","⚠ ERREUR"))</f>
        <v/>
      </c>
      <c r="F871" s="148" t="b">
        <v>0</v>
      </c>
      <c r="J871" s="2" t="str">
        <f>IF(B871="","",_xlfn.XLOOKUP(B871,Données!$P$2:$P$11,Données!$Q$2:$Q$11,""))</f>
        <v/>
      </c>
    </row>
    <row r="872" spans="1:10" ht="24.75" customHeight="1" x14ac:dyDescent="0.25">
      <c r="A872" s="100"/>
      <c r="B872" s="100"/>
      <c r="C872" s="100"/>
      <c r="D872" s="105" t="str">
        <f>IF(OR(Historique!$B872="",Historique!$C872=""),"",IF(IFERROR(COUNTIF(INDEX(Données!$E$2:$Z$100,0,MATCH(Historique!$B872,Données!$E$1:$Z$1,0)),Historique!$C872),0)&gt;0,"OK","⚠ ERREUR"))</f>
        <v/>
      </c>
      <c r="F872" s="148" t="b">
        <v>0</v>
      </c>
      <c r="J872" s="2" t="str">
        <f>IF(B872="","",_xlfn.XLOOKUP(B872,Données!$P$2:$P$11,Données!$Q$2:$Q$11,""))</f>
        <v/>
      </c>
    </row>
    <row r="873" spans="1:10" ht="24.75" customHeight="1" x14ac:dyDescent="0.25">
      <c r="A873" s="100"/>
      <c r="B873" s="100"/>
      <c r="C873" s="100"/>
      <c r="D873" s="105" t="str">
        <f>IF(OR(Historique!$B873="",Historique!$C873=""),"",IF(IFERROR(COUNTIF(INDEX(Données!$E$2:$Z$100,0,MATCH(Historique!$B873,Données!$E$1:$Z$1,0)),Historique!$C873),0)&gt;0,"OK","⚠ ERREUR"))</f>
        <v/>
      </c>
      <c r="F873" s="148" t="b">
        <v>0</v>
      </c>
      <c r="J873" s="2" t="str">
        <f>IF(B873="","",_xlfn.XLOOKUP(B873,Données!$P$2:$P$11,Données!$Q$2:$Q$11,""))</f>
        <v/>
      </c>
    </row>
    <row r="874" spans="1:10" ht="24.75" customHeight="1" x14ac:dyDescent="0.25">
      <c r="A874" s="100"/>
      <c r="B874" s="100"/>
      <c r="C874" s="100"/>
      <c r="D874" s="105" t="str">
        <f>IF(OR(Historique!$B874="",Historique!$C874=""),"",IF(IFERROR(COUNTIF(INDEX(Données!$E$2:$Z$100,0,MATCH(Historique!$B874,Données!$E$1:$Z$1,0)),Historique!$C874),0)&gt;0,"OK","⚠ ERREUR"))</f>
        <v/>
      </c>
      <c r="F874" s="148" t="b">
        <v>0</v>
      </c>
      <c r="J874" s="2" t="str">
        <f>IF(B874="","",_xlfn.XLOOKUP(B874,Données!$P$2:$P$11,Données!$Q$2:$Q$11,""))</f>
        <v/>
      </c>
    </row>
    <row r="875" spans="1:10" ht="24.75" customHeight="1" x14ac:dyDescent="0.25">
      <c r="A875" s="100"/>
      <c r="B875" s="100"/>
      <c r="C875" s="100"/>
      <c r="D875" s="105" t="str">
        <f>IF(OR(Historique!$B875="",Historique!$C875=""),"",IF(IFERROR(COUNTIF(INDEX(Données!$E$2:$Z$100,0,MATCH(Historique!$B875,Données!$E$1:$Z$1,0)),Historique!$C875),0)&gt;0,"OK","⚠ ERREUR"))</f>
        <v/>
      </c>
      <c r="F875" s="148" t="b">
        <v>0</v>
      </c>
      <c r="J875" s="2" t="str">
        <f>IF(B875="","",_xlfn.XLOOKUP(B875,Données!$P$2:$P$11,Données!$Q$2:$Q$11,""))</f>
        <v/>
      </c>
    </row>
    <row r="876" spans="1:10" ht="24.75" customHeight="1" x14ac:dyDescent="0.25">
      <c r="A876" s="100"/>
      <c r="B876" s="100"/>
      <c r="C876" s="100"/>
      <c r="D876" s="105" t="str">
        <f>IF(OR(Historique!$B876="",Historique!$C876=""),"",IF(IFERROR(COUNTIF(INDEX(Données!$E$2:$Z$100,0,MATCH(Historique!$B876,Données!$E$1:$Z$1,0)),Historique!$C876),0)&gt;0,"OK","⚠ ERREUR"))</f>
        <v/>
      </c>
      <c r="F876" s="148" t="b">
        <v>0</v>
      </c>
      <c r="J876" s="2" t="str">
        <f>IF(B876="","",_xlfn.XLOOKUP(B876,Données!$P$2:$P$11,Données!$Q$2:$Q$11,""))</f>
        <v/>
      </c>
    </row>
    <row r="877" spans="1:10" ht="24.75" customHeight="1" x14ac:dyDescent="0.25">
      <c r="A877" s="100"/>
      <c r="B877" s="100"/>
      <c r="C877" s="100"/>
      <c r="D877" s="105" t="str">
        <f>IF(OR(Historique!$B877="",Historique!$C877=""),"",IF(IFERROR(COUNTIF(INDEX(Données!$E$2:$Z$100,0,MATCH(Historique!$B877,Données!$E$1:$Z$1,0)),Historique!$C877),0)&gt;0,"OK","⚠ ERREUR"))</f>
        <v/>
      </c>
      <c r="F877" s="148" t="b">
        <v>0</v>
      </c>
      <c r="J877" s="2" t="str">
        <f>IF(B877="","",_xlfn.XLOOKUP(B877,Données!$P$2:$P$11,Données!$Q$2:$Q$11,""))</f>
        <v/>
      </c>
    </row>
    <row r="878" spans="1:10" ht="24.75" customHeight="1" x14ac:dyDescent="0.25">
      <c r="A878" s="100"/>
      <c r="B878" s="100"/>
      <c r="C878" s="100"/>
      <c r="D878" s="105" t="str">
        <f>IF(OR(Historique!$B878="",Historique!$C878=""),"",IF(IFERROR(COUNTIF(INDEX(Données!$E$2:$Z$100,0,MATCH(Historique!$B878,Données!$E$1:$Z$1,0)),Historique!$C878),0)&gt;0,"OK","⚠ ERREUR"))</f>
        <v/>
      </c>
      <c r="F878" s="148" t="b">
        <v>0</v>
      </c>
      <c r="J878" s="2" t="str">
        <f>IF(B878="","",_xlfn.XLOOKUP(B878,Données!$P$2:$P$11,Données!$Q$2:$Q$11,""))</f>
        <v/>
      </c>
    </row>
    <row r="879" spans="1:10" ht="24.75" customHeight="1" x14ac:dyDescent="0.25">
      <c r="A879" s="100"/>
      <c r="B879" s="100"/>
      <c r="C879" s="100"/>
      <c r="D879" s="105" t="str">
        <f>IF(OR(Historique!$B879="",Historique!$C879=""),"",IF(IFERROR(COUNTIF(INDEX(Données!$E$2:$Z$100,0,MATCH(Historique!$B879,Données!$E$1:$Z$1,0)),Historique!$C879),0)&gt;0,"OK","⚠ ERREUR"))</f>
        <v/>
      </c>
      <c r="F879" s="148" t="b">
        <v>0</v>
      </c>
      <c r="J879" s="2" t="str">
        <f>IF(B879="","",_xlfn.XLOOKUP(B879,Données!$P$2:$P$11,Données!$Q$2:$Q$11,""))</f>
        <v/>
      </c>
    </row>
    <row r="880" spans="1:10" ht="24.75" customHeight="1" x14ac:dyDescent="0.25">
      <c r="A880" s="100"/>
      <c r="B880" s="100"/>
      <c r="C880" s="100"/>
      <c r="D880" s="105" t="str">
        <f>IF(OR(Historique!$B880="",Historique!$C880=""),"",IF(IFERROR(COUNTIF(INDEX(Données!$E$2:$Z$100,0,MATCH(Historique!$B880,Données!$E$1:$Z$1,0)),Historique!$C880),0)&gt;0,"OK","⚠ ERREUR"))</f>
        <v/>
      </c>
      <c r="F880" s="148" t="b">
        <v>0</v>
      </c>
      <c r="J880" s="2" t="str">
        <f>IF(B880="","",_xlfn.XLOOKUP(B880,Données!$P$2:$P$11,Données!$Q$2:$Q$11,""))</f>
        <v/>
      </c>
    </row>
    <row r="881" spans="1:10" ht="24.75" customHeight="1" x14ac:dyDescent="0.25">
      <c r="A881" s="100"/>
      <c r="B881" s="100"/>
      <c r="C881" s="100"/>
      <c r="D881" s="105" t="str">
        <f>IF(OR(Historique!$B881="",Historique!$C881=""),"",IF(IFERROR(COUNTIF(INDEX(Données!$E$2:$Z$100,0,MATCH(Historique!$B881,Données!$E$1:$Z$1,0)),Historique!$C881),0)&gt;0,"OK","⚠ ERREUR"))</f>
        <v/>
      </c>
      <c r="F881" s="148" t="b">
        <v>0</v>
      </c>
      <c r="J881" s="2" t="str">
        <f>IF(B881="","",_xlfn.XLOOKUP(B881,Données!$P$2:$P$11,Données!$Q$2:$Q$11,""))</f>
        <v/>
      </c>
    </row>
    <row r="882" spans="1:10" ht="24.75" customHeight="1" x14ac:dyDescent="0.25">
      <c r="A882" s="100"/>
      <c r="B882" s="100"/>
      <c r="C882" s="100"/>
      <c r="D882" s="105" t="str">
        <f>IF(OR(Historique!$B882="",Historique!$C882=""),"",IF(IFERROR(COUNTIF(INDEX(Données!$E$2:$Z$100,0,MATCH(Historique!$B882,Données!$E$1:$Z$1,0)),Historique!$C882),0)&gt;0,"OK","⚠ ERREUR"))</f>
        <v/>
      </c>
      <c r="F882" s="148" t="b">
        <v>0</v>
      </c>
      <c r="J882" s="2" t="str">
        <f>IF(B882="","",_xlfn.XLOOKUP(B882,Données!$P$2:$P$11,Données!$Q$2:$Q$11,""))</f>
        <v/>
      </c>
    </row>
    <row r="883" spans="1:10" ht="24.75" customHeight="1" x14ac:dyDescent="0.25">
      <c r="A883" s="100"/>
      <c r="B883" s="100"/>
      <c r="C883" s="100"/>
      <c r="D883" s="105" t="str">
        <f>IF(OR(Historique!$B883="",Historique!$C883=""),"",IF(IFERROR(COUNTIF(INDEX(Données!$E$2:$Z$100,0,MATCH(Historique!$B883,Données!$E$1:$Z$1,0)),Historique!$C883),0)&gt;0,"OK","⚠ ERREUR"))</f>
        <v/>
      </c>
      <c r="F883" s="148" t="b">
        <v>0</v>
      </c>
      <c r="J883" s="2" t="str">
        <f>IF(B883="","",_xlfn.XLOOKUP(B883,Données!$P$2:$P$11,Données!$Q$2:$Q$11,""))</f>
        <v/>
      </c>
    </row>
    <row r="884" spans="1:10" ht="24.75" customHeight="1" x14ac:dyDescent="0.25">
      <c r="A884" s="100"/>
      <c r="B884" s="100"/>
      <c r="C884" s="100"/>
      <c r="D884" s="105" t="str">
        <f>IF(OR(Historique!$B884="",Historique!$C884=""),"",IF(IFERROR(COUNTIF(INDEX(Données!$E$2:$Z$100,0,MATCH(Historique!$B884,Données!$E$1:$Z$1,0)),Historique!$C884),0)&gt;0,"OK","⚠ ERREUR"))</f>
        <v/>
      </c>
      <c r="F884" s="148" t="b">
        <v>0</v>
      </c>
      <c r="J884" s="2" t="str">
        <f>IF(B884="","",_xlfn.XLOOKUP(B884,Données!$P$2:$P$11,Données!$Q$2:$Q$11,""))</f>
        <v/>
      </c>
    </row>
    <row r="885" spans="1:10" ht="24.75" customHeight="1" x14ac:dyDescent="0.25">
      <c r="A885" s="100"/>
      <c r="B885" s="100"/>
      <c r="C885" s="100"/>
      <c r="D885" s="105" t="str">
        <f>IF(OR(Historique!$B885="",Historique!$C885=""),"",IF(IFERROR(COUNTIF(INDEX(Données!$E$2:$Z$100,0,MATCH(Historique!$B885,Données!$E$1:$Z$1,0)),Historique!$C885),0)&gt;0,"OK","⚠ ERREUR"))</f>
        <v/>
      </c>
      <c r="F885" s="148" t="b">
        <v>0</v>
      </c>
      <c r="J885" s="2" t="str">
        <f>IF(B885="","",_xlfn.XLOOKUP(B885,Données!$P$2:$P$11,Données!$Q$2:$Q$11,""))</f>
        <v/>
      </c>
    </row>
    <row r="886" spans="1:10" ht="24.75" customHeight="1" x14ac:dyDescent="0.25">
      <c r="A886" s="100"/>
      <c r="B886" s="100"/>
      <c r="C886" s="100"/>
      <c r="D886" s="105" t="str">
        <f>IF(OR(Historique!$B886="",Historique!$C886=""),"",IF(IFERROR(COUNTIF(INDEX(Données!$E$2:$Z$100,0,MATCH(Historique!$B886,Données!$E$1:$Z$1,0)),Historique!$C886),0)&gt;0,"OK","⚠ ERREUR"))</f>
        <v/>
      </c>
      <c r="F886" s="148" t="b">
        <v>0</v>
      </c>
      <c r="J886" s="2" t="str">
        <f>IF(B886="","",_xlfn.XLOOKUP(B886,Données!$P$2:$P$11,Données!$Q$2:$Q$11,""))</f>
        <v/>
      </c>
    </row>
    <row r="887" spans="1:10" ht="24.75" customHeight="1" x14ac:dyDescent="0.25">
      <c r="A887" s="100"/>
      <c r="B887" s="100"/>
      <c r="C887" s="100"/>
      <c r="D887" s="105" t="str">
        <f>IF(OR(Historique!$B887="",Historique!$C887=""),"",IF(IFERROR(COUNTIF(INDEX(Données!$E$2:$Z$100,0,MATCH(Historique!$B887,Données!$E$1:$Z$1,0)),Historique!$C887),0)&gt;0,"OK","⚠ ERREUR"))</f>
        <v/>
      </c>
      <c r="F887" s="148" t="b">
        <v>0</v>
      </c>
      <c r="J887" s="2" t="str">
        <f>IF(B887="","",_xlfn.XLOOKUP(B887,Données!$P$2:$P$11,Données!$Q$2:$Q$11,""))</f>
        <v/>
      </c>
    </row>
    <row r="888" spans="1:10" ht="24.75" customHeight="1" x14ac:dyDescent="0.25">
      <c r="A888" s="100"/>
      <c r="B888" s="100"/>
      <c r="C888" s="100"/>
      <c r="D888" s="105" t="str">
        <f>IF(OR(Historique!$B888="",Historique!$C888=""),"",IF(IFERROR(COUNTIF(INDEX(Données!$E$2:$Z$100,0,MATCH(Historique!$B888,Données!$E$1:$Z$1,0)),Historique!$C888),0)&gt;0,"OK","⚠ ERREUR"))</f>
        <v/>
      </c>
      <c r="F888" s="148" t="b">
        <v>0</v>
      </c>
      <c r="J888" s="2" t="str">
        <f>IF(B888="","",_xlfn.XLOOKUP(B888,Données!$P$2:$P$11,Données!$Q$2:$Q$11,""))</f>
        <v/>
      </c>
    </row>
    <row r="889" spans="1:10" ht="24.75" customHeight="1" x14ac:dyDescent="0.25">
      <c r="A889" s="100"/>
      <c r="B889" s="100"/>
      <c r="C889" s="100"/>
      <c r="D889" s="105" t="str">
        <f>IF(OR(Historique!$B889="",Historique!$C889=""),"",IF(IFERROR(COUNTIF(INDEX(Données!$E$2:$Z$100,0,MATCH(Historique!$B889,Données!$E$1:$Z$1,0)),Historique!$C889),0)&gt;0,"OK","⚠ ERREUR"))</f>
        <v/>
      </c>
      <c r="F889" s="148" t="b">
        <v>0</v>
      </c>
      <c r="J889" s="2" t="str">
        <f>IF(B889="","",_xlfn.XLOOKUP(B889,Données!$P$2:$P$11,Données!$Q$2:$Q$11,""))</f>
        <v/>
      </c>
    </row>
    <row r="890" spans="1:10" ht="24.75" customHeight="1" x14ac:dyDescent="0.25">
      <c r="A890" s="100"/>
      <c r="B890" s="100"/>
      <c r="C890" s="100"/>
      <c r="D890" s="105" t="str">
        <f>IF(OR(Historique!$B890="",Historique!$C890=""),"",IF(IFERROR(COUNTIF(INDEX(Données!$E$2:$Z$100,0,MATCH(Historique!$B890,Données!$E$1:$Z$1,0)),Historique!$C890),0)&gt;0,"OK","⚠ ERREUR"))</f>
        <v/>
      </c>
      <c r="F890" s="148" t="b">
        <v>0</v>
      </c>
      <c r="J890" s="2" t="str">
        <f>IF(B890="","",_xlfn.XLOOKUP(B890,Données!$P$2:$P$11,Données!$Q$2:$Q$11,""))</f>
        <v/>
      </c>
    </row>
    <row r="891" spans="1:10" ht="24.75" customHeight="1" x14ac:dyDescent="0.25">
      <c r="A891" s="100"/>
      <c r="B891" s="100"/>
      <c r="C891" s="100"/>
      <c r="D891" s="105" t="str">
        <f>IF(OR(Historique!$B891="",Historique!$C891=""),"",IF(IFERROR(COUNTIF(INDEX(Données!$E$2:$Z$100,0,MATCH(Historique!$B891,Données!$E$1:$Z$1,0)),Historique!$C891),0)&gt;0,"OK","⚠ ERREUR"))</f>
        <v/>
      </c>
      <c r="F891" s="148" t="b">
        <v>0</v>
      </c>
      <c r="J891" s="2" t="str">
        <f>IF(B891="","",_xlfn.XLOOKUP(B891,Données!$P$2:$P$11,Données!$Q$2:$Q$11,""))</f>
        <v/>
      </c>
    </row>
    <row r="892" spans="1:10" ht="24.75" customHeight="1" x14ac:dyDescent="0.25">
      <c r="A892" s="100"/>
      <c r="B892" s="100"/>
      <c r="C892" s="100"/>
      <c r="D892" s="105" t="str">
        <f>IF(OR(Historique!$B892="",Historique!$C892=""),"",IF(IFERROR(COUNTIF(INDEX(Données!$E$2:$Z$100,0,MATCH(Historique!$B892,Données!$E$1:$Z$1,0)),Historique!$C892),0)&gt;0,"OK","⚠ ERREUR"))</f>
        <v/>
      </c>
      <c r="F892" s="148" t="b">
        <v>0</v>
      </c>
      <c r="J892" s="2" t="str">
        <f>IF(B892="","",_xlfn.XLOOKUP(B892,Données!$P$2:$P$11,Données!$Q$2:$Q$11,""))</f>
        <v/>
      </c>
    </row>
    <row r="893" spans="1:10" ht="24.75" customHeight="1" x14ac:dyDescent="0.25">
      <c r="A893" s="100"/>
      <c r="B893" s="100"/>
      <c r="C893" s="100"/>
      <c r="D893" s="105" t="str">
        <f>IF(OR(Historique!$B893="",Historique!$C893=""),"",IF(IFERROR(COUNTIF(INDEX(Données!$E$2:$Z$100,0,MATCH(Historique!$B893,Données!$E$1:$Z$1,0)),Historique!$C893),0)&gt;0,"OK","⚠ ERREUR"))</f>
        <v/>
      </c>
      <c r="F893" s="148" t="b">
        <v>0</v>
      </c>
      <c r="J893" s="2" t="str">
        <f>IF(B893="","",_xlfn.XLOOKUP(B893,Données!$P$2:$P$11,Données!$Q$2:$Q$11,""))</f>
        <v/>
      </c>
    </row>
    <row r="894" spans="1:10" ht="24.75" customHeight="1" x14ac:dyDescent="0.25">
      <c r="A894" s="100"/>
      <c r="B894" s="100"/>
      <c r="C894" s="100"/>
      <c r="D894" s="105" t="str">
        <f>IF(OR(Historique!$B894="",Historique!$C894=""),"",IF(IFERROR(COUNTIF(INDEX(Données!$E$2:$Z$100,0,MATCH(Historique!$B894,Données!$E$1:$Z$1,0)),Historique!$C894),0)&gt;0,"OK","⚠ ERREUR"))</f>
        <v/>
      </c>
      <c r="F894" s="148" t="b">
        <v>0</v>
      </c>
      <c r="J894" s="2" t="str">
        <f>IF(B894="","",_xlfn.XLOOKUP(B894,Données!$P$2:$P$11,Données!$Q$2:$Q$11,""))</f>
        <v/>
      </c>
    </row>
    <row r="895" spans="1:10" ht="24.75" customHeight="1" x14ac:dyDescent="0.25">
      <c r="A895" s="100"/>
      <c r="B895" s="100"/>
      <c r="C895" s="100"/>
      <c r="D895" s="105" t="str">
        <f>IF(OR(Historique!$B895="",Historique!$C895=""),"",IF(IFERROR(COUNTIF(INDEX(Données!$E$2:$Z$100,0,MATCH(Historique!$B895,Données!$E$1:$Z$1,0)),Historique!$C895),0)&gt;0,"OK","⚠ ERREUR"))</f>
        <v/>
      </c>
      <c r="F895" s="148" t="b">
        <v>0</v>
      </c>
      <c r="J895" s="2" t="str">
        <f>IF(B895="","",_xlfn.XLOOKUP(B895,Données!$P$2:$P$11,Données!$Q$2:$Q$11,""))</f>
        <v/>
      </c>
    </row>
    <row r="896" spans="1:10" ht="24.75" customHeight="1" x14ac:dyDescent="0.25">
      <c r="A896" s="100"/>
      <c r="B896" s="100"/>
      <c r="C896" s="100"/>
      <c r="D896" s="105" t="str">
        <f>IF(OR(Historique!$B896="",Historique!$C896=""),"",IF(IFERROR(COUNTIF(INDEX(Données!$E$2:$Z$100,0,MATCH(Historique!$B896,Données!$E$1:$Z$1,0)),Historique!$C896),0)&gt;0,"OK","⚠ ERREUR"))</f>
        <v/>
      </c>
      <c r="F896" s="148" t="b">
        <v>0</v>
      </c>
      <c r="J896" s="2" t="str">
        <f>IF(B896="","",_xlfn.XLOOKUP(B896,Données!$P$2:$P$11,Données!$Q$2:$Q$11,""))</f>
        <v/>
      </c>
    </row>
    <row r="897" spans="1:10" ht="24.75" customHeight="1" x14ac:dyDescent="0.25">
      <c r="A897" s="100"/>
      <c r="B897" s="100"/>
      <c r="C897" s="100"/>
      <c r="D897" s="105" t="str">
        <f>IF(OR(Historique!$B897="",Historique!$C897=""),"",IF(IFERROR(COUNTIF(INDEX(Données!$E$2:$Z$100,0,MATCH(Historique!$B897,Données!$E$1:$Z$1,0)),Historique!$C897),0)&gt;0,"OK","⚠ ERREUR"))</f>
        <v/>
      </c>
      <c r="F897" s="148" t="b">
        <v>0</v>
      </c>
      <c r="J897" s="2" t="str">
        <f>IF(B897="","",_xlfn.XLOOKUP(B897,Données!$P$2:$P$11,Données!$Q$2:$Q$11,""))</f>
        <v/>
      </c>
    </row>
    <row r="898" spans="1:10" ht="24.75" customHeight="1" x14ac:dyDescent="0.25">
      <c r="A898" s="100"/>
      <c r="B898" s="100"/>
      <c r="C898" s="100"/>
      <c r="D898" s="105" t="str">
        <f>IF(OR(Historique!$B898="",Historique!$C898=""),"",IF(IFERROR(COUNTIF(INDEX(Données!$E$2:$Z$100,0,MATCH(Historique!$B898,Données!$E$1:$Z$1,0)),Historique!$C898),0)&gt;0,"OK","⚠ ERREUR"))</f>
        <v/>
      </c>
      <c r="F898" s="148" t="b">
        <v>0</v>
      </c>
      <c r="J898" s="2" t="str">
        <f>IF(B898="","",_xlfn.XLOOKUP(B898,Données!$P$2:$P$11,Données!$Q$2:$Q$11,""))</f>
        <v/>
      </c>
    </row>
    <row r="899" spans="1:10" ht="24.75" customHeight="1" x14ac:dyDescent="0.25">
      <c r="A899" s="100"/>
      <c r="B899" s="100"/>
      <c r="C899" s="100"/>
      <c r="D899" s="105" t="str">
        <f>IF(OR(Historique!$B899="",Historique!$C899=""),"",IF(IFERROR(COUNTIF(INDEX(Données!$E$2:$Z$100,0,MATCH(Historique!$B899,Données!$E$1:$Z$1,0)),Historique!$C899),0)&gt;0,"OK","⚠ ERREUR"))</f>
        <v/>
      </c>
      <c r="F899" s="148" t="b">
        <v>0</v>
      </c>
      <c r="J899" s="2" t="str">
        <f>IF(B899="","",_xlfn.XLOOKUP(B899,Données!$P$2:$P$11,Données!$Q$2:$Q$11,""))</f>
        <v/>
      </c>
    </row>
    <row r="900" spans="1:10" ht="24.75" customHeight="1" x14ac:dyDescent="0.25">
      <c r="A900" s="100"/>
      <c r="B900" s="100"/>
      <c r="C900" s="100"/>
      <c r="D900" s="105" t="str">
        <f>IF(OR(Historique!$B900="",Historique!$C900=""),"",IF(IFERROR(COUNTIF(INDEX(Données!$E$2:$Z$100,0,MATCH(Historique!$B900,Données!$E$1:$Z$1,0)),Historique!$C900),0)&gt;0,"OK","⚠ ERREUR"))</f>
        <v/>
      </c>
      <c r="F900" s="148" t="b">
        <v>0</v>
      </c>
      <c r="J900" s="2" t="str">
        <f>IF(B900="","",_xlfn.XLOOKUP(B900,Données!$P$2:$P$11,Données!$Q$2:$Q$11,""))</f>
        <v/>
      </c>
    </row>
    <row r="901" spans="1:10" ht="24.75" customHeight="1" x14ac:dyDescent="0.25">
      <c r="A901" s="100"/>
      <c r="B901" s="100"/>
      <c r="C901" s="100"/>
      <c r="D901" s="105" t="str">
        <f>IF(OR(Historique!$B901="",Historique!$C901=""),"",IF(IFERROR(COUNTIF(INDEX(Données!$E$2:$Z$100,0,MATCH(Historique!$B901,Données!$E$1:$Z$1,0)),Historique!$C901),0)&gt;0,"OK","⚠ ERREUR"))</f>
        <v/>
      </c>
      <c r="F901" s="148" t="b">
        <v>0</v>
      </c>
      <c r="J901" s="2" t="str">
        <f>IF(B901="","",_xlfn.XLOOKUP(B901,Données!$P$2:$P$11,Données!$Q$2:$Q$11,""))</f>
        <v/>
      </c>
    </row>
    <row r="902" spans="1:10" ht="24.75" customHeight="1" x14ac:dyDescent="0.25">
      <c r="A902" s="100"/>
      <c r="B902" s="100"/>
      <c r="C902" s="100"/>
      <c r="D902" s="105" t="str">
        <f>IF(OR(Historique!$B902="",Historique!$C902=""),"",IF(IFERROR(COUNTIF(INDEX(Données!$E$2:$Z$100,0,MATCH(Historique!$B902,Données!$E$1:$Z$1,0)),Historique!$C902),0)&gt;0,"OK","⚠ ERREUR"))</f>
        <v/>
      </c>
      <c r="F902" s="148" t="b">
        <v>0</v>
      </c>
      <c r="J902" s="2" t="str">
        <f>IF(B902="","",_xlfn.XLOOKUP(B902,Données!$P$2:$P$11,Données!$Q$2:$Q$11,""))</f>
        <v/>
      </c>
    </row>
    <row r="903" spans="1:10" ht="24.75" customHeight="1" x14ac:dyDescent="0.25">
      <c r="A903" s="100"/>
      <c r="B903" s="100"/>
      <c r="C903" s="100"/>
      <c r="D903" s="105" t="str">
        <f>IF(OR(Historique!$B903="",Historique!$C903=""),"",IF(IFERROR(COUNTIF(INDEX(Données!$E$2:$Z$100,0,MATCH(Historique!$B903,Données!$E$1:$Z$1,0)),Historique!$C903),0)&gt;0,"OK","⚠ ERREUR"))</f>
        <v/>
      </c>
      <c r="F903" s="148" t="b">
        <v>0</v>
      </c>
      <c r="J903" s="2" t="str">
        <f>IF(B903="","",_xlfn.XLOOKUP(B903,Données!$P$2:$P$11,Données!$Q$2:$Q$11,""))</f>
        <v/>
      </c>
    </row>
    <row r="904" spans="1:10" ht="24.75" customHeight="1" x14ac:dyDescent="0.25">
      <c r="A904" s="100"/>
      <c r="B904" s="100"/>
      <c r="C904" s="100"/>
      <c r="D904" s="105" t="str">
        <f>IF(OR(Historique!$B904="",Historique!$C904=""),"",IF(IFERROR(COUNTIF(INDEX(Données!$E$2:$Z$100,0,MATCH(Historique!$B904,Données!$E$1:$Z$1,0)),Historique!$C904),0)&gt;0,"OK","⚠ ERREUR"))</f>
        <v/>
      </c>
      <c r="F904" s="148" t="b">
        <v>0</v>
      </c>
      <c r="J904" s="2" t="str">
        <f>IF(B904="","",_xlfn.XLOOKUP(B904,Données!$P$2:$P$11,Données!$Q$2:$Q$11,""))</f>
        <v/>
      </c>
    </row>
    <row r="905" spans="1:10" ht="24.75" customHeight="1" x14ac:dyDescent="0.25">
      <c r="A905" s="100"/>
      <c r="B905" s="100"/>
      <c r="C905" s="100"/>
      <c r="D905" s="105" t="str">
        <f>IF(OR(Historique!$B905="",Historique!$C905=""),"",IF(IFERROR(COUNTIF(INDEX(Données!$E$2:$Z$100,0,MATCH(Historique!$B905,Données!$E$1:$Z$1,0)),Historique!$C905),0)&gt;0,"OK","⚠ ERREUR"))</f>
        <v/>
      </c>
      <c r="F905" s="148" t="b">
        <v>0</v>
      </c>
      <c r="J905" s="2" t="str">
        <f>IF(B905="","",_xlfn.XLOOKUP(B905,Données!$P$2:$P$11,Données!$Q$2:$Q$11,""))</f>
        <v/>
      </c>
    </row>
    <row r="906" spans="1:10" ht="24.75" customHeight="1" x14ac:dyDescent="0.25">
      <c r="A906" s="100"/>
      <c r="B906" s="100"/>
      <c r="C906" s="100"/>
      <c r="D906" s="105" t="str">
        <f>IF(OR(Historique!$B906="",Historique!$C906=""),"",IF(IFERROR(COUNTIF(INDEX(Données!$E$2:$Z$100,0,MATCH(Historique!$B906,Données!$E$1:$Z$1,0)),Historique!$C906),0)&gt;0,"OK","⚠ ERREUR"))</f>
        <v/>
      </c>
      <c r="F906" s="148" t="b">
        <v>0</v>
      </c>
      <c r="J906" s="2" t="str">
        <f>IF(B906="","",_xlfn.XLOOKUP(B906,Données!$P$2:$P$11,Données!$Q$2:$Q$11,""))</f>
        <v/>
      </c>
    </row>
    <row r="907" spans="1:10" ht="24.75" customHeight="1" x14ac:dyDescent="0.25">
      <c r="A907" s="100"/>
      <c r="B907" s="100"/>
      <c r="C907" s="100"/>
      <c r="D907" s="105" t="str">
        <f>IF(OR(Historique!$B907="",Historique!$C907=""),"",IF(IFERROR(COUNTIF(INDEX(Données!$E$2:$Z$100,0,MATCH(Historique!$B907,Données!$E$1:$Z$1,0)),Historique!$C907),0)&gt;0,"OK","⚠ ERREUR"))</f>
        <v/>
      </c>
      <c r="F907" s="148" t="b">
        <v>0</v>
      </c>
      <c r="J907" s="2" t="str">
        <f>IF(B907="","",_xlfn.XLOOKUP(B907,Données!$P$2:$P$11,Données!$Q$2:$Q$11,""))</f>
        <v/>
      </c>
    </row>
    <row r="908" spans="1:10" ht="24.75" customHeight="1" x14ac:dyDescent="0.25">
      <c r="A908" s="100"/>
      <c r="B908" s="100"/>
      <c r="C908" s="100"/>
      <c r="D908" s="105" t="str">
        <f>IF(OR(Historique!$B908="",Historique!$C908=""),"",IF(IFERROR(COUNTIF(INDEX(Données!$E$2:$Z$100,0,MATCH(Historique!$B908,Données!$E$1:$Z$1,0)),Historique!$C908),0)&gt;0,"OK","⚠ ERREUR"))</f>
        <v/>
      </c>
      <c r="F908" s="148" t="b">
        <v>0</v>
      </c>
      <c r="J908" s="2" t="str">
        <f>IF(B908="","",_xlfn.XLOOKUP(B908,Données!$P$2:$P$11,Données!$Q$2:$Q$11,""))</f>
        <v/>
      </c>
    </row>
    <row r="909" spans="1:10" ht="24.75" customHeight="1" x14ac:dyDescent="0.25">
      <c r="A909" s="100"/>
      <c r="B909" s="100"/>
      <c r="C909" s="100"/>
      <c r="D909" s="105" t="str">
        <f>IF(OR(Historique!$B909="",Historique!$C909=""),"",IF(IFERROR(COUNTIF(INDEX(Données!$E$2:$Z$100,0,MATCH(Historique!$B909,Données!$E$1:$Z$1,0)),Historique!$C909),0)&gt;0,"OK","⚠ ERREUR"))</f>
        <v/>
      </c>
      <c r="F909" s="148" t="b">
        <v>0</v>
      </c>
      <c r="J909" s="2" t="str">
        <f>IF(B909="","",_xlfn.XLOOKUP(B909,Données!$P$2:$P$11,Données!$Q$2:$Q$11,""))</f>
        <v/>
      </c>
    </row>
    <row r="910" spans="1:10" ht="24.75" customHeight="1" x14ac:dyDescent="0.25">
      <c r="A910" s="100"/>
      <c r="B910" s="100"/>
      <c r="C910" s="100"/>
      <c r="D910" s="105" t="str">
        <f>IF(OR(Historique!$B910="",Historique!$C910=""),"",IF(IFERROR(COUNTIF(INDEX(Données!$E$2:$Z$100,0,MATCH(Historique!$B910,Données!$E$1:$Z$1,0)),Historique!$C910),0)&gt;0,"OK","⚠ ERREUR"))</f>
        <v/>
      </c>
      <c r="F910" s="148" t="b">
        <v>0</v>
      </c>
      <c r="J910" s="2" t="str">
        <f>IF(B910="","",_xlfn.XLOOKUP(B910,Données!$P$2:$P$11,Données!$Q$2:$Q$11,""))</f>
        <v/>
      </c>
    </row>
    <row r="911" spans="1:10" ht="24.75" customHeight="1" x14ac:dyDescent="0.25">
      <c r="A911" s="100"/>
      <c r="B911" s="100"/>
      <c r="C911" s="100"/>
      <c r="D911" s="105" t="str">
        <f>IF(OR(Historique!$B911="",Historique!$C911=""),"",IF(IFERROR(COUNTIF(INDEX(Données!$E$2:$Z$100,0,MATCH(Historique!$B911,Données!$E$1:$Z$1,0)),Historique!$C911),0)&gt;0,"OK","⚠ ERREUR"))</f>
        <v/>
      </c>
      <c r="F911" s="148" t="b">
        <v>0</v>
      </c>
      <c r="J911" s="2" t="str">
        <f>IF(B911="","",_xlfn.XLOOKUP(B911,Données!$P$2:$P$11,Données!$Q$2:$Q$11,""))</f>
        <v/>
      </c>
    </row>
    <row r="912" spans="1:10" ht="24.75" customHeight="1" x14ac:dyDescent="0.25">
      <c r="A912" s="100"/>
      <c r="B912" s="100"/>
      <c r="C912" s="100"/>
      <c r="D912" s="105" t="str">
        <f>IF(OR(Historique!$B912="",Historique!$C912=""),"",IF(IFERROR(COUNTIF(INDEX(Données!$E$2:$Z$100,0,MATCH(Historique!$B912,Données!$E$1:$Z$1,0)),Historique!$C912),0)&gt;0,"OK","⚠ ERREUR"))</f>
        <v/>
      </c>
      <c r="F912" s="148" t="b">
        <v>0</v>
      </c>
      <c r="J912" s="2" t="str">
        <f>IF(B912="","",_xlfn.XLOOKUP(B912,Données!$P$2:$P$11,Données!$Q$2:$Q$11,""))</f>
        <v/>
      </c>
    </row>
    <row r="913" spans="1:10" ht="24.75" customHeight="1" x14ac:dyDescent="0.25">
      <c r="A913" s="100"/>
      <c r="B913" s="100"/>
      <c r="C913" s="100"/>
      <c r="D913" s="105" t="str">
        <f>IF(OR(Historique!$B913="",Historique!$C913=""),"",IF(IFERROR(COUNTIF(INDEX(Données!$E$2:$Z$100,0,MATCH(Historique!$B913,Données!$E$1:$Z$1,0)),Historique!$C913),0)&gt;0,"OK","⚠ ERREUR"))</f>
        <v/>
      </c>
      <c r="F913" s="148" t="b">
        <v>0</v>
      </c>
      <c r="J913" s="2" t="str">
        <f>IF(B913="","",_xlfn.XLOOKUP(B913,Données!$P$2:$P$11,Données!$Q$2:$Q$11,""))</f>
        <v/>
      </c>
    </row>
    <row r="914" spans="1:10" ht="24.75" customHeight="1" x14ac:dyDescent="0.25">
      <c r="A914" s="100"/>
      <c r="B914" s="100"/>
      <c r="C914" s="100"/>
      <c r="D914" s="105" t="str">
        <f>IF(OR(Historique!$B914="",Historique!$C914=""),"",IF(IFERROR(COUNTIF(INDEX(Données!$E$2:$Z$100,0,MATCH(Historique!$B914,Données!$E$1:$Z$1,0)),Historique!$C914),0)&gt;0,"OK","⚠ ERREUR"))</f>
        <v/>
      </c>
      <c r="F914" s="148" t="b">
        <v>0</v>
      </c>
      <c r="J914" s="2" t="str">
        <f>IF(B914="","",_xlfn.XLOOKUP(B914,Données!$P$2:$P$11,Données!$Q$2:$Q$11,""))</f>
        <v/>
      </c>
    </row>
    <row r="915" spans="1:10" ht="24.75" customHeight="1" x14ac:dyDescent="0.25">
      <c r="A915" s="100"/>
      <c r="B915" s="100"/>
      <c r="C915" s="100"/>
      <c r="D915" s="105" t="str">
        <f>IF(OR(Historique!$B915="",Historique!$C915=""),"",IF(IFERROR(COUNTIF(INDEX(Données!$E$2:$Z$100,0,MATCH(Historique!$B915,Données!$E$1:$Z$1,0)),Historique!$C915),0)&gt;0,"OK","⚠ ERREUR"))</f>
        <v/>
      </c>
      <c r="F915" s="148" t="b">
        <v>0</v>
      </c>
      <c r="J915" s="2" t="str">
        <f>IF(B915="","",_xlfn.XLOOKUP(B915,Données!$P$2:$P$11,Données!$Q$2:$Q$11,""))</f>
        <v/>
      </c>
    </row>
    <row r="916" spans="1:10" ht="24.75" customHeight="1" x14ac:dyDescent="0.25">
      <c r="A916" s="100"/>
      <c r="B916" s="100"/>
      <c r="C916" s="100"/>
      <c r="D916" s="105" t="str">
        <f>IF(OR(Historique!$B916="",Historique!$C916=""),"",IF(IFERROR(COUNTIF(INDEX(Données!$E$2:$Z$100,0,MATCH(Historique!$B916,Données!$E$1:$Z$1,0)),Historique!$C916),0)&gt;0,"OK","⚠ ERREUR"))</f>
        <v/>
      </c>
      <c r="F916" s="148" t="b">
        <v>0</v>
      </c>
      <c r="J916" s="2" t="str">
        <f>IF(B916="","",_xlfn.XLOOKUP(B916,Données!$P$2:$P$11,Données!$Q$2:$Q$11,""))</f>
        <v/>
      </c>
    </row>
    <row r="917" spans="1:10" ht="24.75" customHeight="1" x14ac:dyDescent="0.25">
      <c r="A917" s="100"/>
      <c r="B917" s="100"/>
      <c r="C917" s="100"/>
      <c r="D917" s="105" t="str">
        <f>IF(OR(Historique!$B917="",Historique!$C917=""),"",IF(IFERROR(COUNTIF(INDEX(Données!$E$2:$Z$100,0,MATCH(Historique!$B917,Données!$E$1:$Z$1,0)),Historique!$C917),0)&gt;0,"OK","⚠ ERREUR"))</f>
        <v/>
      </c>
      <c r="F917" s="148" t="b">
        <v>0</v>
      </c>
      <c r="J917" s="2" t="str">
        <f>IF(B917="","",_xlfn.XLOOKUP(B917,Données!$P$2:$P$11,Données!$Q$2:$Q$11,""))</f>
        <v/>
      </c>
    </row>
    <row r="918" spans="1:10" ht="24.75" customHeight="1" x14ac:dyDescent="0.25">
      <c r="A918" s="100"/>
      <c r="B918" s="100"/>
      <c r="C918" s="100"/>
      <c r="D918" s="105" t="str">
        <f>IF(OR(Historique!$B918="",Historique!$C918=""),"",IF(IFERROR(COUNTIF(INDEX(Données!$E$2:$Z$100,0,MATCH(Historique!$B918,Données!$E$1:$Z$1,0)),Historique!$C918),0)&gt;0,"OK","⚠ ERREUR"))</f>
        <v/>
      </c>
      <c r="F918" s="148" t="b">
        <v>0</v>
      </c>
      <c r="J918" s="2" t="str">
        <f>IF(B918="","",_xlfn.XLOOKUP(B918,Données!$P$2:$P$11,Données!$Q$2:$Q$11,""))</f>
        <v/>
      </c>
    </row>
    <row r="919" spans="1:10" ht="24.75" customHeight="1" x14ac:dyDescent="0.25">
      <c r="A919" s="100"/>
      <c r="B919" s="100"/>
      <c r="C919" s="100"/>
      <c r="D919" s="105" t="str">
        <f>IF(OR(Historique!$B919="",Historique!$C919=""),"",IF(IFERROR(COUNTIF(INDEX(Données!$E$2:$Z$100,0,MATCH(Historique!$B919,Données!$E$1:$Z$1,0)),Historique!$C919),0)&gt;0,"OK","⚠ ERREUR"))</f>
        <v/>
      </c>
      <c r="F919" s="148" t="b">
        <v>0</v>
      </c>
      <c r="J919" s="2" t="str">
        <f>IF(B919="","",_xlfn.XLOOKUP(B919,Données!$P$2:$P$11,Données!$Q$2:$Q$11,""))</f>
        <v/>
      </c>
    </row>
    <row r="920" spans="1:10" ht="24.75" customHeight="1" x14ac:dyDescent="0.25">
      <c r="A920" s="100"/>
      <c r="B920" s="100"/>
      <c r="C920" s="100"/>
      <c r="D920" s="105" t="str">
        <f>IF(OR(Historique!$B920="",Historique!$C920=""),"",IF(IFERROR(COUNTIF(INDEX(Données!$E$2:$Z$100,0,MATCH(Historique!$B920,Données!$E$1:$Z$1,0)),Historique!$C920),0)&gt;0,"OK","⚠ ERREUR"))</f>
        <v/>
      </c>
      <c r="F920" s="148" t="b">
        <v>0</v>
      </c>
      <c r="J920" s="2" t="str">
        <f>IF(B920="","",_xlfn.XLOOKUP(B920,Données!$P$2:$P$11,Données!$Q$2:$Q$11,""))</f>
        <v/>
      </c>
    </row>
    <row r="921" spans="1:10" ht="24.75" customHeight="1" x14ac:dyDescent="0.25">
      <c r="A921" s="100"/>
      <c r="B921" s="100"/>
      <c r="C921" s="100"/>
      <c r="D921" s="105" t="str">
        <f>IF(OR(Historique!$B921="",Historique!$C921=""),"",IF(IFERROR(COUNTIF(INDEX(Données!$E$2:$Z$100,0,MATCH(Historique!$B921,Données!$E$1:$Z$1,0)),Historique!$C921),0)&gt;0,"OK","⚠ ERREUR"))</f>
        <v/>
      </c>
      <c r="F921" s="148" t="b">
        <v>0</v>
      </c>
      <c r="J921" s="2" t="str">
        <f>IF(B921="","",_xlfn.XLOOKUP(B921,Données!$P$2:$P$11,Données!$Q$2:$Q$11,""))</f>
        <v/>
      </c>
    </row>
    <row r="922" spans="1:10" ht="24.75" customHeight="1" x14ac:dyDescent="0.25">
      <c r="A922" s="100"/>
      <c r="B922" s="100"/>
      <c r="C922" s="100"/>
      <c r="D922" s="105" t="str">
        <f>IF(OR(Historique!$B922="",Historique!$C922=""),"",IF(IFERROR(COUNTIF(INDEX(Données!$E$2:$Z$100,0,MATCH(Historique!$B922,Données!$E$1:$Z$1,0)),Historique!$C922),0)&gt;0,"OK","⚠ ERREUR"))</f>
        <v/>
      </c>
      <c r="F922" s="148" t="b">
        <v>0</v>
      </c>
      <c r="J922" s="2" t="str">
        <f>IF(B922="","",_xlfn.XLOOKUP(B922,Données!$P$2:$P$11,Données!$Q$2:$Q$11,""))</f>
        <v/>
      </c>
    </row>
    <row r="923" spans="1:10" ht="24.75" customHeight="1" x14ac:dyDescent="0.25">
      <c r="A923" s="100"/>
      <c r="B923" s="100"/>
      <c r="C923" s="100"/>
      <c r="D923" s="105" t="str">
        <f>IF(OR(Historique!$B923="",Historique!$C923=""),"",IF(IFERROR(COUNTIF(INDEX(Données!$E$2:$Z$100,0,MATCH(Historique!$B923,Données!$E$1:$Z$1,0)),Historique!$C923),0)&gt;0,"OK","⚠ ERREUR"))</f>
        <v/>
      </c>
      <c r="F923" s="148" t="b">
        <v>0</v>
      </c>
      <c r="J923" s="2" t="str">
        <f>IF(B923="","",_xlfn.XLOOKUP(B923,Données!$P$2:$P$11,Données!$Q$2:$Q$11,""))</f>
        <v/>
      </c>
    </row>
    <row r="924" spans="1:10" ht="24.75" customHeight="1" x14ac:dyDescent="0.25">
      <c r="A924" s="100"/>
      <c r="B924" s="100"/>
      <c r="C924" s="100"/>
      <c r="D924" s="105" t="str">
        <f>IF(OR(Historique!$B924="",Historique!$C924=""),"",IF(IFERROR(COUNTIF(INDEX(Données!$E$2:$Z$100,0,MATCH(Historique!$B924,Données!$E$1:$Z$1,0)),Historique!$C924),0)&gt;0,"OK","⚠ ERREUR"))</f>
        <v/>
      </c>
      <c r="F924" s="148" t="b">
        <v>0</v>
      </c>
      <c r="J924" s="2" t="str">
        <f>IF(B924="","",_xlfn.XLOOKUP(B924,Données!$P$2:$P$11,Données!$Q$2:$Q$11,""))</f>
        <v/>
      </c>
    </row>
    <row r="925" spans="1:10" ht="24.75" customHeight="1" x14ac:dyDescent="0.25">
      <c r="A925" s="100"/>
      <c r="B925" s="100"/>
      <c r="C925" s="100"/>
      <c r="D925" s="105" t="str">
        <f>IF(OR(Historique!$B925="",Historique!$C925=""),"",IF(IFERROR(COUNTIF(INDEX(Données!$E$2:$Z$100,0,MATCH(Historique!$B925,Données!$E$1:$Z$1,0)),Historique!$C925),0)&gt;0,"OK","⚠ ERREUR"))</f>
        <v/>
      </c>
      <c r="F925" s="148" t="b">
        <v>0</v>
      </c>
      <c r="J925" s="2" t="str">
        <f>IF(B925="","",_xlfn.XLOOKUP(B925,Données!$P$2:$P$11,Données!$Q$2:$Q$11,""))</f>
        <v/>
      </c>
    </row>
    <row r="926" spans="1:10" ht="24.75" customHeight="1" x14ac:dyDescent="0.25">
      <c r="A926" s="100"/>
      <c r="B926" s="100"/>
      <c r="C926" s="100"/>
      <c r="D926" s="105" t="str">
        <f>IF(OR(Historique!$B926="",Historique!$C926=""),"",IF(IFERROR(COUNTIF(INDEX(Données!$E$2:$Z$100,0,MATCH(Historique!$B926,Données!$E$1:$Z$1,0)),Historique!$C926),0)&gt;0,"OK","⚠ ERREUR"))</f>
        <v/>
      </c>
      <c r="F926" s="148" t="b">
        <v>0</v>
      </c>
      <c r="J926" s="2" t="str">
        <f>IF(B926="","",_xlfn.XLOOKUP(B926,Données!$P$2:$P$11,Données!$Q$2:$Q$11,""))</f>
        <v/>
      </c>
    </row>
    <row r="927" spans="1:10" ht="24.75" customHeight="1" x14ac:dyDescent="0.25">
      <c r="A927" s="100"/>
      <c r="B927" s="100"/>
      <c r="C927" s="100"/>
      <c r="D927" s="105" t="str">
        <f>IF(OR(Historique!$B927="",Historique!$C927=""),"",IF(IFERROR(COUNTIF(INDEX(Données!$E$2:$Z$100,0,MATCH(Historique!$B927,Données!$E$1:$Z$1,0)),Historique!$C927),0)&gt;0,"OK","⚠ ERREUR"))</f>
        <v/>
      </c>
      <c r="F927" s="148" t="b">
        <v>0</v>
      </c>
      <c r="J927" s="2" t="str">
        <f>IF(B927="","",_xlfn.XLOOKUP(B927,Données!$P$2:$P$11,Données!$Q$2:$Q$11,""))</f>
        <v/>
      </c>
    </row>
    <row r="928" spans="1:10" ht="24.75" customHeight="1" x14ac:dyDescent="0.25">
      <c r="A928" s="100"/>
      <c r="B928" s="100"/>
      <c r="C928" s="100"/>
      <c r="D928" s="105" t="str">
        <f>IF(OR(Historique!$B928="",Historique!$C928=""),"",IF(IFERROR(COUNTIF(INDEX(Données!$E$2:$Z$100,0,MATCH(Historique!$B928,Données!$E$1:$Z$1,0)),Historique!$C928),0)&gt;0,"OK","⚠ ERREUR"))</f>
        <v/>
      </c>
      <c r="F928" s="148" t="b">
        <v>0</v>
      </c>
      <c r="J928" s="2" t="str">
        <f>IF(B928="","",_xlfn.XLOOKUP(B928,Données!$P$2:$P$11,Données!$Q$2:$Q$11,""))</f>
        <v/>
      </c>
    </row>
    <row r="929" spans="1:10" ht="24.75" customHeight="1" x14ac:dyDescent="0.25">
      <c r="A929" s="100"/>
      <c r="B929" s="100"/>
      <c r="C929" s="100"/>
      <c r="D929" s="105" t="str">
        <f>IF(OR(Historique!$B929="",Historique!$C929=""),"",IF(IFERROR(COUNTIF(INDEX(Données!$E$2:$Z$100,0,MATCH(Historique!$B929,Données!$E$1:$Z$1,0)),Historique!$C929),0)&gt;0,"OK","⚠ ERREUR"))</f>
        <v/>
      </c>
      <c r="F929" s="148" t="b">
        <v>0</v>
      </c>
      <c r="J929" s="2" t="str">
        <f>IF(B929="","",_xlfn.XLOOKUP(B929,Données!$P$2:$P$11,Données!$Q$2:$Q$11,""))</f>
        <v/>
      </c>
    </row>
    <row r="930" spans="1:10" ht="24.75" customHeight="1" x14ac:dyDescent="0.25">
      <c r="A930" s="100"/>
      <c r="B930" s="100"/>
      <c r="C930" s="100"/>
      <c r="D930" s="105" t="str">
        <f>IF(OR(Historique!$B930="",Historique!$C930=""),"",IF(IFERROR(COUNTIF(INDEX(Données!$E$2:$Z$100,0,MATCH(Historique!$B930,Données!$E$1:$Z$1,0)),Historique!$C930),0)&gt;0,"OK","⚠ ERREUR"))</f>
        <v/>
      </c>
      <c r="F930" s="148" t="b">
        <v>0</v>
      </c>
      <c r="J930" s="2" t="str">
        <f>IF(B930="","",_xlfn.XLOOKUP(B930,Données!$P$2:$P$11,Données!$Q$2:$Q$11,""))</f>
        <v/>
      </c>
    </row>
    <row r="931" spans="1:10" ht="24.75" customHeight="1" x14ac:dyDescent="0.25">
      <c r="A931" s="100"/>
      <c r="B931" s="100"/>
      <c r="C931" s="100"/>
      <c r="D931" s="105" t="str">
        <f>IF(OR(Historique!$B931="",Historique!$C931=""),"",IF(IFERROR(COUNTIF(INDEX(Données!$E$2:$Z$100,0,MATCH(Historique!$B931,Données!$E$1:$Z$1,0)),Historique!$C931),0)&gt;0,"OK","⚠ ERREUR"))</f>
        <v/>
      </c>
      <c r="F931" s="148" t="b">
        <v>0</v>
      </c>
      <c r="J931" s="2" t="str">
        <f>IF(B931="","",_xlfn.XLOOKUP(B931,Données!$P$2:$P$11,Données!$Q$2:$Q$11,""))</f>
        <v/>
      </c>
    </row>
    <row r="932" spans="1:10" ht="24.75" customHeight="1" x14ac:dyDescent="0.25">
      <c r="A932" s="100"/>
      <c r="B932" s="100"/>
      <c r="C932" s="100"/>
      <c r="D932" s="105" t="str">
        <f>IF(OR(Historique!$B932="",Historique!$C932=""),"",IF(IFERROR(COUNTIF(INDEX(Données!$E$2:$Z$100,0,MATCH(Historique!$B932,Données!$E$1:$Z$1,0)),Historique!$C932),0)&gt;0,"OK","⚠ ERREUR"))</f>
        <v/>
      </c>
      <c r="F932" s="148" t="b">
        <v>0</v>
      </c>
      <c r="J932" s="2" t="str">
        <f>IF(B932="","",_xlfn.XLOOKUP(B932,Données!$P$2:$P$11,Données!$Q$2:$Q$11,""))</f>
        <v/>
      </c>
    </row>
    <row r="933" spans="1:10" ht="24.75" customHeight="1" x14ac:dyDescent="0.25">
      <c r="A933" s="100"/>
      <c r="B933" s="100"/>
      <c r="C933" s="100"/>
      <c r="D933" s="105" t="str">
        <f>IF(OR(Historique!$B933="",Historique!$C933=""),"",IF(IFERROR(COUNTIF(INDEX(Données!$E$2:$Z$100,0,MATCH(Historique!$B933,Données!$E$1:$Z$1,0)),Historique!$C933),0)&gt;0,"OK","⚠ ERREUR"))</f>
        <v/>
      </c>
      <c r="F933" s="148" t="b">
        <v>0</v>
      </c>
      <c r="J933" s="2" t="str">
        <f>IF(B933="","",_xlfn.XLOOKUP(B933,Données!$P$2:$P$11,Données!$Q$2:$Q$11,""))</f>
        <v/>
      </c>
    </row>
    <row r="934" spans="1:10" ht="24.75" customHeight="1" x14ac:dyDescent="0.25">
      <c r="A934" s="100"/>
      <c r="B934" s="100"/>
      <c r="C934" s="100"/>
      <c r="D934" s="105" t="str">
        <f>IF(OR(Historique!$B934="",Historique!$C934=""),"",IF(IFERROR(COUNTIF(INDEX(Données!$E$2:$Z$100,0,MATCH(Historique!$B934,Données!$E$1:$Z$1,0)),Historique!$C934),0)&gt;0,"OK","⚠ ERREUR"))</f>
        <v/>
      </c>
      <c r="F934" s="148" t="b">
        <v>0</v>
      </c>
      <c r="J934" s="2" t="str">
        <f>IF(B934="","",_xlfn.XLOOKUP(B934,Données!$P$2:$P$11,Données!$Q$2:$Q$11,""))</f>
        <v/>
      </c>
    </row>
    <row r="935" spans="1:10" ht="24.75" customHeight="1" x14ac:dyDescent="0.25">
      <c r="A935" s="100"/>
      <c r="B935" s="100"/>
      <c r="C935" s="100"/>
      <c r="D935" s="105" t="str">
        <f>IF(OR(Historique!$B935="",Historique!$C935=""),"",IF(IFERROR(COUNTIF(INDEX(Données!$E$2:$Z$100,0,MATCH(Historique!$B935,Données!$E$1:$Z$1,0)),Historique!$C935),0)&gt;0,"OK","⚠ ERREUR"))</f>
        <v/>
      </c>
      <c r="F935" s="148" t="b">
        <v>0</v>
      </c>
      <c r="J935" s="2" t="str">
        <f>IF(B935="","",_xlfn.XLOOKUP(B935,Données!$P$2:$P$11,Données!$Q$2:$Q$11,""))</f>
        <v/>
      </c>
    </row>
    <row r="936" spans="1:10" ht="24.75" customHeight="1" x14ac:dyDescent="0.25">
      <c r="A936" s="100"/>
      <c r="B936" s="100"/>
      <c r="C936" s="100"/>
      <c r="D936" s="105" t="str">
        <f>IF(OR(Historique!$B936="",Historique!$C936=""),"",IF(IFERROR(COUNTIF(INDEX(Données!$E$2:$Z$100,0,MATCH(Historique!$B936,Données!$E$1:$Z$1,0)),Historique!$C936),0)&gt;0,"OK","⚠ ERREUR"))</f>
        <v/>
      </c>
      <c r="F936" s="148" t="b">
        <v>0</v>
      </c>
      <c r="J936" s="2" t="str">
        <f>IF(B936="","",_xlfn.XLOOKUP(B936,Données!$P$2:$P$11,Données!$Q$2:$Q$11,""))</f>
        <v/>
      </c>
    </row>
    <row r="937" spans="1:10" ht="24.75" customHeight="1" x14ac:dyDescent="0.25">
      <c r="A937" s="100"/>
      <c r="B937" s="100"/>
      <c r="C937" s="100"/>
      <c r="D937" s="105" t="str">
        <f>IF(OR(Historique!$B937="",Historique!$C937=""),"",IF(IFERROR(COUNTIF(INDEX(Données!$E$2:$Z$100,0,MATCH(Historique!$B937,Données!$E$1:$Z$1,0)),Historique!$C937),0)&gt;0,"OK","⚠ ERREUR"))</f>
        <v/>
      </c>
      <c r="F937" s="148" t="b">
        <v>0</v>
      </c>
      <c r="J937" s="2" t="str">
        <f>IF(B937="","",_xlfn.XLOOKUP(B937,Données!$P$2:$P$11,Données!$Q$2:$Q$11,""))</f>
        <v/>
      </c>
    </row>
    <row r="938" spans="1:10" ht="24.75" customHeight="1" x14ac:dyDescent="0.25">
      <c r="A938" s="100"/>
      <c r="B938" s="100"/>
      <c r="C938" s="100"/>
      <c r="D938" s="105" t="str">
        <f>IF(OR(Historique!$B938="",Historique!$C938=""),"",IF(IFERROR(COUNTIF(INDEX(Données!$E$2:$Z$100,0,MATCH(Historique!$B938,Données!$E$1:$Z$1,0)),Historique!$C938),0)&gt;0,"OK","⚠ ERREUR"))</f>
        <v/>
      </c>
      <c r="F938" s="148" t="b">
        <v>0</v>
      </c>
      <c r="J938" s="2" t="str">
        <f>IF(B938="","",_xlfn.XLOOKUP(B938,Données!$P$2:$P$11,Données!$Q$2:$Q$11,""))</f>
        <v/>
      </c>
    </row>
    <row r="939" spans="1:10" ht="24.75" customHeight="1" x14ac:dyDescent="0.25">
      <c r="A939" s="100"/>
      <c r="B939" s="100"/>
      <c r="C939" s="100"/>
      <c r="D939" s="105" t="str">
        <f>IF(OR(Historique!$B939="",Historique!$C939=""),"",IF(IFERROR(COUNTIF(INDEX(Données!$E$2:$Z$100,0,MATCH(Historique!$B939,Données!$E$1:$Z$1,0)),Historique!$C939),0)&gt;0,"OK","⚠ ERREUR"))</f>
        <v/>
      </c>
      <c r="F939" s="148" t="b">
        <v>0</v>
      </c>
      <c r="J939" s="2" t="str">
        <f>IF(B939="","",_xlfn.XLOOKUP(B939,Données!$P$2:$P$11,Données!$Q$2:$Q$11,""))</f>
        <v/>
      </c>
    </row>
    <row r="940" spans="1:10" ht="24.75" customHeight="1" x14ac:dyDescent="0.25">
      <c r="A940" s="100"/>
      <c r="B940" s="100"/>
      <c r="C940" s="100"/>
      <c r="D940" s="105" t="str">
        <f>IF(OR(Historique!$B940="",Historique!$C940=""),"",IF(IFERROR(COUNTIF(INDEX(Données!$E$2:$Z$100,0,MATCH(Historique!$B940,Données!$E$1:$Z$1,0)),Historique!$C940),0)&gt;0,"OK","⚠ ERREUR"))</f>
        <v/>
      </c>
      <c r="F940" s="148" t="b">
        <v>0</v>
      </c>
      <c r="J940" s="2" t="str">
        <f>IF(B940="","",_xlfn.XLOOKUP(B940,Données!$P$2:$P$11,Données!$Q$2:$Q$11,""))</f>
        <v/>
      </c>
    </row>
    <row r="941" spans="1:10" ht="24.75" customHeight="1" x14ac:dyDescent="0.25">
      <c r="A941" s="100"/>
      <c r="B941" s="100"/>
      <c r="C941" s="100"/>
      <c r="D941" s="105" t="str">
        <f>IF(OR(Historique!$B941="",Historique!$C941=""),"",IF(IFERROR(COUNTIF(INDEX(Données!$E$2:$Z$100,0,MATCH(Historique!$B941,Données!$E$1:$Z$1,0)),Historique!$C941),0)&gt;0,"OK","⚠ ERREUR"))</f>
        <v/>
      </c>
      <c r="F941" s="148" t="b">
        <v>0</v>
      </c>
      <c r="J941" s="2" t="str">
        <f>IF(B941="","",_xlfn.XLOOKUP(B941,Données!$P$2:$P$11,Données!$Q$2:$Q$11,""))</f>
        <v/>
      </c>
    </row>
    <row r="942" spans="1:10" ht="24.75" customHeight="1" x14ac:dyDescent="0.25">
      <c r="A942" s="100"/>
      <c r="B942" s="100"/>
      <c r="C942" s="100"/>
      <c r="D942" s="105" t="str">
        <f>IF(OR(Historique!$B942="",Historique!$C942=""),"",IF(IFERROR(COUNTIF(INDEX(Données!$E$2:$Z$100,0,MATCH(Historique!$B942,Données!$E$1:$Z$1,0)),Historique!$C942),0)&gt;0,"OK","⚠ ERREUR"))</f>
        <v/>
      </c>
      <c r="F942" s="148" t="b">
        <v>0</v>
      </c>
      <c r="J942" s="2" t="str">
        <f>IF(B942="","",_xlfn.XLOOKUP(B942,Données!$P$2:$P$11,Données!$Q$2:$Q$11,""))</f>
        <v/>
      </c>
    </row>
    <row r="943" spans="1:10" ht="24.75" customHeight="1" x14ac:dyDescent="0.25">
      <c r="A943" s="100"/>
      <c r="B943" s="100"/>
      <c r="C943" s="100"/>
      <c r="D943" s="105" t="str">
        <f>IF(OR(Historique!$B943="",Historique!$C943=""),"",IF(IFERROR(COUNTIF(INDEX(Données!$E$2:$Z$100,0,MATCH(Historique!$B943,Données!$E$1:$Z$1,0)),Historique!$C943),0)&gt;0,"OK","⚠ ERREUR"))</f>
        <v/>
      </c>
      <c r="F943" s="148" t="b">
        <v>0</v>
      </c>
      <c r="J943" s="2" t="str">
        <f>IF(B943="","",_xlfn.XLOOKUP(B943,Données!$P$2:$P$11,Données!$Q$2:$Q$11,""))</f>
        <v/>
      </c>
    </row>
    <row r="944" spans="1:10" ht="24.75" customHeight="1" x14ac:dyDescent="0.25">
      <c r="A944" s="100"/>
      <c r="B944" s="100"/>
      <c r="C944" s="100"/>
      <c r="D944" s="105" t="str">
        <f>IF(OR(Historique!$B944="",Historique!$C944=""),"",IF(IFERROR(COUNTIF(INDEX(Données!$E$2:$Z$100,0,MATCH(Historique!$B944,Données!$E$1:$Z$1,0)),Historique!$C944),0)&gt;0,"OK","⚠ ERREUR"))</f>
        <v/>
      </c>
      <c r="F944" s="148" t="b">
        <v>0</v>
      </c>
      <c r="J944" s="2" t="str">
        <f>IF(B944="","",_xlfn.XLOOKUP(B944,Données!$P$2:$P$11,Données!$Q$2:$Q$11,""))</f>
        <v/>
      </c>
    </row>
    <row r="945" spans="1:10" ht="24.75" customHeight="1" x14ac:dyDescent="0.25">
      <c r="A945" s="100"/>
      <c r="B945" s="100"/>
      <c r="C945" s="100"/>
      <c r="D945" s="105" t="str">
        <f>IF(OR(Historique!$B945="",Historique!$C945=""),"",IF(IFERROR(COUNTIF(INDEX(Données!$E$2:$Z$100,0,MATCH(Historique!$B945,Données!$E$1:$Z$1,0)),Historique!$C945),0)&gt;0,"OK","⚠ ERREUR"))</f>
        <v/>
      </c>
      <c r="F945" s="148" t="b">
        <v>0</v>
      </c>
      <c r="J945" s="2" t="str">
        <f>IF(B945="","",_xlfn.XLOOKUP(B945,Données!$P$2:$P$11,Données!$Q$2:$Q$11,""))</f>
        <v/>
      </c>
    </row>
    <row r="946" spans="1:10" ht="24.75" customHeight="1" x14ac:dyDescent="0.25">
      <c r="A946" s="100"/>
      <c r="B946" s="100"/>
      <c r="C946" s="100"/>
      <c r="D946" s="105" t="str">
        <f>IF(OR(Historique!$B946="",Historique!$C946=""),"",IF(IFERROR(COUNTIF(INDEX(Données!$E$2:$Z$100,0,MATCH(Historique!$B946,Données!$E$1:$Z$1,0)),Historique!$C946),0)&gt;0,"OK","⚠ ERREUR"))</f>
        <v/>
      </c>
      <c r="F946" s="148" t="b">
        <v>0</v>
      </c>
      <c r="J946" s="2" t="str">
        <f>IF(B946="","",_xlfn.XLOOKUP(B946,Données!$P$2:$P$11,Données!$Q$2:$Q$11,""))</f>
        <v/>
      </c>
    </row>
    <row r="947" spans="1:10" ht="24.75" customHeight="1" x14ac:dyDescent="0.25">
      <c r="A947" s="100"/>
      <c r="B947" s="100"/>
      <c r="C947" s="100"/>
      <c r="D947" s="105" t="str">
        <f>IF(OR(Historique!$B947="",Historique!$C947=""),"",IF(IFERROR(COUNTIF(INDEX(Données!$E$2:$Z$100,0,MATCH(Historique!$B947,Données!$E$1:$Z$1,0)),Historique!$C947),0)&gt;0,"OK","⚠ ERREUR"))</f>
        <v/>
      </c>
      <c r="F947" s="148" t="b">
        <v>0</v>
      </c>
      <c r="J947" s="2" t="str">
        <f>IF(B947="","",_xlfn.XLOOKUP(B947,Données!$P$2:$P$11,Données!$Q$2:$Q$11,""))</f>
        <v/>
      </c>
    </row>
    <row r="948" spans="1:10" ht="24.75" customHeight="1" x14ac:dyDescent="0.25">
      <c r="A948" s="100"/>
      <c r="B948" s="100"/>
      <c r="C948" s="100"/>
      <c r="D948" s="105" t="str">
        <f>IF(OR(Historique!$B948="",Historique!$C948=""),"",IF(IFERROR(COUNTIF(INDEX(Données!$E$2:$Z$100,0,MATCH(Historique!$B948,Données!$E$1:$Z$1,0)),Historique!$C948),0)&gt;0,"OK","⚠ ERREUR"))</f>
        <v/>
      </c>
      <c r="F948" s="148" t="b">
        <v>0</v>
      </c>
      <c r="J948" s="2" t="str">
        <f>IF(B948="","",_xlfn.XLOOKUP(B948,Données!$P$2:$P$11,Données!$Q$2:$Q$11,""))</f>
        <v/>
      </c>
    </row>
    <row r="949" spans="1:10" ht="24.75" customHeight="1" x14ac:dyDescent="0.25">
      <c r="A949" s="100"/>
      <c r="B949" s="100"/>
      <c r="C949" s="100"/>
      <c r="D949" s="105" t="str">
        <f>IF(OR(Historique!$B949="",Historique!$C949=""),"",IF(IFERROR(COUNTIF(INDEX(Données!$E$2:$Z$100,0,MATCH(Historique!$B949,Données!$E$1:$Z$1,0)),Historique!$C949),0)&gt;0,"OK","⚠ ERREUR"))</f>
        <v/>
      </c>
      <c r="F949" s="148" t="b">
        <v>0</v>
      </c>
      <c r="J949" s="2" t="str">
        <f>IF(B949="","",_xlfn.XLOOKUP(B949,Données!$P$2:$P$11,Données!$Q$2:$Q$11,""))</f>
        <v/>
      </c>
    </row>
    <row r="950" spans="1:10" ht="24.75" customHeight="1" x14ac:dyDescent="0.25">
      <c r="A950" s="100"/>
      <c r="B950" s="100"/>
      <c r="C950" s="100"/>
      <c r="D950" s="105" t="str">
        <f>IF(OR(Historique!$B950="",Historique!$C950=""),"",IF(IFERROR(COUNTIF(INDEX(Données!$E$2:$Z$100,0,MATCH(Historique!$B950,Données!$E$1:$Z$1,0)),Historique!$C950),0)&gt;0,"OK","⚠ ERREUR"))</f>
        <v/>
      </c>
      <c r="F950" s="148" t="b">
        <v>0</v>
      </c>
      <c r="J950" s="2" t="str">
        <f>IF(B950="","",_xlfn.XLOOKUP(B950,Données!$P$2:$P$11,Données!$Q$2:$Q$11,""))</f>
        <v/>
      </c>
    </row>
    <row r="951" spans="1:10" ht="24.75" customHeight="1" x14ac:dyDescent="0.25">
      <c r="A951" s="100"/>
      <c r="B951" s="100"/>
      <c r="C951" s="100"/>
      <c r="D951" s="105" t="str">
        <f>IF(OR(Historique!$B951="",Historique!$C951=""),"",IF(IFERROR(COUNTIF(INDEX(Données!$E$2:$Z$100,0,MATCH(Historique!$B951,Données!$E$1:$Z$1,0)),Historique!$C951),0)&gt;0,"OK","⚠ ERREUR"))</f>
        <v/>
      </c>
      <c r="F951" s="148" t="b">
        <v>0</v>
      </c>
      <c r="J951" s="2" t="str">
        <f>IF(B951="","",_xlfn.XLOOKUP(B951,Données!$P$2:$P$11,Données!$Q$2:$Q$11,""))</f>
        <v/>
      </c>
    </row>
    <row r="952" spans="1:10" ht="24.75" customHeight="1" x14ac:dyDescent="0.25">
      <c r="A952" s="100"/>
      <c r="B952" s="100"/>
      <c r="C952" s="100"/>
      <c r="D952" s="105" t="str">
        <f>IF(OR(Historique!$B952="",Historique!$C952=""),"",IF(IFERROR(COUNTIF(INDEX(Données!$E$2:$Z$100,0,MATCH(Historique!$B952,Données!$E$1:$Z$1,0)),Historique!$C952),0)&gt;0,"OK","⚠ ERREUR"))</f>
        <v/>
      </c>
      <c r="F952" s="148" t="b">
        <v>0</v>
      </c>
      <c r="J952" s="2" t="str">
        <f>IF(B952="","",_xlfn.XLOOKUP(B952,Données!$P$2:$P$11,Données!$Q$2:$Q$11,""))</f>
        <v/>
      </c>
    </row>
    <row r="953" spans="1:10" ht="24.75" customHeight="1" x14ac:dyDescent="0.25">
      <c r="A953" s="100"/>
      <c r="B953" s="100"/>
      <c r="C953" s="100"/>
      <c r="D953" s="105" t="str">
        <f>IF(OR(Historique!$B953="",Historique!$C953=""),"",IF(IFERROR(COUNTIF(INDEX(Données!$E$2:$Z$100,0,MATCH(Historique!$B953,Données!$E$1:$Z$1,0)),Historique!$C953),0)&gt;0,"OK","⚠ ERREUR"))</f>
        <v/>
      </c>
      <c r="F953" s="148" t="b">
        <v>0</v>
      </c>
      <c r="J953" s="2" t="str">
        <f>IF(B953="","",_xlfn.XLOOKUP(B953,Données!$P$2:$P$11,Données!$Q$2:$Q$11,""))</f>
        <v/>
      </c>
    </row>
    <row r="954" spans="1:10" ht="24.75" customHeight="1" x14ac:dyDescent="0.25">
      <c r="A954" s="100"/>
      <c r="B954" s="100"/>
      <c r="C954" s="100"/>
      <c r="D954" s="105" t="str">
        <f>IF(OR(Historique!$B954="",Historique!$C954=""),"",IF(IFERROR(COUNTIF(INDEX(Données!$E$2:$Z$100,0,MATCH(Historique!$B954,Données!$E$1:$Z$1,0)),Historique!$C954),0)&gt;0,"OK","⚠ ERREUR"))</f>
        <v/>
      </c>
      <c r="F954" s="148" t="b">
        <v>0</v>
      </c>
      <c r="J954" s="2" t="str">
        <f>IF(B954="","",_xlfn.XLOOKUP(B954,Données!$P$2:$P$11,Données!$Q$2:$Q$11,""))</f>
        <v/>
      </c>
    </row>
    <row r="955" spans="1:10" ht="24.75" customHeight="1" x14ac:dyDescent="0.25">
      <c r="A955" s="100"/>
      <c r="B955" s="100"/>
      <c r="C955" s="100"/>
      <c r="D955" s="105" t="str">
        <f>IF(OR(Historique!$B955="",Historique!$C955=""),"",IF(IFERROR(COUNTIF(INDEX(Données!$E$2:$Z$100,0,MATCH(Historique!$B955,Données!$E$1:$Z$1,0)),Historique!$C955),0)&gt;0,"OK","⚠ ERREUR"))</f>
        <v/>
      </c>
      <c r="F955" s="148" t="b">
        <v>0</v>
      </c>
      <c r="J955" s="2" t="str">
        <f>IF(B955="","",_xlfn.XLOOKUP(B955,Données!$P$2:$P$11,Données!$Q$2:$Q$11,""))</f>
        <v/>
      </c>
    </row>
    <row r="956" spans="1:10" ht="24.75" customHeight="1" x14ac:dyDescent="0.25">
      <c r="A956" s="100"/>
      <c r="B956" s="100"/>
      <c r="C956" s="100"/>
      <c r="D956" s="105" t="str">
        <f>IF(OR(Historique!$B956="",Historique!$C956=""),"",IF(IFERROR(COUNTIF(INDEX(Données!$E$2:$Z$100,0,MATCH(Historique!$B956,Données!$E$1:$Z$1,0)),Historique!$C956),0)&gt;0,"OK","⚠ ERREUR"))</f>
        <v/>
      </c>
      <c r="F956" s="148" t="b">
        <v>0</v>
      </c>
      <c r="J956" s="2" t="str">
        <f>IF(B956="","",_xlfn.XLOOKUP(B956,Données!$P$2:$P$11,Données!$Q$2:$Q$11,""))</f>
        <v/>
      </c>
    </row>
    <row r="957" spans="1:10" ht="24.75" customHeight="1" x14ac:dyDescent="0.25">
      <c r="A957" s="100"/>
      <c r="B957" s="100"/>
      <c r="C957" s="100"/>
      <c r="D957" s="105" t="str">
        <f>IF(OR(Historique!$B957="",Historique!$C957=""),"",IF(IFERROR(COUNTIF(INDEX(Données!$E$2:$Z$100,0,MATCH(Historique!$B957,Données!$E$1:$Z$1,0)),Historique!$C957),0)&gt;0,"OK","⚠ ERREUR"))</f>
        <v/>
      </c>
      <c r="F957" s="148" t="b">
        <v>0</v>
      </c>
      <c r="J957" s="2" t="str">
        <f>IF(B957="","",_xlfn.XLOOKUP(B957,Données!$P$2:$P$11,Données!$Q$2:$Q$11,""))</f>
        <v/>
      </c>
    </row>
    <row r="958" spans="1:10" ht="24.75" customHeight="1" x14ac:dyDescent="0.25">
      <c r="A958" s="100"/>
      <c r="B958" s="100"/>
      <c r="C958" s="100"/>
      <c r="D958" s="105" t="str">
        <f>IF(OR(Historique!$B958="",Historique!$C958=""),"",IF(IFERROR(COUNTIF(INDEX(Données!$E$2:$Z$100,0,MATCH(Historique!$B958,Données!$E$1:$Z$1,0)),Historique!$C958),0)&gt;0,"OK","⚠ ERREUR"))</f>
        <v/>
      </c>
      <c r="F958" s="148" t="b">
        <v>0</v>
      </c>
      <c r="J958" s="2" t="str">
        <f>IF(B958="","",_xlfn.XLOOKUP(B958,Données!$P$2:$P$11,Données!$Q$2:$Q$11,""))</f>
        <v/>
      </c>
    </row>
    <row r="959" spans="1:10" ht="24.75" customHeight="1" x14ac:dyDescent="0.25">
      <c r="A959" s="100"/>
      <c r="B959" s="100"/>
      <c r="C959" s="100"/>
      <c r="D959" s="105" t="str">
        <f>IF(OR(Historique!$B959="",Historique!$C959=""),"",IF(IFERROR(COUNTIF(INDEX(Données!$E$2:$Z$100,0,MATCH(Historique!$B959,Données!$E$1:$Z$1,0)),Historique!$C959),0)&gt;0,"OK","⚠ ERREUR"))</f>
        <v/>
      </c>
      <c r="F959" s="148" t="b">
        <v>0</v>
      </c>
      <c r="J959" s="2" t="str">
        <f>IF(B959="","",_xlfn.XLOOKUP(B959,Données!$P$2:$P$11,Données!$Q$2:$Q$11,""))</f>
        <v/>
      </c>
    </row>
    <row r="960" spans="1:10" ht="24.75" customHeight="1" x14ac:dyDescent="0.25">
      <c r="A960" s="100"/>
      <c r="B960" s="100"/>
      <c r="C960" s="100"/>
      <c r="D960" s="105" t="str">
        <f>IF(OR(Historique!$B960="",Historique!$C960=""),"",IF(IFERROR(COUNTIF(INDEX(Données!$E$2:$Z$100,0,MATCH(Historique!$B960,Données!$E$1:$Z$1,0)),Historique!$C960),0)&gt;0,"OK","⚠ ERREUR"))</f>
        <v/>
      </c>
      <c r="F960" s="148" t="b">
        <v>0</v>
      </c>
      <c r="J960" s="2" t="str">
        <f>IF(B960="","",_xlfn.XLOOKUP(B960,Données!$P$2:$P$11,Données!$Q$2:$Q$11,""))</f>
        <v/>
      </c>
    </row>
    <row r="961" spans="1:10" ht="24.75" customHeight="1" x14ac:dyDescent="0.25">
      <c r="A961" s="100"/>
      <c r="B961" s="100"/>
      <c r="C961" s="100"/>
      <c r="D961" s="105" t="str">
        <f>IF(OR(Historique!$B961="",Historique!$C961=""),"",IF(IFERROR(COUNTIF(INDEX(Données!$E$2:$Z$100,0,MATCH(Historique!$B961,Données!$E$1:$Z$1,0)),Historique!$C961),0)&gt;0,"OK","⚠ ERREUR"))</f>
        <v/>
      </c>
      <c r="F961" s="148" t="b">
        <v>0</v>
      </c>
      <c r="J961" s="2" t="str">
        <f>IF(B961="","",_xlfn.XLOOKUP(B961,Données!$P$2:$P$11,Données!$Q$2:$Q$11,""))</f>
        <v/>
      </c>
    </row>
    <row r="962" spans="1:10" ht="24.75" customHeight="1" x14ac:dyDescent="0.25">
      <c r="A962" s="100"/>
      <c r="B962" s="100"/>
      <c r="C962" s="100"/>
      <c r="D962" s="105" t="str">
        <f>IF(OR(Historique!$B962="",Historique!$C962=""),"",IF(IFERROR(COUNTIF(INDEX(Données!$E$2:$Z$100,0,MATCH(Historique!$B962,Données!$E$1:$Z$1,0)),Historique!$C962),0)&gt;0,"OK","⚠ ERREUR"))</f>
        <v/>
      </c>
      <c r="F962" s="148" t="b">
        <v>0</v>
      </c>
      <c r="J962" s="2" t="str">
        <f>IF(B962="","",_xlfn.XLOOKUP(B962,Données!$P$2:$P$11,Données!$Q$2:$Q$11,""))</f>
        <v/>
      </c>
    </row>
    <row r="963" spans="1:10" ht="24.75" customHeight="1" x14ac:dyDescent="0.25">
      <c r="A963" s="100"/>
      <c r="B963" s="100"/>
      <c r="C963" s="100"/>
      <c r="D963" s="105" t="str">
        <f>IF(OR(Historique!$B963="",Historique!$C963=""),"",IF(IFERROR(COUNTIF(INDEX(Données!$E$2:$Z$100,0,MATCH(Historique!$B963,Données!$E$1:$Z$1,0)),Historique!$C963),0)&gt;0,"OK","⚠ ERREUR"))</f>
        <v/>
      </c>
      <c r="F963" s="148" t="b">
        <v>0</v>
      </c>
      <c r="J963" s="2" t="str">
        <f>IF(B963="","",_xlfn.XLOOKUP(B963,Données!$P$2:$P$11,Données!$Q$2:$Q$11,""))</f>
        <v/>
      </c>
    </row>
    <row r="964" spans="1:10" ht="24.75" customHeight="1" x14ac:dyDescent="0.25">
      <c r="A964" s="100"/>
      <c r="B964" s="100"/>
      <c r="C964" s="100"/>
      <c r="D964" s="105" t="str">
        <f>IF(OR(Historique!$B964="",Historique!$C964=""),"",IF(IFERROR(COUNTIF(INDEX(Données!$E$2:$Z$100,0,MATCH(Historique!$B964,Données!$E$1:$Z$1,0)),Historique!$C964),0)&gt;0,"OK","⚠ ERREUR"))</f>
        <v/>
      </c>
      <c r="F964" s="148" t="b">
        <v>0</v>
      </c>
      <c r="J964" s="2" t="str">
        <f>IF(B964="","",_xlfn.XLOOKUP(B964,Données!$P$2:$P$11,Données!$Q$2:$Q$11,""))</f>
        <v/>
      </c>
    </row>
    <row r="965" spans="1:10" ht="24.75" customHeight="1" x14ac:dyDescent="0.25">
      <c r="A965" s="100"/>
      <c r="B965" s="100"/>
      <c r="C965" s="100"/>
      <c r="D965" s="105" t="str">
        <f>IF(OR(Historique!$B965="",Historique!$C965=""),"",IF(IFERROR(COUNTIF(INDEX(Données!$E$2:$Z$100,0,MATCH(Historique!$B965,Données!$E$1:$Z$1,0)),Historique!$C965),0)&gt;0,"OK","⚠ ERREUR"))</f>
        <v/>
      </c>
      <c r="F965" s="148" t="b">
        <v>0</v>
      </c>
      <c r="J965" s="2" t="str">
        <f>IF(B965="","",_xlfn.XLOOKUP(B965,Données!$P$2:$P$11,Données!$Q$2:$Q$11,""))</f>
        <v/>
      </c>
    </row>
    <row r="966" spans="1:10" ht="24.75" customHeight="1" x14ac:dyDescent="0.25">
      <c r="A966" s="100"/>
      <c r="B966" s="100"/>
      <c r="C966" s="100"/>
      <c r="D966" s="105" t="str">
        <f>IF(OR(Historique!$B966="",Historique!$C966=""),"",IF(IFERROR(COUNTIF(INDEX(Données!$E$2:$Z$100,0,MATCH(Historique!$B966,Données!$E$1:$Z$1,0)),Historique!$C966),0)&gt;0,"OK","⚠ ERREUR"))</f>
        <v/>
      </c>
      <c r="F966" s="148" t="b">
        <v>0</v>
      </c>
      <c r="J966" s="2" t="str">
        <f>IF(B966="","",_xlfn.XLOOKUP(B966,Données!$P$2:$P$11,Données!$Q$2:$Q$11,""))</f>
        <v/>
      </c>
    </row>
    <row r="967" spans="1:10" ht="24.75" customHeight="1" x14ac:dyDescent="0.25">
      <c r="A967" s="100"/>
      <c r="B967" s="100"/>
      <c r="C967" s="100"/>
      <c r="D967" s="105" t="str">
        <f>IF(OR(Historique!$B967="",Historique!$C967=""),"",IF(IFERROR(COUNTIF(INDEX(Données!$E$2:$Z$100,0,MATCH(Historique!$B967,Données!$E$1:$Z$1,0)),Historique!$C967),0)&gt;0,"OK","⚠ ERREUR"))</f>
        <v/>
      </c>
      <c r="F967" s="148" t="b">
        <v>0</v>
      </c>
      <c r="J967" s="2" t="str">
        <f>IF(B967="","",_xlfn.XLOOKUP(B967,Données!$P$2:$P$11,Données!$Q$2:$Q$11,""))</f>
        <v/>
      </c>
    </row>
    <row r="968" spans="1:10" ht="24.75" customHeight="1" x14ac:dyDescent="0.25">
      <c r="A968" s="100"/>
      <c r="B968" s="100"/>
      <c r="C968" s="100"/>
      <c r="D968" s="105" t="str">
        <f>IF(OR(Historique!$B968="",Historique!$C968=""),"",IF(IFERROR(COUNTIF(INDEX(Données!$E$2:$Z$100,0,MATCH(Historique!$B968,Données!$E$1:$Z$1,0)),Historique!$C968),0)&gt;0,"OK","⚠ ERREUR"))</f>
        <v/>
      </c>
      <c r="F968" s="148" t="b">
        <v>0</v>
      </c>
      <c r="J968" s="2" t="str">
        <f>IF(B968="","",_xlfn.XLOOKUP(B968,Données!$P$2:$P$11,Données!$Q$2:$Q$11,""))</f>
        <v/>
      </c>
    </row>
    <row r="969" spans="1:10" ht="24.75" customHeight="1" x14ac:dyDescent="0.25">
      <c r="A969" s="100"/>
      <c r="B969" s="100"/>
      <c r="C969" s="100"/>
      <c r="D969" s="105" t="str">
        <f>IF(OR(Historique!$B969="",Historique!$C969=""),"",IF(IFERROR(COUNTIF(INDEX(Données!$E$2:$Z$100,0,MATCH(Historique!$B969,Données!$E$1:$Z$1,0)),Historique!$C969),0)&gt;0,"OK","⚠ ERREUR"))</f>
        <v/>
      </c>
      <c r="F969" s="148" t="b">
        <v>0</v>
      </c>
      <c r="J969" s="2" t="str">
        <f>IF(B969="","",_xlfn.XLOOKUP(B969,Données!$P$2:$P$11,Données!$Q$2:$Q$11,""))</f>
        <v/>
      </c>
    </row>
    <row r="970" spans="1:10" ht="24.75" customHeight="1" x14ac:dyDescent="0.25">
      <c r="A970" s="100"/>
      <c r="B970" s="100"/>
      <c r="C970" s="100"/>
      <c r="D970" s="105" t="str">
        <f>IF(OR(Historique!$B970="",Historique!$C970=""),"",IF(IFERROR(COUNTIF(INDEX(Données!$E$2:$Z$100,0,MATCH(Historique!$B970,Données!$E$1:$Z$1,0)),Historique!$C970),0)&gt;0,"OK","⚠ ERREUR"))</f>
        <v/>
      </c>
      <c r="F970" s="148" t="b">
        <v>0</v>
      </c>
      <c r="J970" s="2" t="str">
        <f>IF(B970="","",_xlfn.XLOOKUP(B970,Données!$P$2:$P$11,Données!$Q$2:$Q$11,""))</f>
        <v/>
      </c>
    </row>
    <row r="971" spans="1:10" ht="24.75" customHeight="1" x14ac:dyDescent="0.25">
      <c r="A971" s="100"/>
      <c r="B971" s="100"/>
      <c r="C971" s="100"/>
      <c r="D971" s="105" t="str">
        <f>IF(OR(Historique!$B971="",Historique!$C971=""),"",IF(IFERROR(COUNTIF(INDEX(Données!$E$2:$Z$100,0,MATCH(Historique!$B971,Données!$E$1:$Z$1,0)),Historique!$C971),0)&gt;0,"OK","⚠ ERREUR"))</f>
        <v/>
      </c>
      <c r="F971" s="148" t="b">
        <v>0</v>
      </c>
      <c r="J971" s="2" t="str">
        <f>IF(B971="","",_xlfn.XLOOKUP(B971,Données!$P$2:$P$11,Données!$Q$2:$Q$11,""))</f>
        <v/>
      </c>
    </row>
    <row r="972" spans="1:10" ht="24.75" customHeight="1" x14ac:dyDescent="0.25">
      <c r="A972" s="100"/>
      <c r="B972" s="100"/>
      <c r="C972" s="100"/>
      <c r="D972" s="105" t="str">
        <f>IF(OR(Historique!$B972="",Historique!$C972=""),"",IF(IFERROR(COUNTIF(INDEX(Données!$E$2:$Z$100,0,MATCH(Historique!$B972,Données!$E$1:$Z$1,0)),Historique!$C972),0)&gt;0,"OK","⚠ ERREUR"))</f>
        <v/>
      </c>
      <c r="F972" s="148" t="b">
        <v>0</v>
      </c>
      <c r="J972" s="2" t="str">
        <f>IF(B972="","",_xlfn.XLOOKUP(B972,Données!$P$2:$P$11,Données!$Q$2:$Q$11,""))</f>
        <v/>
      </c>
    </row>
    <row r="973" spans="1:10" ht="24.75" customHeight="1" x14ac:dyDescent="0.25">
      <c r="A973" s="100"/>
      <c r="B973" s="100"/>
      <c r="C973" s="100"/>
      <c r="D973" s="105" t="str">
        <f>IF(OR(Historique!$B973="",Historique!$C973=""),"",IF(IFERROR(COUNTIF(INDEX(Données!$E$2:$Z$100,0,MATCH(Historique!$B973,Données!$E$1:$Z$1,0)),Historique!$C973),0)&gt;0,"OK","⚠ ERREUR"))</f>
        <v/>
      </c>
      <c r="F973" s="148" t="b">
        <v>0</v>
      </c>
      <c r="J973" s="2" t="str">
        <f>IF(B973="","",_xlfn.XLOOKUP(B973,Données!$P$2:$P$11,Données!$Q$2:$Q$11,""))</f>
        <v/>
      </c>
    </row>
    <row r="974" spans="1:10" ht="24.75" customHeight="1" x14ac:dyDescent="0.25">
      <c r="A974" s="100"/>
      <c r="B974" s="100"/>
      <c r="C974" s="100"/>
      <c r="D974" s="105" t="str">
        <f>IF(OR(Historique!$B974="",Historique!$C974=""),"",IF(IFERROR(COUNTIF(INDEX(Données!$E$2:$Z$100,0,MATCH(Historique!$B974,Données!$E$1:$Z$1,0)),Historique!$C974),0)&gt;0,"OK","⚠ ERREUR"))</f>
        <v/>
      </c>
      <c r="F974" s="148" t="b">
        <v>0</v>
      </c>
      <c r="J974" s="2" t="str">
        <f>IF(B974="","",_xlfn.XLOOKUP(B974,Données!$P$2:$P$11,Données!$Q$2:$Q$11,""))</f>
        <v/>
      </c>
    </row>
    <row r="975" spans="1:10" ht="24.75" customHeight="1" x14ac:dyDescent="0.25">
      <c r="A975" s="100"/>
      <c r="B975" s="100"/>
      <c r="C975" s="100"/>
      <c r="D975" s="105" t="str">
        <f>IF(OR(Historique!$B975="",Historique!$C975=""),"",IF(IFERROR(COUNTIF(INDEX(Données!$E$2:$Z$100,0,MATCH(Historique!$B975,Données!$E$1:$Z$1,0)),Historique!$C975),0)&gt;0,"OK","⚠ ERREUR"))</f>
        <v/>
      </c>
      <c r="F975" s="148" t="b">
        <v>0</v>
      </c>
      <c r="J975" s="2" t="str">
        <f>IF(B975="","",_xlfn.XLOOKUP(B975,Données!$P$2:$P$11,Données!$Q$2:$Q$11,""))</f>
        <v/>
      </c>
    </row>
    <row r="976" spans="1:10" ht="24.75" customHeight="1" x14ac:dyDescent="0.25">
      <c r="A976" s="100"/>
      <c r="B976" s="100"/>
      <c r="C976" s="100"/>
      <c r="D976" s="105" t="str">
        <f>IF(OR(Historique!$B976="",Historique!$C976=""),"",IF(IFERROR(COUNTIF(INDEX(Données!$E$2:$Z$100,0,MATCH(Historique!$B976,Données!$E$1:$Z$1,0)),Historique!$C976),0)&gt;0,"OK","⚠ ERREUR"))</f>
        <v/>
      </c>
      <c r="F976" s="148" t="b">
        <v>0</v>
      </c>
      <c r="J976" s="2" t="str">
        <f>IF(B976="","",_xlfn.XLOOKUP(B976,Données!$P$2:$P$11,Données!$Q$2:$Q$11,""))</f>
        <v/>
      </c>
    </row>
    <row r="977" spans="1:10" ht="24.75" customHeight="1" x14ac:dyDescent="0.25">
      <c r="A977" s="100"/>
      <c r="B977" s="100"/>
      <c r="C977" s="100"/>
      <c r="D977" s="105" t="str">
        <f>IF(OR(Historique!$B977="",Historique!$C977=""),"",IF(IFERROR(COUNTIF(INDEX(Données!$E$2:$Z$100,0,MATCH(Historique!$B977,Données!$E$1:$Z$1,0)),Historique!$C977),0)&gt;0,"OK","⚠ ERREUR"))</f>
        <v/>
      </c>
      <c r="F977" s="148" t="b">
        <v>0</v>
      </c>
      <c r="J977" s="2" t="str">
        <f>IF(B977="","",_xlfn.XLOOKUP(B977,Données!$P$2:$P$11,Données!$Q$2:$Q$11,""))</f>
        <v/>
      </c>
    </row>
    <row r="978" spans="1:10" ht="24.75" customHeight="1" x14ac:dyDescent="0.25">
      <c r="A978" s="100"/>
      <c r="B978" s="100"/>
      <c r="C978" s="100"/>
      <c r="D978" s="105" t="str">
        <f>IF(OR(Historique!$B978="",Historique!$C978=""),"",IF(IFERROR(COUNTIF(INDEX(Données!$E$2:$Z$100,0,MATCH(Historique!$B978,Données!$E$1:$Z$1,0)),Historique!$C978),0)&gt;0,"OK","⚠ ERREUR"))</f>
        <v/>
      </c>
      <c r="F978" s="148" t="b">
        <v>0</v>
      </c>
      <c r="J978" s="2" t="str">
        <f>IF(B978="","",_xlfn.XLOOKUP(B978,Données!$P$2:$P$11,Données!$Q$2:$Q$11,""))</f>
        <v/>
      </c>
    </row>
    <row r="979" spans="1:10" ht="24.75" customHeight="1" x14ac:dyDescent="0.25">
      <c r="A979" s="100"/>
      <c r="B979" s="100"/>
      <c r="C979" s="100"/>
      <c r="D979" s="105" t="str">
        <f>IF(OR(Historique!$B979="",Historique!$C979=""),"",IF(IFERROR(COUNTIF(INDEX(Données!$E$2:$Z$100,0,MATCH(Historique!$B979,Données!$E$1:$Z$1,0)),Historique!$C979),0)&gt;0,"OK","⚠ ERREUR"))</f>
        <v/>
      </c>
      <c r="F979" s="148" t="b">
        <v>0</v>
      </c>
      <c r="J979" s="2" t="str">
        <f>IF(B979="","",_xlfn.XLOOKUP(B979,Données!$P$2:$P$11,Données!$Q$2:$Q$11,""))</f>
        <v/>
      </c>
    </row>
    <row r="980" spans="1:10" ht="24.75" customHeight="1" x14ac:dyDescent="0.25">
      <c r="A980" s="100"/>
      <c r="B980" s="100"/>
      <c r="C980" s="100"/>
      <c r="D980" s="105" t="str">
        <f>IF(OR(Historique!$B980="",Historique!$C980=""),"",IF(IFERROR(COUNTIF(INDEX(Données!$E$2:$Z$100,0,MATCH(Historique!$B980,Données!$E$1:$Z$1,0)),Historique!$C980),0)&gt;0,"OK","⚠ ERREUR"))</f>
        <v/>
      </c>
      <c r="F980" s="148" t="b">
        <v>0</v>
      </c>
      <c r="J980" s="2" t="str">
        <f>IF(B980="","",_xlfn.XLOOKUP(B980,Données!$P$2:$P$11,Données!$Q$2:$Q$11,""))</f>
        <v/>
      </c>
    </row>
    <row r="981" spans="1:10" ht="24.75" customHeight="1" x14ac:dyDescent="0.25">
      <c r="A981" s="100"/>
      <c r="B981" s="100"/>
      <c r="C981" s="100"/>
      <c r="D981" s="105" t="str">
        <f>IF(OR(Historique!$B981="",Historique!$C981=""),"",IF(IFERROR(COUNTIF(INDEX(Données!$E$2:$Z$100,0,MATCH(Historique!$B981,Données!$E$1:$Z$1,0)),Historique!$C981),0)&gt;0,"OK","⚠ ERREUR"))</f>
        <v/>
      </c>
      <c r="F981" s="148" t="b">
        <v>0</v>
      </c>
      <c r="J981" s="2" t="str">
        <f>IF(B981="","",_xlfn.XLOOKUP(B981,Données!$P$2:$P$11,Données!$Q$2:$Q$11,""))</f>
        <v/>
      </c>
    </row>
    <row r="982" spans="1:10" ht="24.75" customHeight="1" x14ac:dyDescent="0.25">
      <c r="A982" s="100"/>
      <c r="B982" s="100"/>
      <c r="C982" s="100"/>
      <c r="D982" s="105" t="str">
        <f>IF(OR(Historique!$B982="",Historique!$C982=""),"",IF(IFERROR(COUNTIF(INDEX(Données!$E$2:$Z$100,0,MATCH(Historique!$B982,Données!$E$1:$Z$1,0)),Historique!$C982),0)&gt;0,"OK","⚠ ERREUR"))</f>
        <v/>
      </c>
      <c r="F982" s="148" t="b">
        <v>0</v>
      </c>
      <c r="J982" s="2" t="str">
        <f>IF(B982="","",_xlfn.XLOOKUP(B982,Données!$P$2:$P$11,Données!$Q$2:$Q$11,""))</f>
        <v/>
      </c>
    </row>
    <row r="983" spans="1:10" ht="24.75" customHeight="1" x14ac:dyDescent="0.25">
      <c r="A983" s="100"/>
      <c r="B983" s="100"/>
      <c r="C983" s="100"/>
      <c r="D983" s="105" t="str">
        <f>IF(OR(Historique!$B983="",Historique!$C983=""),"",IF(IFERROR(COUNTIF(INDEX(Données!$E$2:$Z$100,0,MATCH(Historique!$B983,Données!$E$1:$Z$1,0)),Historique!$C983),0)&gt;0,"OK","⚠ ERREUR"))</f>
        <v/>
      </c>
      <c r="F983" s="148" t="b">
        <v>0</v>
      </c>
      <c r="J983" s="2" t="str">
        <f>IF(B983="","",_xlfn.XLOOKUP(B983,Données!$P$2:$P$11,Données!$Q$2:$Q$11,""))</f>
        <v/>
      </c>
    </row>
    <row r="984" spans="1:10" ht="24.75" customHeight="1" x14ac:dyDescent="0.25">
      <c r="A984" s="100"/>
      <c r="B984" s="100"/>
      <c r="C984" s="100"/>
      <c r="D984" s="105" t="str">
        <f>IF(OR(Historique!$B984="",Historique!$C984=""),"",IF(IFERROR(COUNTIF(INDEX(Données!$E$2:$Z$100,0,MATCH(Historique!$B984,Données!$E$1:$Z$1,0)),Historique!$C984),0)&gt;0,"OK","⚠ ERREUR"))</f>
        <v/>
      </c>
      <c r="F984" s="148" t="b">
        <v>0</v>
      </c>
      <c r="J984" s="2" t="str">
        <f>IF(B984="","",_xlfn.XLOOKUP(B984,Données!$P$2:$P$11,Données!$Q$2:$Q$11,""))</f>
        <v/>
      </c>
    </row>
    <row r="985" spans="1:10" ht="24.75" customHeight="1" x14ac:dyDescent="0.25">
      <c r="A985" s="100"/>
      <c r="B985" s="100"/>
      <c r="C985" s="100"/>
      <c r="D985" s="105" t="str">
        <f>IF(OR(Historique!$B985="",Historique!$C985=""),"",IF(IFERROR(COUNTIF(INDEX(Données!$E$2:$Z$100,0,MATCH(Historique!$B985,Données!$E$1:$Z$1,0)),Historique!$C985),0)&gt;0,"OK","⚠ ERREUR"))</f>
        <v/>
      </c>
      <c r="F985" s="148" t="b">
        <v>0</v>
      </c>
      <c r="J985" s="2" t="str">
        <f>IF(B985="","",_xlfn.XLOOKUP(B985,Données!$P$2:$P$11,Données!$Q$2:$Q$11,""))</f>
        <v/>
      </c>
    </row>
    <row r="986" spans="1:10" ht="24.75" customHeight="1" x14ac:dyDescent="0.25">
      <c r="A986" s="100"/>
      <c r="B986" s="100"/>
      <c r="C986" s="100"/>
      <c r="D986" s="105" t="str">
        <f>IF(OR(Historique!$B986="",Historique!$C986=""),"",IF(IFERROR(COUNTIF(INDEX(Données!$E$2:$Z$100,0,MATCH(Historique!$B986,Données!$E$1:$Z$1,0)),Historique!$C986),0)&gt;0,"OK","⚠ ERREUR"))</f>
        <v/>
      </c>
      <c r="F986" s="148" t="b">
        <v>0</v>
      </c>
      <c r="J986" s="2" t="str">
        <f>IF(B986="","",_xlfn.XLOOKUP(B986,Données!$P$2:$P$11,Données!$Q$2:$Q$11,""))</f>
        <v/>
      </c>
    </row>
    <row r="987" spans="1:10" ht="24.75" customHeight="1" x14ac:dyDescent="0.25">
      <c r="A987" s="100"/>
      <c r="B987" s="100"/>
      <c r="C987" s="100"/>
      <c r="D987" s="105" t="str">
        <f>IF(OR(Historique!$B987="",Historique!$C987=""),"",IF(IFERROR(COUNTIF(INDEX(Données!$E$2:$Z$100,0,MATCH(Historique!$B987,Données!$E$1:$Z$1,0)),Historique!$C987),0)&gt;0,"OK","⚠ ERREUR"))</f>
        <v/>
      </c>
      <c r="F987" s="148" t="b">
        <v>0</v>
      </c>
      <c r="J987" s="2" t="str">
        <f>IF(B987="","",_xlfn.XLOOKUP(B987,Données!$P$2:$P$11,Données!$Q$2:$Q$11,""))</f>
        <v/>
      </c>
    </row>
    <row r="988" spans="1:10" ht="24.75" customHeight="1" x14ac:dyDescent="0.25">
      <c r="A988" s="100"/>
      <c r="B988" s="100"/>
      <c r="C988" s="100"/>
      <c r="D988" s="105" t="str">
        <f>IF(OR(Historique!$B988="",Historique!$C988=""),"",IF(IFERROR(COUNTIF(INDEX(Données!$E$2:$Z$100,0,MATCH(Historique!$B988,Données!$E$1:$Z$1,0)),Historique!$C988),0)&gt;0,"OK","⚠ ERREUR"))</f>
        <v/>
      </c>
      <c r="F988" s="148" t="b">
        <v>0</v>
      </c>
      <c r="J988" s="2" t="str">
        <f>IF(B988="","",_xlfn.XLOOKUP(B988,Données!$P$2:$P$11,Données!$Q$2:$Q$11,""))</f>
        <v/>
      </c>
    </row>
    <row r="989" spans="1:10" ht="24.75" customHeight="1" x14ac:dyDescent="0.25">
      <c r="A989" s="100"/>
      <c r="B989" s="100"/>
      <c r="C989" s="100"/>
      <c r="D989" s="105" t="str">
        <f>IF(OR(Historique!$B989="",Historique!$C989=""),"",IF(IFERROR(COUNTIF(INDEX(Données!$E$2:$Z$100,0,MATCH(Historique!$B989,Données!$E$1:$Z$1,0)),Historique!$C989),0)&gt;0,"OK","⚠ ERREUR"))</f>
        <v/>
      </c>
      <c r="F989" s="148" t="b">
        <v>0</v>
      </c>
      <c r="J989" s="2" t="str">
        <f>IF(B989="","",_xlfn.XLOOKUP(B989,Données!$P$2:$P$11,Données!$Q$2:$Q$11,""))</f>
        <v/>
      </c>
    </row>
    <row r="990" spans="1:10" ht="24.75" customHeight="1" x14ac:dyDescent="0.25">
      <c r="A990" s="100"/>
      <c r="B990" s="100"/>
      <c r="C990" s="100"/>
      <c r="D990" s="105" t="str">
        <f>IF(OR(Historique!$B990="",Historique!$C990=""),"",IF(IFERROR(COUNTIF(INDEX(Données!$E$2:$Z$100,0,MATCH(Historique!$B990,Données!$E$1:$Z$1,0)),Historique!$C990),0)&gt;0,"OK","⚠ ERREUR"))</f>
        <v/>
      </c>
      <c r="F990" s="148" t="b">
        <v>0</v>
      </c>
      <c r="J990" s="2" t="str">
        <f>IF(B990="","",_xlfn.XLOOKUP(B990,Données!$P$2:$P$11,Données!$Q$2:$Q$11,""))</f>
        <v/>
      </c>
    </row>
    <row r="991" spans="1:10" ht="24.75" customHeight="1" x14ac:dyDescent="0.25">
      <c r="A991" s="100"/>
      <c r="B991" s="100"/>
      <c r="C991" s="100"/>
      <c r="D991" s="105" t="str">
        <f>IF(OR(Historique!$B991="",Historique!$C991=""),"",IF(IFERROR(COUNTIF(INDEX(Données!$E$2:$Z$100,0,MATCH(Historique!$B991,Données!$E$1:$Z$1,0)),Historique!$C991),0)&gt;0,"OK","⚠ ERREUR"))</f>
        <v/>
      </c>
      <c r="F991" s="148" t="b">
        <v>0</v>
      </c>
      <c r="J991" s="2" t="str">
        <f>IF(B991="","",_xlfn.XLOOKUP(B991,Données!$P$2:$P$11,Données!$Q$2:$Q$11,""))</f>
        <v/>
      </c>
    </row>
    <row r="992" spans="1:10" ht="24.75" customHeight="1" x14ac:dyDescent="0.25">
      <c r="A992" s="100"/>
      <c r="B992" s="100"/>
      <c r="C992" s="100"/>
      <c r="D992" s="105" t="str">
        <f>IF(OR(Historique!$B992="",Historique!$C992=""),"",IF(IFERROR(COUNTIF(INDEX(Données!$E$2:$Z$100,0,MATCH(Historique!$B992,Données!$E$1:$Z$1,0)),Historique!$C992),0)&gt;0,"OK","⚠ ERREUR"))</f>
        <v/>
      </c>
      <c r="F992" s="148" t="b">
        <v>0</v>
      </c>
      <c r="J992" s="2" t="str">
        <f>IF(B992="","",_xlfn.XLOOKUP(B992,Données!$P$2:$P$11,Données!$Q$2:$Q$11,""))</f>
        <v/>
      </c>
    </row>
    <row r="993" spans="1:10" ht="24.75" customHeight="1" x14ac:dyDescent="0.25">
      <c r="A993" s="100"/>
      <c r="B993" s="100"/>
      <c r="C993" s="100"/>
      <c r="D993" s="105" t="str">
        <f>IF(OR(Historique!$B993="",Historique!$C993=""),"",IF(IFERROR(COUNTIF(INDEX(Données!$E$2:$Z$100,0,MATCH(Historique!$B993,Données!$E$1:$Z$1,0)),Historique!$C993),0)&gt;0,"OK","⚠ ERREUR"))</f>
        <v/>
      </c>
      <c r="F993" s="148" t="b">
        <v>0</v>
      </c>
      <c r="J993" s="2" t="str">
        <f>IF(B993="","",_xlfn.XLOOKUP(B993,Données!$P$2:$P$11,Données!$Q$2:$Q$11,""))</f>
        <v/>
      </c>
    </row>
    <row r="994" spans="1:10" ht="24.75" customHeight="1" x14ac:dyDescent="0.25">
      <c r="A994" s="100"/>
      <c r="B994" s="100"/>
      <c r="C994" s="100"/>
      <c r="D994" s="105" t="str">
        <f>IF(OR(Historique!$B994="",Historique!$C994=""),"",IF(IFERROR(COUNTIF(INDEX(Données!$E$2:$Z$100,0,MATCH(Historique!$B994,Données!$E$1:$Z$1,0)),Historique!$C994),0)&gt;0,"OK","⚠ ERREUR"))</f>
        <v/>
      </c>
      <c r="F994" s="148" t="b">
        <v>0</v>
      </c>
      <c r="J994" s="2" t="str">
        <f>IF(B994="","",_xlfn.XLOOKUP(B994,Données!$P$2:$P$11,Données!$Q$2:$Q$11,""))</f>
        <v/>
      </c>
    </row>
    <row r="995" spans="1:10" ht="24.75" customHeight="1" x14ac:dyDescent="0.25">
      <c r="A995" s="100"/>
      <c r="B995" s="100"/>
      <c r="C995" s="100"/>
      <c r="D995" s="105" t="str">
        <f>IF(OR(Historique!$B995="",Historique!$C995=""),"",IF(IFERROR(COUNTIF(INDEX(Données!$E$2:$Z$100,0,MATCH(Historique!$B995,Données!$E$1:$Z$1,0)),Historique!$C995),0)&gt;0,"OK","⚠ ERREUR"))</f>
        <v/>
      </c>
      <c r="F995" s="148" t="b">
        <v>0</v>
      </c>
      <c r="J995" s="2" t="str">
        <f>IF(B995="","",_xlfn.XLOOKUP(B995,Données!$P$2:$P$11,Données!$Q$2:$Q$11,""))</f>
        <v/>
      </c>
    </row>
    <row r="996" spans="1:10" ht="24.75" customHeight="1" x14ac:dyDescent="0.25">
      <c r="A996" s="100"/>
      <c r="B996" s="100"/>
      <c r="C996" s="100"/>
      <c r="D996" s="105" t="str">
        <f>IF(OR(Historique!$B996="",Historique!$C996=""),"",IF(IFERROR(COUNTIF(INDEX(Données!$E$2:$Z$100,0,MATCH(Historique!$B996,Données!$E$1:$Z$1,0)),Historique!$C996),0)&gt;0,"OK","⚠ ERREUR"))</f>
        <v/>
      </c>
      <c r="F996" s="148" t="b">
        <v>0</v>
      </c>
      <c r="J996" s="2" t="str">
        <f>IF(B996="","",_xlfn.XLOOKUP(B996,Données!$P$2:$P$11,Données!$Q$2:$Q$11,""))</f>
        <v/>
      </c>
    </row>
    <row r="997" spans="1:10" ht="24.75" customHeight="1" x14ac:dyDescent="0.25">
      <c r="A997" s="100"/>
      <c r="B997" s="100"/>
      <c r="C997" s="100"/>
      <c r="D997" s="105" t="str">
        <f>IF(OR(Historique!$B997="",Historique!$C997=""),"",IF(IFERROR(COUNTIF(INDEX(Données!$E$2:$Z$100,0,MATCH(Historique!$B997,Données!$E$1:$Z$1,0)),Historique!$C997),0)&gt;0,"OK","⚠ ERREUR"))</f>
        <v/>
      </c>
      <c r="F997" s="148" t="b">
        <v>0</v>
      </c>
      <c r="J997" s="2" t="str">
        <f>IF(B997="","",_xlfn.XLOOKUP(B997,Données!$P$2:$P$11,Données!$Q$2:$Q$11,""))</f>
        <v/>
      </c>
    </row>
    <row r="998" spans="1:10" ht="24.75" customHeight="1" x14ac:dyDescent="0.25">
      <c r="A998" s="100"/>
      <c r="B998" s="100"/>
      <c r="C998" s="100"/>
      <c r="D998" s="105" t="str">
        <f>IF(OR(Historique!$B998="",Historique!$C998=""),"",IF(IFERROR(COUNTIF(INDEX(Données!$E$2:$Z$100,0,MATCH(Historique!$B998,Données!$E$1:$Z$1,0)),Historique!$C998),0)&gt;0,"OK","⚠ ERREUR"))</f>
        <v/>
      </c>
      <c r="F998" s="148" t="b">
        <v>0</v>
      </c>
      <c r="J998" s="2" t="str">
        <f>IF(B998="","",_xlfn.XLOOKUP(B998,Données!$P$2:$P$11,Données!$Q$2:$Q$11,""))</f>
        <v/>
      </c>
    </row>
    <row r="999" spans="1:10" ht="24.75" customHeight="1" x14ac:dyDescent="0.25">
      <c r="A999" s="100"/>
      <c r="B999" s="100"/>
      <c r="C999" s="100"/>
      <c r="D999" s="105" t="str">
        <f>IF(OR(Historique!$B999="",Historique!$C999=""),"",IF(IFERROR(COUNTIF(INDEX(Données!$E$2:$Z$100,0,MATCH(Historique!$B999,Données!$E$1:$Z$1,0)),Historique!$C999),0)&gt;0,"OK","⚠ ERREUR"))</f>
        <v/>
      </c>
      <c r="F999" s="148" t="b">
        <v>0</v>
      </c>
      <c r="J999" s="2" t="str">
        <f>IF(B999="","",_xlfn.XLOOKUP(B999,Données!$P$2:$P$11,Données!$Q$2:$Q$11,""))</f>
        <v/>
      </c>
    </row>
    <row r="1000" spans="1:10" ht="24.75" customHeight="1" x14ac:dyDescent="0.25">
      <c r="A1000" s="100"/>
      <c r="B1000" s="100"/>
      <c r="C1000" s="100"/>
      <c r="D1000" s="105" t="str">
        <f>IF(OR(Historique!$B1000="",Historique!$C1000=""),"",IF(IFERROR(COUNTIF(INDEX(Données!$E$2:$Z$100,0,MATCH(Historique!$B1000,Données!$E$1:$Z$1,0)),Historique!$C1000),0)&gt;0,"OK","⚠ ERREUR"))</f>
        <v/>
      </c>
      <c r="F1000" s="148" t="b">
        <v>0</v>
      </c>
      <c r="J1000" s="2" t="str">
        <f>IF(B1000="","",_xlfn.XLOOKUP(B1000,Données!$P$2:$P$11,Données!$Q$2:$Q$11,""))</f>
        <v/>
      </c>
    </row>
    <row r="1001" spans="1:10" ht="24.75" customHeight="1" x14ac:dyDescent="0.25">
      <c r="A1001" s="100"/>
      <c r="B1001" s="100"/>
      <c r="C1001" s="100"/>
      <c r="D1001" s="105" t="str">
        <f>IF(OR(Historique!$B1001="",Historique!$C1001=""),"",IF(IFERROR(COUNTIF(INDEX(Données!$E$2:$Z$100,0,MATCH(Historique!$B1001,Données!$E$1:$Z$1,0)),Historique!$C1001),0)&gt;0,"OK","⚠ ERREUR"))</f>
        <v/>
      </c>
      <c r="F1001" s="148" t="b">
        <v>0</v>
      </c>
      <c r="J1001" s="2" t="str">
        <f>IF(B1001="","",_xlfn.XLOOKUP(B1001,Données!$P$2:$P$11,Données!$Q$2:$Q$11,""))</f>
        <v/>
      </c>
    </row>
    <row r="1002" spans="1:10" ht="24.75" customHeight="1" x14ac:dyDescent="0.25">
      <c r="A1002" s="100"/>
      <c r="B1002" s="100"/>
      <c r="C1002" s="100"/>
      <c r="D1002" s="105" t="str">
        <f>IF(OR(Historique!$B1002="",Historique!$C1002=""),"",IF(IFERROR(COUNTIF(INDEX(Données!$E$2:$Z$100,0,MATCH(Historique!$B1002,Données!$E$1:$Z$1,0)),Historique!$C1002),0)&gt;0,"OK","⚠ ERREUR"))</f>
        <v/>
      </c>
      <c r="F1002" s="148" t="b">
        <v>0</v>
      </c>
      <c r="J1002" s="2" t="str">
        <f>IF(B1002="","",_xlfn.XLOOKUP(B1002,Données!$P$2:$P$11,Données!$Q$2:$Q$11,""))</f>
        <v/>
      </c>
    </row>
    <row r="1003" spans="1:10" ht="24.75" customHeight="1" x14ac:dyDescent="0.25">
      <c r="A1003" s="100"/>
      <c r="B1003" s="100"/>
      <c r="C1003" s="100"/>
      <c r="D1003" s="105" t="str">
        <f>IF(OR(Historique!$B1003="",Historique!$C1003=""),"",IF(IFERROR(COUNTIF(INDEX(Données!$E$2:$Z$100,0,MATCH(Historique!$B1003,Données!$E$1:$Z$1,0)),Historique!$C1003),0)&gt;0,"OK","⚠ ERREUR"))</f>
        <v/>
      </c>
      <c r="F1003" s="148" t="b">
        <v>0</v>
      </c>
      <c r="J1003" s="2" t="str">
        <f>IF(B1003="","",_xlfn.XLOOKUP(B1003,Données!$P$2:$P$11,Données!$Q$2:$Q$11,""))</f>
        <v/>
      </c>
    </row>
    <row r="1004" spans="1:10" ht="24.75" customHeight="1" x14ac:dyDescent="0.25">
      <c r="A1004" s="100"/>
      <c r="B1004" s="100"/>
      <c r="C1004" s="100"/>
      <c r="D1004" s="105" t="str">
        <f>IF(OR(Historique!$B1004="",Historique!$C1004=""),"",IF(IFERROR(COUNTIF(INDEX(Données!$E$2:$Z$100,0,MATCH(Historique!$B1004,Données!$E$1:$Z$1,0)),Historique!$C1004),0)&gt;0,"OK","⚠ ERREUR"))</f>
        <v/>
      </c>
      <c r="F1004" s="148" t="b">
        <v>0</v>
      </c>
      <c r="J1004" s="2" t="str">
        <f>IF(B1004="","",_xlfn.XLOOKUP(B1004,Données!$P$2:$P$11,Données!$Q$2:$Q$11,""))</f>
        <v/>
      </c>
    </row>
    <row r="1005" spans="1:10" ht="24.75" customHeight="1" x14ac:dyDescent="0.25">
      <c r="A1005" s="100"/>
      <c r="B1005" s="100"/>
      <c r="C1005" s="100"/>
      <c r="D1005" s="105" t="str">
        <f>IF(OR(Historique!$B1005="",Historique!$C1005=""),"",IF(IFERROR(COUNTIF(INDEX(Données!$E$2:$Z$100,0,MATCH(Historique!$B1005,Données!$E$1:$Z$1,0)),Historique!$C1005),0)&gt;0,"OK","⚠ ERREUR"))</f>
        <v/>
      </c>
      <c r="F1005" s="148" t="b">
        <v>0</v>
      </c>
      <c r="J1005" s="2" t="str">
        <f>IF(B1005="","",_xlfn.XLOOKUP(B1005,Données!$P$2:$P$11,Données!$Q$2:$Q$11,""))</f>
        <v/>
      </c>
    </row>
    <row r="1006" spans="1:10" ht="24.75" customHeight="1" x14ac:dyDescent="0.25">
      <c r="A1006" s="100"/>
      <c r="B1006" s="100"/>
      <c r="C1006" s="100"/>
      <c r="D1006" s="105" t="str">
        <f>IF(OR(Historique!$B1006="",Historique!$C1006=""),"",IF(IFERROR(COUNTIF(INDEX(Données!$E$2:$Z$100,0,MATCH(Historique!$B1006,Données!$E$1:$Z$1,0)),Historique!$C1006),0)&gt;0,"OK","⚠ ERREUR"))</f>
        <v/>
      </c>
      <c r="F1006" s="148" t="b">
        <v>0</v>
      </c>
      <c r="J1006" s="2" t="str">
        <f>IF(B1006="","",_xlfn.XLOOKUP(B1006,Données!$P$2:$P$11,Données!$Q$2:$Q$11,""))</f>
        <v/>
      </c>
    </row>
    <row r="1007" spans="1:10" ht="24.75" customHeight="1" x14ac:dyDescent="0.25">
      <c r="A1007" s="100"/>
      <c r="B1007" s="100"/>
      <c r="C1007" s="100"/>
      <c r="D1007" s="105" t="str">
        <f>IF(OR(Historique!$B1007="",Historique!$C1007=""),"",IF(IFERROR(COUNTIF(INDEX(Données!$E$2:$Z$100,0,MATCH(Historique!$B1007,Données!$E$1:$Z$1,0)),Historique!$C1007),0)&gt;0,"OK","⚠ ERREUR"))</f>
        <v/>
      </c>
      <c r="F1007" s="148" t="b">
        <v>0</v>
      </c>
      <c r="J1007" s="2" t="str">
        <f>IF(B1007="","",_xlfn.XLOOKUP(B1007,Données!$P$2:$P$11,Données!$Q$2:$Q$11,""))</f>
        <v/>
      </c>
    </row>
    <row r="1008" spans="1:10" ht="24.75" customHeight="1" x14ac:dyDescent="0.25">
      <c r="A1008" s="100"/>
      <c r="B1008" s="100"/>
      <c r="C1008" s="100"/>
      <c r="D1008" s="105" t="str">
        <f>IF(OR(Historique!$B1008="",Historique!$C1008=""),"",IF(IFERROR(COUNTIF(INDEX(Données!$E$2:$Z$100,0,MATCH(Historique!$B1008,Données!$E$1:$Z$1,0)),Historique!$C1008),0)&gt;0,"OK","⚠ ERREUR"))</f>
        <v/>
      </c>
      <c r="F1008" s="148" t="b">
        <v>0</v>
      </c>
      <c r="J1008" s="2" t="str">
        <f>IF(B1008="","",_xlfn.XLOOKUP(B1008,Données!$P$2:$P$11,Données!$Q$2:$Q$11,""))</f>
        <v/>
      </c>
    </row>
    <row r="1009" spans="1:10" ht="24.75" customHeight="1" x14ac:dyDescent="0.25">
      <c r="A1009" s="100"/>
      <c r="B1009" s="100"/>
      <c r="C1009" s="100"/>
      <c r="D1009" s="105" t="str">
        <f>IF(OR(Historique!$B1009="",Historique!$C1009=""),"",IF(IFERROR(COUNTIF(INDEX(Données!$E$2:$Z$100,0,MATCH(Historique!$B1009,Données!$E$1:$Z$1,0)),Historique!$C1009),0)&gt;0,"OK","⚠ ERREUR"))</f>
        <v/>
      </c>
      <c r="F1009" s="148" t="b">
        <v>0</v>
      </c>
      <c r="J1009" s="2" t="str">
        <f>IF(B1009="","",_xlfn.XLOOKUP(B1009,Données!$P$2:$P$11,Données!$Q$2:$Q$11,""))</f>
        <v/>
      </c>
    </row>
    <row r="1010" spans="1:10" ht="24.75" customHeight="1" x14ac:dyDescent="0.25">
      <c r="A1010" s="100"/>
      <c r="B1010" s="100"/>
      <c r="C1010" s="100"/>
      <c r="D1010" s="105" t="str">
        <f>IF(OR(Historique!$B1010="",Historique!$C1010=""),"",IF(IFERROR(COUNTIF(INDEX(Données!$E$2:$Z$100,0,MATCH(Historique!$B1010,Données!$E$1:$Z$1,0)),Historique!$C1010),0)&gt;0,"OK","⚠ ERREUR"))</f>
        <v/>
      </c>
      <c r="F1010" s="148" t="b">
        <v>0</v>
      </c>
      <c r="J1010" s="2" t="str">
        <f>IF(B1010="","",_xlfn.XLOOKUP(B1010,Données!$P$2:$P$11,Données!$Q$2:$Q$11,""))</f>
        <v/>
      </c>
    </row>
    <row r="1011" spans="1:10" ht="24.75" customHeight="1" x14ac:dyDescent="0.25">
      <c r="A1011" s="100"/>
      <c r="B1011" s="100"/>
      <c r="C1011" s="100"/>
      <c r="D1011" s="105" t="str">
        <f>IF(OR(Historique!$B1011="",Historique!$C1011=""),"",IF(IFERROR(COUNTIF(INDEX(Données!$E$2:$Z$100,0,MATCH(Historique!$B1011,Données!$E$1:$Z$1,0)),Historique!$C1011),0)&gt;0,"OK","⚠ ERREUR"))</f>
        <v/>
      </c>
      <c r="F1011" s="148" t="b">
        <v>0</v>
      </c>
      <c r="J1011" s="2" t="str">
        <f>IF(B1011="","",_xlfn.XLOOKUP(B1011,Données!$P$2:$P$11,Données!$Q$2:$Q$11,""))</f>
        <v/>
      </c>
    </row>
    <row r="1012" spans="1:10" ht="24.75" customHeight="1" x14ac:dyDescent="0.25">
      <c r="A1012" s="100"/>
      <c r="B1012" s="100"/>
      <c r="C1012" s="100"/>
      <c r="D1012" s="105" t="str">
        <f>IF(OR(Historique!$B1012="",Historique!$C1012=""),"",IF(IFERROR(COUNTIF(INDEX(Données!$E$2:$Z$100,0,MATCH(Historique!$B1012,Données!$E$1:$Z$1,0)),Historique!$C1012),0)&gt;0,"OK","⚠ ERREUR"))</f>
        <v/>
      </c>
      <c r="F1012" s="148" t="b">
        <v>0</v>
      </c>
      <c r="J1012" s="2" t="str">
        <f>IF(B1012="","",_xlfn.XLOOKUP(B1012,Données!$P$2:$P$11,Données!$Q$2:$Q$11,""))</f>
        <v/>
      </c>
    </row>
    <row r="1013" spans="1:10" ht="24.75" customHeight="1" x14ac:dyDescent="0.25">
      <c r="A1013" s="100"/>
      <c r="B1013" s="100"/>
      <c r="C1013" s="100"/>
      <c r="D1013" s="105" t="str">
        <f>IF(OR(Historique!$B1013="",Historique!$C1013=""),"",IF(IFERROR(COUNTIF(INDEX(Données!$E$2:$Z$100,0,MATCH(Historique!$B1013,Données!$E$1:$Z$1,0)),Historique!$C1013),0)&gt;0,"OK","⚠ ERREUR"))</f>
        <v/>
      </c>
      <c r="F1013" s="148" t="b">
        <v>0</v>
      </c>
      <c r="J1013" s="2" t="str">
        <f>IF(B1013="","",_xlfn.XLOOKUP(B1013,Données!$P$2:$P$11,Données!$Q$2:$Q$11,""))</f>
        <v/>
      </c>
    </row>
    <row r="1014" spans="1:10" ht="24.75" customHeight="1" x14ac:dyDescent="0.25">
      <c r="A1014" s="100"/>
      <c r="B1014" s="100"/>
      <c r="C1014" s="100"/>
      <c r="D1014" s="105" t="str">
        <f>IF(OR(Historique!$B1014="",Historique!$C1014=""),"",IF(IFERROR(COUNTIF(INDEX(Données!$E$2:$Z$100,0,MATCH(Historique!$B1014,Données!$E$1:$Z$1,0)),Historique!$C1014),0)&gt;0,"OK","⚠ ERREUR"))</f>
        <v/>
      </c>
      <c r="F1014" s="148" t="b">
        <v>0</v>
      </c>
      <c r="J1014" s="2" t="str">
        <f>IF(B1014="","",_xlfn.XLOOKUP(B1014,Données!$P$2:$P$11,Données!$Q$2:$Q$11,""))</f>
        <v/>
      </c>
    </row>
    <row r="1015" spans="1:10" ht="24.75" customHeight="1" x14ac:dyDescent="0.25">
      <c r="A1015" s="100"/>
      <c r="B1015" s="100"/>
      <c r="C1015" s="100"/>
      <c r="D1015" s="105" t="str">
        <f>IF(OR(Historique!$B1015="",Historique!$C1015=""),"",IF(IFERROR(COUNTIF(INDEX(Données!$E$2:$Z$100,0,MATCH(Historique!$B1015,Données!$E$1:$Z$1,0)),Historique!$C1015),0)&gt;0,"OK","⚠ ERREUR"))</f>
        <v/>
      </c>
      <c r="F1015" s="148" t="b">
        <v>0</v>
      </c>
      <c r="J1015" s="2" t="str">
        <f>IF(B1015="","",_xlfn.XLOOKUP(B1015,Données!$P$2:$P$11,Données!$Q$2:$Q$11,""))</f>
        <v/>
      </c>
    </row>
    <row r="1016" spans="1:10" ht="24.75" customHeight="1" x14ac:dyDescent="0.25">
      <c r="A1016" s="100"/>
      <c r="B1016" s="100"/>
      <c r="C1016" s="100"/>
      <c r="D1016" s="105" t="str">
        <f>IF(OR(Historique!$B1016="",Historique!$C1016=""),"",IF(IFERROR(COUNTIF(INDEX(Données!$E$2:$Z$100,0,MATCH(Historique!$B1016,Données!$E$1:$Z$1,0)),Historique!$C1016),0)&gt;0,"OK","⚠ ERREUR"))</f>
        <v/>
      </c>
      <c r="F1016" s="148" t="b">
        <v>0</v>
      </c>
      <c r="J1016" s="2" t="str">
        <f>IF(B1016="","",_xlfn.XLOOKUP(B1016,Données!$P$2:$P$11,Données!$Q$2:$Q$11,""))</f>
        <v/>
      </c>
    </row>
    <row r="1017" spans="1:10" ht="24.75" customHeight="1" x14ac:dyDescent="0.25">
      <c r="A1017" s="100"/>
      <c r="B1017" s="100"/>
      <c r="C1017" s="100"/>
      <c r="D1017" s="105" t="str">
        <f>IF(OR(Historique!$B1017="",Historique!$C1017=""),"",IF(IFERROR(COUNTIF(INDEX(Données!$E$2:$Z$100,0,MATCH(Historique!$B1017,Données!$E$1:$Z$1,0)),Historique!$C1017),0)&gt;0,"OK","⚠ ERREUR"))</f>
        <v/>
      </c>
      <c r="F1017" s="148" t="b">
        <v>0</v>
      </c>
      <c r="J1017" s="2" t="str">
        <f>IF(B1017="","",_xlfn.XLOOKUP(B1017,Données!$P$2:$P$11,Données!$Q$2:$Q$11,""))</f>
        <v/>
      </c>
    </row>
    <row r="1018" spans="1:10" ht="24.75" customHeight="1" x14ac:dyDescent="0.25">
      <c r="A1018" s="100"/>
      <c r="B1018" s="100"/>
      <c r="C1018" s="100"/>
      <c r="D1018" s="105" t="str">
        <f>IF(OR(Historique!$B1018="",Historique!$C1018=""),"",IF(IFERROR(COUNTIF(INDEX(Données!$E$2:$Z$100,0,MATCH(Historique!$B1018,Données!$E$1:$Z$1,0)),Historique!$C1018),0)&gt;0,"OK","⚠ ERREUR"))</f>
        <v/>
      </c>
      <c r="F1018" s="148" t="b">
        <v>0</v>
      </c>
      <c r="J1018" s="2" t="str">
        <f>IF(B1018="","",_xlfn.XLOOKUP(B1018,Données!$P$2:$P$11,Données!$Q$2:$Q$11,""))</f>
        <v/>
      </c>
    </row>
    <row r="1019" spans="1:10" ht="24.75" customHeight="1" x14ac:dyDescent="0.25">
      <c r="A1019" s="100"/>
      <c r="B1019" s="100"/>
      <c r="C1019" s="100"/>
      <c r="D1019" s="105" t="str">
        <f>IF(OR(Historique!$B1019="",Historique!$C1019=""),"",IF(IFERROR(COUNTIF(INDEX(Données!$E$2:$Z$100,0,MATCH(Historique!$B1019,Données!$E$1:$Z$1,0)),Historique!$C1019),0)&gt;0,"OK","⚠ ERREUR"))</f>
        <v/>
      </c>
      <c r="F1019" s="148" t="b">
        <v>0</v>
      </c>
      <c r="J1019" s="2" t="str">
        <f>IF(B1019="","",_xlfn.XLOOKUP(B1019,Données!$P$2:$P$11,Données!$Q$2:$Q$11,""))</f>
        <v/>
      </c>
    </row>
    <row r="1020" spans="1:10" ht="24.75" customHeight="1" x14ac:dyDescent="0.25">
      <c r="A1020" s="100"/>
      <c r="B1020" s="100"/>
      <c r="C1020" s="100"/>
      <c r="D1020" s="105" t="str">
        <f>IF(OR(Historique!$B1020="",Historique!$C1020=""),"",IF(IFERROR(COUNTIF(INDEX(Données!$E$2:$Z$100,0,MATCH(Historique!$B1020,Données!$E$1:$Z$1,0)),Historique!$C1020),0)&gt;0,"OK","⚠ ERREUR"))</f>
        <v/>
      </c>
      <c r="F1020" s="148" t="b">
        <v>0</v>
      </c>
      <c r="J1020" s="2" t="str">
        <f>IF(B1020="","",_xlfn.XLOOKUP(B1020,Données!$P$2:$P$11,Données!$Q$2:$Q$11,""))</f>
        <v/>
      </c>
    </row>
    <row r="1021" spans="1:10" ht="24.75" customHeight="1" x14ac:dyDescent="0.25">
      <c r="A1021" s="100"/>
      <c r="B1021" s="100"/>
      <c r="C1021" s="100"/>
      <c r="D1021" s="105" t="str">
        <f>IF(OR(Historique!$B1021="",Historique!$C1021=""),"",IF(IFERROR(COUNTIF(INDEX(Données!$E$2:$Z$100,0,MATCH(Historique!$B1021,Données!$E$1:$Z$1,0)),Historique!$C1021),0)&gt;0,"OK","⚠ ERREUR"))</f>
        <v/>
      </c>
      <c r="F1021" s="148" t="b">
        <v>0</v>
      </c>
      <c r="J1021" s="2" t="str">
        <f>IF(B1021="","",_xlfn.XLOOKUP(B1021,Données!$P$2:$P$11,Données!$Q$2:$Q$11,""))</f>
        <v/>
      </c>
    </row>
    <row r="1022" spans="1:10" ht="24.75" customHeight="1" x14ac:dyDescent="0.25">
      <c r="A1022" s="100"/>
      <c r="B1022" s="100"/>
      <c r="C1022" s="100"/>
      <c r="D1022" s="105" t="str">
        <f>IF(OR(Historique!$B1022="",Historique!$C1022=""),"",IF(IFERROR(COUNTIF(INDEX(Données!$E$2:$Z$100,0,MATCH(Historique!$B1022,Données!$E$1:$Z$1,0)),Historique!$C1022),0)&gt;0,"OK","⚠ ERREUR"))</f>
        <v/>
      </c>
      <c r="F1022" s="148" t="b">
        <v>0</v>
      </c>
      <c r="J1022" s="2" t="str">
        <f>IF(B1022="","",_xlfn.XLOOKUP(B1022,Données!$P$2:$P$11,Données!$Q$2:$Q$11,""))</f>
        <v/>
      </c>
    </row>
    <row r="1023" spans="1:10" ht="24.75" customHeight="1" x14ac:dyDescent="0.25">
      <c r="A1023" s="100"/>
      <c r="B1023" s="100"/>
      <c r="C1023" s="100"/>
      <c r="D1023" s="105" t="str">
        <f>IF(OR(Historique!$B1023="",Historique!$C1023=""),"",IF(IFERROR(COUNTIF(INDEX(Données!$E$2:$Z$100,0,MATCH(Historique!$B1023,Données!$E$1:$Z$1,0)),Historique!$C1023),0)&gt;0,"OK","⚠ ERREUR"))</f>
        <v/>
      </c>
      <c r="F1023" s="148" t="b">
        <v>0</v>
      </c>
      <c r="J1023" s="2" t="str">
        <f>IF(B1023="","",_xlfn.XLOOKUP(B1023,Données!$P$2:$P$11,Données!$Q$2:$Q$11,""))</f>
        <v/>
      </c>
    </row>
    <row r="1024" spans="1:10" ht="24.75" customHeight="1" x14ac:dyDescent="0.25">
      <c r="A1024" s="100"/>
      <c r="B1024" s="100"/>
      <c r="C1024" s="100"/>
      <c r="D1024" s="105" t="str">
        <f>IF(OR(Historique!$B1024="",Historique!$C1024=""),"",IF(IFERROR(COUNTIF(INDEX(Données!$E$2:$Z$100,0,MATCH(Historique!$B1024,Données!$E$1:$Z$1,0)),Historique!$C1024),0)&gt;0,"OK","⚠ ERREUR"))</f>
        <v/>
      </c>
      <c r="F1024" s="148" t="b">
        <v>0</v>
      </c>
      <c r="J1024" s="2" t="str">
        <f>IF(B1024="","",_xlfn.XLOOKUP(B1024,Données!$P$2:$P$11,Données!$Q$2:$Q$11,""))</f>
        <v/>
      </c>
    </row>
    <row r="1025" spans="1:10" ht="24.75" customHeight="1" x14ac:dyDescent="0.25">
      <c r="A1025" s="100"/>
      <c r="B1025" s="100"/>
      <c r="C1025" s="100"/>
      <c r="D1025" s="105" t="str">
        <f>IF(OR(Historique!$B1025="",Historique!$C1025=""),"",IF(IFERROR(COUNTIF(INDEX(Données!$E$2:$Z$100,0,MATCH(Historique!$B1025,Données!$E$1:$Z$1,0)),Historique!$C1025),0)&gt;0,"OK","⚠ ERREUR"))</f>
        <v/>
      </c>
      <c r="F1025" s="148" t="b">
        <v>0</v>
      </c>
      <c r="J1025" s="2" t="str">
        <f>IF(B1025="","",_xlfn.XLOOKUP(B1025,Données!$P$2:$P$11,Données!$Q$2:$Q$11,""))</f>
        <v/>
      </c>
    </row>
    <row r="1026" spans="1:10" ht="24.75" customHeight="1" x14ac:dyDescent="0.25">
      <c r="A1026" s="100"/>
      <c r="B1026" s="100"/>
      <c r="C1026" s="100"/>
      <c r="D1026" s="105" t="str">
        <f>IF(OR(Historique!$B1026="",Historique!$C1026=""),"",IF(IFERROR(COUNTIF(INDEX(Données!$E$2:$Z$100,0,MATCH(Historique!$B1026,Données!$E$1:$Z$1,0)),Historique!$C1026),0)&gt;0,"OK","⚠ ERREUR"))</f>
        <v/>
      </c>
      <c r="F1026" s="148" t="b">
        <v>0</v>
      </c>
      <c r="J1026" s="2" t="str">
        <f>IF(B1026="","",_xlfn.XLOOKUP(B1026,Données!$P$2:$P$11,Données!$Q$2:$Q$11,""))</f>
        <v/>
      </c>
    </row>
    <row r="1027" spans="1:10" ht="24.75" customHeight="1" x14ac:dyDescent="0.25">
      <c r="A1027" s="100"/>
      <c r="B1027" s="100"/>
      <c r="C1027" s="100"/>
      <c r="D1027" s="105" t="str">
        <f>IF(OR(Historique!$B1027="",Historique!$C1027=""),"",IF(IFERROR(COUNTIF(INDEX(Données!$E$2:$Z$100,0,MATCH(Historique!$B1027,Données!$E$1:$Z$1,0)),Historique!$C1027),0)&gt;0,"OK","⚠ ERREUR"))</f>
        <v/>
      </c>
      <c r="F1027" s="148" t="b">
        <v>0</v>
      </c>
      <c r="J1027" s="2" t="str">
        <f>IF(B1027="","",_xlfn.XLOOKUP(B1027,Données!$P$2:$P$11,Données!$Q$2:$Q$11,""))</f>
        <v/>
      </c>
    </row>
    <row r="1028" spans="1:10" ht="24.75" customHeight="1" x14ac:dyDescent="0.25">
      <c r="A1028" s="100"/>
      <c r="B1028" s="100"/>
      <c r="C1028" s="100"/>
      <c r="D1028" s="105" t="str">
        <f>IF(OR(Historique!$B1028="",Historique!$C1028=""),"",IF(IFERROR(COUNTIF(INDEX(Données!$E$2:$Z$100,0,MATCH(Historique!$B1028,Données!$E$1:$Z$1,0)),Historique!$C1028),0)&gt;0,"OK","⚠ ERREUR"))</f>
        <v/>
      </c>
      <c r="F1028" s="148" t="b">
        <v>0</v>
      </c>
      <c r="J1028" s="2" t="str">
        <f>IF(B1028="","",_xlfn.XLOOKUP(B1028,Données!$P$2:$P$11,Données!$Q$2:$Q$11,""))</f>
        <v/>
      </c>
    </row>
    <row r="1029" spans="1:10" ht="24.75" customHeight="1" x14ac:dyDescent="0.25">
      <c r="A1029" s="100"/>
      <c r="B1029" s="100"/>
      <c r="C1029" s="100"/>
      <c r="D1029" s="105" t="str">
        <f>IF(OR(Historique!$B1029="",Historique!$C1029=""),"",IF(IFERROR(COUNTIF(INDEX(Données!$E$2:$Z$100,0,MATCH(Historique!$B1029,Données!$E$1:$Z$1,0)),Historique!$C1029),0)&gt;0,"OK","⚠ ERREUR"))</f>
        <v/>
      </c>
      <c r="F1029" s="148" t="b">
        <v>0</v>
      </c>
      <c r="J1029" s="2" t="str">
        <f>IF(B1029="","",_xlfn.XLOOKUP(B1029,Données!$P$2:$P$11,Données!$Q$2:$Q$11,""))</f>
        <v/>
      </c>
    </row>
    <row r="1030" spans="1:10" ht="24.75" customHeight="1" x14ac:dyDescent="0.25">
      <c r="A1030" s="100"/>
      <c r="B1030" s="100"/>
      <c r="C1030" s="100"/>
      <c r="D1030" s="105" t="str">
        <f>IF(OR(Historique!$B1030="",Historique!$C1030=""),"",IF(IFERROR(COUNTIF(INDEX(Données!$E$2:$Z$100,0,MATCH(Historique!$B1030,Données!$E$1:$Z$1,0)),Historique!$C1030),0)&gt;0,"OK","⚠ ERREUR"))</f>
        <v/>
      </c>
      <c r="F1030" s="148" t="b">
        <v>0</v>
      </c>
      <c r="J1030" s="2" t="str">
        <f>IF(B1030="","",_xlfn.XLOOKUP(B1030,Données!$P$2:$P$11,Données!$Q$2:$Q$11,""))</f>
        <v/>
      </c>
    </row>
    <row r="1031" spans="1:10" ht="24.75" customHeight="1" x14ac:dyDescent="0.25">
      <c r="A1031" s="100"/>
      <c r="B1031" s="100"/>
      <c r="C1031" s="100"/>
      <c r="D1031" s="105" t="str">
        <f>IF(OR(Historique!$B1031="",Historique!$C1031=""),"",IF(IFERROR(COUNTIF(INDEX(Données!$E$2:$Z$100,0,MATCH(Historique!$B1031,Données!$E$1:$Z$1,0)),Historique!$C1031),0)&gt;0,"OK","⚠ ERREUR"))</f>
        <v/>
      </c>
      <c r="F1031" s="148" t="b">
        <v>0</v>
      </c>
      <c r="J1031" s="2" t="str">
        <f>IF(B1031="","",_xlfn.XLOOKUP(B1031,Données!$P$2:$P$11,Données!$Q$2:$Q$11,""))</f>
        <v/>
      </c>
    </row>
    <row r="1032" spans="1:10" ht="24.75" customHeight="1" x14ac:dyDescent="0.25">
      <c r="A1032" s="100"/>
      <c r="B1032" s="100"/>
      <c r="C1032" s="100"/>
      <c r="D1032" s="105" t="str">
        <f>IF(OR(Historique!$B1032="",Historique!$C1032=""),"",IF(IFERROR(COUNTIF(INDEX(Données!$E$2:$Z$100,0,MATCH(Historique!$B1032,Données!$E$1:$Z$1,0)),Historique!$C1032),0)&gt;0,"OK","⚠ ERREUR"))</f>
        <v/>
      </c>
      <c r="F1032" s="148" t="b">
        <v>0</v>
      </c>
      <c r="J1032" s="2" t="str">
        <f>IF(B1032="","",_xlfn.XLOOKUP(B1032,Données!$P$2:$P$11,Données!$Q$2:$Q$11,""))</f>
        <v/>
      </c>
    </row>
    <row r="1033" spans="1:10" ht="24.75" customHeight="1" x14ac:dyDescent="0.25">
      <c r="A1033" s="100"/>
      <c r="B1033" s="100"/>
      <c r="C1033" s="100"/>
      <c r="D1033" s="105" t="str">
        <f>IF(OR(Historique!$B1033="",Historique!$C1033=""),"",IF(IFERROR(COUNTIF(INDEX(Données!$E$2:$Z$100,0,MATCH(Historique!$B1033,Données!$E$1:$Z$1,0)),Historique!$C1033),0)&gt;0,"OK","⚠ ERREUR"))</f>
        <v/>
      </c>
      <c r="F1033" s="148" t="b">
        <v>0</v>
      </c>
      <c r="J1033" s="2" t="str">
        <f>IF(B1033="","",_xlfn.XLOOKUP(B1033,Données!$P$2:$P$11,Données!$Q$2:$Q$11,""))</f>
        <v/>
      </c>
    </row>
    <row r="1034" spans="1:10" ht="24.75" customHeight="1" x14ac:dyDescent="0.25">
      <c r="A1034" s="100"/>
      <c r="B1034" s="100"/>
      <c r="C1034" s="100"/>
      <c r="D1034" s="105" t="str">
        <f>IF(OR(Historique!$B1034="",Historique!$C1034=""),"",IF(IFERROR(COUNTIF(INDEX(Données!$E$2:$Z$100,0,MATCH(Historique!$B1034,Données!$E$1:$Z$1,0)),Historique!$C1034),0)&gt;0,"OK","⚠ ERREUR"))</f>
        <v/>
      </c>
      <c r="F1034" s="148" t="b">
        <v>0</v>
      </c>
      <c r="J1034" s="2" t="str">
        <f>IF(B1034="","",_xlfn.XLOOKUP(B1034,Données!$P$2:$P$11,Données!$Q$2:$Q$11,""))</f>
        <v/>
      </c>
    </row>
    <row r="1035" spans="1:10" ht="24.75" customHeight="1" x14ac:dyDescent="0.25">
      <c r="A1035" s="100"/>
      <c r="B1035" s="100"/>
      <c r="C1035" s="100"/>
      <c r="D1035" s="105" t="str">
        <f>IF(OR(Historique!$B1035="",Historique!$C1035=""),"",IF(IFERROR(COUNTIF(INDEX(Données!$E$2:$Z$100,0,MATCH(Historique!$B1035,Données!$E$1:$Z$1,0)),Historique!$C1035),0)&gt;0,"OK","⚠ ERREUR"))</f>
        <v/>
      </c>
      <c r="F1035" s="148" t="b">
        <v>0</v>
      </c>
      <c r="J1035" s="2" t="str">
        <f>IF(B1035="","",_xlfn.XLOOKUP(B1035,Données!$P$2:$P$11,Données!$Q$2:$Q$11,""))</f>
        <v/>
      </c>
    </row>
    <row r="1036" spans="1:10" ht="24.75" customHeight="1" x14ac:dyDescent="0.25">
      <c r="A1036" s="100"/>
      <c r="B1036" s="100"/>
      <c r="C1036" s="100"/>
      <c r="D1036" s="105" t="str">
        <f>IF(OR(Historique!$B1036="",Historique!$C1036=""),"",IF(IFERROR(COUNTIF(INDEX(Données!$E$2:$Z$100,0,MATCH(Historique!$B1036,Données!$E$1:$Z$1,0)),Historique!$C1036),0)&gt;0,"OK","⚠ ERREUR"))</f>
        <v/>
      </c>
      <c r="F1036" s="148" t="b">
        <v>0</v>
      </c>
      <c r="J1036" s="2" t="str">
        <f>IF(B1036="","",_xlfn.XLOOKUP(B1036,Données!$P$2:$P$11,Données!$Q$2:$Q$11,""))</f>
        <v/>
      </c>
    </row>
    <row r="1037" spans="1:10" ht="24.75" customHeight="1" x14ac:dyDescent="0.25">
      <c r="A1037" s="100"/>
      <c r="B1037" s="100"/>
      <c r="C1037" s="100"/>
      <c r="D1037" s="105" t="str">
        <f>IF(OR(Historique!$B1037="",Historique!$C1037=""),"",IF(IFERROR(COUNTIF(INDEX(Données!$E$2:$Z$100,0,MATCH(Historique!$B1037,Données!$E$1:$Z$1,0)),Historique!$C1037),0)&gt;0,"OK","⚠ ERREUR"))</f>
        <v/>
      </c>
      <c r="F1037" s="148" t="b">
        <v>0</v>
      </c>
      <c r="J1037" s="2" t="str">
        <f>IF(B1037="","",_xlfn.XLOOKUP(B1037,Données!$P$2:$P$11,Données!$Q$2:$Q$11,""))</f>
        <v/>
      </c>
    </row>
    <row r="1038" spans="1:10" ht="24.75" customHeight="1" x14ac:dyDescent="0.25">
      <c r="A1038" s="100"/>
      <c r="B1038" s="100"/>
      <c r="C1038" s="100"/>
      <c r="D1038" s="105" t="str">
        <f>IF(OR(Historique!$B1038="",Historique!$C1038=""),"",IF(IFERROR(COUNTIF(INDEX(Données!$E$2:$Z$100,0,MATCH(Historique!$B1038,Données!$E$1:$Z$1,0)),Historique!$C1038),0)&gt;0,"OK","⚠ ERREUR"))</f>
        <v/>
      </c>
      <c r="F1038" s="148" t="b">
        <v>0</v>
      </c>
      <c r="J1038" s="2" t="str">
        <f>IF(B1038="","",_xlfn.XLOOKUP(B1038,Données!$P$2:$P$11,Données!$Q$2:$Q$11,""))</f>
        <v/>
      </c>
    </row>
    <row r="1039" spans="1:10" ht="24.75" customHeight="1" x14ac:dyDescent="0.25">
      <c r="A1039" s="100"/>
      <c r="B1039" s="100"/>
      <c r="C1039" s="100"/>
      <c r="D1039" s="105" t="str">
        <f>IF(OR(Historique!$B1039="",Historique!$C1039=""),"",IF(IFERROR(COUNTIF(INDEX(Données!$E$2:$Z$100,0,MATCH(Historique!$B1039,Données!$E$1:$Z$1,0)),Historique!$C1039),0)&gt;0,"OK","⚠ ERREUR"))</f>
        <v/>
      </c>
      <c r="F1039" s="148" t="b">
        <v>0</v>
      </c>
      <c r="J1039" s="2" t="str">
        <f>IF(B1039="","",_xlfn.XLOOKUP(B1039,Données!$P$2:$P$11,Données!$Q$2:$Q$11,""))</f>
        <v/>
      </c>
    </row>
    <row r="1040" spans="1:10" ht="24.75" customHeight="1" x14ac:dyDescent="0.25">
      <c r="A1040" s="100"/>
      <c r="B1040" s="100"/>
      <c r="C1040" s="100"/>
      <c r="D1040" s="105" t="str">
        <f>IF(OR(Historique!$B1040="",Historique!$C1040=""),"",IF(IFERROR(COUNTIF(INDEX(Données!$E$2:$Z$100,0,MATCH(Historique!$B1040,Données!$E$1:$Z$1,0)),Historique!$C1040),0)&gt;0,"OK","⚠ ERREUR"))</f>
        <v/>
      </c>
      <c r="F1040" s="148" t="b">
        <v>0</v>
      </c>
      <c r="J1040" s="2" t="str">
        <f>IF(B1040="","",_xlfn.XLOOKUP(B1040,Données!$P$2:$P$11,Données!$Q$2:$Q$11,""))</f>
        <v/>
      </c>
    </row>
    <row r="1041" spans="1:10" ht="24.75" customHeight="1" x14ac:dyDescent="0.25">
      <c r="A1041" s="100"/>
      <c r="B1041" s="100"/>
      <c r="C1041" s="100"/>
      <c r="D1041" s="105" t="str">
        <f>IF(OR(Historique!$B1041="",Historique!$C1041=""),"",IF(IFERROR(COUNTIF(INDEX(Données!$E$2:$Z$100,0,MATCH(Historique!$B1041,Données!$E$1:$Z$1,0)),Historique!$C1041),0)&gt;0,"OK","⚠ ERREUR"))</f>
        <v/>
      </c>
      <c r="F1041" s="148" t="b">
        <v>0</v>
      </c>
      <c r="J1041" s="2" t="str">
        <f>IF(B1041="","",_xlfn.XLOOKUP(B1041,Données!$P$2:$P$11,Données!$Q$2:$Q$11,""))</f>
        <v/>
      </c>
    </row>
    <row r="1042" spans="1:10" ht="24.75" customHeight="1" x14ac:dyDescent="0.25">
      <c r="A1042" s="100"/>
      <c r="B1042" s="100"/>
      <c r="C1042" s="100"/>
      <c r="D1042" s="105" t="str">
        <f>IF(OR(Historique!$B1042="",Historique!$C1042=""),"",IF(IFERROR(COUNTIF(INDEX(Données!$E$2:$Z$100,0,MATCH(Historique!$B1042,Données!$E$1:$Z$1,0)),Historique!$C1042),0)&gt;0,"OK","⚠ ERREUR"))</f>
        <v/>
      </c>
      <c r="F1042" s="148" t="b">
        <v>0</v>
      </c>
      <c r="J1042" s="2" t="str">
        <f>IF(B1042="","",_xlfn.XLOOKUP(B1042,Données!$P$2:$P$11,Données!$Q$2:$Q$11,""))</f>
        <v/>
      </c>
    </row>
    <row r="1043" spans="1:10" ht="24.75" customHeight="1" x14ac:dyDescent="0.25">
      <c r="A1043" s="100"/>
      <c r="B1043" s="100"/>
      <c r="C1043" s="100"/>
      <c r="D1043" s="105" t="str">
        <f>IF(OR(Historique!$B1043="",Historique!$C1043=""),"",IF(IFERROR(COUNTIF(INDEX(Données!$E$2:$Z$100,0,MATCH(Historique!$B1043,Données!$E$1:$Z$1,0)),Historique!$C1043),0)&gt;0,"OK","⚠ ERREUR"))</f>
        <v/>
      </c>
      <c r="F1043" s="148" t="b">
        <v>0</v>
      </c>
      <c r="J1043" s="2" t="str">
        <f>IF(B1043="","",_xlfn.XLOOKUP(B1043,Données!$P$2:$P$11,Données!$Q$2:$Q$11,""))</f>
        <v/>
      </c>
    </row>
    <row r="1044" spans="1:10" ht="24.75" customHeight="1" x14ac:dyDescent="0.25">
      <c r="A1044" s="100"/>
      <c r="B1044" s="100"/>
      <c r="C1044" s="100"/>
      <c r="D1044" s="105" t="str">
        <f>IF(OR(Historique!$B1044="",Historique!$C1044=""),"",IF(IFERROR(COUNTIF(INDEX(Données!$E$2:$Z$100,0,MATCH(Historique!$B1044,Données!$E$1:$Z$1,0)),Historique!$C1044),0)&gt;0,"OK","⚠ ERREUR"))</f>
        <v/>
      </c>
      <c r="F1044" s="148" t="b">
        <v>0</v>
      </c>
      <c r="J1044" s="2" t="str">
        <f>IF(B1044="","",_xlfn.XLOOKUP(B1044,Données!$P$2:$P$11,Données!$Q$2:$Q$11,""))</f>
        <v/>
      </c>
    </row>
    <row r="1045" spans="1:10" ht="24.75" customHeight="1" x14ac:dyDescent="0.25">
      <c r="A1045" s="100"/>
      <c r="B1045" s="100"/>
      <c r="C1045" s="100"/>
      <c r="D1045" s="105" t="str">
        <f>IF(OR(Historique!$B1045="",Historique!$C1045=""),"",IF(IFERROR(COUNTIF(INDEX(Données!$E$2:$Z$100,0,MATCH(Historique!$B1045,Données!$E$1:$Z$1,0)),Historique!$C1045),0)&gt;0,"OK","⚠ ERREUR"))</f>
        <v/>
      </c>
      <c r="F1045" s="148" t="b">
        <v>0</v>
      </c>
      <c r="J1045" s="2" t="str">
        <f>IF(B1045="","",_xlfn.XLOOKUP(B1045,Données!$P$2:$P$11,Données!$Q$2:$Q$11,""))</f>
        <v/>
      </c>
    </row>
    <row r="1046" spans="1:10" ht="24.75" customHeight="1" x14ac:dyDescent="0.25">
      <c r="A1046" s="100"/>
      <c r="B1046" s="100"/>
      <c r="C1046" s="100"/>
      <c r="D1046" s="105" t="str">
        <f>IF(OR(Historique!$B1046="",Historique!$C1046=""),"",IF(IFERROR(COUNTIF(INDEX(Données!$E$2:$Z$100,0,MATCH(Historique!$B1046,Données!$E$1:$Z$1,0)),Historique!$C1046),0)&gt;0,"OK","⚠ ERREUR"))</f>
        <v/>
      </c>
      <c r="F1046" s="148" t="b">
        <v>0</v>
      </c>
      <c r="J1046" s="2" t="str">
        <f>IF(B1046="","",_xlfn.XLOOKUP(B1046,Données!$P$2:$P$11,Données!$Q$2:$Q$11,""))</f>
        <v/>
      </c>
    </row>
    <row r="1047" spans="1:10" ht="24.75" customHeight="1" x14ac:dyDescent="0.25">
      <c r="A1047" s="100"/>
      <c r="B1047" s="100"/>
      <c r="C1047" s="100"/>
      <c r="D1047" s="105" t="str">
        <f>IF(OR(Historique!$B1047="",Historique!$C1047=""),"",IF(IFERROR(COUNTIF(INDEX(Données!$E$2:$Z$100,0,MATCH(Historique!$B1047,Données!$E$1:$Z$1,0)),Historique!$C1047),0)&gt;0,"OK","⚠ ERREUR"))</f>
        <v/>
      </c>
      <c r="F1047" s="148" t="b">
        <v>0</v>
      </c>
      <c r="J1047" s="2" t="str">
        <f>IF(B1047="","",_xlfn.XLOOKUP(B1047,Données!$P$2:$P$11,Données!$Q$2:$Q$11,""))</f>
        <v/>
      </c>
    </row>
    <row r="1048" spans="1:10" ht="24.75" customHeight="1" x14ac:dyDescent="0.25">
      <c r="A1048" s="100"/>
      <c r="B1048" s="100"/>
      <c r="C1048" s="100"/>
      <c r="D1048" s="105" t="str">
        <f>IF(OR(Historique!$B1048="",Historique!$C1048=""),"",IF(IFERROR(COUNTIF(INDEX(Données!$E$2:$Z$100,0,MATCH(Historique!$B1048,Données!$E$1:$Z$1,0)),Historique!$C1048),0)&gt;0,"OK","⚠ ERREUR"))</f>
        <v/>
      </c>
      <c r="F1048" s="148" t="b">
        <v>0</v>
      </c>
      <c r="J1048" s="2" t="str">
        <f>IF(B1048="","",_xlfn.XLOOKUP(B1048,Données!$P$2:$P$11,Données!$Q$2:$Q$11,""))</f>
        <v/>
      </c>
    </row>
    <row r="1049" spans="1:10" ht="24.75" customHeight="1" x14ac:dyDescent="0.25">
      <c r="A1049" s="100"/>
      <c r="B1049" s="100"/>
      <c r="C1049" s="100"/>
      <c r="D1049" s="105" t="str">
        <f>IF(OR(Historique!$B1049="",Historique!$C1049=""),"",IF(IFERROR(COUNTIF(INDEX(Données!$E$2:$Z$100,0,MATCH(Historique!$B1049,Données!$E$1:$Z$1,0)),Historique!$C1049),0)&gt;0,"OK","⚠ ERREUR"))</f>
        <v/>
      </c>
      <c r="F1049" s="148" t="b">
        <v>0</v>
      </c>
      <c r="J1049" s="2" t="str">
        <f>IF(B1049="","",_xlfn.XLOOKUP(B1049,Données!$P$2:$P$11,Données!$Q$2:$Q$11,""))</f>
        <v/>
      </c>
    </row>
    <row r="1050" spans="1:10" ht="24.75" customHeight="1" x14ac:dyDescent="0.25">
      <c r="A1050" s="100"/>
      <c r="B1050" s="100"/>
      <c r="C1050" s="100"/>
      <c r="D1050" s="105" t="str">
        <f>IF(OR(Historique!$B1050="",Historique!$C1050=""),"",IF(IFERROR(COUNTIF(INDEX(Données!$E$2:$Z$100,0,MATCH(Historique!$B1050,Données!$E$1:$Z$1,0)),Historique!$C1050),0)&gt;0,"OK","⚠ ERREUR"))</f>
        <v/>
      </c>
      <c r="F1050" s="148" t="b">
        <v>0</v>
      </c>
      <c r="J1050" s="2" t="str">
        <f>IF(B1050="","",_xlfn.XLOOKUP(B1050,Données!$P$2:$P$11,Données!$Q$2:$Q$11,""))</f>
        <v/>
      </c>
    </row>
    <row r="1051" spans="1:10" ht="24.75" customHeight="1" x14ac:dyDescent="0.25">
      <c r="A1051" s="100"/>
      <c r="B1051" s="100"/>
      <c r="C1051" s="100"/>
      <c r="D1051" s="105" t="str">
        <f>IF(OR(Historique!$B1051="",Historique!$C1051=""),"",IF(IFERROR(COUNTIF(INDEX(Données!$E$2:$Z$100,0,MATCH(Historique!$B1051,Données!$E$1:$Z$1,0)),Historique!$C1051),0)&gt;0,"OK","⚠ ERREUR"))</f>
        <v/>
      </c>
      <c r="F1051" s="148" t="b">
        <v>0</v>
      </c>
      <c r="J1051" s="2" t="str">
        <f>IF(B1051="","",_xlfn.XLOOKUP(B1051,Données!$P$2:$P$11,Données!$Q$2:$Q$11,""))</f>
        <v/>
      </c>
    </row>
    <row r="1052" spans="1:10" ht="24.75" customHeight="1" x14ac:dyDescent="0.25">
      <c r="A1052" s="100"/>
      <c r="B1052" s="100"/>
      <c r="C1052" s="100"/>
      <c r="D1052" s="105" t="str">
        <f>IF(OR(Historique!$B1052="",Historique!$C1052=""),"",IF(IFERROR(COUNTIF(INDEX(Données!$E$2:$Z$100,0,MATCH(Historique!$B1052,Données!$E$1:$Z$1,0)),Historique!$C1052),0)&gt;0,"OK","⚠ ERREUR"))</f>
        <v/>
      </c>
      <c r="F1052" s="148" t="b">
        <v>0</v>
      </c>
      <c r="J1052" s="2" t="str">
        <f>IF(B1052="","",_xlfn.XLOOKUP(B1052,Données!$P$2:$P$11,Données!$Q$2:$Q$11,""))</f>
        <v/>
      </c>
    </row>
    <row r="1053" spans="1:10" ht="24.75" customHeight="1" x14ac:dyDescent="0.25">
      <c r="A1053" s="100"/>
      <c r="B1053" s="100"/>
      <c r="C1053" s="100"/>
      <c r="D1053" s="105" t="str">
        <f>IF(OR(Historique!$B1053="",Historique!$C1053=""),"",IF(IFERROR(COUNTIF(INDEX(Données!$E$2:$Z$100,0,MATCH(Historique!$B1053,Données!$E$1:$Z$1,0)),Historique!$C1053),0)&gt;0,"OK","⚠ ERREUR"))</f>
        <v/>
      </c>
      <c r="F1053" s="148" t="b">
        <v>0</v>
      </c>
      <c r="J1053" s="2" t="str">
        <f>IF(B1053="","",_xlfn.XLOOKUP(B1053,Données!$P$2:$P$11,Données!$Q$2:$Q$11,""))</f>
        <v/>
      </c>
    </row>
    <row r="1054" spans="1:10" ht="24.75" customHeight="1" x14ac:dyDescent="0.25">
      <c r="A1054" s="100"/>
      <c r="B1054" s="100"/>
      <c r="C1054" s="100"/>
      <c r="D1054" s="105" t="str">
        <f>IF(OR(Historique!$B1054="",Historique!$C1054=""),"",IF(IFERROR(COUNTIF(INDEX(Données!$E$2:$Z$100,0,MATCH(Historique!$B1054,Données!$E$1:$Z$1,0)),Historique!$C1054),0)&gt;0,"OK","⚠ ERREUR"))</f>
        <v/>
      </c>
      <c r="F1054" s="148" t="b">
        <v>0</v>
      </c>
      <c r="J1054" s="2" t="str">
        <f>IF(B1054="","",_xlfn.XLOOKUP(B1054,Données!$P$2:$P$11,Données!$Q$2:$Q$11,""))</f>
        <v/>
      </c>
    </row>
    <row r="1055" spans="1:10" ht="24.75" customHeight="1" x14ac:dyDescent="0.25">
      <c r="A1055" s="100"/>
      <c r="B1055" s="100"/>
      <c r="C1055" s="100"/>
      <c r="D1055" s="105" t="str">
        <f>IF(OR(Historique!$B1055="",Historique!$C1055=""),"",IF(IFERROR(COUNTIF(INDEX(Données!$E$2:$Z$100,0,MATCH(Historique!$B1055,Données!$E$1:$Z$1,0)),Historique!$C1055),0)&gt;0,"OK","⚠ ERREUR"))</f>
        <v/>
      </c>
      <c r="F1055" s="148" t="b">
        <v>0</v>
      </c>
      <c r="J1055" s="2" t="str">
        <f>IF(B1055="","",_xlfn.XLOOKUP(B1055,Données!$P$2:$P$11,Données!$Q$2:$Q$11,""))</f>
        <v/>
      </c>
    </row>
    <row r="1056" spans="1:10" ht="24.75" customHeight="1" x14ac:dyDescent="0.25">
      <c r="A1056" s="100"/>
      <c r="B1056" s="100"/>
      <c r="C1056" s="100"/>
      <c r="D1056" s="105" t="str">
        <f>IF(OR(Historique!$B1056="",Historique!$C1056=""),"",IF(IFERROR(COUNTIF(INDEX(Données!$E$2:$Z$100,0,MATCH(Historique!$B1056,Données!$E$1:$Z$1,0)),Historique!$C1056),0)&gt;0,"OK","⚠ ERREUR"))</f>
        <v/>
      </c>
      <c r="F1056" s="148" t="b">
        <v>0</v>
      </c>
      <c r="J1056" s="2" t="str">
        <f>IF(B1056="","",_xlfn.XLOOKUP(B1056,Données!$P$2:$P$11,Données!$Q$2:$Q$11,""))</f>
        <v/>
      </c>
    </row>
    <row r="1057" spans="1:10" ht="24.75" customHeight="1" x14ac:dyDescent="0.25">
      <c r="A1057" s="100"/>
      <c r="B1057" s="100"/>
      <c r="C1057" s="100"/>
      <c r="D1057" s="105" t="str">
        <f>IF(OR(Historique!$B1057="",Historique!$C1057=""),"",IF(IFERROR(COUNTIF(INDEX(Données!$E$2:$Z$100,0,MATCH(Historique!$B1057,Données!$E$1:$Z$1,0)),Historique!$C1057),0)&gt;0,"OK","⚠ ERREUR"))</f>
        <v/>
      </c>
      <c r="F1057" s="148" t="b">
        <v>0</v>
      </c>
      <c r="J1057" s="2" t="str">
        <f>IF(B1057="","",_xlfn.XLOOKUP(B1057,Données!$P$2:$P$11,Données!$Q$2:$Q$11,""))</f>
        <v/>
      </c>
    </row>
    <row r="1058" spans="1:10" ht="24.75" customHeight="1" x14ac:dyDescent="0.25">
      <c r="A1058" s="100"/>
      <c r="B1058" s="100"/>
      <c r="C1058" s="100"/>
      <c r="D1058" s="105" t="str">
        <f>IF(OR(Historique!$B1058="",Historique!$C1058=""),"",IF(IFERROR(COUNTIF(INDEX(Données!$E$2:$Z$100,0,MATCH(Historique!$B1058,Données!$E$1:$Z$1,0)),Historique!$C1058),0)&gt;0,"OK","⚠ ERREUR"))</f>
        <v/>
      </c>
      <c r="F1058" s="148" t="b">
        <v>0</v>
      </c>
      <c r="J1058" s="2" t="str">
        <f>IF(B1058="","",_xlfn.XLOOKUP(B1058,Données!$P$2:$P$11,Données!$Q$2:$Q$11,""))</f>
        <v/>
      </c>
    </row>
    <row r="1059" spans="1:10" ht="24.75" customHeight="1" x14ac:dyDescent="0.25">
      <c r="A1059" s="100"/>
      <c r="B1059" s="100"/>
      <c r="C1059" s="100"/>
      <c r="D1059" s="105" t="str">
        <f>IF(OR(Historique!$B1059="",Historique!$C1059=""),"",IF(IFERROR(COUNTIF(INDEX(Données!$E$2:$Z$100,0,MATCH(Historique!$B1059,Données!$E$1:$Z$1,0)),Historique!$C1059),0)&gt;0,"OK","⚠ ERREUR"))</f>
        <v/>
      </c>
      <c r="F1059" s="148" t="b">
        <v>0</v>
      </c>
      <c r="J1059" s="2" t="str">
        <f>IF(B1059="","",_xlfn.XLOOKUP(B1059,Données!$P$2:$P$11,Données!$Q$2:$Q$11,""))</f>
        <v/>
      </c>
    </row>
    <row r="1060" spans="1:10" ht="24.75" customHeight="1" x14ac:dyDescent="0.25">
      <c r="A1060" s="100"/>
      <c r="B1060" s="100"/>
      <c r="C1060" s="100"/>
      <c r="D1060" s="105" t="str">
        <f>IF(OR(Historique!$B1060="",Historique!$C1060=""),"",IF(IFERROR(COUNTIF(INDEX(Données!$E$2:$Z$100,0,MATCH(Historique!$B1060,Données!$E$1:$Z$1,0)),Historique!$C1060),0)&gt;0,"OK","⚠ ERREUR"))</f>
        <v/>
      </c>
      <c r="F1060" s="148" t="b">
        <v>0</v>
      </c>
      <c r="J1060" s="2" t="str">
        <f>IF(B1060="","",_xlfn.XLOOKUP(B1060,Données!$P$2:$P$11,Données!$Q$2:$Q$11,""))</f>
        <v/>
      </c>
    </row>
    <row r="1061" spans="1:10" ht="24.75" customHeight="1" x14ac:dyDescent="0.25">
      <c r="A1061" s="100"/>
      <c r="B1061" s="100"/>
      <c r="C1061" s="100"/>
      <c r="D1061" s="105" t="str">
        <f>IF(OR(Historique!$B1061="",Historique!$C1061=""),"",IF(IFERROR(COUNTIF(INDEX(Données!$E$2:$Z$100,0,MATCH(Historique!$B1061,Données!$E$1:$Z$1,0)),Historique!$C1061),0)&gt;0,"OK","⚠ ERREUR"))</f>
        <v/>
      </c>
      <c r="F1061" s="148" t="b">
        <v>0</v>
      </c>
      <c r="J1061" s="2" t="str">
        <f>IF(B1061="","",_xlfn.XLOOKUP(B1061,Données!$P$2:$P$11,Données!$Q$2:$Q$11,""))</f>
        <v/>
      </c>
    </row>
    <row r="1062" spans="1:10" ht="24.75" customHeight="1" x14ac:dyDescent="0.25">
      <c r="A1062" s="100"/>
      <c r="B1062" s="100"/>
      <c r="C1062" s="100"/>
      <c r="D1062" s="105" t="str">
        <f>IF(OR(Historique!$B1062="",Historique!$C1062=""),"",IF(IFERROR(COUNTIF(INDEX(Données!$E$2:$Z$100,0,MATCH(Historique!$B1062,Données!$E$1:$Z$1,0)),Historique!$C1062),0)&gt;0,"OK","⚠ ERREUR"))</f>
        <v/>
      </c>
      <c r="F1062" s="148" t="b">
        <v>0</v>
      </c>
      <c r="J1062" s="2" t="str">
        <f>IF(B1062="","",_xlfn.XLOOKUP(B1062,Données!$P$2:$P$11,Données!$Q$2:$Q$11,""))</f>
        <v/>
      </c>
    </row>
    <row r="1063" spans="1:10" ht="24.75" customHeight="1" x14ac:dyDescent="0.25">
      <c r="A1063" s="100"/>
      <c r="B1063" s="100"/>
      <c r="C1063" s="100"/>
      <c r="D1063" s="105" t="str">
        <f>IF(OR(Historique!$B1063="",Historique!$C1063=""),"",IF(IFERROR(COUNTIF(INDEX(Données!$E$2:$Z$100,0,MATCH(Historique!$B1063,Données!$E$1:$Z$1,0)),Historique!$C1063),0)&gt;0,"OK","⚠ ERREUR"))</f>
        <v/>
      </c>
      <c r="F1063" s="148" t="b">
        <v>0</v>
      </c>
      <c r="J1063" s="2" t="str">
        <f>IF(B1063="","",_xlfn.XLOOKUP(B1063,Données!$P$2:$P$11,Données!$Q$2:$Q$11,""))</f>
        <v/>
      </c>
    </row>
    <row r="1064" spans="1:10" ht="24.75" customHeight="1" x14ac:dyDescent="0.25">
      <c r="A1064" s="100"/>
      <c r="B1064" s="100"/>
      <c r="C1064" s="100"/>
      <c r="D1064" s="105" t="str">
        <f>IF(OR(Historique!$B1064="",Historique!$C1064=""),"",IF(IFERROR(COUNTIF(INDEX(Données!$E$2:$Z$100,0,MATCH(Historique!$B1064,Données!$E$1:$Z$1,0)),Historique!$C1064),0)&gt;0,"OK","⚠ ERREUR"))</f>
        <v/>
      </c>
      <c r="F1064" s="148" t="b">
        <v>0</v>
      </c>
      <c r="J1064" s="2" t="str">
        <f>IF(B1064="","",_xlfn.XLOOKUP(B1064,Données!$P$2:$P$11,Données!$Q$2:$Q$11,""))</f>
        <v/>
      </c>
    </row>
    <row r="1065" spans="1:10" ht="24.75" customHeight="1" x14ac:dyDescent="0.25">
      <c r="A1065" s="100"/>
      <c r="B1065" s="100"/>
      <c r="C1065" s="100"/>
      <c r="D1065" s="105" t="str">
        <f>IF(OR(Historique!$B1065="",Historique!$C1065=""),"",IF(IFERROR(COUNTIF(INDEX(Données!$E$2:$Z$100,0,MATCH(Historique!$B1065,Données!$E$1:$Z$1,0)),Historique!$C1065),0)&gt;0,"OK","⚠ ERREUR"))</f>
        <v/>
      </c>
      <c r="F1065" s="148" t="b">
        <v>0</v>
      </c>
      <c r="J1065" s="2" t="str">
        <f>IF(B1065="","",_xlfn.XLOOKUP(B1065,Données!$P$2:$P$11,Données!$Q$2:$Q$11,""))</f>
        <v/>
      </c>
    </row>
    <row r="1066" spans="1:10" ht="24.75" customHeight="1" x14ac:dyDescent="0.25">
      <c r="A1066" s="100"/>
      <c r="B1066" s="100"/>
      <c r="C1066" s="100"/>
      <c r="D1066" s="105" t="str">
        <f>IF(OR(Historique!$B1066="",Historique!$C1066=""),"",IF(IFERROR(COUNTIF(INDEX(Données!$E$2:$Z$100,0,MATCH(Historique!$B1066,Données!$E$1:$Z$1,0)),Historique!$C1066),0)&gt;0,"OK","⚠ ERREUR"))</f>
        <v/>
      </c>
      <c r="F1066" s="148" t="b">
        <v>0</v>
      </c>
      <c r="J1066" s="2" t="str">
        <f>IF(B1066="","",_xlfn.XLOOKUP(B1066,Données!$P$2:$P$11,Données!$Q$2:$Q$11,""))</f>
        <v/>
      </c>
    </row>
    <row r="1067" spans="1:10" ht="24.75" customHeight="1" x14ac:dyDescent="0.25">
      <c r="A1067" s="100"/>
      <c r="B1067" s="100"/>
      <c r="C1067" s="100"/>
      <c r="D1067" s="105" t="str">
        <f>IF(OR(Historique!$B1067="",Historique!$C1067=""),"",IF(IFERROR(COUNTIF(INDEX(Données!$E$2:$Z$100,0,MATCH(Historique!$B1067,Données!$E$1:$Z$1,0)),Historique!$C1067),0)&gt;0,"OK","⚠ ERREUR"))</f>
        <v/>
      </c>
      <c r="F1067" s="148" t="b">
        <v>0</v>
      </c>
      <c r="J1067" s="2" t="str">
        <f>IF(B1067="","",_xlfn.XLOOKUP(B1067,Données!$P$2:$P$11,Données!$Q$2:$Q$11,""))</f>
        <v/>
      </c>
    </row>
    <row r="1068" spans="1:10" ht="24.75" customHeight="1" x14ac:dyDescent="0.25">
      <c r="A1068" s="100"/>
      <c r="B1068" s="100"/>
      <c r="C1068" s="100"/>
      <c r="D1068" s="105" t="str">
        <f>IF(OR(Historique!$B1068="",Historique!$C1068=""),"",IF(IFERROR(COUNTIF(INDEX(Données!$E$2:$Z$100,0,MATCH(Historique!$B1068,Données!$E$1:$Z$1,0)),Historique!$C1068),0)&gt;0,"OK","⚠ ERREUR"))</f>
        <v/>
      </c>
      <c r="F1068" s="148" t="b">
        <v>0</v>
      </c>
      <c r="J1068" s="2" t="str">
        <f>IF(B1068="","",_xlfn.XLOOKUP(B1068,Données!$P$2:$P$11,Données!$Q$2:$Q$11,""))</f>
        <v/>
      </c>
    </row>
    <row r="1069" spans="1:10" ht="24.75" customHeight="1" x14ac:dyDescent="0.25">
      <c r="A1069" s="100"/>
      <c r="B1069" s="100"/>
      <c r="C1069" s="100"/>
      <c r="D1069" s="105" t="str">
        <f>IF(OR(Historique!$B1069="",Historique!$C1069=""),"",IF(IFERROR(COUNTIF(INDEX(Données!$E$2:$Z$100,0,MATCH(Historique!$B1069,Données!$E$1:$Z$1,0)),Historique!$C1069),0)&gt;0,"OK","⚠ ERREUR"))</f>
        <v/>
      </c>
      <c r="F1069" s="148" t="b">
        <v>0</v>
      </c>
      <c r="J1069" s="2" t="str">
        <f>IF(B1069="","",_xlfn.XLOOKUP(B1069,Données!$P$2:$P$11,Données!$Q$2:$Q$11,""))</f>
        <v/>
      </c>
    </row>
    <row r="1070" spans="1:10" ht="24.75" customHeight="1" x14ac:dyDescent="0.25">
      <c r="A1070" s="100"/>
      <c r="B1070" s="100"/>
      <c r="C1070" s="100"/>
      <c r="D1070" s="105" t="str">
        <f>IF(OR(Historique!$B1070="",Historique!$C1070=""),"",IF(IFERROR(COUNTIF(INDEX(Données!$E$2:$Z$100,0,MATCH(Historique!$B1070,Données!$E$1:$Z$1,0)),Historique!$C1070),0)&gt;0,"OK","⚠ ERREUR"))</f>
        <v/>
      </c>
      <c r="F1070" s="148" t="b">
        <v>0</v>
      </c>
      <c r="J1070" s="2" t="str">
        <f>IF(B1070="","",_xlfn.XLOOKUP(B1070,Données!$P$2:$P$11,Données!$Q$2:$Q$11,""))</f>
        <v/>
      </c>
    </row>
    <row r="1071" spans="1:10" ht="24.75" customHeight="1" x14ac:dyDescent="0.25">
      <c r="A1071" s="100"/>
      <c r="B1071" s="100"/>
      <c r="C1071" s="100"/>
      <c r="D1071" s="105" t="str">
        <f>IF(OR(Historique!$B1071="",Historique!$C1071=""),"",IF(IFERROR(COUNTIF(INDEX(Données!$E$2:$Z$100,0,MATCH(Historique!$B1071,Données!$E$1:$Z$1,0)),Historique!$C1071),0)&gt;0,"OK","⚠ ERREUR"))</f>
        <v/>
      </c>
      <c r="F1071" s="148" t="b">
        <v>0</v>
      </c>
      <c r="J1071" s="2" t="str">
        <f>IF(B1071="","",_xlfn.XLOOKUP(B1071,Données!$P$2:$P$11,Données!$Q$2:$Q$11,""))</f>
        <v/>
      </c>
    </row>
    <row r="1072" spans="1:10" ht="24.75" customHeight="1" x14ac:dyDescent="0.25">
      <c r="A1072" s="100"/>
      <c r="B1072" s="100"/>
      <c r="C1072" s="100"/>
      <c r="D1072" s="105" t="str">
        <f>IF(OR(Historique!$B1072="",Historique!$C1072=""),"",IF(IFERROR(COUNTIF(INDEX(Données!$E$2:$Z$100,0,MATCH(Historique!$B1072,Données!$E$1:$Z$1,0)),Historique!$C1072),0)&gt;0,"OK","⚠ ERREUR"))</f>
        <v/>
      </c>
      <c r="F1072" s="148" t="b">
        <v>0</v>
      </c>
      <c r="J1072" s="2" t="str">
        <f>IF(B1072="","",_xlfn.XLOOKUP(B1072,Données!$P$2:$P$11,Données!$Q$2:$Q$11,""))</f>
        <v/>
      </c>
    </row>
    <row r="1073" spans="1:10" ht="24.75" customHeight="1" x14ac:dyDescent="0.25">
      <c r="A1073" s="100"/>
      <c r="B1073" s="100"/>
      <c r="C1073" s="100"/>
      <c r="D1073" s="105" t="str">
        <f>IF(OR(Historique!$B1073="",Historique!$C1073=""),"",IF(IFERROR(COUNTIF(INDEX(Données!$E$2:$Z$100,0,MATCH(Historique!$B1073,Données!$E$1:$Z$1,0)),Historique!$C1073),0)&gt;0,"OK","⚠ ERREUR"))</f>
        <v/>
      </c>
      <c r="F1073" s="148" t="b">
        <v>0</v>
      </c>
      <c r="J1073" s="2" t="str">
        <f>IF(B1073="","",_xlfn.XLOOKUP(B1073,Données!$P$2:$P$11,Données!$Q$2:$Q$11,""))</f>
        <v/>
      </c>
    </row>
    <row r="1074" spans="1:10" ht="24.75" customHeight="1" x14ac:dyDescent="0.25">
      <c r="A1074" s="100"/>
      <c r="B1074" s="100"/>
      <c r="C1074" s="100"/>
      <c r="D1074" s="105" t="str">
        <f>IF(OR(Historique!$B1074="",Historique!$C1074=""),"",IF(IFERROR(COUNTIF(INDEX(Données!$E$2:$Z$100,0,MATCH(Historique!$B1074,Données!$E$1:$Z$1,0)),Historique!$C1074),0)&gt;0,"OK","⚠ ERREUR"))</f>
        <v/>
      </c>
      <c r="F1074" s="148" t="b">
        <v>0</v>
      </c>
      <c r="J1074" s="2" t="str">
        <f>IF(B1074="","",_xlfn.XLOOKUP(B1074,Données!$P$2:$P$11,Données!$Q$2:$Q$11,""))</f>
        <v/>
      </c>
    </row>
    <row r="1075" spans="1:10" ht="24.75" customHeight="1" x14ac:dyDescent="0.25">
      <c r="A1075" s="100"/>
      <c r="B1075" s="100"/>
      <c r="C1075" s="100"/>
      <c r="D1075" s="105" t="str">
        <f>IF(OR(Historique!$B1075="",Historique!$C1075=""),"",IF(IFERROR(COUNTIF(INDEX(Données!$E$2:$Z$100,0,MATCH(Historique!$B1075,Données!$E$1:$Z$1,0)),Historique!$C1075),0)&gt;0,"OK","⚠ ERREUR"))</f>
        <v/>
      </c>
      <c r="F1075" s="148" t="b">
        <v>0</v>
      </c>
      <c r="J1075" s="2" t="str">
        <f>IF(B1075="","",_xlfn.XLOOKUP(B1075,Données!$P$2:$P$11,Données!$Q$2:$Q$11,""))</f>
        <v/>
      </c>
    </row>
    <row r="1076" spans="1:10" ht="24.75" customHeight="1" x14ac:dyDescent="0.25">
      <c r="A1076" s="100"/>
      <c r="B1076" s="100"/>
      <c r="C1076" s="100"/>
      <c r="D1076" s="105" t="str">
        <f>IF(OR(Historique!$B1076="",Historique!$C1076=""),"",IF(IFERROR(COUNTIF(INDEX(Données!$E$2:$Z$100,0,MATCH(Historique!$B1076,Données!$E$1:$Z$1,0)),Historique!$C1076),0)&gt;0,"OK","⚠ ERREUR"))</f>
        <v/>
      </c>
      <c r="F1076" s="148" t="b">
        <v>0</v>
      </c>
      <c r="J1076" s="2" t="str">
        <f>IF(B1076="","",_xlfn.XLOOKUP(B1076,Données!$P$2:$P$11,Données!$Q$2:$Q$11,""))</f>
        <v/>
      </c>
    </row>
    <row r="1077" spans="1:10" ht="24.75" customHeight="1" x14ac:dyDescent="0.25">
      <c r="A1077" s="100"/>
      <c r="B1077" s="100"/>
      <c r="C1077" s="100"/>
      <c r="D1077" s="105" t="str">
        <f>IF(OR(Historique!$B1077="",Historique!$C1077=""),"",IF(IFERROR(COUNTIF(INDEX(Données!$E$2:$Z$100,0,MATCH(Historique!$B1077,Données!$E$1:$Z$1,0)),Historique!$C1077),0)&gt;0,"OK","⚠ ERREUR"))</f>
        <v/>
      </c>
      <c r="F1077" s="148" t="b">
        <v>0</v>
      </c>
      <c r="J1077" s="2" t="str">
        <f>IF(B1077="","",_xlfn.XLOOKUP(B1077,Données!$P$2:$P$11,Données!$Q$2:$Q$11,""))</f>
        <v/>
      </c>
    </row>
    <row r="1078" spans="1:10" ht="24.75" customHeight="1" x14ac:dyDescent="0.25">
      <c r="A1078" s="100"/>
      <c r="B1078" s="100"/>
      <c r="C1078" s="100"/>
      <c r="D1078" s="105" t="str">
        <f>IF(OR(Historique!$B1078="",Historique!$C1078=""),"",IF(IFERROR(COUNTIF(INDEX(Données!$E$2:$Z$100,0,MATCH(Historique!$B1078,Données!$E$1:$Z$1,0)),Historique!$C1078),0)&gt;0,"OK","⚠ ERREUR"))</f>
        <v/>
      </c>
      <c r="F1078" s="148" t="b">
        <v>0</v>
      </c>
      <c r="J1078" s="2" t="str">
        <f>IF(B1078="","",_xlfn.XLOOKUP(B1078,Données!$P$2:$P$11,Données!$Q$2:$Q$11,""))</f>
        <v/>
      </c>
    </row>
    <row r="1079" spans="1:10" ht="24.75" customHeight="1" x14ac:dyDescent="0.25">
      <c r="A1079" s="100"/>
      <c r="B1079" s="100"/>
      <c r="C1079" s="100"/>
      <c r="D1079" s="105" t="str">
        <f>IF(OR(Historique!$B1079="",Historique!$C1079=""),"",IF(IFERROR(COUNTIF(INDEX(Données!$E$2:$Z$100,0,MATCH(Historique!$B1079,Données!$E$1:$Z$1,0)),Historique!$C1079),0)&gt;0,"OK","⚠ ERREUR"))</f>
        <v/>
      </c>
      <c r="F1079" s="148" t="b">
        <v>0</v>
      </c>
      <c r="J1079" s="2" t="str">
        <f>IF(B1079="","",_xlfn.XLOOKUP(B1079,Données!$P$2:$P$11,Données!$Q$2:$Q$11,""))</f>
        <v/>
      </c>
    </row>
    <row r="1080" spans="1:10" ht="24.75" customHeight="1" x14ac:dyDescent="0.25">
      <c r="A1080" s="100"/>
      <c r="B1080" s="100"/>
      <c r="C1080" s="100"/>
      <c r="D1080" s="105" t="str">
        <f>IF(OR(Historique!$B1080="",Historique!$C1080=""),"",IF(IFERROR(COUNTIF(INDEX(Données!$E$2:$Z$100,0,MATCH(Historique!$B1080,Données!$E$1:$Z$1,0)),Historique!$C1080),0)&gt;0,"OK","⚠ ERREUR"))</f>
        <v/>
      </c>
      <c r="F1080" s="148" t="b">
        <v>0</v>
      </c>
      <c r="J1080" s="2" t="str">
        <f>IF(B1080="","",_xlfn.XLOOKUP(B1080,Données!$P$2:$P$11,Données!$Q$2:$Q$11,""))</f>
        <v/>
      </c>
    </row>
    <row r="1081" spans="1:10" ht="24.75" customHeight="1" x14ac:dyDescent="0.25">
      <c r="A1081" s="100"/>
      <c r="B1081" s="100"/>
      <c r="C1081" s="100"/>
      <c r="D1081" s="105" t="str">
        <f>IF(OR(Historique!$B1081="",Historique!$C1081=""),"",IF(IFERROR(COUNTIF(INDEX(Données!$E$2:$Z$100,0,MATCH(Historique!$B1081,Données!$E$1:$Z$1,0)),Historique!$C1081),0)&gt;0,"OK","⚠ ERREUR"))</f>
        <v/>
      </c>
      <c r="F1081" s="148" t="b">
        <v>0</v>
      </c>
      <c r="J1081" s="2" t="str">
        <f>IF(B1081="","",_xlfn.XLOOKUP(B1081,Données!$P$2:$P$11,Données!$Q$2:$Q$11,""))</f>
        <v/>
      </c>
    </row>
    <row r="1082" spans="1:10" ht="24.75" customHeight="1" x14ac:dyDescent="0.25">
      <c r="A1082" s="100"/>
      <c r="B1082" s="100"/>
      <c r="C1082" s="100"/>
      <c r="D1082" s="105" t="str">
        <f>IF(OR(Historique!$B1082="",Historique!$C1082=""),"",IF(IFERROR(COUNTIF(INDEX(Données!$E$2:$Z$100,0,MATCH(Historique!$B1082,Données!$E$1:$Z$1,0)),Historique!$C1082),0)&gt;0,"OK","⚠ ERREUR"))</f>
        <v/>
      </c>
      <c r="F1082" s="148" t="b">
        <v>0</v>
      </c>
      <c r="J1082" s="2" t="str">
        <f>IF(B1082="","",_xlfn.XLOOKUP(B1082,Données!$P$2:$P$11,Données!$Q$2:$Q$11,""))</f>
        <v/>
      </c>
    </row>
    <row r="1083" spans="1:10" ht="24.75" customHeight="1" x14ac:dyDescent="0.25">
      <c r="A1083" s="100"/>
      <c r="B1083" s="100"/>
      <c r="C1083" s="100"/>
      <c r="D1083" s="105" t="str">
        <f>IF(OR(Historique!$B1083="",Historique!$C1083=""),"",IF(IFERROR(COUNTIF(INDEX(Données!$E$2:$Z$100,0,MATCH(Historique!$B1083,Données!$E$1:$Z$1,0)),Historique!$C1083),0)&gt;0,"OK","⚠ ERREUR"))</f>
        <v/>
      </c>
      <c r="F1083" s="148" t="b">
        <v>0</v>
      </c>
      <c r="J1083" s="2" t="str">
        <f>IF(B1083="","",_xlfn.XLOOKUP(B1083,Données!$P$2:$P$11,Données!$Q$2:$Q$11,""))</f>
        <v/>
      </c>
    </row>
    <row r="1084" spans="1:10" ht="24.75" customHeight="1" x14ac:dyDescent="0.25">
      <c r="A1084" s="100"/>
      <c r="B1084" s="100"/>
      <c r="C1084" s="100"/>
      <c r="D1084" s="105" t="str">
        <f>IF(OR(Historique!$B1084="",Historique!$C1084=""),"",IF(IFERROR(COUNTIF(INDEX(Données!$E$2:$Z$100,0,MATCH(Historique!$B1084,Données!$E$1:$Z$1,0)),Historique!$C1084),0)&gt;0,"OK","⚠ ERREUR"))</f>
        <v/>
      </c>
      <c r="F1084" s="148" t="b">
        <v>0</v>
      </c>
      <c r="J1084" s="2" t="str">
        <f>IF(B1084="","",_xlfn.XLOOKUP(B1084,Données!$P$2:$P$11,Données!$Q$2:$Q$11,""))</f>
        <v/>
      </c>
    </row>
    <row r="1085" spans="1:10" ht="24.75" customHeight="1" x14ac:dyDescent="0.25">
      <c r="A1085" s="100"/>
      <c r="B1085" s="100"/>
      <c r="C1085" s="100"/>
      <c r="D1085" s="105" t="str">
        <f>IF(OR(Historique!$B1085="",Historique!$C1085=""),"",IF(IFERROR(COUNTIF(INDEX(Données!$E$2:$Z$100,0,MATCH(Historique!$B1085,Données!$E$1:$Z$1,0)),Historique!$C1085),0)&gt;0,"OK","⚠ ERREUR"))</f>
        <v/>
      </c>
      <c r="F1085" s="148" t="b">
        <v>0</v>
      </c>
      <c r="J1085" s="2" t="str">
        <f>IF(B1085="","",_xlfn.XLOOKUP(B1085,Données!$P$2:$P$11,Données!$Q$2:$Q$11,""))</f>
        <v/>
      </c>
    </row>
    <row r="1086" spans="1:10" ht="24.75" customHeight="1" x14ac:dyDescent="0.25">
      <c r="A1086" s="100"/>
      <c r="B1086" s="100"/>
      <c r="C1086" s="100"/>
      <c r="D1086" s="105" t="str">
        <f>IF(OR(Historique!$B1086="",Historique!$C1086=""),"",IF(IFERROR(COUNTIF(INDEX(Données!$E$2:$Z$100,0,MATCH(Historique!$B1086,Données!$E$1:$Z$1,0)),Historique!$C1086),0)&gt;0,"OK","⚠ ERREUR"))</f>
        <v/>
      </c>
      <c r="F1086" s="148" t="b">
        <v>0</v>
      </c>
      <c r="J1086" s="2" t="str">
        <f>IF(B1086="","",_xlfn.XLOOKUP(B1086,Données!$P$2:$P$11,Données!$Q$2:$Q$11,""))</f>
        <v/>
      </c>
    </row>
    <row r="1087" spans="1:10" ht="24.75" customHeight="1" x14ac:dyDescent="0.25">
      <c r="A1087" s="100"/>
      <c r="B1087" s="100"/>
      <c r="C1087" s="100"/>
      <c r="D1087" s="105" t="str">
        <f>IF(OR(Historique!$B1087="",Historique!$C1087=""),"",IF(IFERROR(COUNTIF(INDEX(Données!$E$2:$Z$100,0,MATCH(Historique!$B1087,Données!$E$1:$Z$1,0)),Historique!$C1087),0)&gt;0,"OK","⚠ ERREUR"))</f>
        <v/>
      </c>
      <c r="F1087" s="148" t="b">
        <v>0</v>
      </c>
      <c r="J1087" s="2" t="str">
        <f>IF(B1087="","",_xlfn.XLOOKUP(B1087,Données!$P$2:$P$11,Données!$Q$2:$Q$11,""))</f>
        <v/>
      </c>
    </row>
    <row r="1088" spans="1:10" ht="24.75" customHeight="1" x14ac:dyDescent="0.25">
      <c r="A1088" s="100"/>
      <c r="B1088" s="100"/>
      <c r="C1088" s="100"/>
      <c r="D1088" s="105" t="str">
        <f>IF(OR(Historique!$B1088="",Historique!$C1088=""),"",IF(IFERROR(COUNTIF(INDEX(Données!$E$2:$Z$100,0,MATCH(Historique!$B1088,Données!$E$1:$Z$1,0)),Historique!$C1088),0)&gt;0,"OK","⚠ ERREUR"))</f>
        <v/>
      </c>
      <c r="F1088" s="148" t="b">
        <v>0</v>
      </c>
      <c r="J1088" s="2" t="str">
        <f>IF(B1088="","",_xlfn.XLOOKUP(B1088,Données!$P$2:$P$11,Données!$Q$2:$Q$11,""))</f>
        <v/>
      </c>
    </row>
    <row r="1089" spans="1:10" ht="24.75" customHeight="1" x14ac:dyDescent="0.25">
      <c r="A1089" s="100"/>
      <c r="B1089" s="100"/>
      <c r="C1089" s="100"/>
      <c r="D1089" s="105" t="str">
        <f>IF(OR(Historique!$B1089="",Historique!$C1089=""),"",IF(IFERROR(COUNTIF(INDEX(Données!$E$2:$Z$100,0,MATCH(Historique!$B1089,Données!$E$1:$Z$1,0)),Historique!$C1089),0)&gt;0,"OK","⚠ ERREUR"))</f>
        <v/>
      </c>
      <c r="F1089" s="148" t="b">
        <v>0</v>
      </c>
      <c r="J1089" s="2" t="str">
        <f>IF(B1089="","",_xlfn.XLOOKUP(B1089,Données!$P$2:$P$11,Données!$Q$2:$Q$11,""))</f>
        <v/>
      </c>
    </row>
    <row r="1090" spans="1:10" ht="24.75" customHeight="1" x14ac:dyDescent="0.25">
      <c r="A1090" s="100"/>
      <c r="B1090" s="100"/>
      <c r="C1090" s="100"/>
      <c r="D1090" s="105" t="str">
        <f>IF(OR(Historique!$B1090="",Historique!$C1090=""),"",IF(IFERROR(COUNTIF(INDEX(Données!$E$2:$Z$100,0,MATCH(Historique!$B1090,Données!$E$1:$Z$1,0)),Historique!$C1090),0)&gt;0,"OK","⚠ ERREUR"))</f>
        <v/>
      </c>
      <c r="F1090" s="148" t="b">
        <v>0</v>
      </c>
      <c r="J1090" s="2" t="str">
        <f>IF(B1090="","",_xlfn.XLOOKUP(B1090,Données!$P$2:$P$11,Données!$Q$2:$Q$11,""))</f>
        <v/>
      </c>
    </row>
    <row r="1091" spans="1:10" ht="24.75" customHeight="1" x14ac:dyDescent="0.25">
      <c r="A1091" s="100"/>
      <c r="B1091" s="100"/>
      <c r="C1091" s="100"/>
      <c r="D1091" s="105" t="str">
        <f>IF(OR(Historique!$B1091="",Historique!$C1091=""),"",IF(IFERROR(COUNTIF(INDEX(Données!$E$2:$Z$100,0,MATCH(Historique!$B1091,Données!$E$1:$Z$1,0)),Historique!$C1091),0)&gt;0,"OK","⚠ ERREUR"))</f>
        <v/>
      </c>
      <c r="F1091" s="148" t="b">
        <v>0</v>
      </c>
      <c r="J1091" s="2" t="str">
        <f>IF(B1091="","",_xlfn.XLOOKUP(B1091,Données!$P$2:$P$11,Données!$Q$2:$Q$11,""))</f>
        <v/>
      </c>
    </row>
    <row r="1092" spans="1:10" ht="24.75" customHeight="1" x14ac:dyDescent="0.25">
      <c r="A1092" s="100"/>
      <c r="B1092" s="100"/>
      <c r="C1092" s="100"/>
      <c r="D1092" s="105" t="str">
        <f>IF(OR(Historique!$B1092="",Historique!$C1092=""),"",IF(IFERROR(COUNTIF(INDEX(Données!$E$2:$Z$100,0,MATCH(Historique!$B1092,Données!$E$1:$Z$1,0)),Historique!$C1092),0)&gt;0,"OK","⚠ ERREUR"))</f>
        <v/>
      </c>
      <c r="F1092" s="148" t="b">
        <v>0</v>
      </c>
      <c r="J1092" s="2" t="str">
        <f>IF(B1092="","",_xlfn.XLOOKUP(B1092,Données!$P$2:$P$11,Données!$Q$2:$Q$11,""))</f>
        <v/>
      </c>
    </row>
    <row r="1093" spans="1:10" ht="24.75" customHeight="1" x14ac:dyDescent="0.25">
      <c r="A1093" s="100"/>
      <c r="B1093" s="100"/>
      <c r="C1093" s="100"/>
      <c r="D1093" s="105" t="str">
        <f>IF(OR(Historique!$B1093="",Historique!$C1093=""),"",IF(IFERROR(COUNTIF(INDEX(Données!$E$2:$Z$100,0,MATCH(Historique!$B1093,Données!$E$1:$Z$1,0)),Historique!$C1093),0)&gt;0,"OK","⚠ ERREUR"))</f>
        <v/>
      </c>
      <c r="F1093" s="148" t="b">
        <v>0</v>
      </c>
      <c r="J1093" s="2" t="str">
        <f>IF(B1093="","",_xlfn.XLOOKUP(B1093,Données!$P$2:$P$11,Données!$Q$2:$Q$11,""))</f>
        <v/>
      </c>
    </row>
    <row r="1094" spans="1:10" ht="24.75" customHeight="1" x14ac:dyDescent="0.25">
      <c r="A1094" s="100"/>
      <c r="B1094" s="100"/>
      <c r="C1094" s="100"/>
      <c r="D1094" s="105" t="str">
        <f>IF(OR(Historique!$B1094="",Historique!$C1094=""),"",IF(IFERROR(COUNTIF(INDEX(Données!$E$2:$Z$100,0,MATCH(Historique!$B1094,Données!$E$1:$Z$1,0)),Historique!$C1094),0)&gt;0,"OK","⚠ ERREUR"))</f>
        <v/>
      </c>
      <c r="F1094" s="148" t="b">
        <v>0</v>
      </c>
      <c r="J1094" s="2" t="str">
        <f>IF(B1094="","",_xlfn.XLOOKUP(B1094,Données!$P$2:$P$11,Données!$Q$2:$Q$11,""))</f>
        <v/>
      </c>
    </row>
    <row r="1095" spans="1:10" ht="24.75" customHeight="1" x14ac:dyDescent="0.25">
      <c r="A1095" s="100"/>
      <c r="B1095" s="100"/>
      <c r="C1095" s="100"/>
      <c r="D1095" s="105" t="str">
        <f>IF(OR(Historique!$B1095="",Historique!$C1095=""),"",IF(IFERROR(COUNTIF(INDEX(Données!$E$2:$Z$100,0,MATCH(Historique!$B1095,Données!$E$1:$Z$1,0)),Historique!$C1095),0)&gt;0,"OK","⚠ ERREUR"))</f>
        <v/>
      </c>
      <c r="F1095" s="148" t="b">
        <v>0</v>
      </c>
      <c r="J1095" s="2" t="str">
        <f>IF(B1095="","",_xlfn.XLOOKUP(B1095,Données!$P$2:$P$11,Données!$Q$2:$Q$11,""))</f>
        <v/>
      </c>
    </row>
    <row r="1096" spans="1:10" ht="24.75" customHeight="1" x14ac:dyDescent="0.25">
      <c r="A1096" s="100"/>
      <c r="B1096" s="100"/>
      <c r="C1096" s="100"/>
      <c r="D1096" s="105" t="str">
        <f>IF(OR(Historique!$B1096="",Historique!$C1096=""),"",IF(IFERROR(COUNTIF(INDEX(Données!$E$2:$Z$100,0,MATCH(Historique!$B1096,Données!$E$1:$Z$1,0)),Historique!$C1096),0)&gt;0,"OK","⚠ ERREUR"))</f>
        <v/>
      </c>
      <c r="F1096" s="148" t="b">
        <v>0</v>
      </c>
      <c r="J1096" s="2" t="str">
        <f>IF(B1096="","",_xlfn.XLOOKUP(B1096,Données!$P$2:$P$11,Données!$Q$2:$Q$11,""))</f>
        <v/>
      </c>
    </row>
    <row r="1097" spans="1:10" ht="24.75" customHeight="1" x14ac:dyDescent="0.25">
      <c r="A1097" s="100"/>
      <c r="B1097" s="100"/>
      <c r="C1097" s="100"/>
      <c r="D1097" s="105" t="str">
        <f>IF(OR(Historique!$B1097="",Historique!$C1097=""),"",IF(IFERROR(COUNTIF(INDEX(Données!$E$2:$Z$100,0,MATCH(Historique!$B1097,Données!$E$1:$Z$1,0)),Historique!$C1097),0)&gt;0,"OK","⚠ ERREUR"))</f>
        <v/>
      </c>
      <c r="F1097" s="148" t="b">
        <v>0</v>
      </c>
      <c r="J1097" s="2" t="str">
        <f>IF(B1097="","",_xlfn.XLOOKUP(B1097,Données!$P$2:$P$11,Données!$Q$2:$Q$11,""))</f>
        <v/>
      </c>
    </row>
    <row r="1098" spans="1:10" ht="24.75" customHeight="1" x14ac:dyDescent="0.25">
      <c r="A1098" s="100"/>
      <c r="B1098" s="100"/>
      <c r="C1098" s="100"/>
      <c r="D1098" s="105" t="str">
        <f>IF(OR(Historique!$B1098="",Historique!$C1098=""),"",IF(IFERROR(COUNTIF(INDEX(Données!$E$2:$Z$100,0,MATCH(Historique!$B1098,Données!$E$1:$Z$1,0)),Historique!$C1098),0)&gt;0,"OK","⚠ ERREUR"))</f>
        <v/>
      </c>
      <c r="F1098" s="148" t="b">
        <v>0</v>
      </c>
      <c r="J1098" s="2" t="str">
        <f>IF(B1098="","",_xlfn.XLOOKUP(B1098,Données!$P$2:$P$11,Données!$Q$2:$Q$11,""))</f>
        <v/>
      </c>
    </row>
    <row r="1099" spans="1:10" ht="24.75" customHeight="1" x14ac:dyDescent="0.25">
      <c r="A1099" s="100"/>
      <c r="B1099" s="100"/>
      <c r="C1099" s="100"/>
      <c r="D1099" s="105" t="str">
        <f>IF(OR(Historique!$B1099="",Historique!$C1099=""),"",IF(IFERROR(COUNTIF(INDEX(Données!$E$2:$Z$100,0,MATCH(Historique!$B1099,Données!$E$1:$Z$1,0)),Historique!$C1099),0)&gt;0,"OK","⚠ ERREUR"))</f>
        <v/>
      </c>
      <c r="F1099" s="148" t="b">
        <v>0</v>
      </c>
      <c r="J1099" s="2" t="str">
        <f>IF(B1099="","",_xlfn.XLOOKUP(B1099,Données!$P$2:$P$11,Données!$Q$2:$Q$11,""))</f>
        <v/>
      </c>
    </row>
    <row r="1100" spans="1:10" ht="24.75" customHeight="1" x14ac:dyDescent="0.25">
      <c r="A1100" s="100"/>
      <c r="B1100" s="100"/>
      <c r="C1100" s="100"/>
      <c r="D1100" s="105" t="str">
        <f>IF(OR(Historique!$B1100="",Historique!$C1100=""),"",IF(IFERROR(COUNTIF(INDEX(Données!$E$2:$Z$100,0,MATCH(Historique!$B1100,Données!$E$1:$Z$1,0)),Historique!$C1100),0)&gt;0,"OK","⚠ ERREUR"))</f>
        <v/>
      </c>
      <c r="F1100" s="148" t="b">
        <v>0</v>
      </c>
      <c r="J1100" s="2" t="str">
        <f>IF(B1100="","",_xlfn.XLOOKUP(B1100,Données!$P$2:$P$11,Données!$Q$2:$Q$11,""))</f>
        <v/>
      </c>
    </row>
    <row r="1101" spans="1:10" ht="24.75" customHeight="1" x14ac:dyDescent="0.25">
      <c r="A1101" s="100"/>
      <c r="B1101" s="100"/>
      <c r="C1101" s="100"/>
      <c r="D1101" s="105" t="str">
        <f>IF(OR(Historique!$B1101="",Historique!$C1101=""),"",IF(IFERROR(COUNTIF(INDEX(Données!$E$2:$Z$100,0,MATCH(Historique!$B1101,Données!$E$1:$Z$1,0)),Historique!$C1101),0)&gt;0,"OK","⚠ ERREUR"))</f>
        <v/>
      </c>
      <c r="F1101" s="148" t="b">
        <v>0</v>
      </c>
      <c r="J1101" s="2" t="str">
        <f>IF(B1101="","",_xlfn.XLOOKUP(B1101,Données!$P$2:$P$11,Données!$Q$2:$Q$11,""))</f>
        <v/>
      </c>
    </row>
    <row r="1102" spans="1:10" ht="24.75" customHeight="1" x14ac:dyDescent="0.25">
      <c r="A1102" s="100"/>
      <c r="B1102" s="100"/>
      <c r="C1102" s="100"/>
      <c r="D1102" s="105" t="str">
        <f>IF(OR(Historique!$B1102="",Historique!$C1102=""),"",IF(IFERROR(COUNTIF(INDEX(Données!$E$2:$Z$100,0,MATCH(Historique!$B1102,Données!$E$1:$Z$1,0)),Historique!$C1102),0)&gt;0,"OK","⚠ ERREUR"))</f>
        <v/>
      </c>
      <c r="F1102" s="148" t="b">
        <v>0</v>
      </c>
      <c r="J1102" s="2" t="str">
        <f>IF(B1102="","",_xlfn.XLOOKUP(B1102,Données!$P$2:$P$11,Données!$Q$2:$Q$11,""))</f>
        <v/>
      </c>
    </row>
    <row r="1103" spans="1:10" ht="24.75" customHeight="1" x14ac:dyDescent="0.25">
      <c r="A1103" s="100"/>
      <c r="B1103" s="100"/>
      <c r="C1103" s="100"/>
      <c r="D1103" s="105" t="str">
        <f>IF(OR(Historique!$B1103="",Historique!$C1103=""),"",IF(IFERROR(COUNTIF(INDEX(Données!$E$2:$Z$100,0,MATCH(Historique!$B1103,Données!$E$1:$Z$1,0)),Historique!$C1103),0)&gt;0,"OK","⚠ ERREUR"))</f>
        <v/>
      </c>
      <c r="F1103" s="148" t="b">
        <v>0</v>
      </c>
      <c r="J1103" s="2" t="str">
        <f>IF(B1103="","",_xlfn.XLOOKUP(B1103,Données!$P$2:$P$11,Données!$Q$2:$Q$11,""))</f>
        <v/>
      </c>
    </row>
    <row r="1104" spans="1:10" ht="24.75" customHeight="1" x14ac:dyDescent="0.25">
      <c r="A1104" s="100"/>
      <c r="B1104" s="100"/>
      <c r="C1104" s="100"/>
      <c r="D1104" s="105" t="str">
        <f>IF(OR(Historique!$B1104="",Historique!$C1104=""),"",IF(IFERROR(COUNTIF(INDEX(Données!$E$2:$Z$100,0,MATCH(Historique!$B1104,Données!$E$1:$Z$1,0)),Historique!$C1104),0)&gt;0,"OK","⚠ ERREUR"))</f>
        <v/>
      </c>
      <c r="F1104" s="148" t="b">
        <v>0</v>
      </c>
      <c r="J1104" s="2" t="str">
        <f>IF(B1104="","",_xlfn.XLOOKUP(B1104,Données!$P$2:$P$11,Données!$Q$2:$Q$11,""))</f>
        <v/>
      </c>
    </row>
    <row r="1105" spans="1:10" ht="24.75" customHeight="1" x14ac:dyDescent="0.25">
      <c r="A1105" s="100"/>
      <c r="B1105" s="100"/>
      <c r="C1105" s="100"/>
      <c r="D1105" s="105" t="str">
        <f>IF(OR(Historique!$B1105="",Historique!$C1105=""),"",IF(IFERROR(COUNTIF(INDEX(Données!$E$2:$Z$100,0,MATCH(Historique!$B1105,Données!$E$1:$Z$1,0)),Historique!$C1105),0)&gt;0,"OK","⚠ ERREUR"))</f>
        <v/>
      </c>
      <c r="F1105" s="148" t="b">
        <v>0</v>
      </c>
      <c r="J1105" s="2" t="str">
        <f>IF(B1105="","",_xlfn.XLOOKUP(B1105,Données!$P$2:$P$11,Données!$Q$2:$Q$11,""))</f>
        <v/>
      </c>
    </row>
    <row r="1106" spans="1:10" ht="24.75" customHeight="1" x14ac:dyDescent="0.25">
      <c r="A1106" s="100"/>
      <c r="B1106" s="100"/>
      <c r="C1106" s="100"/>
      <c r="D1106" s="105" t="str">
        <f>IF(OR(Historique!$B1106="",Historique!$C1106=""),"",IF(IFERROR(COUNTIF(INDEX(Données!$E$2:$Z$100,0,MATCH(Historique!$B1106,Données!$E$1:$Z$1,0)),Historique!$C1106),0)&gt;0,"OK","⚠ ERREUR"))</f>
        <v/>
      </c>
      <c r="F1106" s="148" t="b">
        <v>0</v>
      </c>
      <c r="J1106" s="2" t="str">
        <f>IF(B1106="","",_xlfn.XLOOKUP(B1106,Données!$P$2:$P$11,Données!$Q$2:$Q$11,""))</f>
        <v/>
      </c>
    </row>
    <row r="1107" spans="1:10" ht="24.75" customHeight="1" x14ac:dyDescent="0.25">
      <c r="A1107" s="100"/>
      <c r="B1107" s="100"/>
      <c r="C1107" s="100"/>
      <c r="D1107" s="105" t="str">
        <f>IF(OR(Historique!$B1107="",Historique!$C1107=""),"",IF(IFERROR(COUNTIF(INDEX(Données!$E$2:$Z$100,0,MATCH(Historique!$B1107,Données!$E$1:$Z$1,0)),Historique!$C1107),0)&gt;0,"OK","⚠ ERREUR"))</f>
        <v/>
      </c>
      <c r="F1107" s="148" t="b">
        <v>0</v>
      </c>
      <c r="J1107" s="2" t="str">
        <f>IF(B1107="","",_xlfn.XLOOKUP(B1107,Données!$P$2:$P$11,Données!$Q$2:$Q$11,""))</f>
        <v/>
      </c>
    </row>
    <row r="1108" spans="1:10" ht="24.75" customHeight="1" x14ac:dyDescent="0.25">
      <c r="A1108" s="100"/>
      <c r="B1108" s="100"/>
      <c r="C1108" s="100"/>
      <c r="D1108" s="105" t="str">
        <f>IF(OR(Historique!$B1108="",Historique!$C1108=""),"",IF(IFERROR(COUNTIF(INDEX(Données!$E$2:$Z$100,0,MATCH(Historique!$B1108,Données!$E$1:$Z$1,0)),Historique!$C1108),0)&gt;0,"OK","⚠ ERREUR"))</f>
        <v/>
      </c>
      <c r="F1108" s="148" t="b">
        <v>0</v>
      </c>
      <c r="J1108" s="2" t="str">
        <f>IF(B1108="","",_xlfn.XLOOKUP(B1108,Données!$P$2:$P$11,Données!$Q$2:$Q$11,""))</f>
        <v/>
      </c>
    </row>
    <row r="1109" spans="1:10" ht="24.75" customHeight="1" x14ac:dyDescent="0.25">
      <c r="A1109" s="100"/>
      <c r="B1109" s="100"/>
      <c r="C1109" s="100"/>
      <c r="D1109" s="105" t="str">
        <f>IF(OR(Historique!$B1109="",Historique!$C1109=""),"",IF(IFERROR(COUNTIF(INDEX(Données!$E$2:$Z$100,0,MATCH(Historique!$B1109,Données!$E$1:$Z$1,0)),Historique!$C1109),0)&gt;0,"OK","⚠ ERREUR"))</f>
        <v/>
      </c>
      <c r="F1109" s="148" t="b">
        <v>0</v>
      </c>
      <c r="J1109" s="2" t="str">
        <f>IF(B1109="","",_xlfn.XLOOKUP(B1109,Données!$P$2:$P$11,Données!$Q$2:$Q$11,""))</f>
        <v/>
      </c>
    </row>
    <row r="1110" spans="1:10" ht="24.75" customHeight="1" x14ac:dyDescent="0.25">
      <c r="A1110" s="100"/>
      <c r="B1110" s="100"/>
      <c r="C1110" s="100"/>
      <c r="D1110" s="105" t="str">
        <f>IF(OR(Historique!$B1110="",Historique!$C1110=""),"",IF(IFERROR(COUNTIF(INDEX(Données!$E$2:$Z$100,0,MATCH(Historique!$B1110,Données!$E$1:$Z$1,0)),Historique!$C1110),0)&gt;0,"OK","⚠ ERREUR"))</f>
        <v/>
      </c>
      <c r="F1110" s="148" t="b">
        <v>0</v>
      </c>
      <c r="J1110" s="2" t="str">
        <f>IF(B1110="","",_xlfn.XLOOKUP(B1110,Données!$P$2:$P$11,Données!$Q$2:$Q$11,""))</f>
        <v/>
      </c>
    </row>
    <row r="1111" spans="1:10" ht="24.75" customHeight="1" x14ac:dyDescent="0.25">
      <c r="A1111" s="100"/>
      <c r="B1111" s="100"/>
      <c r="C1111" s="100"/>
      <c r="D1111" s="105" t="str">
        <f>IF(OR(Historique!$B1111="",Historique!$C1111=""),"",IF(IFERROR(COUNTIF(INDEX(Données!$E$2:$Z$100,0,MATCH(Historique!$B1111,Données!$E$1:$Z$1,0)),Historique!$C1111),0)&gt;0,"OK","⚠ ERREUR"))</f>
        <v/>
      </c>
      <c r="F1111" s="148" t="b">
        <v>0</v>
      </c>
      <c r="J1111" s="2" t="str">
        <f>IF(B1111="","",_xlfn.XLOOKUP(B1111,Données!$P$2:$P$11,Données!$Q$2:$Q$11,""))</f>
        <v/>
      </c>
    </row>
    <row r="1112" spans="1:10" ht="24.75" customHeight="1" x14ac:dyDescent="0.25">
      <c r="A1112" s="100"/>
      <c r="B1112" s="100"/>
      <c r="C1112" s="100"/>
      <c r="D1112" s="105" t="str">
        <f>IF(OR(Historique!$B1112="",Historique!$C1112=""),"",IF(IFERROR(COUNTIF(INDEX(Données!$E$2:$Z$100,0,MATCH(Historique!$B1112,Données!$E$1:$Z$1,0)),Historique!$C1112),0)&gt;0,"OK","⚠ ERREUR"))</f>
        <v/>
      </c>
      <c r="F1112" s="148" t="b">
        <v>0</v>
      </c>
      <c r="J1112" s="2" t="str">
        <f>IF(B1112="","",_xlfn.XLOOKUP(B1112,Données!$P$2:$P$11,Données!$Q$2:$Q$11,""))</f>
        <v/>
      </c>
    </row>
    <row r="1113" spans="1:10" ht="24.75" customHeight="1" x14ac:dyDescent="0.25">
      <c r="A1113" s="100"/>
      <c r="B1113" s="100"/>
      <c r="C1113" s="100"/>
      <c r="D1113" s="105" t="str">
        <f>IF(OR(Historique!$B1113="",Historique!$C1113=""),"",IF(IFERROR(COUNTIF(INDEX(Données!$E$2:$Z$100,0,MATCH(Historique!$B1113,Données!$E$1:$Z$1,0)),Historique!$C1113),0)&gt;0,"OK","⚠ ERREUR"))</f>
        <v/>
      </c>
      <c r="F1113" s="148" t="b">
        <v>0</v>
      </c>
      <c r="J1113" s="2" t="str">
        <f>IF(B1113="","",_xlfn.XLOOKUP(B1113,Données!$P$2:$P$11,Données!$Q$2:$Q$11,""))</f>
        <v/>
      </c>
    </row>
    <row r="1114" spans="1:10" ht="24.75" customHeight="1" x14ac:dyDescent="0.25">
      <c r="A1114" s="100"/>
      <c r="B1114" s="100"/>
      <c r="C1114" s="100"/>
      <c r="D1114" s="105" t="str">
        <f>IF(OR(Historique!$B1114="",Historique!$C1114=""),"",IF(IFERROR(COUNTIF(INDEX(Données!$E$2:$Z$100,0,MATCH(Historique!$B1114,Données!$E$1:$Z$1,0)),Historique!$C1114),0)&gt;0,"OK","⚠ ERREUR"))</f>
        <v/>
      </c>
      <c r="F1114" s="148" t="b">
        <v>0</v>
      </c>
      <c r="J1114" s="2" t="str">
        <f>IF(B1114="","",_xlfn.XLOOKUP(B1114,Données!$P$2:$P$11,Données!$Q$2:$Q$11,""))</f>
        <v/>
      </c>
    </row>
    <row r="1115" spans="1:10" ht="24.75" customHeight="1" x14ac:dyDescent="0.25">
      <c r="A1115" s="100"/>
      <c r="B1115" s="100"/>
      <c r="C1115" s="100"/>
      <c r="D1115" s="105" t="str">
        <f>IF(OR(Historique!$B1115="",Historique!$C1115=""),"",IF(IFERROR(COUNTIF(INDEX(Données!$E$2:$Z$100,0,MATCH(Historique!$B1115,Données!$E$1:$Z$1,0)),Historique!$C1115),0)&gt;0,"OK","⚠ ERREUR"))</f>
        <v/>
      </c>
      <c r="F1115" s="148" t="b">
        <v>0</v>
      </c>
      <c r="J1115" s="2" t="str">
        <f>IF(B1115="","",_xlfn.XLOOKUP(B1115,Données!$P$2:$P$11,Données!$Q$2:$Q$11,""))</f>
        <v/>
      </c>
    </row>
    <row r="1116" spans="1:10" ht="24.75" customHeight="1" x14ac:dyDescent="0.25">
      <c r="A1116" s="100"/>
      <c r="B1116" s="100"/>
      <c r="C1116" s="100"/>
      <c r="D1116" s="105" t="str">
        <f>IF(OR(Historique!$B1116="",Historique!$C1116=""),"",IF(IFERROR(COUNTIF(INDEX(Données!$E$2:$Z$100,0,MATCH(Historique!$B1116,Données!$E$1:$Z$1,0)),Historique!$C1116),0)&gt;0,"OK","⚠ ERREUR"))</f>
        <v/>
      </c>
      <c r="F1116" s="148" t="b">
        <v>0</v>
      </c>
      <c r="J1116" s="2" t="str">
        <f>IF(B1116="","",_xlfn.XLOOKUP(B1116,Données!$P$2:$P$11,Données!$Q$2:$Q$11,""))</f>
        <v/>
      </c>
    </row>
    <row r="1117" spans="1:10" ht="24.75" customHeight="1" x14ac:dyDescent="0.25">
      <c r="A1117" s="100"/>
      <c r="B1117" s="100"/>
      <c r="C1117" s="100"/>
      <c r="D1117" s="105" t="str">
        <f>IF(OR(Historique!$B1117="",Historique!$C1117=""),"",IF(IFERROR(COUNTIF(INDEX(Données!$E$2:$Z$100,0,MATCH(Historique!$B1117,Données!$E$1:$Z$1,0)),Historique!$C1117),0)&gt;0,"OK","⚠ ERREUR"))</f>
        <v/>
      </c>
      <c r="F1117" s="148" t="b">
        <v>0</v>
      </c>
      <c r="J1117" s="2" t="str">
        <f>IF(B1117="","",_xlfn.XLOOKUP(B1117,Données!$P$2:$P$11,Données!$Q$2:$Q$11,""))</f>
        <v/>
      </c>
    </row>
    <row r="1118" spans="1:10" ht="24.75" customHeight="1" x14ac:dyDescent="0.25">
      <c r="A1118" s="100"/>
      <c r="B1118" s="100"/>
      <c r="C1118" s="100"/>
      <c r="D1118" s="105" t="str">
        <f>IF(OR(Historique!$B1118="",Historique!$C1118=""),"",IF(IFERROR(COUNTIF(INDEX(Données!$E$2:$Z$100,0,MATCH(Historique!$B1118,Données!$E$1:$Z$1,0)),Historique!$C1118),0)&gt;0,"OK","⚠ ERREUR"))</f>
        <v/>
      </c>
      <c r="F1118" s="148" t="b">
        <v>0</v>
      </c>
      <c r="J1118" s="2" t="str">
        <f>IF(B1118="","",_xlfn.XLOOKUP(B1118,Données!$P$2:$P$11,Données!$Q$2:$Q$11,""))</f>
        <v/>
      </c>
    </row>
    <row r="1119" spans="1:10" ht="24.75" customHeight="1" x14ac:dyDescent="0.25">
      <c r="A1119" s="100"/>
      <c r="B1119" s="100"/>
      <c r="C1119" s="100"/>
      <c r="D1119" s="105" t="str">
        <f>IF(OR(Historique!$B1119="",Historique!$C1119=""),"",IF(IFERROR(COUNTIF(INDEX(Données!$E$2:$Z$100,0,MATCH(Historique!$B1119,Données!$E$1:$Z$1,0)),Historique!$C1119),0)&gt;0,"OK","⚠ ERREUR"))</f>
        <v/>
      </c>
      <c r="F1119" s="148" t="b">
        <v>0</v>
      </c>
      <c r="J1119" s="2" t="str">
        <f>IF(B1119="","",_xlfn.XLOOKUP(B1119,Données!$P$2:$P$11,Données!$Q$2:$Q$11,""))</f>
        <v/>
      </c>
    </row>
    <row r="1120" spans="1:10" ht="24.75" customHeight="1" x14ac:dyDescent="0.25">
      <c r="A1120" s="100"/>
      <c r="B1120" s="100"/>
      <c r="C1120" s="100"/>
      <c r="D1120" s="105" t="str">
        <f>IF(OR(Historique!$B1120="",Historique!$C1120=""),"",IF(IFERROR(COUNTIF(INDEX(Données!$E$2:$Z$100,0,MATCH(Historique!$B1120,Données!$E$1:$Z$1,0)),Historique!$C1120),0)&gt;0,"OK","⚠ ERREUR"))</f>
        <v/>
      </c>
      <c r="F1120" s="148" t="b">
        <v>0</v>
      </c>
      <c r="J1120" s="2" t="str">
        <f>IF(B1120="","",_xlfn.XLOOKUP(B1120,Données!$P$2:$P$11,Données!$Q$2:$Q$11,""))</f>
        <v/>
      </c>
    </row>
    <row r="1121" spans="1:10" ht="24.75" customHeight="1" x14ac:dyDescent="0.25">
      <c r="A1121" s="100"/>
      <c r="B1121" s="100"/>
      <c r="C1121" s="100"/>
      <c r="D1121" s="105" t="str">
        <f>IF(OR(Historique!$B1121="",Historique!$C1121=""),"",IF(IFERROR(COUNTIF(INDEX(Données!$E$2:$Z$100,0,MATCH(Historique!$B1121,Données!$E$1:$Z$1,0)),Historique!$C1121),0)&gt;0,"OK","⚠ ERREUR"))</f>
        <v/>
      </c>
      <c r="F1121" s="148" t="b">
        <v>0</v>
      </c>
      <c r="J1121" s="2" t="str">
        <f>IF(B1121="","",_xlfn.XLOOKUP(B1121,Données!$P$2:$P$11,Données!$Q$2:$Q$11,""))</f>
        <v/>
      </c>
    </row>
    <row r="1122" spans="1:10" ht="24.75" customHeight="1" x14ac:dyDescent="0.25">
      <c r="A1122" s="100"/>
      <c r="B1122" s="100"/>
      <c r="C1122" s="100"/>
      <c r="D1122" s="105" t="str">
        <f>IF(OR(Historique!$B1122="",Historique!$C1122=""),"",IF(IFERROR(COUNTIF(INDEX(Données!$E$2:$Z$100,0,MATCH(Historique!$B1122,Données!$E$1:$Z$1,0)),Historique!$C1122),0)&gt;0,"OK","⚠ ERREUR"))</f>
        <v/>
      </c>
      <c r="F1122" s="148" t="b">
        <v>0</v>
      </c>
      <c r="J1122" s="2" t="str">
        <f>IF(B1122="","",_xlfn.XLOOKUP(B1122,Données!$P$2:$P$11,Données!$Q$2:$Q$11,""))</f>
        <v/>
      </c>
    </row>
    <row r="1123" spans="1:10" ht="24.75" customHeight="1" x14ac:dyDescent="0.25">
      <c r="A1123" s="100"/>
      <c r="B1123" s="100"/>
      <c r="C1123" s="100"/>
      <c r="D1123" s="105" t="str">
        <f>IF(OR(Historique!$B1123="",Historique!$C1123=""),"",IF(IFERROR(COUNTIF(INDEX(Données!$E$2:$Z$100,0,MATCH(Historique!$B1123,Données!$E$1:$Z$1,0)),Historique!$C1123),0)&gt;0,"OK","⚠ ERREUR"))</f>
        <v/>
      </c>
      <c r="F1123" s="148" t="b">
        <v>0</v>
      </c>
      <c r="J1123" s="2" t="str">
        <f>IF(B1123="","",_xlfn.XLOOKUP(B1123,Données!$P$2:$P$11,Données!$Q$2:$Q$11,""))</f>
        <v/>
      </c>
    </row>
    <row r="1124" spans="1:10" ht="24.75" customHeight="1" x14ac:dyDescent="0.25">
      <c r="A1124" s="100"/>
      <c r="B1124" s="100"/>
      <c r="C1124" s="100"/>
      <c r="D1124" s="105" t="str">
        <f>IF(OR(Historique!$B1124="",Historique!$C1124=""),"",IF(IFERROR(COUNTIF(INDEX(Données!$E$2:$Z$100,0,MATCH(Historique!$B1124,Données!$E$1:$Z$1,0)),Historique!$C1124),0)&gt;0,"OK","⚠ ERREUR"))</f>
        <v/>
      </c>
      <c r="F1124" s="148" t="b">
        <v>0</v>
      </c>
      <c r="J1124" s="2" t="str">
        <f>IF(B1124="","",_xlfn.XLOOKUP(B1124,Données!$P$2:$P$11,Données!$Q$2:$Q$11,""))</f>
        <v/>
      </c>
    </row>
    <row r="1125" spans="1:10" ht="24.75" customHeight="1" x14ac:dyDescent="0.25">
      <c r="A1125" s="100"/>
      <c r="B1125" s="100"/>
      <c r="C1125" s="100"/>
      <c r="D1125" s="105" t="str">
        <f>IF(OR(Historique!$B1125="",Historique!$C1125=""),"",IF(IFERROR(COUNTIF(INDEX(Données!$E$2:$Z$100,0,MATCH(Historique!$B1125,Données!$E$1:$Z$1,0)),Historique!$C1125),0)&gt;0,"OK","⚠ ERREUR"))</f>
        <v/>
      </c>
      <c r="F1125" s="148" t="b">
        <v>0</v>
      </c>
      <c r="J1125" s="2" t="str">
        <f>IF(B1125="","",_xlfn.XLOOKUP(B1125,Données!$P$2:$P$11,Données!$Q$2:$Q$11,""))</f>
        <v/>
      </c>
    </row>
    <row r="1126" spans="1:10" ht="24.75" customHeight="1" x14ac:dyDescent="0.25">
      <c r="A1126" s="100"/>
      <c r="B1126" s="100"/>
      <c r="C1126" s="100"/>
      <c r="D1126" s="105" t="str">
        <f>IF(OR(Historique!$B1126="",Historique!$C1126=""),"",IF(IFERROR(COUNTIF(INDEX(Données!$E$2:$Z$100,0,MATCH(Historique!$B1126,Données!$E$1:$Z$1,0)),Historique!$C1126),0)&gt;0,"OK","⚠ ERREUR"))</f>
        <v/>
      </c>
      <c r="F1126" s="148" t="b">
        <v>0</v>
      </c>
      <c r="J1126" s="2" t="str">
        <f>IF(B1126="","",_xlfn.XLOOKUP(B1126,Données!$P$2:$P$11,Données!$Q$2:$Q$11,""))</f>
        <v/>
      </c>
    </row>
    <row r="1127" spans="1:10" ht="24.75" customHeight="1" x14ac:dyDescent="0.25">
      <c r="A1127" s="100"/>
      <c r="B1127" s="100"/>
      <c r="C1127" s="100"/>
      <c r="D1127" s="105" t="str">
        <f>IF(OR(Historique!$B1127="",Historique!$C1127=""),"",IF(IFERROR(COUNTIF(INDEX(Données!$E$2:$Z$100,0,MATCH(Historique!$B1127,Données!$E$1:$Z$1,0)),Historique!$C1127),0)&gt;0,"OK","⚠ ERREUR"))</f>
        <v/>
      </c>
      <c r="F1127" s="148" t="b">
        <v>0</v>
      </c>
      <c r="J1127" s="2" t="str">
        <f>IF(B1127="","",_xlfn.XLOOKUP(B1127,Données!$P$2:$P$11,Données!$Q$2:$Q$11,""))</f>
        <v/>
      </c>
    </row>
    <row r="1128" spans="1:10" ht="24.75" customHeight="1" x14ac:dyDescent="0.25">
      <c r="A1128" s="100"/>
      <c r="B1128" s="100"/>
      <c r="C1128" s="100"/>
      <c r="D1128" s="105" t="str">
        <f>IF(OR(Historique!$B1128="",Historique!$C1128=""),"",IF(IFERROR(COUNTIF(INDEX(Données!$E$2:$Z$100,0,MATCH(Historique!$B1128,Données!$E$1:$Z$1,0)),Historique!$C1128),0)&gt;0,"OK","⚠ ERREUR"))</f>
        <v/>
      </c>
      <c r="F1128" s="148" t="b">
        <v>0</v>
      </c>
      <c r="J1128" s="2" t="str">
        <f>IF(B1128="","",_xlfn.XLOOKUP(B1128,Données!$P$2:$P$11,Données!$Q$2:$Q$11,""))</f>
        <v/>
      </c>
    </row>
    <row r="1129" spans="1:10" ht="24.75" customHeight="1" x14ac:dyDescent="0.25">
      <c r="A1129" s="100"/>
      <c r="B1129" s="100"/>
      <c r="C1129" s="100"/>
      <c r="D1129" s="105" t="str">
        <f>IF(OR(Historique!$B1129="",Historique!$C1129=""),"",IF(IFERROR(COUNTIF(INDEX(Données!$E$2:$Z$100,0,MATCH(Historique!$B1129,Données!$E$1:$Z$1,0)),Historique!$C1129),0)&gt;0,"OK","⚠ ERREUR"))</f>
        <v/>
      </c>
      <c r="F1129" s="148" t="b">
        <v>0</v>
      </c>
      <c r="J1129" s="2" t="str">
        <f>IF(B1129="","",_xlfn.XLOOKUP(B1129,Données!$P$2:$P$11,Données!$Q$2:$Q$11,""))</f>
        <v/>
      </c>
    </row>
    <row r="1130" spans="1:10" ht="24.75" customHeight="1" x14ac:dyDescent="0.25">
      <c r="A1130" s="100"/>
      <c r="B1130" s="100"/>
      <c r="C1130" s="100"/>
      <c r="D1130" s="105" t="str">
        <f>IF(OR(Historique!$B1130="",Historique!$C1130=""),"",IF(IFERROR(COUNTIF(INDEX(Données!$E$2:$Z$100,0,MATCH(Historique!$B1130,Données!$E$1:$Z$1,0)),Historique!$C1130),0)&gt;0,"OK","⚠ ERREUR"))</f>
        <v/>
      </c>
      <c r="F1130" s="148" t="b">
        <v>0</v>
      </c>
      <c r="J1130" s="2" t="str">
        <f>IF(B1130="","",_xlfn.XLOOKUP(B1130,Données!$P$2:$P$11,Données!$Q$2:$Q$11,""))</f>
        <v/>
      </c>
    </row>
    <row r="1131" spans="1:10" ht="24.75" customHeight="1" x14ac:dyDescent="0.25">
      <c r="A1131" s="100"/>
      <c r="B1131" s="100"/>
      <c r="C1131" s="100"/>
      <c r="D1131" s="105" t="str">
        <f>IF(OR(Historique!$B1131="",Historique!$C1131=""),"",IF(IFERROR(COUNTIF(INDEX(Données!$E$2:$Z$100,0,MATCH(Historique!$B1131,Données!$E$1:$Z$1,0)),Historique!$C1131),0)&gt;0,"OK","⚠ ERREUR"))</f>
        <v/>
      </c>
      <c r="F1131" s="148" t="b">
        <v>0</v>
      </c>
      <c r="J1131" s="2" t="str">
        <f>IF(B1131="","",_xlfn.XLOOKUP(B1131,Données!$P$2:$P$11,Données!$Q$2:$Q$11,""))</f>
        <v/>
      </c>
    </row>
    <row r="1132" spans="1:10" ht="24.75" customHeight="1" x14ac:dyDescent="0.25">
      <c r="A1132" s="100"/>
      <c r="B1132" s="100"/>
      <c r="C1132" s="100"/>
      <c r="D1132" s="105" t="str">
        <f>IF(OR(Historique!$B1132="",Historique!$C1132=""),"",IF(IFERROR(COUNTIF(INDEX(Données!$E$2:$Z$100,0,MATCH(Historique!$B1132,Données!$E$1:$Z$1,0)),Historique!$C1132),0)&gt;0,"OK","⚠ ERREUR"))</f>
        <v/>
      </c>
      <c r="F1132" s="148" t="b">
        <v>0</v>
      </c>
      <c r="J1132" s="2" t="str">
        <f>IF(B1132="","",_xlfn.XLOOKUP(B1132,Données!$P$2:$P$11,Données!$Q$2:$Q$11,""))</f>
        <v/>
      </c>
    </row>
    <row r="1133" spans="1:10" ht="24.75" customHeight="1" x14ac:dyDescent="0.25">
      <c r="A1133" s="100"/>
      <c r="B1133" s="100"/>
      <c r="C1133" s="100"/>
      <c r="D1133" s="105" t="str">
        <f>IF(OR(Historique!$B1133="",Historique!$C1133=""),"",IF(IFERROR(COUNTIF(INDEX(Données!$E$2:$Z$100,0,MATCH(Historique!$B1133,Données!$E$1:$Z$1,0)),Historique!$C1133),0)&gt;0,"OK","⚠ ERREUR"))</f>
        <v/>
      </c>
      <c r="F1133" s="148" t="b">
        <v>0</v>
      </c>
      <c r="J1133" s="2" t="str">
        <f>IF(B1133="","",_xlfn.XLOOKUP(B1133,Données!$P$2:$P$11,Données!$Q$2:$Q$11,""))</f>
        <v/>
      </c>
    </row>
    <row r="1134" spans="1:10" ht="24.75" customHeight="1" x14ac:dyDescent="0.25">
      <c r="A1134" s="100"/>
      <c r="B1134" s="100"/>
      <c r="C1134" s="100"/>
      <c r="D1134" s="105" t="str">
        <f>IF(OR(Historique!$B1134="",Historique!$C1134=""),"",IF(IFERROR(COUNTIF(INDEX(Données!$E$2:$Z$100,0,MATCH(Historique!$B1134,Données!$E$1:$Z$1,0)),Historique!$C1134),0)&gt;0,"OK","⚠ ERREUR"))</f>
        <v/>
      </c>
      <c r="F1134" s="148" t="b">
        <v>0</v>
      </c>
      <c r="J1134" s="2" t="str">
        <f>IF(B1134="","",_xlfn.XLOOKUP(B1134,Données!$P$2:$P$11,Données!$Q$2:$Q$11,""))</f>
        <v/>
      </c>
    </row>
    <row r="1135" spans="1:10" ht="24.75" customHeight="1" x14ac:dyDescent="0.25">
      <c r="A1135" s="100"/>
      <c r="B1135" s="100"/>
      <c r="C1135" s="100"/>
      <c r="D1135" s="105" t="str">
        <f>IF(OR(Historique!$B1135="",Historique!$C1135=""),"",IF(IFERROR(COUNTIF(INDEX(Données!$E$2:$Z$100,0,MATCH(Historique!$B1135,Données!$E$1:$Z$1,0)),Historique!$C1135),0)&gt;0,"OK","⚠ ERREUR"))</f>
        <v/>
      </c>
      <c r="F1135" s="148" t="b">
        <v>0</v>
      </c>
      <c r="J1135" s="2" t="str">
        <f>IF(B1135="","",_xlfn.XLOOKUP(B1135,Données!$P$2:$P$11,Données!$Q$2:$Q$11,""))</f>
        <v/>
      </c>
    </row>
    <row r="1136" spans="1:10" ht="24.75" customHeight="1" x14ac:dyDescent="0.25">
      <c r="A1136" s="100"/>
      <c r="B1136" s="100"/>
      <c r="C1136" s="100"/>
      <c r="D1136" s="105" t="str">
        <f>IF(OR(Historique!$B1136="",Historique!$C1136=""),"",IF(IFERROR(COUNTIF(INDEX(Données!$E$2:$Z$100,0,MATCH(Historique!$B1136,Données!$E$1:$Z$1,0)),Historique!$C1136),0)&gt;0,"OK","⚠ ERREUR"))</f>
        <v/>
      </c>
      <c r="F1136" s="148" t="b">
        <v>0</v>
      </c>
      <c r="J1136" s="2" t="str">
        <f>IF(B1136="","",_xlfn.XLOOKUP(B1136,Données!$P$2:$P$11,Données!$Q$2:$Q$11,""))</f>
        <v/>
      </c>
    </row>
    <row r="1137" spans="1:10" ht="24.75" customHeight="1" x14ac:dyDescent="0.25">
      <c r="A1137" s="100"/>
      <c r="B1137" s="100"/>
      <c r="C1137" s="100"/>
      <c r="D1137" s="105" t="str">
        <f>IF(OR(Historique!$B1137="",Historique!$C1137=""),"",IF(IFERROR(COUNTIF(INDEX(Données!$E$2:$Z$100,0,MATCH(Historique!$B1137,Données!$E$1:$Z$1,0)),Historique!$C1137),0)&gt;0,"OK","⚠ ERREUR"))</f>
        <v/>
      </c>
      <c r="F1137" s="148" t="b">
        <v>0</v>
      </c>
      <c r="J1137" s="2" t="str">
        <f>IF(B1137="","",_xlfn.XLOOKUP(B1137,Données!$P$2:$P$11,Données!$Q$2:$Q$11,""))</f>
        <v/>
      </c>
    </row>
    <row r="1138" spans="1:10" ht="24.75" customHeight="1" x14ac:dyDescent="0.25">
      <c r="A1138" s="100"/>
      <c r="B1138" s="100"/>
      <c r="C1138" s="100"/>
      <c r="D1138" s="105" t="str">
        <f>IF(OR(Historique!$B1138="",Historique!$C1138=""),"",IF(IFERROR(COUNTIF(INDEX(Données!$E$2:$Z$100,0,MATCH(Historique!$B1138,Données!$E$1:$Z$1,0)),Historique!$C1138),0)&gt;0,"OK","⚠ ERREUR"))</f>
        <v/>
      </c>
      <c r="F1138" s="148" t="b">
        <v>0</v>
      </c>
      <c r="J1138" s="2" t="str">
        <f>IF(B1138="","",_xlfn.XLOOKUP(B1138,Données!$P$2:$P$11,Données!$Q$2:$Q$11,""))</f>
        <v/>
      </c>
    </row>
    <row r="1139" spans="1:10" ht="24.75" customHeight="1" x14ac:dyDescent="0.25">
      <c r="A1139" s="100"/>
      <c r="B1139" s="100"/>
      <c r="C1139" s="100"/>
      <c r="D1139" s="105" t="str">
        <f>IF(OR(Historique!$B1139="",Historique!$C1139=""),"",IF(IFERROR(COUNTIF(INDEX(Données!$E$2:$Z$100,0,MATCH(Historique!$B1139,Données!$E$1:$Z$1,0)),Historique!$C1139),0)&gt;0,"OK","⚠ ERREUR"))</f>
        <v/>
      </c>
      <c r="F1139" s="148" t="b">
        <v>0</v>
      </c>
      <c r="J1139" s="2" t="str">
        <f>IF(B1139="","",_xlfn.XLOOKUP(B1139,Données!$P$2:$P$11,Données!$Q$2:$Q$11,""))</f>
        <v/>
      </c>
    </row>
    <row r="1140" spans="1:10" ht="24.75" customHeight="1" x14ac:dyDescent="0.25">
      <c r="A1140" s="100"/>
      <c r="B1140" s="100"/>
      <c r="C1140" s="100"/>
      <c r="D1140" s="105" t="str">
        <f>IF(OR(Historique!$B1140="",Historique!$C1140=""),"",IF(IFERROR(COUNTIF(INDEX(Données!$E$2:$Z$100,0,MATCH(Historique!$B1140,Données!$E$1:$Z$1,0)),Historique!$C1140),0)&gt;0,"OK","⚠ ERREUR"))</f>
        <v/>
      </c>
      <c r="F1140" s="148" t="b">
        <v>0</v>
      </c>
      <c r="J1140" s="2" t="str">
        <f>IF(B1140="","",_xlfn.XLOOKUP(B1140,Données!$P$2:$P$11,Données!$Q$2:$Q$11,""))</f>
        <v/>
      </c>
    </row>
    <row r="1141" spans="1:10" ht="24.75" customHeight="1" x14ac:dyDescent="0.25">
      <c r="A1141" s="100"/>
      <c r="B1141" s="100"/>
      <c r="C1141" s="100"/>
      <c r="D1141" s="105" t="str">
        <f>IF(OR(Historique!$B1141="",Historique!$C1141=""),"",IF(IFERROR(COUNTIF(INDEX(Données!$E$2:$Z$100,0,MATCH(Historique!$B1141,Données!$E$1:$Z$1,0)),Historique!$C1141),0)&gt;0,"OK","⚠ ERREUR"))</f>
        <v/>
      </c>
      <c r="F1141" s="148" t="b">
        <v>0</v>
      </c>
      <c r="J1141" s="2" t="str">
        <f>IF(B1141="","",_xlfn.XLOOKUP(B1141,Données!$P$2:$P$11,Données!$Q$2:$Q$11,""))</f>
        <v/>
      </c>
    </row>
    <row r="1142" spans="1:10" ht="24.75" customHeight="1" x14ac:dyDescent="0.25">
      <c r="A1142" s="100"/>
      <c r="B1142" s="100"/>
      <c r="C1142" s="100"/>
      <c r="D1142" s="105" t="str">
        <f>IF(OR(Historique!$B1142="",Historique!$C1142=""),"",IF(IFERROR(COUNTIF(INDEX(Données!$E$2:$Z$100,0,MATCH(Historique!$B1142,Données!$E$1:$Z$1,0)),Historique!$C1142),0)&gt;0,"OK","⚠ ERREUR"))</f>
        <v/>
      </c>
      <c r="F1142" s="148" t="b">
        <v>0</v>
      </c>
      <c r="J1142" s="2" t="str">
        <f>IF(B1142="","",_xlfn.XLOOKUP(B1142,Données!$P$2:$P$11,Données!$Q$2:$Q$11,""))</f>
        <v/>
      </c>
    </row>
    <row r="1143" spans="1:10" ht="24.75" customHeight="1" x14ac:dyDescent="0.25">
      <c r="A1143" s="100"/>
      <c r="B1143" s="100"/>
      <c r="C1143" s="100"/>
      <c r="D1143" s="105" t="str">
        <f>IF(OR(Historique!$B1143="",Historique!$C1143=""),"",IF(IFERROR(COUNTIF(INDEX(Données!$E$2:$Z$100,0,MATCH(Historique!$B1143,Données!$E$1:$Z$1,0)),Historique!$C1143),0)&gt;0,"OK","⚠ ERREUR"))</f>
        <v/>
      </c>
      <c r="F1143" s="148" t="b">
        <v>0</v>
      </c>
      <c r="J1143" s="2" t="str">
        <f>IF(B1143="","",_xlfn.XLOOKUP(B1143,Données!$P$2:$P$11,Données!$Q$2:$Q$11,""))</f>
        <v/>
      </c>
    </row>
    <row r="1144" spans="1:10" ht="24.75" customHeight="1" x14ac:dyDescent="0.25">
      <c r="A1144" s="100"/>
      <c r="B1144" s="100"/>
      <c r="C1144" s="100"/>
      <c r="D1144" s="105" t="str">
        <f>IF(OR(Historique!$B1144="",Historique!$C1144=""),"",IF(IFERROR(COUNTIF(INDEX(Données!$E$2:$Z$100,0,MATCH(Historique!$B1144,Données!$E$1:$Z$1,0)),Historique!$C1144),0)&gt;0,"OK","⚠ ERREUR"))</f>
        <v/>
      </c>
      <c r="F1144" s="148" t="b">
        <v>0</v>
      </c>
      <c r="J1144" s="2" t="str">
        <f>IF(B1144="","",_xlfn.XLOOKUP(B1144,Données!$P$2:$P$11,Données!$Q$2:$Q$11,""))</f>
        <v/>
      </c>
    </row>
    <row r="1145" spans="1:10" ht="24.75" customHeight="1" x14ac:dyDescent="0.25">
      <c r="A1145" s="100"/>
      <c r="B1145" s="100"/>
      <c r="C1145" s="100"/>
      <c r="D1145" s="105" t="str">
        <f>IF(OR(Historique!$B1145="",Historique!$C1145=""),"",IF(IFERROR(COUNTIF(INDEX(Données!$E$2:$Z$100,0,MATCH(Historique!$B1145,Données!$E$1:$Z$1,0)),Historique!$C1145),0)&gt;0,"OK","⚠ ERREUR"))</f>
        <v/>
      </c>
      <c r="F1145" s="148" t="b">
        <v>0</v>
      </c>
      <c r="J1145" s="2" t="str">
        <f>IF(B1145="","",_xlfn.XLOOKUP(B1145,Données!$P$2:$P$11,Données!$Q$2:$Q$11,""))</f>
        <v/>
      </c>
    </row>
    <row r="1146" spans="1:10" ht="24.75" customHeight="1" x14ac:dyDescent="0.25">
      <c r="A1146" s="100"/>
      <c r="B1146" s="100"/>
      <c r="C1146" s="100"/>
      <c r="D1146" s="105" t="str">
        <f>IF(OR(Historique!$B1146="",Historique!$C1146=""),"",IF(IFERROR(COUNTIF(INDEX(Données!$E$2:$Z$100,0,MATCH(Historique!$B1146,Données!$E$1:$Z$1,0)),Historique!$C1146),0)&gt;0,"OK","⚠ ERREUR"))</f>
        <v/>
      </c>
      <c r="F1146" s="148" t="b">
        <v>0</v>
      </c>
      <c r="J1146" s="2" t="str">
        <f>IF(B1146="","",_xlfn.XLOOKUP(B1146,Données!$P$2:$P$11,Données!$Q$2:$Q$11,""))</f>
        <v/>
      </c>
    </row>
    <row r="1147" spans="1:10" ht="24.75" customHeight="1" x14ac:dyDescent="0.25">
      <c r="A1147" s="100"/>
      <c r="B1147" s="100"/>
      <c r="C1147" s="100"/>
      <c r="D1147" s="105" t="str">
        <f>IF(OR(Historique!$B1147="",Historique!$C1147=""),"",IF(IFERROR(COUNTIF(INDEX(Données!$E$2:$Z$100,0,MATCH(Historique!$B1147,Données!$E$1:$Z$1,0)),Historique!$C1147),0)&gt;0,"OK","⚠ ERREUR"))</f>
        <v/>
      </c>
      <c r="F1147" s="148" t="b">
        <v>0</v>
      </c>
      <c r="J1147" s="2" t="str">
        <f>IF(B1147="","",_xlfn.XLOOKUP(B1147,Données!$P$2:$P$11,Données!$Q$2:$Q$11,""))</f>
        <v/>
      </c>
    </row>
    <row r="1148" spans="1:10" ht="24.75" customHeight="1" x14ac:dyDescent="0.25">
      <c r="A1148" s="100"/>
      <c r="B1148" s="100"/>
      <c r="C1148" s="100"/>
      <c r="D1148" s="105" t="str">
        <f>IF(OR(Historique!$B1148="",Historique!$C1148=""),"",IF(IFERROR(COUNTIF(INDEX(Données!$E$2:$Z$100,0,MATCH(Historique!$B1148,Données!$E$1:$Z$1,0)),Historique!$C1148),0)&gt;0,"OK","⚠ ERREUR"))</f>
        <v/>
      </c>
      <c r="F1148" s="148" t="b">
        <v>0</v>
      </c>
      <c r="J1148" s="2" t="str">
        <f>IF(B1148="","",_xlfn.XLOOKUP(B1148,Données!$P$2:$P$11,Données!$Q$2:$Q$11,""))</f>
        <v/>
      </c>
    </row>
    <row r="1149" spans="1:10" ht="24.75" customHeight="1" x14ac:dyDescent="0.25">
      <c r="A1149" s="100"/>
      <c r="B1149" s="100"/>
      <c r="C1149" s="100"/>
      <c r="D1149" s="105" t="str">
        <f>IF(OR(Historique!$B1149="",Historique!$C1149=""),"",IF(IFERROR(COUNTIF(INDEX(Données!$E$2:$Z$100,0,MATCH(Historique!$B1149,Données!$E$1:$Z$1,0)),Historique!$C1149),0)&gt;0,"OK","⚠ ERREUR"))</f>
        <v/>
      </c>
      <c r="F1149" s="148" t="b">
        <v>0</v>
      </c>
      <c r="J1149" s="2" t="str">
        <f>IF(B1149="","",_xlfn.XLOOKUP(B1149,Données!$P$2:$P$11,Données!$Q$2:$Q$11,""))</f>
        <v/>
      </c>
    </row>
    <row r="1150" spans="1:10" ht="24.75" customHeight="1" x14ac:dyDescent="0.25">
      <c r="A1150" s="100"/>
      <c r="B1150" s="100"/>
      <c r="C1150" s="100"/>
      <c r="D1150" s="105" t="str">
        <f>IF(OR(Historique!$B1150="",Historique!$C1150=""),"",IF(IFERROR(COUNTIF(INDEX(Données!$E$2:$Z$100,0,MATCH(Historique!$B1150,Données!$E$1:$Z$1,0)),Historique!$C1150),0)&gt;0,"OK","⚠ ERREUR"))</f>
        <v/>
      </c>
      <c r="F1150" s="148" t="b">
        <v>0</v>
      </c>
      <c r="J1150" s="2" t="str">
        <f>IF(B1150="","",_xlfn.XLOOKUP(B1150,Données!$P$2:$P$11,Données!$Q$2:$Q$11,""))</f>
        <v/>
      </c>
    </row>
    <row r="1151" spans="1:10" ht="24.75" customHeight="1" x14ac:dyDescent="0.25">
      <c r="A1151" s="100"/>
      <c r="B1151" s="100"/>
      <c r="C1151" s="100"/>
      <c r="D1151" s="105" t="str">
        <f>IF(OR(Historique!$B1151="",Historique!$C1151=""),"",IF(IFERROR(COUNTIF(INDEX(Données!$E$2:$Z$100,0,MATCH(Historique!$B1151,Données!$E$1:$Z$1,0)),Historique!$C1151),0)&gt;0,"OK","⚠ ERREUR"))</f>
        <v/>
      </c>
      <c r="F1151" s="148" t="b">
        <v>0</v>
      </c>
      <c r="J1151" s="2" t="str">
        <f>IF(B1151="","",_xlfn.XLOOKUP(B1151,Données!$P$2:$P$11,Données!$Q$2:$Q$11,""))</f>
        <v/>
      </c>
    </row>
    <row r="1152" spans="1:10" ht="24.75" customHeight="1" x14ac:dyDescent="0.25">
      <c r="A1152" s="100"/>
      <c r="B1152" s="100"/>
      <c r="C1152" s="100"/>
      <c r="D1152" s="105" t="str">
        <f>IF(OR(Historique!$B1152="",Historique!$C1152=""),"",IF(IFERROR(COUNTIF(INDEX(Données!$E$2:$Z$100,0,MATCH(Historique!$B1152,Données!$E$1:$Z$1,0)),Historique!$C1152),0)&gt;0,"OK","⚠ ERREUR"))</f>
        <v/>
      </c>
      <c r="F1152" s="148" t="b">
        <v>0</v>
      </c>
      <c r="J1152" s="2" t="str">
        <f>IF(B1152="","",_xlfn.XLOOKUP(B1152,Données!$P$2:$P$11,Données!$Q$2:$Q$11,""))</f>
        <v/>
      </c>
    </row>
    <row r="1153" spans="1:10" ht="24.75" customHeight="1" x14ac:dyDescent="0.25">
      <c r="A1153" s="100"/>
      <c r="B1153" s="100"/>
      <c r="C1153" s="100"/>
      <c r="D1153" s="105" t="str">
        <f>IF(OR(Historique!$B1153="",Historique!$C1153=""),"",IF(IFERROR(COUNTIF(INDEX(Données!$E$2:$Z$100,0,MATCH(Historique!$B1153,Données!$E$1:$Z$1,0)),Historique!$C1153),0)&gt;0,"OK","⚠ ERREUR"))</f>
        <v/>
      </c>
      <c r="F1153" s="148" t="b">
        <v>0</v>
      </c>
      <c r="J1153" s="2" t="str">
        <f>IF(B1153="","",_xlfn.XLOOKUP(B1153,Données!$P$2:$P$11,Données!$Q$2:$Q$11,""))</f>
        <v/>
      </c>
    </row>
    <row r="1154" spans="1:10" ht="24.75" customHeight="1" x14ac:dyDescent="0.25">
      <c r="A1154" s="100"/>
      <c r="B1154" s="100"/>
      <c r="C1154" s="100"/>
      <c r="D1154" s="105" t="str">
        <f>IF(OR(Historique!$B1154="",Historique!$C1154=""),"",IF(IFERROR(COUNTIF(INDEX(Données!$E$2:$Z$100,0,MATCH(Historique!$B1154,Données!$E$1:$Z$1,0)),Historique!$C1154),0)&gt;0,"OK","⚠ ERREUR"))</f>
        <v/>
      </c>
      <c r="F1154" s="148" t="b">
        <v>0</v>
      </c>
      <c r="J1154" s="2" t="str">
        <f>IF(B1154="","",_xlfn.XLOOKUP(B1154,Données!$P$2:$P$11,Données!$Q$2:$Q$11,""))</f>
        <v/>
      </c>
    </row>
    <row r="1155" spans="1:10" ht="24.75" customHeight="1" x14ac:dyDescent="0.25">
      <c r="A1155" s="100"/>
      <c r="B1155" s="100"/>
      <c r="C1155" s="100"/>
      <c r="D1155" s="105" t="str">
        <f>IF(OR(Historique!$B1155="",Historique!$C1155=""),"",IF(IFERROR(COUNTIF(INDEX(Données!$E$2:$Z$100,0,MATCH(Historique!$B1155,Données!$E$1:$Z$1,0)),Historique!$C1155),0)&gt;0,"OK","⚠ ERREUR"))</f>
        <v/>
      </c>
      <c r="F1155" s="148" t="b">
        <v>0</v>
      </c>
      <c r="J1155" s="2" t="str">
        <f>IF(B1155="","",_xlfn.XLOOKUP(B1155,Données!$P$2:$P$11,Données!$Q$2:$Q$11,""))</f>
        <v/>
      </c>
    </row>
    <row r="1156" spans="1:10" ht="24.75" customHeight="1" x14ac:dyDescent="0.25">
      <c r="A1156" s="100"/>
      <c r="B1156" s="100"/>
      <c r="C1156" s="100"/>
      <c r="D1156" s="105" t="str">
        <f>IF(OR(Historique!$B1156="",Historique!$C1156=""),"",IF(IFERROR(COUNTIF(INDEX(Données!$E$2:$Z$100,0,MATCH(Historique!$B1156,Données!$E$1:$Z$1,0)),Historique!$C1156),0)&gt;0,"OK","⚠ ERREUR"))</f>
        <v/>
      </c>
      <c r="F1156" s="148" t="b">
        <v>0</v>
      </c>
      <c r="J1156" s="2" t="str">
        <f>IF(B1156="","",_xlfn.XLOOKUP(B1156,Données!$P$2:$P$11,Données!$Q$2:$Q$11,""))</f>
        <v/>
      </c>
    </row>
    <row r="1157" spans="1:10" ht="24.75" customHeight="1" x14ac:dyDescent="0.25">
      <c r="A1157" s="100"/>
      <c r="B1157" s="100"/>
      <c r="C1157" s="100"/>
      <c r="D1157" s="105" t="str">
        <f>IF(OR(Historique!$B1157="",Historique!$C1157=""),"",IF(IFERROR(COUNTIF(INDEX(Données!$E$2:$Z$100,0,MATCH(Historique!$B1157,Données!$E$1:$Z$1,0)),Historique!$C1157),0)&gt;0,"OK","⚠ ERREUR"))</f>
        <v/>
      </c>
      <c r="F1157" s="148" t="b">
        <v>0</v>
      </c>
      <c r="J1157" s="2" t="str">
        <f>IF(B1157="","",_xlfn.XLOOKUP(B1157,Données!$P$2:$P$11,Données!$Q$2:$Q$11,""))</f>
        <v/>
      </c>
    </row>
    <row r="1158" spans="1:10" ht="24.75" customHeight="1" x14ac:dyDescent="0.25">
      <c r="A1158" s="100"/>
      <c r="B1158" s="100"/>
      <c r="C1158" s="100"/>
      <c r="D1158" s="105" t="str">
        <f>IF(OR(Historique!$B1158="",Historique!$C1158=""),"",IF(IFERROR(COUNTIF(INDEX(Données!$E$2:$Z$100,0,MATCH(Historique!$B1158,Données!$E$1:$Z$1,0)),Historique!$C1158),0)&gt;0,"OK","⚠ ERREUR"))</f>
        <v/>
      </c>
      <c r="F1158" s="148" t="b">
        <v>0</v>
      </c>
      <c r="J1158" s="2" t="str">
        <f>IF(B1158="","",_xlfn.XLOOKUP(B1158,Données!$P$2:$P$11,Données!$Q$2:$Q$11,""))</f>
        <v/>
      </c>
    </row>
    <row r="1159" spans="1:10" ht="24.75" customHeight="1" x14ac:dyDescent="0.25">
      <c r="A1159" s="100"/>
      <c r="B1159" s="100"/>
      <c r="C1159" s="100"/>
      <c r="D1159" s="105" t="str">
        <f>IF(OR(Historique!$B1159="",Historique!$C1159=""),"",IF(IFERROR(COUNTIF(INDEX(Données!$E$2:$Z$100,0,MATCH(Historique!$B1159,Données!$E$1:$Z$1,0)),Historique!$C1159),0)&gt;0,"OK","⚠ ERREUR"))</f>
        <v/>
      </c>
      <c r="F1159" s="148" t="b">
        <v>0</v>
      </c>
      <c r="J1159" s="2" t="str">
        <f>IF(B1159="","",_xlfn.XLOOKUP(B1159,Données!$P$2:$P$11,Données!$Q$2:$Q$11,""))</f>
        <v/>
      </c>
    </row>
    <row r="1160" spans="1:10" ht="24.75" customHeight="1" x14ac:dyDescent="0.25">
      <c r="A1160" s="100"/>
      <c r="B1160" s="100"/>
      <c r="C1160" s="100"/>
      <c r="D1160" s="105" t="str">
        <f>IF(OR(Historique!$B1160="",Historique!$C1160=""),"",IF(IFERROR(COUNTIF(INDEX(Données!$E$2:$Z$100,0,MATCH(Historique!$B1160,Données!$E$1:$Z$1,0)),Historique!$C1160),0)&gt;0,"OK","⚠ ERREUR"))</f>
        <v/>
      </c>
      <c r="F1160" s="148" t="b">
        <v>0</v>
      </c>
      <c r="J1160" s="2" t="str">
        <f>IF(B1160="","",_xlfn.XLOOKUP(B1160,Données!$P$2:$P$11,Données!$Q$2:$Q$11,""))</f>
        <v/>
      </c>
    </row>
    <row r="1161" spans="1:10" ht="24.75" customHeight="1" x14ac:dyDescent="0.25">
      <c r="A1161" s="100"/>
      <c r="B1161" s="100"/>
      <c r="C1161" s="100"/>
      <c r="D1161" s="105" t="str">
        <f>IF(OR(Historique!$B1161="",Historique!$C1161=""),"",IF(IFERROR(COUNTIF(INDEX(Données!$E$2:$Z$100,0,MATCH(Historique!$B1161,Données!$E$1:$Z$1,0)),Historique!$C1161),0)&gt;0,"OK","⚠ ERREUR"))</f>
        <v/>
      </c>
      <c r="F1161" s="148" t="b">
        <v>0</v>
      </c>
      <c r="J1161" s="2" t="str">
        <f>IF(B1161="","",_xlfn.XLOOKUP(B1161,Données!$P$2:$P$11,Données!$Q$2:$Q$11,""))</f>
        <v/>
      </c>
    </row>
    <row r="1162" spans="1:10" ht="24.75" customHeight="1" x14ac:dyDescent="0.25">
      <c r="A1162" s="100"/>
      <c r="B1162" s="100"/>
      <c r="C1162" s="100"/>
      <c r="D1162" s="105" t="str">
        <f>IF(OR(Historique!$B1162="",Historique!$C1162=""),"",IF(IFERROR(COUNTIF(INDEX(Données!$E$2:$Z$100,0,MATCH(Historique!$B1162,Données!$E$1:$Z$1,0)),Historique!$C1162),0)&gt;0,"OK","⚠ ERREUR"))</f>
        <v/>
      </c>
      <c r="F1162" s="148" t="b">
        <v>0</v>
      </c>
      <c r="J1162" s="2" t="str">
        <f>IF(B1162="","",_xlfn.XLOOKUP(B1162,Données!$P$2:$P$11,Données!$Q$2:$Q$11,""))</f>
        <v/>
      </c>
    </row>
    <row r="1163" spans="1:10" ht="24.75" customHeight="1" x14ac:dyDescent="0.25">
      <c r="A1163" s="100"/>
      <c r="B1163" s="100"/>
      <c r="C1163" s="100"/>
      <c r="D1163" s="105" t="str">
        <f>IF(OR(Historique!$B1163="",Historique!$C1163=""),"",IF(IFERROR(COUNTIF(INDEX(Données!$E$2:$Z$100,0,MATCH(Historique!$B1163,Données!$E$1:$Z$1,0)),Historique!$C1163),0)&gt;0,"OK","⚠ ERREUR"))</f>
        <v/>
      </c>
      <c r="F1163" s="148" t="b">
        <v>0</v>
      </c>
      <c r="J1163" s="2" t="str">
        <f>IF(B1163="","",_xlfn.XLOOKUP(B1163,Données!$P$2:$P$11,Données!$Q$2:$Q$11,""))</f>
        <v/>
      </c>
    </row>
    <row r="1164" spans="1:10" ht="24.75" customHeight="1" x14ac:dyDescent="0.25">
      <c r="A1164" s="100"/>
      <c r="B1164" s="100"/>
      <c r="C1164" s="100"/>
      <c r="D1164" s="105" t="str">
        <f>IF(OR(Historique!$B1164="",Historique!$C1164=""),"",IF(IFERROR(COUNTIF(INDEX(Données!$E$2:$Z$100,0,MATCH(Historique!$B1164,Données!$E$1:$Z$1,0)),Historique!$C1164),0)&gt;0,"OK","⚠ ERREUR"))</f>
        <v/>
      </c>
      <c r="F1164" s="148" t="b">
        <v>0</v>
      </c>
      <c r="J1164" s="2" t="str">
        <f>IF(B1164="","",_xlfn.XLOOKUP(B1164,Données!$P$2:$P$11,Données!$Q$2:$Q$11,""))</f>
        <v/>
      </c>
    </row>
    <row r="1165" spans="1:10" ht="24.75" customHeight="1" x14ac:dyDescent="0.25">
      <c r="A1165" s="100"/>
      <c r="B1165" s="100"/>
      <c r="C1165" s="100"/>
      <c r="D1165" s="105" t="str">
        <f>IF(OR(Historique!$B1165="",Historique!$C1165=""),"",IF(IFERROR(COUNTIF(INDEX(Données!$E$2:$Z$100,0,MATCH(Historique!$B1165,Données!$E$1:$Z$1,0)),Historique!$C1165),0)&gt;0,"OK","⚠ ERREUR"))</f>
        <v/>
      </c>
      <c r="F1165" s="148" t="b">
        <v>0</v>
      </c>
      <c r="J1165" s="2" t="str">
        <f>IF(B1165="","",_xlfn.XLOOKUP(B1165,Données!$P$2:$P$11,Données!$Q$2:$Q$11,""))</f>
        <v/>
      </c>
    </row>
    <row r="1166" spans="1:10" ht="24.75" customHeight="1" x14ac:dyDescent="0.25">
      <c r="A1166" s="100"/>
      <c r="B1166" s="100"/>
      <c r="C1166" s="100"/>
      <c r="D1166" s="105" t="str">
        <f>IF(OR(Historique!$B1166="",Historique!$C1166=""),"",IF(IFERROR(COUNTIF(INDEX(Données!$E$2:$Z$100,0,MATCH(Historique!$B1166,Données!$E$1:$Z$1,0)),Historique!$C1166),0)&gt;0,"OK","⚠ ERREUR"))</f>
        <v/>
      </c>
      <c r="F1166" s="148" t="b">
        <v>0</v>
      </c>
      <c r="J1166" s="2" t="str">
        <f>IF(B1166="","",_xlfn.XLOOKUP(B1166,Données!$P$2:$P$11,Données!$Q$2:$Q$11,""))</f>
        <v/>
      </c>
    </row>
    <row r="1167" spans="1:10" ht="24.75" customHeight="1" x14ac:dyDescent="0.25">
      <c r="A1167" s="100"/>
      <c r="B1167" s="100"/>
      <c r="C1167" s="100"/>
      <c r="D1167" s="105" t="str">
        <f>IF(OR(Historique!$B1167="",Historique!$C1167=""),"",IF(IFERROR(COUNTIF(INDEX(Données!$E$2:$Z$100,0,MATCH(Historique!$B1167,Données!$E$1:$Z$1,0)),Historique!$C1167),0)&gt;0,"OK","⚠ ERREUR"))</f>
        <v/>
      </c>
      <c r="F1167" s="148" t="b">
        <v>0</v>
      </c>
      <c r="J1167" s="2" t="str">
        <f>IF(B1167="","",_xlfn.XLOOKUP(B1167,Données!$P$2:$P$11,Données!$Q$2:$Q$11,""))</f>
        <v/>
      </c>
    </row>
    <row r="1168" spans="1:10" ht="24.75" customHeight="1" x14ac:dyDescent="0.25">
      <c r="A1168" s="100"/>
      <c r="B1168" s="100"/>
      <c r="C1168" s="100"/>
      <c r="D1168" s="105" t="str">
        <f>IF(OR(Historique!$B1168="",Historique!$C1168=""),"",IF(IFERROR(COUNTIF(INDEX(Données!$E$2:$Z$100,0,MATCH(Historique!$B1168,Données!$E$1:$Z$1,0)),Historique!$C1168),0)&gt;0,"OK","⚠ ERREUR"))</f>
        <v/>
      </c>
      <c r="F1168" s="148" t="b">
        <v>0</v>
      </c>
      <c r="J1168" s="2" t="str">
        <f>IF(B1168="","",_xlfn.XLOOKUP(B1168,Données!$P$2:$P$11,Données!$Q$2:$Q$11,""))</f>
        <v/>
      </c>
    </row>
    <row r="1169" spans="1:10" ht="24.75" customHeight="1" x14ac:dyDescent="0.25">
      <c r="A1169" s="100"/>
      <c r="B1169" s="100"/>
      <c r="C1169" s="100"/>
      <c r="D1169" s="105" t="str">
        <f>IF(OR(Historique!$B1169="",Historique!$C1169=""),"",IF(IFERROR(COUNTIF(INDEX(Données!$E$2:$Z$100,0,MATCH(Historique!$B1169,Données!$E$1:$Z$1,0)),Historique!$C1169),0)&gt;0,"OK","⚠ ERREUR"))</f>
        <v/>
      </c>
      <c r="F1169" s="148" t="b">
        <v>0</v>
      </c>
      <c r="J1169" s="2" t="str">
        <f>IF(B1169="","",_xlfn.XLOOKUP(B1169,Données!$P$2:$P$11,Données!$Q$2:$Q$11,""))</f>
        <v/>
      </c>
    </row>
    <row r="1170" spans="1:10" ht="24.75" customHeight="1" x14ac:dyDescent="0.25">
      <c r="A1170" s="100"/>
      <c r="B1170" s="100"/>
      <c r="C1170" s="100"/>
      <c r="D1170" s="105" t="str">
        <f>IF(OR(Historique!$B1170="",Historique!$C1170=""),"",IF(IFERROR(COUNTIF(INDEX(Données!$E$2:$Z$100,0,MATCH(Historique!$B1170,Données!$E$1:$Z$1,0)),Historique!$C1170),0)&gt;0,"OK","⚠ ERREUR"))</f>
        <v/>
      </c>
      <c r="F1170" s="148" t="b">
        <v>0</v>
      </c>
      <c r="J1170" s="2" t="str">
        <f>IF(B1170="","",_xlfn.XLOOKUP(B1170,Données!$P$2:$P$11,Données!$Q$2:$Q$11,""))</f>
        <v/>
      </c>
    </row>
    <row r="1171" spans="1:10" ht="24.75" customHeight="1" x14ac:dyDescent="0.25">
      <c r="A1171" s="100"/>
      <c r="B1171" s="100"/>
      <c r="C1171" s="100"/>
      <c r="D1171" s="105" t="str">
        <f>IF(OR(Historique!$B1171="",Historique!$C1171=""),"",IF(IFERROR(COUNTIF(INDEX(Données!$E$2:$Z$100,0,MATCH(Historique!$B1171,Données!$E$1:$Z$1,0)),Historique!$C1171),0)&gt;0,"OK","⚠ ERREUR"))</f>
        <v/>
      </c>
      <c r="F1171" s="148" t="b">
        <v>0</v>
      </c>
      <c r="J1171" s="2" t="str">
        <f>IF(B1171="","",_xlfn.XLOOKUP(B1171,Données!$P$2:$P$11,Données!$Q$2:$Q$11,""))</f>
        <v/>
      </c>
    </row>
    <row r="1172" spans="1:10" ht="24.75" customHeight="1" x14ac:dyDescent="0.25">
      <c r="A1172" s="100"/>
      <c r="B1172" s="100"/>
      <c r="C1172" s="100"/>
      <c r="D1172" s="105" t="str">
        <f>IF(OR(Historique!$B1172="",Historique!$C1172=""),"",IF(IFERROR(COUNTIF(INDEX(Données!$E$2:$Z$100,0,MATCH(Historique!$B1172,Données!$E$1:$Z$1,0)),Historique!$C1172),0)&gt;0,"OK","⚠ ERREUR"))</f>
        <v/>
      </c>
      <c r="F1172" s="148" t="b">
        <v>0</v>
      </c>
      <c r="J1172" s="2" t="str">
        <f>IF(B1172="","",_xlfn.XLOOKUP(B1172,Données!$P$2:$P$11,Données!$Q$2:$Q$11,""))</f>
        <v/>
      </c>
    </row>
    <row r="1173" spans="1:10" ht="24.75" customHeight="1" x14ac:dyDescent="0.25">
      <c r="A1173" s="100"/>
      <c r="B1173" s="100"/>
      <c r="C1173" s="100"/>
      <c r="D1173" s="105" t="str">
        <f>IF(OR(Historique!$B1173="",Historique!$C1173=""),"",IF(IFERROR(COUNTIF(INDEX(Données!$E$2:$Z$100,0,MATCH(Historique!$B1173,Données!$E$1:$Z$1,0)),Historique!$C1173),0)&gt;0,"OK","⚠ ERREUR"))</f>
        <v/>
      </c>
      <c r="F1173" s="148" t="b">
        <v>0</v>
      </c>
      <c r="J1173" s="2" t="str">
        <f>IF(B1173="","",_xlfn.XLOOKUP(B1173,Données!$P$2:$P$11,Données!$Q$2:$Q$11,""))</f>
        <v/>
      </c>
    </row>
    <row r="1174" spans="1:10" ht="24.75" customHeight="1" x14ac:dyDescent="0.25">
      <c r="A1174" s="100"/>
      <c r="B1174" s="100"/>
      <c r="C1174" s="100"/>
      <c r="D1174" s="105" t="str">
        <f>IF(OR(Historique!$B1174="",Historique!$C1174=""),"",IF(IFERROR(COUNTIF(INDEX(Données!$E$2:$Z$100,0,MATCH(Historique!$B1174,Données!$E$1:$Z$1,0)),Historique!$C1174),0)&gt;0,"OK","⚠ ERREUR"))</f>
        <v/>
      </c>
      <c r="F1174" s="148" t="b">
        <v>0</v>
      </c>
      <c r="J1174" s="2" t="str">
        <f>IF(B1174="","",_xlfn.XLOOKUP(B1174,Données!$P$2:$P$11,Données!$Q$2:$Q$11,""))</f>
        <v/>
      </c>
    </row>
    <row r="1175" spans="1:10" ht="24.75" customHeight="1" x14ac:dyDescent="0.25">
      <c r="A1175" s="100"/>
      <c r="B1175" s="100"/>
      <c r="C1175" s="100"/>
      <c r="D1175" s="105" t="str">
        <f>IF(OR(Historique!$B1175="",Historique!$C1175=""),"",IF(IFERROR(COUNTIF(INDEX(Données!$E$2:$Z$100,0,MATCH(Historique!$B1175,Données!$E$1:$Z$1,0)),Historique!$C1175),0)&gt;0,"OK","⚠ ERREUR"))</f>
        <v/>
      </c>
      <c r="F1175" s="148" t="b">
        <v>0</v>
      </c>
      <c r="J1175" s="2" t="str">
        <f>IF(B1175="","",_xlfn.XLOOKUP(B1175,Données!$P$2:$P$11,Données!$Q$2:$Q$11,""))</f>
        <v/>
      </c>
    </row>
    <row r="1176" spans="1:10" ht="24.75" customHeight="1" x14ac:dyDescent="0.25">
      <c r="A1176" s="100"/>
      <c r="B1176" s="100"/>
      <c r="C1176" s="100"/>
      <c r="D1176" s="105" t="str">
        <f>IF(OR(Historique!$B1176="",Historique!$C1176=""),"",IF(IFERROR(COUNTIF(INDEX(Données!$E$2:$Z$100,0,MATCH(Historique!$B1176,Données!$E$1:$Z$1,0)),Historique!$C1176),0)&gt;0,"OK","⚠ ERREUR"))</f>
        <v/>
      </c>
      <c r="F1176" s="148" t="b">
        <v>0</v>
      </c>
      <c r="J1176" s="2" t="str">
        <f>IF(B1176="","",_xlfn.XLOOKUP(B1176,Données!$P$2:$P$11,Données!$Q$2:$Q$11,""))</f>
        <v/>
      </c>
    </row>
    <row r="1177" spans="1:10" ht="24.75" customHeight="1" x14ac:dyDescent="0.25">
      <c r="A1177" s="100"/>
      <c r="B1177" s="100"/>
      <c r="C1177" s="100"/>
      <c r="D1177" s="105" t="str">
        <f>IF(OR(Historique!$B1177="",Historique!$C1177=""),"",IF(IFERROR(COUNTIF(INDEX(Données!$E$2:$Z$100,0,MATCH(Historique!$B1177,Données!$E$1:$Z$1,0)),Historique!$C1177),0)&gt;0,"OK","⚠ ERREUR"))</f>
        <v/>
      </c>
      <c r="F1177" s="148" t="b">
        <v>0</v>
      </c>
      <c r="J1177" s="2" t="str">
        <f>IF(B1177="","",_xlfn.XLOOKUP(B1177,Données!$P$2:$P$11,Données!$Q$2:$Q$11,""))</f>
        <v/>
      </c>
    </row>
    <row r="1178" spans="1:10" ht="24.75" customHeight="1" x14ac:dyDescent="0.25">
      <c r="A1178" s="100"/>
      <c r="B1178" s="100"/>
      <c r="C1178" s="100"/>
      <c r="D1178" s="105" t="str">
        <f>IF(OR(Historique!$B1178="",Historique!$C1178=""),"",IF(IFERROR(COUNTIF(INDEX(Données!$E$2:$Z$100,0,MATCH(Historique!$B1178,Données!$E$1:$Z$1,0)),Historique!$C1178),0)&gt;0,"OK","⚠ ERREUR"))</f>
        <v/>
      </c>
      <c r="F1178" s="148" t="b">
        <v>0</v>
      </c>
      <c r="J1178" s="2" t="str">
        <f>IF(B1178="","",_xlfn.XLOOKUP(B1178,Données!$P$2:$P$11,Données!$Q$2:$Q$11,""))</f>
        <v/>
      </c>
    </row>
    <row r="1179" spans="1:10" ht="24.75" customHeight="1" x14ac:dyDescent="0.25">
      <c r="A1179" s="100"/>
      <c r="B1179" s="100"/>
      <c r="C1179" s="100"/>
      <c r="D1179" s="105" t="str">
        <f>IF(OR(Historique!$B1179="",Historique!$C1179=""),"",IF(IFERROR(COUNTIF(INDEX(Données!$E$2:$Z$100,0,MATCH(Historique!$B1179,Données!$E$1:$Z$1,0)),Historique!$C1179),0)&gt;0,"OK","⚠ ERREUR"))</f>
        <v/>
      </c>
      <c r="F1179" s="148" t="b">
        <v>0</v>
      </c>
      <c r="J1179" s="2" t="str">
        <f>IF(B1179="","",_xlfn.XLOOKUP(B1179,Données!$P$2:$P$11,Données!$Q$2:$Q$11,""))</f>
        <v/>
      </c>
    </row>
    <row r="1180" spans="1:10" ht="24.75" customHeight="1" x14ac:dyDescent="0.25">
      <c r="A1180" s="100"/>
      <c r="B1180" s="100"/>
      <c r="C1180" s="100"/>
      <c r="D1180" s="105" t="str">
        <f>IF(OR(Historique!$B1180="",Historique!$C1180=""),"",IF(IFERROR(COUNTIF(INDEX(Données!$E$2:$Z$100,0,MATCH(Historique!$B1180,Données!$E$1:$Z$1,0)),Historique!$C1180),0)&gt;0,"OK","⚠ ERREUR"))</f>
        <v/>
      </c>
      <c r="F1180" s="148" t="b">
        <v>0</v>
      </c>
      <c r="J1180" s="2" t="str">
        <f>IF(B1180="","",_xlfn.XLOOKUP(B1180,Données!$P$2:$P$11,Données!$Q$2:$Q$11,""))</f>
        <v/>
      </c>
    </row>
    <row r="1181" spans="1:10" ht="24.75" customHeight="1" x14ac:dyDescent="0.25">
      <c r="A1181" s="100"/>
      <c r="B1181" s="100"/>
      <c r="C1181" s="100"/>
      <c r="D1181" s="105" t="str">
        <f>IF(OR(Historique!$B1181="",Historique!$C1181=""),"",IF(IFERROR(COUNTIF(INDEX(Données!$E$2:$Z$100,0,MATCH(Historique!$B1181,Données!$E$1:$Z$1,0)),Historique!$C1181),0)&gt;0,"OK","⚠ ERREUR"))</f>
        <v/>
      </c>
      <c r="F1181" s="148" t="b">
        <v>0</v>
      </c>
      <c r="J1181" s="2" t="str">
        <f>IF(B1181="","",_xlfn.XLOOKUP(B1181,Données!$P$2:$P$11,Données!$Q$2:$Q$11,""))</f>
        <v/>
      </c>
    </row>
    <row r="1182" spans="1:10" ht="24.75" customHeight="1" x14ac:dyDescent="0.25">
      <c r="A1182" s="100"/>
      <c r="B1182" s="100"/>
      <c r="C1182" s="100"/>
      <c r="D1182" s="105" t="str">
        <f>IF(OR(Historique!$B1182="",Historique!$C1182=""),"",IF(IFERROR(COUNTIF(INDEX(Données!$E$2:$Z$100,0,MATCH(Historique!$B1182,Données!$E$1:$Z$1,0)),Historique!$C1182),0)&gt;0,"OK","⚠ ERREUR"))</f>
        <v/>
      </c>
      <c r="F1182" s="148" t="b">
        <v>0</v>
      </c>
      <c r="J1182" s="2" t="str">
        <f>IF(B1182="","",_xlfn.XLOOKUP(B1182,Données!$P$2:$P$11,Données!$Q$2:$Q$11,""))</f>
        <v/>
      </c>
    </row>
    <row r="1183" spans="1:10" ht="24.75" customHeight="1" x14ac:dyDescent="0.25">
      <c r="A1183" s="100"/>
      <c r="B1183" s="100"/>
      <c r="C1183" s="100"/>
      <c r="D1183" s="105" t="str">
        <f>IF(OR(Historique!$B1183="",Historique!$C1183=""),"",IF(IFERROR(COUNTIF(INDEX(Données!$E$2:$Z$100,0,MATCH(Historique!$B1183,Données!$E$1:$Z$1,0)),Historique!$C1183),0)&gt;0,"OK","⚠ ERREUR"))</f>
        <v/>
      </c>
      <c r="F1183" s="148" t="b">
        <v>0</v>
      </c>
      <c r="J1183" s="2" t="str">
        <f>IF(B1183="","",_xlfn.XLOOKUP(B1183,Données!$P$2:$P$11,Données!$Q$2:$Q$11,""))</f>
        <v/>
      </c>
    </row>
    <row r="1184" spans="1:10" ht="24.75" customHeight="1" x14ac:dyDescent="0.25">
      <c r="A1184" s="100"/>
      <c r="B1184" s="100"/>
      <c r="C1184" s="100"/>
      <c r="D1184" s="105" t="str">
        <f>IF(OR(Historique!$B1184="",Historique!$C1184=""),"",IF(IFERROR(COUNTIF(INDEX(Données!$E$2:$Z$100,0,MATCH(Historique!$B1184,Données!$E$1:$Z$1,0)),Historique!$C1184),0)&gt;0,"OK","⚠ ERREUR"))</f>
        <v/>
      </c>
      <c r="F1184" s="148" t="b">
        <v>0</v>
      </c>
      <c r="J1184" s="2" t="str">
        <f>IF(B1184="","",_xlfn.XLOOKUP(B1184,Données!$P$2:$P$11,Données!$Q$2:$Q$11,""))</f>
        <v/>
      </c>
    </row>
    <row r="1185" spans="1:10" ht="24.75" customHeight="1" x14ac:dyDescent="0.25">
      <c r="A1185" s="100"/>
      <c r="B1185" s="100"/>
      <c r="C1185" s="100"/>
      <c r="D1185" s="105" t="str">
        <f>IF(OR(Historique!$B1185="",Historique!$C1185=""),"",IF(IFERROR(COUNTIF(INDEX(Données!$E$2:$Z$100,0,MATCH(Historique!$B1185,Données!$E$1:$Z$1,0)),Historique!$C1185),0)&gt;0,"OK","⚠ ERREUR"))</f>
        <v/>
      </c>
      <c r="F1185" s="148" t="b">
        <v>0</v>
      </c>
      <c r="J1185" s="2" t="str">
        <f>IF(B1185="","",_xlfn.XLOOKUP(B1185,Données!$P$2:$P$11,Données!$Q$2:$Q$11,""))</f>
        <v/>
      </c>
    </row>
    <row r="1186" spans="1:10" ht="24.75" customHeight="1" x14ac:dyDescent="0.25">
      <c r="A1186" s="100"/>
      <c r="B1186" s="100"/>
      <c r="C1186" s="100"/>
      <c r="D1186" s="105" t="str">
        <f>IF(OR(Historique!$B1186="",Historique!$C1186=""),"",IF(IFERROR(COUNTIF(INDEX(Données!$E$2:$Z$100,0,MATCH(Historique!$B1186,Données!$E$1:$Z$1,0)),Historique!$C1186),0)&gt;0,"OK","⚠ ERREUR"))</f>
        <v/>
      </c>
      <c r="F1186" s="148" t="b">
        <v>0</v>
      </c>
      <c r="J1186" s="2" t="str">
        <f>IF(B1186="","",_xlfn.XLOOKUP(B1186,Données!$P$2:$P$11,Données!$Q$2:$Q$11,""))</f>
        <v/>
      </c>
    </row>
    <row r="1187" spans="1:10" ht="24.75" customHeight="1" x14ac:dyDescent="0.25">
      <c r="A1187" s="100"/>
      <c r="B1187" s="100"/>
      <c r="C1187" s="100"/>
      <c r="D1187" s="105" t="str">
        <f>IF(OR(Historique!$B1187="",Historique!$C1187=""),"",IF(IFERROR(COUNTIF(INDEX(Données!$E$2:$Z$100,0,MATCH(Historique!$B1187,Données!$E$1:$Z$1,0)),Historique!$C1187),0)&gt;0,"OK","⚠ ERREUR"))</f>
        <v/>
      </c>
      <c r="F1187" s="148" t="b">
        <v>0</v>
      </c>
      <c r="J1187" s="2" t="str">
        <f>IF(B1187="","",_xlfn.XLOOKUP(B1187,Données!$P$2:$P$11,Données!$Q$2:$Q$11,""))</f>
        <v/>
      </c>
    </row>
    <row r="1188" spans="1:10" ht="24.75" customHeight="1" x14ac:dyDescent="0.25">
      <c r="A1188" s="100"/>
      <c r="B1188" s="100"/>
      <c r="C1188" s="100"/>
      <c r="D1188" s="105" t="str">
        <f>IF(OR(Historique!$B1188="",Historique!$C1188=""),"",IF(IFERROR(COUNTIF(INDEX(Données!$E$2:$Z$100,0,MATCH(Historique!$B1188,Données!$E$1:$Z$1,0)),Historique!$C1188),0)&gt;0,"OK","⚠ ERREUR"))</f>
        <v/>
      </c>
      <c r="F1188" s="148" t="b">
        <v>0</v>
      </c>
      <c r="J1188" s="2" t="str">
        <f>IF(B1188="","",_xlfn.XLOOKUP(B1188,Données!$P$2:$P$11,Données!$Q$2:$Q$11,""))</f>
        <v/>
      </c>
    </row>
    <row r="1189" spans="1:10" ht="24.75" customHeight="1" x14ac:dyDescent="0.25">
      <c r="A1189" s="100"/>
      <c r="B1189" s="100"/>
      <c r="C1189" s="100"/>
      <c r="D1189" s="105" t="str">
        <f>IF(OR(Historique!$B1189="",Historique!$C1189=""),"",IF(IFERROR(COUNTIF(INDEX(Données!$E$2:$Z$100,0,MATCH(Historique!$B1189,Données!$E$1:$Z$1,0)),Historique!$C1189),0)&gt;0,"OK","⚠ ERREUR"))</f>
        <v/>
      </c>
      <c r="F1189" s="148" t="b">
        <v>0</v>
      </c>
      <c r="J1189" s="2" t="str">
        <f>IF(B1189="","",_xlfn.XLOOKUP(B1189,Données!$P$2:$P$11,Données!$Q$2:$Q$11,""))</f>
        <v/>
      </c>
    </row>
    <row r="1190" spans="1:10" ht="24.75" customHeight="1" x14ac:dyDescent="0.25">
      <c r="A1190" s="100"/>
      <c r="B1190" s="100"/>
      <c r="C1190" s="100"/>
      <c r="D1190" s="105" t="str">
        <f>IF(OR(Historique!$B1190="",Historique!$C1190=""),"",IF(IFERROR(COUNTIF(INDEX(Données!$E$2:$Z$100,0,MATCH(Historique!$B1190,Données!$E$1:$Z$1,0)),Historique!$C1190),0)&gt;0,"OK","⚠ ERREUR"))</f>
        <v/>
      </c>
      <c r="F1190" s="148" t="b">
        <v>0</v>
      </c>
      <c r="J1190" s="2" t="str">
        <f>IF(B1190="","",_xlfn.XLOOKUP(B1190,Données!$P$2:$P$11,Données!$Q$2:$Q$11,""))</f>
        <v/>
      </c>
    </row>
    <row r="1191" spans="1:10" ht="24.75" customHeight="1" x14ac:dyDescent="0.25">
      <c r="A1191" s="100"/>
      <c r="B1191" s="100"/>
      <c r="C1191" s="100"/>
      <c r="D1191" s="105" t="str">
        <f>IF(OR(Historique!$B1191="",Historique!$C1191=""),"",IF(IFERROR(COUNTIF(INDEX(Données!$E$2:$Z$100,0,MATCH(Historique!$B1191,Données!$E$1:$Z$1,0)),Historique!$C1191),0)&gt;0,"OK","⚠ ERREUR"))</f>
        <v/>
      </c>
      <c r="F1191" s="148" t="b">
        <v>0</v>
      </c>
      <c r="J1191" s="2" t="str">
        <f>IF(B1191="","",_xlfn.XLOOKUP(B1191,Données!$P$2:$P$11,Données!$Q$2:$Q$11,""))</f>
        <v/>
      </c>
    </row>
    <row r="1192" spans="1:10" ht="24.75" customHeight="1" x14ac:dyDescent="0.25">
      <c r="A1192" s="100"/>
      <c r="B1192" s="100"/>
      <c r="C1192" s="100"/>
      <c r="D1192" s="105" t="str">
        <f>IF(OR(Historique!$B1192="",Historique!$C1192=""),"",IF(IFERROR(COUNTIF(INDEX(Données!$E$2:$Z$100,0,MATCH(Historique!$B1192,Données!$E$1:$Z$1,0)),Historique!$C1192),0)&gt;0,"OK","⚠ ERREUR"))</f>
        <v/>
      </c>
      <c r="F1192" s="148" t="b">
        <v>0</v>
      </c>
      <c r="J1192" s="2" t="str">
        <f>IF(B1192="","",_xlfn.XLOOKUP(B1192,Données!$P$2:$P$11,Données!$Q$2:$Q$11,""))</f>
        <v/>
      </c>
    </row>
    <row r="1193" spans="1:10" ht="24.75" customHeight="1" x14ac:dyDescent="0.25">
      <c r="A1193" s="100"/>
      <c r="B1193" s="100"/>
      <c r="C1193" s="100"/>
      <c r="D1193" s="105" t="str">
        <f>IF(OR(Historique!$B1193="",Historique!$C1193=""),"",IF(IFERROR(COUNTIF(INDEX(Données!$E$2:$Z$100,0,MATCH(Historique!$B1193,Données!$E$1:$Z$1,0)),Historique!$C1193),0)&gt;0,"OK","⚠ ERREUR"))</f>
        <v/>
      </c>
      <c r="F1193" s="148" t="b">
        <v>0</v>
      </c>
      <c r="J1193" s="2" t="str">
        <f>IF(B1193="","",_xlfn.XLOOKUP(B1193,Données!$P$2:$P$11,Données!$Q$2:$Q$11,""))</f>
        <v/>
      </c>
    </row>
    <row r="1194" spans="1:10" ht="24.75" customHeight="1" x14ac:dyDescent="0.25">
      <c r="A1194" s="100"/>
      <c r="B1194" s="100"/>
      <c r="C1194" s="100"/>
      <c r="D1194" s="105" t="str">
        <f>IF(OR(Historique!$B1194="",Historique!$C1194=""),"",IF(IFERROR(COUNTIF(INDEX(Données!$E$2:$Z$100,0,MATCH(Historique!$B1194,Données!$E$1:$Z$1,0)),Historique!$C1194),0)&gt;0,"OK","⚠ ERREUR"))</f>
        <v/>
      </c>
      <c r="F1194" s="148" t="b">
        <v>0</v>
      </c>
      <c r="J1194" s="2" t="str">
        <f>IF(B1194="","",_xlfn.XLOOKUP(B1194,Données!$P$2:$P$11,Données!$Q$2:$Q$11,""))</f>
        <v/>
      </c>
    </row>
    <row r="1195" spans="1:10" ht="24.75" customHeight="1" x14ac:dyDescent="0.25">
      <c r="A1195" s="100"/>
      <c r="B1195" s="100"/>
      <c r="C1195" s="100"/>
      <c r="D1195" s="105" t="str">
        <f>IF(OR(Historique!$B1195="",Historique!$C1195=""),"",IF(IFERROR(COUNTIF(INDEX(Données!$E$2:$Z$100,0,MATCH(Historique!$B1195,Données!$E$1:$Z$1,0)),Historique!$C1195),0)&gt;0,"OK","⚠ ERREUR"))</f>
        <v/>
      </c>
      <c r="F1195" s="148" t="b">
        <v>0</v>
      </c>
      <c r="J1195" s="2" t="str">
        <f>IF(B1195="","",_xlfn.XLOOKUP(B1195,Données!$P$2:$P$11,Données!$Q$2:$Q$11,""))</f>
        <v/>
      </c>
    </row>
    <row r="1196" spans="1:10" ht="24.75" customHeight="1" x14ac:dyDescent="0.25">
      <c r="A1196" s="100"/>
      <c r="B1196" s="100"/>
      <c r="C1196" s="100"/>
      <c r="D1196" s="105" t="str">
        <f>IF(OR(Historique!$B1196="",Historique!$C1196=""),"",IF(IFERROR(COUNTIF(INDEX(Données!$E$2:$Z$100,0,MATCH(Historique!$B1196,Données!$E$1:$Z$1,0)),Historique!$C1196),0)&gt;0,"OK","⚠ ERREUR"))</f>
        <v/>
      </c>
      <c r="F1196" s="148" t="b">
        <v>0</v>
      </c>
      <c r="J1196" s="2" t="str">
        <f>IF(B1196="","",_xlfn.XLOOKUP(B1196,Données!$P$2:$P$11,Données!$Q$2:$Q$11,""))</f>
        <v/>
      </c>
    </row>
    <row r="1197" spans="1:10" ht="24.75" customHeight="1" x14ac:dyDescent="0.25">
      <c r="A1197" s="100"/>
      <c r="B1197" s="100"/>
      <c r="C1197" s="100"/>
      <c r="D1197" s="105" t="str">
        <f>IF(OR(Historique!$B1197="",Historique!$C1197=""),"",IF(IFERROR(COUNTIF(INDEX(Données!$E$2:$Z$100,0,MATCH(Historique!$B1197,Données!$E$1:$Z$1,0)),Historique!$C1197),0)&gt;0,"OK","⚠ ERREUR"))</f>
        <v/>
      </c>
      <c r="F1197" s="148" t="b">
        <v>0</v>
      </c>
      <c r="J1197" s="2" t="str">
        <f>IF(B1197="","",_xlfn.XLOOKUP(B1197,Données!$P$2:$P$11,Données!$Q$2:$Q$11,""))</f>
        <v/>
      </c>
    </row>
    <row r="1198" spans="1:10" ht="24.75" customHeight="1" x14ac:dyDescent="0.25">
      <c r="A1198" s="100"/>
      <c r="B1198" s="100"/>
      <c r="C1198" s="100"/>
      <c r="D1198" s="105" t="str">
        <f>IF(OR(Historique!$B1198="",Historique!$C1198=""),"",IF(IFERROR(COUNTIF(INDEX(Données!$E$2:$Z$100,0,MATCH(Historique!$B1198,Données!$E$1:$Z$1,0)),Historique!$C1198),0)&gt;0,"OK","⚠ ERREUR"))</f>
        <v/>
      </c>
      <c r="F1198" s="148" t="b">
        <v>0</v>
      </c>
      <c r="J1198" s="2" t="str">
        <f>IF(B1198="","",_xlfn.XLOOKUP(B1198,Données!$P$2:$P$11,Données!$Q$2:$Q$11,""))</f>
        <v/>
      </c>
    </row>
    <row r="1199" spans="1:10" ht="24.75" customHeight="1" x14ac:dyDescent="0.25">
      <c r="A1199" s="100"/>
      <c r="B1199" s="100"/>
      <c r="C1199" s="100"/>
      <c r="D1199" s="105" t="str">
        <f>IF(OR(Historique!$B1199="",Historique!$C1199=""),"",IF(IFERROR(COUNTIF(INDEX(Données!$E$2:$Z$100,0,MATCH(Historique!$B1199,Données!$E$1:$Z$1,0)),Historique!$C1199),0)&gt;0,"OK","⚠ ERREUR"))</f>
        <v/>
      </c>
      <c r="F1199" s="148" t="b">
        <v>0</v>
      </c>
      <c r="J1199" s="2" t="str">
        <f>IF(B1199="","",_xlfn.XLOOKUP(B1199,Données!$P$2:$P$11,Données!$Q$2:$Q$11,""))</f>
        <v/>
      </c>
    </row>
    <row r="1200" spans="1:10" ht="24.75" customHeight="1" x14ac:dyDescent="0.25">
      <c r="A1200" s="100"/>
      <c r="B1200" s="100"/>
      <c r="C1200" s="100"/>
      <c r="D1200" s="105" t="str">
        <f>IF(OR(Historique!$B1200="",Historique!$C1200=""),"",IF(IFERROR(COUNTIF(INDEX(Données!$E$2:$Z$100,0,MATCH(Historique!$B1200,Données!$E$1:$Z$1,0)),Historique!$C1200),0)&gt;0,"OK","⚠ ERREUR"))</f>
        <v/>
      </c>
      <c r="F1200" s="148" t="b">
        <v>0</v>
      </c>
      <c r="J1200" s="2" t="str">
        <f>IF(B1200="","",_xlfn.XLOOKUP(B1200,Données!$P$2:$P$11,Données!$Q$2:$Q$11,""))</f>
        <v/>
      </c>
    </row>
    <row r="1201" spans="1:10" ht="24.75" customHeight="1" x14ac:dyDescent="0.25">
      <c r="A1201" s="100"/>
      <c r="B1201" s="100"/>
      <c r="C1201" s="100"/>
      <c r="D1201" s="105" t="str">
        <f>IF(OR(Historique!$B1201="",Historique!$C1201=""),"",IF(IFERROR(COUNTIF(INDEX(Données!$E$2:$Z$100,0,MATCH(Historique!$B1201,Données!$E$1:$Z$1,0)),Historique!$C1201),0)&gt;0,"OK","⚠ ERREUR"))</f>
        <v/>
      </c>
      <c r="F1201" s="148" t="b">
        <v>0</v>
      </c>
      <c r="J1201" s="2" t="str">
        <f>IF(B1201="","",_xlfn.XLOOKUP(B1201,Données!$P$2:$P$11,Données!$Q$2:$Q$11,""))</f>
        <v/>
      </c>
    </row>
    <row r="1202" spans="1:10" ht="24.75" customHeight="1" x14ac:dyDescent="0.25">
      <c r="A1202" s="100"/>
      <c r="B1202" s="100"/>
      <c r="C1202" s="100"/>
      <c r="D1202" s="105" t="str">
        <f>IF(OR(Historique!$B1202="",Historique!$C1202=""),"",IF(IFERROR(COUNTIF(INDEX(Données!$E$2:$Z$100,0,MATCH(Historique!$B1202,Données!$E$1:$Z$1,0)),Historique!$C1202),0)&gt;0,"OK","⚠ ERREUR"))</f>
        <v/>
      </c>
      <c r="F1202" s="148" t="b">
        <v>0</v>
      </c>
      <c r="J1202" s="2" t="str">
        <f>IF(B1202="","",_xlfn.XLOOKUP(B1202,Données!$P$2:$P$11,Données!$Q$2:$Q$11,""))</f>
        <v/>
      </c>
    </row>
    <row r="1203" spans="1:10" ht="24.75" customHeight="1" x14ac:dyDescent="0.25">
      <c r="A1203" s="100"/>
      <c r="B1203" s="100"/>
      <c r="C1203" s="100"/>
      <c r="D1203" s="105" t="str">
        <f>IF(OR(Historique!$B1203="",Historique!$C1203=""),"",IF(IFERROR(COUNTIF(INDEX(Données!$E$2:$Z$100,0,MATCH(Historique!$B1203,Données!$E$1:$Z$1,0)),Historique!$C1203),0)&gt;0,"OK","⚠ ERREUR"))</f>
        <v/>
      </c>
      <c r="F1203" s="148" t="b">
        <v>0</v>
      </c>
      <c r="J1203" s="2" t="str">
        <f>IF(B1203="","",_xlfn.XLOOKUP(B1203,Données!$P$2:$P$11,Données!$Q$2:$Q$11,""))</f>
        <v/>
      </c>
    </row>
    <row r="1204" spans="1:10" ht="24.75" customHeight="1" x14ac:dyDescent="0.25">
      <c r="A1204" s="100"/>
      <c r="B1204" s="100"/>
      <c r="C1204" s="100"/>
      <c r="D1204" s="105" t="str">
        <f>IF(OR(Historique!$B1204="",Historique!$C1204=""),"",IF(IFERROR(COUNTIF(INDEX(Données!$E$2:$Z$100,0,MATCH(Historique!$B1204,Données!$E$1:$Z$1,0)),Historique!$C1204),0)&gt;0,"OK","⚠ ERREUR"))</f>
        <v/>
      </c>
      <c r="F1204" s="148" t="b">
        <v>0</v>
      </c>
      <c r="J1204" s="2" t="str">
        <f>IF(B1204="","",_xlfn.XLOOKUP(B1204,Données!$P$2:$P$11,Données!$Q$2:$Q$11,""))</f>
        <v/>
      </c>
    </row>
    <row r="1205" spans="1:10" ht="24.75" customHeight="1" x14ac:dyDescent="0.25">
      <c r="A1205" s="100"/>
      <c r="B1205" s="100"/>
      <c r="C1205" s="100"/>
      <c r="D1205" s="105" t="str">
        <f>IF(OR(Historique!$B1205="",Historique!$C1205=""),"",IF(IFERROR(COUNTIF(INDEX(Données!$E$2:$Z$100,0,MATCH(Historique!$B1205,Données!$E$1:$Z$1,0)),Historique!$C1205),0)&gt;0,"OK","⚠ ERREUR"))</f>
        <v/>
      </c>
      <c r="F1205" s="148" t="b">
        <v>0</v>
      </c>
      <c r="J1205" s="2" t="str">
        <f>IF(B1205="","",_xlfn.XLOOKUP(B1205,Données!$P$2:$P$11,Données!$Q$2:$Q$11,""))</f>
        <v/>
      </c>
    </row>
    <row r="1206" spans="1:10" ht="24.75" customHeight="1" x14ac:dyDescent="0.25">
      <c r="A1206" s="100"/>
      <c r="B1206" s="100"/>
      <c r="C1206" s="100"/>
      <c r="D1206" s="105" t="str">
        <f>IF(OR(Historique!$B1206="",Historique!$C1206=""),"",IF(IFERROR(COUNTIF(INDEX(Données!$E$2:$Z$100,0,MATCH(Historique!$B1206,Données!$E$1:$Z$1,0)),Historique!$C1206),0)&gt;0,"OK","⚠ ERREUR"))</f>
        <v/>
      </c>
      <c r="F1206" s="148" t="b">
        <v>0</v>
      </c>
      <c r="J1206" s="2" t="str">
        <f>IF(B1206="","",_xlfn.XLOOKUP(B1206,Données!$P$2:$P$11,Données!$Q$2:$Q$11,""))</f>
        <v/>
      </c>
    </row>
    <row r="1207" spans="1:10" ht="24.75" customHeight="1" x14ac:dyDescent="0.25">
      <c r="A1207" s="100"/>
      <c r="B1207" s="100"/>
      <c r="C1207" s="100"/>
      <c r="D1207" s="105" t="str">
        <f>IF(OR(Historique!$B1207="",Historique!$C1207=""),"",IF(IFERROR(COUNTIF(INDEX(Données!$E$2:$Z$100,0,MATCH(Historique!$B1207,Données!$E$1:$Z$1,0)),Historique!$C1207),0)&gt;0,"OK","⚠ ERREUR"))</f>
        <v/>
      </c>
      <c r="F1207" s="148" t="b">
        <v>0</v>
      </c>
      <c r="J1207" s="2" t="str">
        <f>IF(B1207="","",_xlfn.XLOOKUP(B1207,Données!$P$2:$P$11,Données!$Q$2:$Q$11,""))</f>
        <v/>
      </c>
    </row>
    <row r="1208" spans="1:10" ht="24.75" customHeight="1" x14ac:dyDescent="0.25">
      <c r="A1208" s="100"/>
      <c r="B1208" s="100"/>
      <c r="C1208" s="100"/>
      <c r="D1208" s="105" t="str">
        <f>IF(OR(Historique!$B1208="",Historique!$C1208=""),"",IF(IFERROR(COUNTIF(INDEX(Données!$E$2:$Z$100,0,MATCH(Historique!$B1208,Données!$E$1:$Z$1,0)),Historique!$C1208),0)&gt;0,"OK","⚠ ERREUR"))</f>
        <v/>
      </c>
      <c r="F1208" s="148" t="b">
        <v>0</v>
      </c>
      <c r="J1208" s="2" t="str">
        <f>IF(B1208="","",_xlfn.XLOOKUP(B1208,Données!$P$2:$P$11,Données!$Q$2:$Q$11,""))</f>
        <v/>
      </c>
    </row>
    <row r="1209" spans="1:10" ht="24.75" customHeight="1" x14ac:dyDescent="0.25">
      <c r="A1209" s="100"/>
      <c r="B1209" s="100"/>
      <c r="C1209" s="100"/>
      <c r="D1209" s="105" t="str">
        <f>IF(OR(Historique!$B1209="",Historique!$C1209=""),"",IF(IFERROR(COUNTIF(INDEX(Données!$E$2:$Z$100,0,MATCH(Historique!$B1209,Données!$E$1:$Z$1,0)),Historique!$C1209),0)&gt;0,"OK","⚠ ERREUR"))</f>
        <v/>
      </c>
      <c r="F1209" s="148" t="b">
        <v>0</v>
      </c>
      <c r="J1209" s="2" t="str">
        <f>IF(B1209="","",_xlfn.XLOOKUP(B1209,Données!$P$2:$P$11,Données!$Q$2:$Q$11,""))</f>
        <v/>
      </c>
    </row>
    <row r="1210" spans="1:10" ht="24.75" customHeight="1" x14ac:dyDescent="0.25">
      <c r="A1210" s="100"/>
      <c r="B1210" s="100"/>
      <c r="C1210" s="100"/>
      <c r="D1210" s="105" t="str">
        <f>IF(OR(Historique!$B1210="",Historique!$C1210=""),"",IF(IFERROR(COUNTIF(INDEX(Données!$E$2:$Z$100,0,MATCH(Historique!$B1210,Données!$E$1:$Z$1,0)),Historique!$C1210),0)&gt;0,"OK","⚠ ERREUR"))</f>
        <v/>
      </c>
      <c r="F1210" s="148" t="b">
        <v>0</v>
      </c>
      <c r="J1210" s="2" t="str">
        <f>IF(B1210="","",_xlfn.XLOOKUP(B1210,Données!$P$2:$P$11,Données!$Q$2:$Q$11,""))</f>
        <v/>
      </c>
    </row>
    <row r="1211" spans="1:10" ht="24.75" customHeight="1" x14ac:dyDescent="0.25">
      <c r="A1211" s="100"/>
      <c r="B1211" s="100"/>
      <c r="C1211" s="100"/>
      <c r="D1211" s="105" t="str">
        <f>IF(OR(Historique!$B1211="",Historique!$C1211=""),"",IF(IFERROR(COUNTIF(INDEX(Données!$E$2:$Z$100,0,MATCH(Historique!$B1211,Données!$E$1:$Z$1,0)),Historique!$C1211),0)&gt;0,"OK","⚠ ERREUR"))</f>
        <v/>
      </c>
      <c r="F1211" s="148" t="b">
        <v>0</v>
      </c>
      <c r="J1211" s="2" t="str">
        <f>IF(B1211="","",_xlfn.XLOOKUP(B1211,Données!$P$2:$P$11,Données!$Q$2:$Q$11,""))</f>
        <v/>
      </c>
    </row>
    <row r="1212" spans="1:10" ht="24.75" customHeight="1" x14ac:dyDescent="0.25">
      <c r="A1212" s="100"/>
      <c r="B1212" s="100"/>
      <c r="C1212" s="100"/>
      <c r="D1212" s="105" t="str">
        <f>IF(OR(Historique!$B1212="",Historique!$C1212=""),"",IF(IFERROR(COUNTIF(INDEX(Données!$E$2:$Z$100,0,MATCH(Historique!$B1212,Données!$E$1:$Z$1,0)),Historique!$C1212),0)&gt;0,"OK","⚠ ERREUR"))</f>
        <v/>
      </c>
      <c r="F1212" s="148" t="b">
        <v>0</v>
      </c>
      <c r="J1212" s="2" t="str">
        <f>IF(B1212="","",_xlfn.XLOOKUP(B1212,Données!$P$2:$P$11,Données!$Q$2:$Q$11,""))</f>
        <v/>
      </c>
    </row>
    <row r="1213" spans="1:10" ht="24.75" customHeight="1" x14ac:dyDescent="0.25">
      <c r="A1213" s="100"/>
      <c r="B1213" s="100"/>
      <c r="C1213" s="100"/>
      <c r="D1213" s="105" t="str">
        <f>IF(OR(Historique!$B1213="",Historique!$C1213=""),"",IF(IFERROR(COUNTIF(INDEX(Données!$E$2:$Z$100,0,MATCH(Historique!$B1213,Données!$E$1:$Z$1,0)),Historique!$C1213),0)&gt;0,"OK","⚠ ERREUR"))</f>
        <v/>
      </c>
      <c r="F1213" s="148" t="b">
        <v>0</v>
      </c>
      <c r="J1213" s="2" t="str">
        <f>IF(B1213="","",_xlfn.XLOOKUP(B1213,Données!$P$2:$P$11,Données!$Q$2:$Q$11,""))</f>
        <v/>
      </c>
    </row>
    <row r="1214" spans="1:10" ht="24.75" customHeight="1" x14ac:dyDescent="0.25">
      <c r="A1214" s="100"/>
      <c r="B1214" s="100"/>
      <c r="C1214" s="100"/>
      <c r="D1214" s="105" t="str">
        <f>IF(OR(Historique!$B1214="",Historique!$C1214=""),"",IF(IFERROR(COUNTIF(INDEX(Données!$E$2:$Z$100,0,MATCH(Historique!$B1214,Données!$E$1:$Z$1,0)),Historique!$C1214),0)&gt;0,"OK","⚠ ERREUR"))</f>
        <v/>
      </c>
      <c r="F1214" s="148" t="b">
        <v>0</v>
      </c>
      <c r="J1214" s="2" t="str">
        <f>IF(B1214="","",_xlfn.XLOOKUP(B1214,Données!$P$2:$P$11,Données!$Q$2:$Q$11,""))</f>
        <v/>
      </c>
    </row>
    <row r="1215" spans="1:10" ht="24.75" customHeight="1" x14ac:dyDescent="0.25">
      <c r="A1215" s="100"/>
      <c r="B1215" s="100"/>
      <c r="C1215" s="100"/>
      <c r="D1215" s="105" t="str">
        <f>IF(OR(Historique!$B1215="",Historique!$C1215=""),"",IF(IFERROR(COUNTIF(INDEX(Données!$E$2:$Z$100,0,MATCH(Historique!$B1215,Données!$E$1:$Z$1,0)),Historique!$C1215),0)&gt;0,"OK","⚠ ERREUR"))</f>
        <v/>
      </c>
      <c r="F1215" s="148" t="b">
        <v>0</v>
      </c>
      <c r="J1215" s="2" t="str">
        <f>IF(B1215="","",_xlfn.XLOOKUP(B1215,Données!$P$2:$P$11,Données!$Q$2:$Q$11,""))</f>
        <v/>
      </c>
    </row>
    <row r="1216" spans="1:10" ht="24.75" customHeight="1" x14ac:dyDescent="0.25">
      <c r="A1216" s="100"/>
      <c r="B1216" s="100"/>
      <c r="C1216" s="100"/>
      <c r="D1216" s="105" t="str">
        <f>IF(OR(Historique!$B1216="",Historique!$C1216=""),"",IF(IFERROR(COUNTIF(INDEX(Données!$E$2:$Z$100,0,MATCH(Historique!$B1216,Données!$E$1:$Z$1,0)),Historique!$C1216),0)&gt;0,"OK","⚠ ERREUR"))</f>
        <v/>
      </c>
      <c r="F1216" s="148" t="b">
        <v>0</v>
      </c>
      <c r="J1216" s="2" t="str">
        <f>IF(B1216="","",_xlfn.XLOOKUP(B1216,Données!$P$2:$P$11,Données!$Q$2:$Q$11,""))</f>
        <v/>
      </c>
    </row>
    <row r="1217" spans="1:10" ht="24.75" customHeight="1" x14ac:dyDescent="0.25">
      <c r="A1217" s="100"/>
      <c r="B1217" s="100"/>
      <c r="C1217" s="100"/>
      <c r="D1217" s="105" t="str">
        <f>IF(OR(Historique!$B1217="",Historique!$C1217=""),"",IF(IFERROR(COUNTIF(INDEX(Données!$E$2:$Z$100,0,MATCH(Historique!$B1217,Données!$E$1:$Z$1,0)),Historique!$C1217),0)&gt;0,"OK","⚠ ERREUR"))</f>
        <v/>
      </c>
      <c r="F1217" s="148" t="b">
        <v>0</v>
      </c>
      <c r="J1217" s="2" t="str">
        <f>IF(B1217="","",_xlfn.XLOOKUP(B1217,Données!$P$2:$P$11,Données!$Q$2:$Q$11,""))</f>
        <v/>
      </c>
    </row>
    <row r="1218" spans="1:10" ht="24.75" customHeight="1" x14ac:dyDescent="0.25">
      <c r="A1218" s="100"/>
      <c r="B1218" s="100"/>
      <c r="C1218" s="100"/>
      <c r="D1218" s="105" t="str">
        <f>IF(OR(Historique!$B1218="",Historique!$C1218=""),"",IF(IFERROR(COUNTIF(INDEX(Données!$E$2:$Z$100,0,MATCH(Historique!$B1218,Données!$E$1:$Z$1,0)),Historique!$C1218),0)&gt;0,"OK","⚠ ERREUR"))</f>
        <v/>
      </c>
      <c r="F1218" s="148" t="b">
        <v>0</v>
      </c>
      <c r="J1218" s="2" t="str">
        <f>IF(B1218="","",_xlfn.XLOOKUP(B1218,Données!$P$2:$P$11,Données!$Q$2:$Q$11,""))</f>
        <v/>
      </c>
    </row>
    <row r="1219" spans="1:10" ht="24.75" customHeight="1" x14ac:dyDescent="0.25">
      <c r="A1219" s="100"/>
      <c r="B1219" s="100"/>
      <c r="C1219" s="100"/>
      <c r="D1219" s="105" t="str">
        <f>IF(OR(Historique!$B1219="",Historique!$C1219=""),"",IF(IFERROR(COUNTIF(INDEX(Données!$E$2:$Z$100,0,MATCH(Historique!$B1219,Données!$E$1:$Z$1,0)),Historique!$C1219),0)&gt;0,"OK","⚠ ERREUR"))</f>
        <v/>
      </c>
      <c r="F1219" s="148" t="b">
        <v>0</v>
      </c>
      <c r="J1219" s="2" t="str">
        <f>IF(B1219="","",_xlfn.XLOOKUP(B1219,Données!$P$2:$P$11,Données!$Q$2:$Q$11,""))</f>
        <v/>
      </c>
    </row>
    <row r="1220" spans="1:10" ht="24.75" customHeight="1" x14ac:dyDescent="0.25">
      <c r="A1220" s="100"/>
      <c r="B1220" s="100"/>
      <c r="C1220" s="100"/>
      <c r="D1220" s="105" t="str">
        <f>IF(OR(Historique!$B1220="",Historique!$C1220=""),"",IF(IFERROR(COUNTIF(INDEX(Données!$E$2:$Z$100,0,MATCH(Historique!$B1220,Données!$E$1:$Z$1,0)),Historique!$C1220),0)&gt;0,"OK","⚠ ERREUR"))</f>
        <v/>
      </c>
      <c r="F1220" s="148" t="b">
        <v>0</v>
      </c>
      <c r="J1220" s="2" t="str">
        <f>IF(B1220="","",_xlfn.XLOOKUP(B1220,Données!$P$2:$P$11,Données!$Q$2:$Q$11,""))</f>
        <v/>
      </c>
    </row>
    <row r="1221" spans="1:10" ht="24.75" customHeight="1" x14ac:dyDescent="0.25">
      <c r="A1221" s="100"/>
      <c r="B1221" s="100"/>
      <c r="C1221" s="100"/>
      <c r="D1221" s="105" t="str">
        <f>IF(OR(Historique!$B1221="",Historique!$C1221=""),"",IF(IFERROR(COUNTIF(INDEX(Données!$E$2:$Z$100,0,MATCH(Historique!$B1221,Données!$E$1:$Z$1,0)),Historique!$C1221),0)&gt;0,"OK","⚠ ERREUR"))</f>
        <v/>
      </c>
      <c r="F1221" s="148" t="b">
        <v>0</v>
      </c>
      <c r="J1221" s="2" t="str">
        <f>IF(B1221="","",_xlfn.XLOOKUP(B1221,Données!$P$2:$P$11,Données!$Q$2:$Q$11,""))</f>
        <v/>
      </c>
    </row>
    <row r="1222" spans="1:10" ht="24.75" customHeight="1" x14ac:dyDescent="0.25">
      <c r="A1222" s="100"/>
      <c r="B1222" s="100"/>
      <c r="C1222" s="100"/>
      <c r="D1222" s="105" t="str">
        <f>IF(OR(Historique!$B1222="",Historique!$C1222=""),"",IF(IFERROR(COUNTIF(INDEX(Données!$E$2:$Z$100,0,MATCH(Historique!$B1222,Données!$E$1:$Z$1,0)),Historique!$C1222),0)&gt;0,"OK","⚠ ERREUR"))</f>
        <v/>
      </c>
      <c r="F1222" s="148" t="b">
        <v>0</v>
      </c>
      <c r="J1222" s="2" t="str">
        <f>IF(B1222="","",_xlfn.XLOOKUP(B1222,Données!$P$2:$P$11,Données!$Q$2:$Q$11,""))</f>
        <v/>
      </c>
    </row>
    <row r="1223" spans="1:10" ht="24.75" customHeight="1" x14ac:dyDescent="0.25">
      <c r="A1223" s="100"/>
      <c r="B1223" s="100"/>
      <c r="C1223" s="100"/>
      <c r="D1223" s="105" t="str">
        <f>IF(OR(Historique!$B1223="",Historique!$C1223=""),"",IF(IFERROR(COUNTIF(INDEX(Données!$E$2:$Z$100,0,MATCH(Historique!$B1223,Données!$E$1:$Z$1,0)),Historique!$C1223),0)&gt;0,"OK","⚠ ERREUR"))</f>
        <v/>
      </c>
      <c r="F1223" s="148" t="b">
        <v>0</v>
      </c>
      <c r="J1223" s="2" t="str">
        <f>IF(B1223="","",_xlfn.XLOOKUP(B1223,Données!$P$2:$P$11,Données!$Q$2:$Q$11,""))</f>
        <v/>
      </c>
    </row>
    <row r="1224" spans="1:10" ht="24.75" customHeight="1" x14ac:dyDescent="0.25">
      <c r="A1224" s="100"/>
      <c r="B1224" s="100"/>
      <c r="C1224" s="100"/>
      <c r="D1224" s="105" t="str">
        <f>IF(OR(Historique!$B1224="",Historique!$C1224=""),"",IF(IFERROR(COUNTIF(INDEX(Données!$E$2:$Z$100,0,MATCH(Historique!$B1224,Données!$E$1:$Z$1,0)),Historique!$C1224),0)&gt;0,"OK","⚠ ERREUR"))</f>
        <v/>
      </c>
      <c r="F1224" s="148" t="b">
        <v>0</v>
      </c>
      <c r="J1224" s="2" t="str">
        <f>IF(B1224="","",_xlfn.XLOOKUP(B1224,Données!$P$2:$P$11,Données!$Q$2:$Q$11,""))</f>
        <v/>
      </c>
    </row>
    <row r="1225" spans="1:10" ht="24.75" customHeight="1" x14ac:dyDescent="0.25">
      <c r="A1225" s="100"/>
      <c r="B1225" s="100"/>
      <c r="C1225" s="100"/>
      <c r="D1225" s="105" t="str">
        <f>IF(OR(Historique!$B1225="",Historique!$C1225=""),"",IF(IFERROR(COUNTIF(INDEX(Données!$E$2:$Z$100,0,MATCH(Historique!$B1225,Données!$E$1:$Z$1,0)),Historique!$C1225),0)&gt;0,"OK","⚠ ERREUR"))</f>
        <v/>
      </c>
      <c r="F1225" s="148" t="b">
        <v>0</v>
      </c>
      <c r="J1225" s="2" t="str">
        <f>IF(B1225="","",_xlfn.XLOOKUP(B1225,Données!$P$2:$P$11,Données!$Q$2:$Q$11,""))</f>
        <v/>
      </c>
    </row>
    <row r="1226" spans="1:10" ht="24.75" customHeight="1" x14ac:dyDescent="0.25">
      <c r="A1226" s="100"/>
      <c r="B1226" s="100"/>
      <c r="C1226" s="100"/>
      <c r="D1226" s="105" t="str">
        <f>IF(OR(Historique!$B1226="",Historique!$C1226=""),"",IF(IFERROR(COUNTIF(INDEX(Données!$E$2:$Z$100,0,MATCH(Historique!$B1226,Données!$E$1:$Z$1,0)),Historique!$C1226),0)&gt;0,"OK","⚠ ERREUR"))</f>
        <v/>
      </c>
      <c r="F1226" s="148" t="b">
        <v>0</v>
      </c>
      <c r="J1226" s="2" t="str">
        <f>IF(B1226="","",_xlfn.XLOOKUP(B1226,Données!$P$2:$P$11,Données!$Q$2:$Q$11,""))</f>
        <v/>
      </c>
    </row>
    <row r="1227" spans="1:10" ht="24.75" customHeight="1" x14ac:dyDescent="0.25">
      <c r="A1227" s="100"/>
      <c r="B1227" s="100"/>
      <c r="C1227" s="100"/>
      <c r="D1227" s="105" t="str">
        <f>IF(OR(Historique!$B1227="",Historique!$C1227=""),"",IF(IFERROR(COUNTIF(INDEX(Données!$E$2:$Z$100,0,MATCH(Historique!$B1227,Données!$E$1:$Z$1,0)),Historique!$C1227),0)&gt;0,"OK","⚠ ERREUR"))</f>
        <v/>
      </c>
      <c r="F1227" s="148" t="b">
        <v>0</v>
      </c>
      <c r="J1227" s="2" t="str">
        <f>IF(B1227="","",_xlfn.XLOOKUP(B1227,Données!$P$2:$P$11,Données!$Q$2:$Q$11,""))</f>
        <v/>
      </c>
    </row>
    <row r="1228" spans="1:10" ht="24.75" customHeight="1" x14ac:dyDescent="0.25">
      <c r="A1228" s="100"/>
      <c r="B1228" s="100"/>
      <c r="C1228" s="100"/>
      <c r="D1228" s="105" t="str">
        <f>IF(OR(Historique!$B1228="",Historique!$C1228=""),"",IF(IFERROR(COUNTIF(INDEX(Données!$E$2:$Z$100,0,MATCH(Historique!$B1228,Données!$E$1:$Z$1,0)),Historique!$C1228),0)&gt;0,"OK","⚠ ERREUR"))</f>
        <v/>
      </c>
      <c r="F1228" s="148" t="b">
        <v>0</v>
      </c>
      <c r="J1228" s="2" t="str">
        <f>IF(B1228="","",_xlfn.XLOOKUP(B1228,Données!$P$2:$P$11,Données!$Q$2:$Q$11,""))</f>
        <v/>
      </c>
    </row>
    <row r="1229" spans="1:10" ht="24.75" customHeight="1" x14ac:dyDescent="0.25">
      <c r="A1229" s="100"/>
      <c r="B1229" s="100"/>
      <c r="C1229" s="100"/>
      <c r="D1229" s="105" t="str">
        <f>IF(OR(Historique!$B1229="",Historique!$C1229=""),"",IF(IFERROR(COUNTIF(INDEX(Données!$E$2:$Z$100,0,MATCH(Historique!$B1229,Données!$E$1:$Z$1,0)),Historique!$C1229),0)&gt;0,"OK","⚠ ERREUR"))</f>
        <v/>
      </c>
      <c r="F1229" s="148" t="b">
        <v>0</v>
      </c>
      <c r="J1229" s="2" t="str">
        <f>IF(B1229="","",_xlfn.XLOOKUP(B1229,Données!$P$2:$P$11,Données!$Q$2:$Q$11,""))</f>
        <v/>
      </c>
    </row>
    <row r="1230" spans="1:10" ht="24.75" customHeight="1" x14ac:dyDescent="0.25">
      <c r="A1230" s="100"/>
      <c r="B1230" s="100"/>
      <c r="C1230" s="100"/>
      <c r="D1230" s="105" t="str">
        <f>IF(OR(Historique!$B1230="",Historique!$C1230=""),"",IF(IFERROR(COUNTIF(INDEX(Données!$E$2:$Z$100,0,MATCH(Historique!$B1230,Données!$E$1:$Z$1,0)),Historique!$C1230),0)&gt;0,"OK","⚠ ERREUR"))</f>
        <v/>
      </c>
      <c r="F1230" s="148" t="b">
        <v>0</v>
      </c>
      <c r="J1230" s="2" t="str">
        <f>IF(B1230="","",_xlfn.XLOOKUP(B1230,Données!$P$2:$P$11,Données!$Q$2:$Q$11,""))</f>
        <v/>
      </c>
    </row>
    <row r="1231" spans="1:10" ht="24.75" customHeight="1" x14ac:dyDescent="0.25">
      <c r="A1231" s="100"/>
      <c r="B1231" s="100"/>
      <c r="C1231" s="100"/>
      <c r="D1231" s="105" t="str">
        <f>IF(OR(Historique!$B1231="",Historique!$C1231=""),"",IF(IFERROR(COUNTIF(INDEX(Données!$E$2:$Z$100,0,MATCH(Historique!$B1231,Données!$E$1:$Z$1,0)),Historique!$C1231),0)&gt;0,"OK","⚠ ERREUR"))</f>
        <v/>
      </c>
      <c r="F1231" s="148" t="b">
        <v>0</v>
      </c>
      <c r="J1231" s="2" t="str">
        <f>IF(B1231="","",_xlfn.XLOOKUP(B1231,Données!$P$2:$P$11,Données!$Q$2:$Q$11,""))</f>
        <v/>
      </c>
    </row>
    <row r="1232" spans="1:10" ht="24.75" customHeight="1" x14ac:dyDescent="0.25">
      <c r="A1232" s="100"/>
      <c r="B1232" s="100"/>
      <c r="C1232" s="100"/>
      <c r="D1232" s="105" t="str">
        <f>IF(OR(Historique!$B1232="",Historique!$C1232=""),"",IF(IFERROR(COUNTIF(INDEX(Données!$E$2:$Z$100,0,MATCH(Historique!$B1232,Données!$E$1:$Z$1,0)),Historique!$C1232),0)&gt;0,"OK","⚠ ERREUR"))</f>
        <v/>
      </c>
      <c r="F1232" s="148" t="b">
        <v>0</v>
      </c>
      <c r="J1232" s="2" t="str">
        <f>IF(B1232="","",_xlfn.XLOOKUP(B1232,Données!$P$2:$P$11,Données!$Q$2:$Q$11,""))</f>
        <v/>
      </c>
    </row>
    <row r="1233" spans="1:10" ht="24.75" customHeight="1" x14ac:dyDescent="0.25">
      <c r="A1233" s="100"/>
      <c r="B1233" s="100"/>
      <c r="C1233" s="100"/>
      <c r="D1233" s="105" t="str">
        <f>IF(OR(Historique!$B1233="",Historique!$C1233=""),"",IF(IFERROR(COUNTIF(INDEX(Données!$E$2:$Z$100,0,MATCH(Historique!$B1233,Données!$E$1:$Z$1,0)),Historique!$C1233),0)&gt;0,"OK","⚠ ERREUR"))</f>
        <v/>
      </c>
      <c r="F1233" s="148" t="b">
        <v>0</v>
      </c>
      <c r="J1233" s="2" t="str">
        <f>IF(B1233="","",_xlfn.XLOOKUP(B1233,Données!$P$2:$P$11,Données!$Q$2:$Q$11,""))</f>
        <v/>
      </c>
    </row>
    <row r="1234" spans="1:10" ht="24.75" customHeight="1" x14ac:dyDescent="0.25">
      <c r="A1234" s="100"/>
      <c r="B1234" s="100"/>
      <c r="C1234" s="100"/>
      <c r="D1234" s="105" t="str">
        <f>IF(OR(Historique!$B1234="",Historique!$C1234=""),"",IF(IFERROR(COUNTIF(INDEX(Données!$E$2:$Z$100,0,MATCH(Historique!$B1234,Données!$E$1:$Z$1,0)),Historique!$C1234),0)&gt;0,"OK","⚠ ERREUR"))</f>
        <v/>
      </c>
      <c r="F1234" s="148" t="b">
        <v>0</v>
      </c>
      <c r="J1234" s="2" t="str">
        <f>IF(B1234="","",_xlfn.XLOOKUP(B1234,Données!$P$2:$P$11,Données!$Q$2:$Q$11,""))</f>
        <v/>
      </c>
    </row>
    <row r="1235" spans="1:10" ht="24.75" customHeight="1" x14ac:dyDescent="0.25">
      <c r="A1235" s="100"/>
      <c r="B1235" s="100"/>
      <c r="C1235" s="100"/>
      <c r="D1235" s="105" t="str">
        <f>IF(OR(Historique!$B1235="",Historique!$C1235=""),"",IF(IFERROR(COUNTIF(INDEX(Données!$E$2:$Z$100,0,MATCH(Historique!$B1235,Données!$E$1:$Z$1,0)),Historique!$C1235),0)&gt;0,"OK","⚠ ERREUR"))</f>
        <v/>
      </c>
      <c r="F1235" s="148" t="b">
        <v>0</v>
      </c>
      <c r="J1235" s="2" t="str">
        <f>IF(B1235="","",_xlfn.XLOOKUP(B1235,Données!$P$2:$P$11,Données!$Q$2:$Q$11,""))</f>
        <v/>
      </c>
    </row>
    <row r="1236" spans="1:10" ht="24.75" customHeight="1" x14ac:dyDescent="0.25">
      <c r="A1236" s="100"/>
      <c r="B1236" s="100"/>
      <c r="C1236" s="100"/>
      <c r="D1236" s="105" t="str">
        <f>IF(OR(Historique!$B1236="",Historique!$C1236=""),"",IF(IFERROR(COUNTIF(INDEX(Données!$E$2:$Z$100,0,MATCH(Historique!$B1236,Données!$E$1:$Z$1,0)),Historique!$C1236),0)&gt;0,"OK","⚠ ERREUR"))</f>
        <v/>
      </c>
      <c r="F1236" s="148" t="b">
        <v>0</v>
      </c>
      <c r="J1236" s="2" t="str">
        <f>IF(B1236="","",_xlfn.XLOOKUP(B1236,Données!$P$2:$P$11,Données!$Q$2:$Q$11,""))</f>
        <v/>
      </c>
    </row>
    <row r="1237" spans="1:10" ht="24.75" customHeight="1" x14ac:dyDescent="0.25">
      <c r="A1237" s="100"/>
      <c r="B1237" s="100"/>
      <c r="C1237" s="100"/>
      <c r="D1237" s="105" t="str">
        <f>IF(OR(Historique!$B1237="",Historique!$C1237=""),"",IF(IFERROR(COUNTIF(INDEX(Données!$E$2:$Z$100,0,MATCH(Historique!$B1237,Données!$E$1:$Z$1,0)),Historique!$C1237),0)&gt;0,"OK","⚠ ERREUR"))</f>
        <v/>
      </c>
      <c r="F1237" s="148" t="b">
        <v>0</v>
      </c>
      <c r="J1237" s="2" t="str">
        <f>IF(B1237="","",_xlfn.XLOOKUP(B1237,Données!$P$2:$P$11,Données!$Q$2:$Q$11,""))</f>
        <v/>
      </c>
    </row>
    <row r="1238" spans="1:10" ht="24.75" customHeight="1" x14ac:dyDescent="0.25">
      <c r="A1238" s="100"/>
      <c r="B1238" s="100"/>
      <c r="C1238" s="100"/>
      <c r="D1238" s="105" t="str">
        <f>IF(OR(Historique!$B1238="",Historique!$C1238=""),"",IF(IFERROR(COUNTIF(INDEX(Données!$E$2:$Z$100,0,MATCH(Historique!$B1238,Données!$E$1:$Z$1,0)),Historique!$C1238),0)&gt;0,"OK","⚠ ERREUR"))</f>
        <v/>
      </c>
      <c r="F1238" s="148" t="b">
        <v>0</v>
      </c>
      <c r="J1238" s="2" t="str">
        <f>IF(B1238="","",_xlfn.XLOOKUP(B1238,Données!$P$2:$P$11,Données!$Q$2:$Q$11,""))</f>
        <v/>
      </c>
    </row>
    <row r="1239" spans="1:10" ht="24.75" customHeight="1" x14ac:dyDescent="0.25">
      <c r="A1239" s="100"/>
      <c r="B1239" s="100"/>
      <c r="C1239" s="100"/>
      <c r="D1239" s="105" t="str">
        <f>IF(OR(Historique!$B1239="",Historique!$C1239=""),"",IF(IFERROR(COUNTIF(INDEX(Données!$E$2:$Z$100,0,MATCH(Historique!$B1239,Données!$E$1:$Z$1,0)),Historique!$C1239),0)&gt;0,"OK","⚠ ERREUR"))</f>
        <v/>
      </c>
      <c r="F1239" s="148" t="b">
        <v>0</v>
      </c>
      <c r="J1239" s="2" t="str">
        <f>IF(B1239="","",_xlfn.XLOOKUP(B1239,Données!$P$2:$P$11,Données!$Q$2:$Q$11,""))</f>
        <v/>
      </c>
    </row>
    <row r="1240" spans="1:10" ht="24.75" customHeight="1" x14ac:dyDescent="0.25">
      <c r="A1240" s="100"/>
      <c r="B1240" s="100"/>
      <c r="C1240" s="100"/>
      <c r="D1240" s="105" t="str">
        <f>IF(OR(Historique!$B1240="",Historique!$C1240=""),"",IF(IFERROR(COUNTIF(INDEX(Données!$E$2:$Z$100,0,MATCH(Historique!$B1240,Données!$E$1:$Z$1,0)),Historique!$C1240),0)&gt;0,"OK","⚠ ERREUR"))</f>
        <v/>
      </c>
      <c r="F1240" s="148" t="b">
        <v>0</v>
      </c>
      <c r="J1240" s="2" t="str">
        <f>IF(B1240="","",_xlfn.XLOOKUP(B1240,Données!$P$2:$P$11,Données!$Q$2:$Q$11,""))</f>
        <v/>
      </c>
    </row>
    <row r="1241" spans="1:10" ht="24.75" customHeight="1" x14ac:dyDescent="0.25">
      <c r="A1241" s="100"/>
      <c r="B1241" s="100"/>
      <c r="C1241" s="100"/>
      <c r="D1241" s="105" t="str">
        <f>IF(OR(Historique!$B1241="",Historique!$C1241=""),"",IF(IFERROR(COUNTIF(INDEX(Données!$E$2:$Z$100,0,MATCH(Historique!$B1241,Données!$E$1:$Z$1,0)),Historique!$C1241),0)&gt;0,"OK","⚠ ERREUR"))</f>
        <v/>
      </c>
      <c r="F1241" s="148" t="b">
        <v>0</v>
      </c>
      <c r="J1241" s="2" t="str">
        <f>IF(B1241="","",_xlfn.XLOOKUP(B1241,Données!$P$2:$P$11,Données!$Q$2:$Q$11,""))</f>
        <v/>
      </c>
    </row>
    <row r="1242" spans="1:10" ht="24.75" customHeight="1" x14ac:dyDescent="0.25">
      <c r="A1242" s="100"/>
      <c r="B1242" s="100"/>
      <c r="C1242" s="100"/>
      <c r="D1242" s="105" t="str">
        <f>IF(OR(Historique!$B1242="",Historique!$C1242=""),"",IF(IFERROR(COUNTIF(INDEX(Données!$E$2:$Z$100,0,MATCH(Historique!$B1242,Données!$E$1:$Z$1,0)),Historique!$C1242),0)&gt;0,"OK","⚠ ERREUR"))</f>
        <v/>
      </c>
      <c r="F1242" s="148" t="b">
        <v>0</v>
      </c>
      <c r="J1242" s="2" t="str">
        <f>IF(B1242="","",_xlfn.XLOOKUP(B1242,Données!$P$2:$P$11,Données!$Q$2:$Q$11,""))</f>
        <v/>
      </c>
    </row>
    <row r="1243" spans="1:10" ht="24.75" customHeight="1" x14ac:dyDescent="0.25">
      <c r="A1243" s="100"/>
      <c r="B1243" s="100"/>
      <c r="C1243" s="100"/>
      <c r="D1243" s="105" t="str">
        <f>IF(OR(Historique!$B1243="",Historique!$C1243=""),"",IF(IFERROR(COUNTIF(INDEX(Données!$E$2:$Z$100,0,MATCH(Historique!$B1243,Données!$E$1:$Z$1,0)),Historique!$C1243),0)&gt;0,"OK","⚠ ERREUR"))</f>
        <v/>
      </c>
      <c r="F1243" s="148" t="b">
        <v>0</v>
      </c>
      <c r="J1243" s="2" t="str">
        <f>IF(B1243="","",_xlfn.XLOOKUP(B1243,Données!$P$2:$P$11,Données!$Q$2:$Q$11,""))</f>
        <v/>
      </c>
    </row>
    <row r="1244" spans="1:10" ht="24.75" customHeight="1" x14ac:dyDescent="0.25">
      <c r="A1244" s="100"/>
      <c r="B1244" s="100"/>
      <c r="C1244" s="100"/>
      <c r="D1244" s="105" t="str">
        <f>IF(OR(Historique!$B1244="",Historique!$C1244=""),"",IF(IFERROR(COUNTIF(INDEX(Données!$E$2:$Z$100,0,MATCH(Historique!$B1244,Données!$E$1:$Z$1,0)),Historique!$C1244),0)&gt;0,"OK","⚠ ERREUR"))</f>
        <v/>
      </c>
      <c r="F1244" s="148" t="b">
        <v>0</v>
      </c>
      <c r="J1244" s="2" t="str">
        <f>IF(B1244="","",_xlfn.XLOOKUP(B1244,Données!$P$2:$P$11,Données!$Q$2:$Q$11,""))</f>
        <v/>
      </c>
    </row>
    <row r="1245" spans="1:10" ht="24.75" customHeight="1" x14ac:dyDescent="0.25">
      <c r="A1245" s="100"/>
      <c r="B1245" s="100"/>
      <c r="C1245" s="100"/>
      <c r="D1245" s="105" t="str">
        <f>IF(OR(Historique!$B1245="",Historique!$C1245=""),"",IF(IFERROR(COUNTIF(INDEX(Données!$E$2:$Z$100,0,MATCH(Historique!$B1245,Données!$E$1:$Z$1,0)),Historique!$C1245),0)&gt;0,"OK","⚠ ERREUR"))</f>
        <v/>
      </c>
      <c r="F1245" s="148" t="b">
        <v>0</v>
      </c>
      <c r="J1245" s="2" t="str">
        <f>IF(B1245="","",_xlfn.XLOOKUP(B1245,Données!$P$2:$P$11,Données!$Q$2:$Q$11,""))</f>
        <v/>
      </c>
    </row>
    <row r="1246" spans="1:10" ht="24.75" customHeight="1" x14ac:dyDescent="0.25">
      <c r="A1246" s="100"/>
      <c r="B1246" s="100"/>
      <c r="C1246" s="100"/>
      <c r="D1246" s="105" t="str">
        <f>IF(OR(Historique!$B1246="",Historique!$C1246=""),"",IF(IFERROR(COUNTIF(INDEX(Données!$E$2:$Z$100,0,MATCH(Historique!$B1246,Données!$E$1:$Z$1,0)),Historique!$C1246),0)&gt;0,"OK","⚠ ERREUR"))</f>
        <v/>
      </c>
      <c r="F1246" s="148" t="b">
        <v>0</v>
      </c>
      <c r="J1246" s="2" t="str">
        <f>IF(B1246="","",_xlfn.XLOOKUP(B1246,Données!$P$2:$P$11,Données!$Q$2:$Q$11,""))</f>
        <v/>
      </c>
    </row>
    <row r="1247" spans="1:10" ht="24.75" customHeight="1" x14ac:dyDescent="0.25">
      <c r="A1247" s="100"/>
      <c r="B1247" s="100"/>
      <c r="C1247" s="100"/>
      <c r="D1247" s="105" t="str">
        <f>IF(OR(Historique!$B1247="",Historique!$C1247=""),"",IF(IFERROR(COUNTIF(INDEX(Données!$E$2:$Z$100,0,MATCH(Historique!$B1247,Données!$E$1:$Z$1,0)),Historique!$C1247),0)&gt;0,"OK","⚠ ERREUR"))</f>
        <v/>
      </c>
      <c r="F1247" s="148" t="b">
        <v>0</v>
      </c>
      <c r="J1247" s="2" t="str">
        <f>IF(B1247="","",_xlfn.XLOOKUP(B1247,Données!$P$2:$P$11,Données!$Q$2:$Q$11,""))</f>
        <v/>
      </c>
    </row>
    <row r="1248" spans="1:10" ht="24.75" customHeight="1" x14ac:dyDescent="0.25">
      <c r="A1248" s="100"/>
      <c r="B1248" s="100"/>
      <c r="C1248" s="100"/>
      <c r="D1248" s="105" t="str">
        <f>IF(OR(Historique!$B1248="",Historique!$C1248=""),"",IF(IFERROR(COUNTIF(INDEX(Données!$E$2:$Z$100,0,MATCH(Historique!$B1248,Données!$E$1:$Z$1,0)),Historique!$C1248),0)&gt;0,"OK","⚠ ERREUR"))</f>
        <v/>
      </c>
      <c r="F1248" s="148" t="b">
        <v>0</v>
      </c>
      <c r="J1248" s="2" t="str">
        <f>IF(B1248="","",_xlfn.XLOOKUP(B1248,Données!$P$2:$P$11,Données!$Q$2:$Q$11,""))</f>
        <v/>
      </c>
    </row>
    <row r="1249" spans="1:10" ht="24.75" customHeight="1" x14ac:dyDescent="0.25">
      <c r="A1249" s="100"/>
      <c r="B1249" s="100"/>
      <c r="C1249" s="100"/>
      <c r="D1249" s="105" t="str">
        <f>IF(OR(Historique!$B1249="",Historique!$C1249=""),"",IF(IFERROR(COUNTIF(INDEX(Données!$E$2:$Z$100,0,MATCH(Historique!$B1249,Données!$E$1:$Z$1,0)),Historique!$C1249),0)&gt;0,"OK","⚠ ERREUR"))</f>
        <v/>
      </c>
      <c r="F1249" s="148" t="b">
        <v>0</v>
      </c>
      <c r="J1249" s="2" t="str">
        <f>IF(B1249="","",_xlfn.XLOOKUP(B1249,Données!$P$2:$P$11,Données!$Q$2:$Q$11,""))</f>
        <v/>
      </c>
    </row>
    <row r="1250" spans="1:10" ht="24.75" customHeight="1" x14ac:dyDescent="0.25">
      <c r="A1250" s="100"/>
      <c r="B1250" s="100"/>
      <c r="C1250" s="100"/>
      <c r="D1250" s="105" t="str">
        <f>IF(OR(Historique!$B1250="",Historique!$C1250=""),"",IF(IFERROR(COUNTIF(INDEX(Données!$E$2:$Z$100,0,MATCH(Historique!$B1250,Données!$E$1:$Z$1,0)),Historique!$C1250),0)&gt;0,"OK","⚠ ERREUR"))</f>
        <v/>
      </c>
      <c r="F1250" s="148" t="b">
        <v>0</v>
      </c>
      <c r="J1250" s="2" t="str">
        <f>IF(B1250="","",_xlfn.XLOOKUP(B1250,Données!$P$2:$P$11,Données!$Q$2:$Q$11,""))</f>
        <v/>
      </c>
    </row>
    <row r="1251" spans="1:10" ht="24.75" customHeight="1" x14ac:dyDescent="0.25">
      <c r="A1251" s="100"/>
      <c r="B1251" s="100"/>
      <c r="C1251" s="100"/>
      <c r="D1251" s="105" t="str">
        <f>IF(OR(Historique!$B1251="",Historique!$C1251=""),"",IF(IFERROR(COUNTIF(INDEX(Données!$E$2:$Z$100,0,MATCH(Historique!$B1251,Données!$E$1:$Z$1,0)),Historique!$C1251),0)&gt;0,"OK","⚠ ERREUR"))</f>
        <v/>
      </c>
      <c r="F1251" s="148" t="b">
        <v>0</v>
      </c>
      <c r="J1251" s="2" t="str">
        <f>IF(B1251="","",_xlfn.XLOOKUP(B1251,Données!$P$2:$P$11,Données!$Q$2:$Q$11,""))</f>
        <v/>
      </c>
    </row>
    <row r="1252" spans="1:10" ht="24.75" customHeight="1" x14ac:dyDescent="0.25">
      <c r="A1252" s="100"/>
      <c r="B1252" s="100"/>
      <c r="C1252" s="100"/>
      <c r="D1252" s="105" t="str">
        <f>IF(OR(Historique!$B1252="",Historique!$C1252=""),"",IF(IFERROR(COUNTIF(INDEX(Données!$E$2:$Z$100,0,MATCH(Historique!$B1252,Données!$E$1:$Z$1,0)),Historique!$C1252),0)&gt;0,"OK","⚠ ERREUR"))</f>
        <v/>
      </c>
      <c r="F1252" s="148" t="b">
        <v>0</v>
      </c>
      <c r="J1252" s="2" t="str">
        <f>IF(B1252="","",_xlfn.XLOOKUP(B1252,Données!$P$2:$P$11,Données!$Q$2:$Q$11,""))</f>
        <v/>
      </c>
    </row>
    <row r="1253" spans="1:10" ht="24.75" customHeight="1" x14ac:dyDescent="0.25">
      <c r="A1253" s="100"/>
      <c r="B1253" s="100"/>
      <c r="C1253" s="100"/>
      <c r="D1253" s="105" t="str">
        <f>IF(OR(Historique!$B1253="",Historique!$C1253=""),"",IF(IFERROR(COUNTIF(INDEX(Données!$E$2:$Z$100,0,MATCH(Historique!$B1253,Données!$E$1:$Z$1,0)),Historique!$C1253),0)&gt;0,"OK","⚠ ERREUR"))</f>
        <v/>
      </c>
      <c r="F1253" s="148" t="b">
        <v>0</v>
      </c>
      <c r="J1253" s="2" t="str">
        <f>IF(B1253="","",_xlfn.XLOOKUP(B1253,Données!$P$2:$P$11,Données!$Q$2:$Q$11,""))</f>
        <v/>
      </c>
    </row>
    <row r="1254" spans="1:10" ht="24.75" customHeight="1" x14ac:dyDescent="0.25">
      <c r="A1254" s="100"/>
      <c r="B1254" s="100"/>
      <c r="C1254" s="100"/>
      <c r="D1254" s="105" t="str">
        <f>IF(OR(Historique!$B1254="",Historique!$C1254=""),"",IF(IFERROR(COUNTIF(INDEX(Données!$E$2:$Z$100,0,MATCH(Historique!$B1254,Données!$E$1:$Z$1,0)),Historique!$C1254),0)&gt;0,"OK","⚠ ERREUR"))</f>
        <v/>
      </c>
      <c r="F1254" s="148" t="b">
        <v>0</v>
      </c>
      <c r="J1254" s="2" t="str">
        <f>IF(B1254="","",_xlfn.XLOOKUP(B1254,Données!$P$2:$P$11,Données!$Q$2:$Q$11,""))</f>
        <v/>
      </c>
    </row>
    <row r="1255" spans="1:10" ht="24.75" customHeight="1" x14ac:dyDescent="0.25">
      <c r="A1255" s="100"/>
      <c r="B1255" s="100"/>
      <c r="C1255" s="100"/>
      <c r="D1255" s="105" t="str">
        <f>IF(OR(Historique!$B1255="",Historique!$C1255=""),"",IF(IFERROR(COUNTIF(INDEX(Données!$E$2:$Z$100,0,MATCH(Historique!$B1255,Données!$E$1:$Z$1,0)),Historique!$C1255),0)&gt;0,"OK","⚠ ERREUR"))</f>
        <v/>
      </c>
      <c r="F1255" s="148" t="b">
        <v>0</v>
      </c>
      <c r="J1255" s="2" t="str">
        <f>IF(B1255="","",_xlfn.XLOOKUP(B1255,Données!$P$2:$P$11,Données!$Q$2:$Q$11,""))</f>
        <v/>
      </c>
    </row>
    <row r="1256" spans="1:10" ht="24.75" customHeight="1" x14ac:dyDescent="0.25">
      <c r="A1256" s="100"/>
      <c r="B1256" s="100"/>
      <c r="C1256" s="100"/>
      <c r="D1256" s="105" t="str">
        <f>IF(OR(Historique!$B1256="",Historique!$C1256=""),"",IF(IFERROR(COUNTIF(INDEX(Données!$E$2:$Z$100,0,MATCH(Historique!$B1256,Données!$E$1:$Z$1,0)),Historique!$C1256),0)&gt;0,"OK","⚠ ERREUR"))</f>
        <v/>
      </c>
      <c r="F1256" s="148" t="b">
        <v>0</v>
      </c>
      <c r="J1256" s="2" t="str">
        <f>IF(B1256="","",_xlfn.XLOOKUP(B1256,Données!$P$2:$P$11,Données!$Q$2:$Q$11,""))</f>
        <v/>
      </c>
    </row>
    <row r="1257" spans="1:10" ht="24.75" customHeight="1" x14ac:dyDescent="0.25">
      <c r="A1257" s="100"/>
      <c r="B1257" s="100"/>
      <c r="C1257" s="100"/>
      <c r="D1257" s="105" t="str">
        <f>IF(OR(Historique!$B1257="",Historique!$C1257=""),"",IF(IFERROR(COUNTIF(INDEX(Données!$E$2:$Z$100,0,MATCH(Historique!$B1257,Données!$E$1:$Z$1,0)),Historique!$C1257),0)&gt;0,"OK","⚠ ERREUR"))</f>
        <v/>
      </c>
      <c r="F1257" s="148" t="b">
        <v>0</v>
      </c>
      <c r="J1257" s="2" t="str">
        <f>IF(B1257="","",_xlfn.XLOOKUP(B1257,Données!$P$2:$P$11,Données!$Q$2:$Q$11,""))</f>
        <v/>
      </c>
    </row>
    <row r="1258" spans="1:10" ht="24.75" customHeight="1" x14ac:dyDescent="0.25">
      <c r="A1258" s="100"/>
      <c r="B1258" s="100"/>
      <c r="C1258" s="100"/>
      <c r="D1258" s="105" t="str">
        <f>IF(OR(Historique!$B1258="",Historique!$C1258=""),"",IF(IFERROR(COUNTIF(INDEX(Données!$E$2:$Z$100,0,MATCH(Historique!$B1258,Données!$E$1:$Z$1,0)),Historique!$C1258),0)&gt;0,"OK","⚠ ERREUR"))</f>
        <v/>
      </c>
      <c r="F1258" s="148" t="b">
        <v>0</v>
      </c>
      <c r="J1258" s="2" t="str">
        <f>IF(B1258="","",_xlfn.XLOOKUP(B1258,Données!$P$2:$P$11,Données!$Q$2:$Q$11,""))</f>
        <v/>
      </c>
    </row>
    <row r="1259" spans="1:10" ht="24.75" customHeight="1" x14ac:dyDescent="0.25">
      <c r="A1259" s="100"/>
      <c r="B1259" s="100"/>
      <c r="C1259" s="100"/>
      <c r="D1259" s="105" t="str">
        <f>IF(OR(Historique!$B1259="",Historique!$C1259=""),"",IF(IFERROR(COUNTIF(INDEX(Données!$E$2:$Z$100,0,MATCH(Historique!$B1259,Données!$E$1:$Z$1,0)),Historique!$C1259),0)&gt;0,"OK","⚠ ERREUR"))</f>
        <v/>
      </c>
      <c r="F1259" s="148" t="b">
        <v>0</v>
      </c>
      <c r="J1259" s="2" t="str">
        <f>IF(B1259="","",_xlfn.XLOOKUP(B1259,Données!$P$2:$P$11,Données!$Q$2:$Q$11,""))</f>
        <v/>
      </c>
    </row>
    <row r="1260" spans="1:10" ht="24.75" customHeight="1" x14ac:dyDescent="0.25">
      <c r="A1260" s="100"/>
      <c r="B1260" s="100"/>
      <c r="C1260" s="100"/>
      <c r="D1260" s="105" t="str">
        <f>IF(OR(Historique!$B1260="",Historique!$C1260=""),"",IF(IFERROR(COUNTIF(INDEX(Données!$E$2:$Z$100,0,MATCH(Historique!$B1260,Données!$E$1:$Z$1,0)),Historique!$C1260),0)&gt;0,"OK","⚠ ERREUR"))</f>
        <v/>
      </c>
      <c r="F1260" s="148" t="b">
        <v>0</v>
      </c>
      <c r="J1260" s="2" t="str">
        <f>IF(B1260="","",_xlfn.XLOOKUP(B1260,Données!$P$2:$P$11,Données!$Q$2:$Q$11,""))</f>
        <v/>
      </c>
    </row>
    <row r="1261" spans="1:10" ht="24.75" customHeight="1" x14ac:dyDescent="0.25">
      <c r="A1261" s="100"/>
      <c r="B1261" s="100"/>
      <c r="C1261" s="100"/>
      <c r="D1261" s="105" t="str">
        <f>IF(OR(Historique!$B1261="",Historique!$C1261=""),"",IF(IFERROR(COUNTIF(INDEX(Données!$E$2:$Z$100,0,MATCH(Historique!$B1261,Données!$E$1:$Z$1,0)),Historique!$C1261),0)&gt;0,"OK","⚠ ERREUR"))</f>
        <v/>
      </c>
      <c r="F1261" s="148" t="b">
        <v>0</v>
      </c>
      <c r="J1261" s="2" t="str">
        <f>IF(B1261="","",_xlfn.XLOOKUP(B1261,Données!$P$2:$P$11,Données!$Q$2:$Q$11,""))</f>
        <v/>
      </c>
    </row>
    <row r="1262" spans="1:10" ht="24.75" customHeight="1" x14ac:dyDescent="0.25">
      <c r="A1262" s="100"/>
      <c r="B1262" s="100"/>
      <c r="C1262" s="100"/>
      <c r="D1262" s="105" t="str">
        <f>IF(OR(Historique!$B1262="",Historique!$C1262=""),"",IF(IFERROR(COUNTIF(INDEX(Données!$E$2:$Z$100,0,MATCH(Historique!$B1262,Données!$E$1:$Z$1,0)),Historique!$C1262),0)&gt;0,"OK","⚠ ERREUR"))</f>
        <v/>
      </c>
      <c r="F1262" s="148" t="b">
        <v>0</v>
      </c>
      <c r="J1262" s="2" t="str">
        <f>IF(B1262="","",_xlfn.XLOOKUP(B1262,Données!$P$2:$P$11,Données!$Q$2:$Q$11,""))</f>
        <v/>
      </c>
    </row>
    <row r="1263" spans="1:10" ht="24.75" customHeight="1" x14ac:dyDescent="0.25">
      <c r="A1263" s="100"/>
      <c r="B1263" s="100"/>
      <c r="C1263" s="100"/>
      <c r="D1263" s="105" t="str">
        <f>IF(OR(Historique!$B1263="",Historique!$C1263=""),"",IF(IFERROR(COUNTIF(INDEX(Données!$E$2:$Z$100,0,MATCH(Historique!$B1263,Données!$E$1:$Z$1,0)),Historique!$C1263),0)&gt;0,"OK","⚠ ERREUR"))</f>
        <v/>
      </c>
      <c r="F1263" s="148" t="b">
        <v>0</v>
      </c>
      <c r="J1263" s="2" t="str">
        <f>IF(B1263="","",_xlfn.XLOOKUP(B1263,Données!$P$2:$P$11,Données!$Q$2:$Q$11,""))</f>
        <v/>
      </c>
    </row>
    <row r="1264" spans="1:10" ht="24.75" customHeight="1" x14ac:dyDescent="0.25">
      <c r="A1264" s="100"/>
      <c r="B1264" s="100"/>
      <c r="C1264" s="100"/>
      <c r="D1264" s="105" t="str">
        <f>IF(OR(Historique!$B1264="",Historique!$C1264=""),"",IF(IFERROR(COUNTIF(INDEX(Données!$E$2:$Z$100,0,MATCH(Historique!$B1264,Données!$E$1:$Z$1,0)),Historique!$C1264),0)&gt;0,"OK","⚠ ERREUR"))</f>
        <v/>
      </c>
      <c r="F1264" s="148" t="b">
        <v>0</v>
      </c>
      <c r="J1264" s="2" t="str">
        <f>IF(B1264="","",_xlfn.XLOOKUP(B1264,Données!$P$2:$P$11,Données!$Q$2:$Q$11,""))</f>
        <v/>
      </c>
    </row>
    <row r="1265" spans="1:10" ht="24.75" customHeight="1" x14ac:dyDescent="0.25">
      <c r="A1265" s="100"/>
      <c r="B1265" s="100"/>
      <c r="C1265" s="100"/>
      <c r="D1265" s="105" t="str">
        <f>IF(OR(Historique!$B1265="",Historique!$C1265=""),"",IF(IFERROR(COUNTIF(INDEX(Données!$E$2:$Z$100,0,MATCH(Historique!$B1265,Données!$E$1:$Z$1,0)),Historique!$C1265),0)&gt;0,"OK","⚠ ERREUR"))</f>
        <v/>
      </c>
      <c r="F1265" s="148" t="b">
        <v>0</v>
      </c>
      <c r="J1265" s="2" t="str">
        <f>IF(B1265="","",_xlfn.XLOOKUP(B1265,Données!$P$2:$P$11,Données!$Q$2:$Q$11,""))</f>
        <v/>
      </c>
    </row>
    <row r="1266" spans="1:10" ht="24.75" customHeight="1" x14ac:dyDescent="0.25">
      <c r="A1266" s="100"/>
      <c r="B1266" s="100"/>
      <c r="C1266" s="100"/>
      <c r="D1266" s="105" t="str">
        <f>IF(OR(Historique!$B1266="",Historique!$C1266=""),"",IF(IFERROR(COUNTIF(INDEX(Données!$E$2:$Z$100,0,MATCH(Historique!$B1266,Données!$E$1:$Z$1,0)),Historique!$C1266),0)&gt;0,"OK","⚠ ERREUR"))</f>
        <v/>
      </c>
      <c r="F1266" s="148" t="b">
        <v>0</v>
      </c>
      <c r="J1266" s="2" t="str">
        <f>IF(B1266="","",_xlfn.XLOOKUP(B1266,Données!$P$2:$P$11,Données!$Q$2:$Q$11,""))</f>
        <v/>
      </c>
    </row>
    <row r="1267" spans="1:10" ht="24.75" customHeight="1" x14ac:dyDescent="0.25">
      <c r="A1267" s="100"/>
      <c r="B1267" s="100"/>
      <c r="C1267" s="100"/>
      <c r="D1267" s="105" t="str">
        <f>IF(OR(Historique!$B1267="",Historique!$C1267=""),"",IF(IFERROR(COUNTIF(INDEX(Données!$E$2:$Z$100,0,MATCH(Historique!$B1267,Données!$E$1:$Z$1,0)),Historique!$C1267),0)&gt;0,"OK","⚠ ERREUR"))</f>
        <v/>
      </c>
      <c r="F1267" s="148" t="b">
        <v>0</v>
      </c>
      <c r="J1267" s="2" t="str">
        <f>IF(B1267="","",_xlfn.XLOOKUP(B1267,Données!$P$2:$P$11,Données!$Q$2:$Q$11,""))</f>
        <v/>
      </c>
    </row>
    <row r="1268" spans="1:10" ht="24.75" customHeight="1" x14ac:dyDescent="0.25">
      <c r="A1268" s="100"/>
      <c r="B1268" s="100"/>
      <c r="C1268" s="100"/>
      <c r="D1268" s="105" t="str">
        <f>IF(OR(Historique!$B1268="",Historique!$C1268=""),"",IF(IFERROR(COUNTIF(INDEX(Données!$E$2:$Z$100,0,MATCH(Historique!$B1268,Données!$E$1:$Z$1,0)),Historique!$C1268),0)&gt;0,"OK","⚠ ERREUR"))</f>
        <v/>
      </c>
      <c r="F1268" s="148" t="b">
        <v>0</v>
      </c>
      <c r="J1268" s="2" t="str">
        <f>IF(B1268="","",_xlfn.XLOOKUP(B1268,Données!$P$2:$P$11,Données!$Q$2:$Q$11,""))</f>
        <v/>
      </c>
    </row>
    <row r="1269" spans="1:10" ht="24.75" customHeight="1" x14ac:dyDescent="0.25">
      <c r="A1269" s="100"/>
      <c r="B1269" s="100"/>
      <c r="C1269" s="100"/>
      <c r="D1269" s="105" t="str">
        <f>IF(OR(Historique!$B1269="",Historique!$C1269=""),"",IF(IFERROR(COUNTIF(INDEX(Données!$E$2:$Z$100,0,MATCH(Historique!$B1269,Données!$E$1:$Z$1,0)),Historique!$C1269),0)&gt;0,"OK","⚠ ERREUR"))</f>
        <v/>
      </c>
      <c r="F1269" s="148" t="b">
        <v>0</v>
      </c>
      <c r="J1269" s="2" t="str">
        <f>IF(B1269="","",_xlfn.XLOOKUP(B1269,Données!$P$2:$P$11,Données!$Q$2:$Q$11,""))</f>
        <v/>
      </c>
    </row>
    <row r="1270" spans="1:10" ht="24.75" customHeight="1" x14ac:dyDescent="0.25">
      <c r="A1270" s="100"/>
      <c r="B1270" s="100"/>
      <c r="C1270" s="100"/>
      <c r="D1270" s="105" t="str">
        <f>IF(OR(Historique!$B1270="",Historique!$C1270=""),"",IF(IFERROR(COUNTIF(INDEX(Données!$E$2:$Z$100,0,MATCH(Historique!$B1270,Données!$E$1:$Z$1,0)),Historique!$C1270),0)&gt;0,"OK","⚠ ERREUR"))</f>
        <v/>
      </c>
      <c r="F1270" s="148" t="b">
        <v>0</v>
      </c>
      <c r="J1270" s="2" t="str">
        <f>IF(B1270="","",_xlfn.XLOOKUP(B1270,Données!$P$2:$P$11,Données!$Q$2:$Q$11,""))</f>
        <v/>
      </c>
    </row>
    <row r="1271" spans="1:10" ht="24.75" customHeight="1" x14ac:dyDescent="0.25">
      <c r="A1271" s="100"/>
      <c r="B1271" s="100"/>
      <c r="C1271" s="100"/>
      <c r="D1271" s="105" t="str">
        <f>IF(OR(Historique!$B1271="",Historique!$C1271=""),"",IF(IFERROR(COUNTIF(INDEX(Données!$E$2:$Z$100,0,MATCH(Historique!$B1271,Données!$E$1:$Z$1,0)),Historique!$C1271),0)&gt;0,"OK","⚠ ERREUR"))</f>
        <v/>
      </c>
      <c r="F1271" s="148" t="b">
        <v>0</v>
      </c>
      <c r="J1271" s="2" t="str">
        <f>IF(B1271="","",_xlfn.XLOOKUP(B1271,Données!$P$2:$P$11,Données!$Q$2:$Q$11,""))</f>
        <v/>
      </c>
    </row>
    <row r="1272" spans="1:10" ht="24.75" customHeight="1" x14ac:dyDescent="0.25">
      <c r="A1272" s="100"/>
      <c r="B1272" s="100"/>
      <c r="C1272" s="100"/>
      <c r="D1272" s="105" t="str">
        <f>IF(OR(Historique!$B1272="",Historique!$C1272=""),"",IF(IFERROR(COUNTIF(INDEX(Données!$E$2:$Z$100,0,MATCH(Historique!$B1272,Données!$E$1:$Z$1,0)),Historique!$C1272),0)&gt;0,"OK","⚠ ERREUR"))</f>
        <v/>
      </c>
      <c r="F1272" s="148" t="b">
        <v>0</v>
      </c>
      <c r="J1272" s="2" t="str">
        <f>IF(B1272="","",_xlfn.XLOOKUP(B1272,Données!$P$2:$P$11,Données!$Q$2:$Q$11,""))</f>
        <v/>
      </c>
    </row>
    <row r="1273" spans="1:10" ht="24.75" customHeight="1" x14ac:dyDescent="0.25">
      <c r="A1273" s="100"/>
      <c r="B1273" s="100"/>
      <c r="C1273" s="100"/>
      <c r="D1273" s="105" t="str">
        <f>IF(OR(Historique!$B1273="",Historique!$C1273=""),"",IF(IFERROR(COUNTIF(INDEX(Données!$E$2:$Z$100,0,MATCH(Historique!$B1273,Données!$E$1:$Z$1,0)),Historique!$C1273),0)&gt;0,"OK","⚠ ERREUR"))</f>
        <v/>
      </c>
      <c r="F1273" s="148" t="b">
        <v>0</v>
      </c>
      <c r="J1273" s="2" t="str">
        <f>IF(B1273="","",_xlfn.XLOOKUP(B1273,Données!$P$2:$P$11,Données!$Q$2:$Q$11,""))</f>
        <v/>
      </c>
    </row>
    <row r="1274" spans="1:10" ht="24.75" customHeight="1" x14ac:dyDescent="0.25">
      <c r="A1274" s="100"/>
      <c r="B1274" s="100"/>
      <c r="C1274" s="100"/>
      <c r="D1274" s="105" t="str">
        <f>IF(OR(Historique!$B1274="",Historique!$C1274=""),"",IF(IFERROR(COUNTIF(INDEX(Données!$E$2:$Z$100,0,MATCH(Historique!$B1274,Données!$E$1:$Z$1,0)),Historique!$C1274),0)&gt;0,"OK","⚠ ERREUR"))</f>
        <v/>
      </c>
      <c r="F1274" s="148" t="b">
        <v>0</v>
      </c>
      <c r="J1274" s="2" t="str">
        <f>IF(B1274="","",_xlfn.XLOOKUP(B1274,Données!$P$2:$P$11,Données!$Q$2:$Q$11,""))</f>
        <v/>
      </c>
    </row>
    <row r="1275" spans="1:10" ht="24.75" customHeight="1" x14ac:dyDescent="0.25">
      <c r="A1275" s="100"/>
      <c r="B1275" s="100"/>
      <c r="C1275" s="100"/>
      <c r="D1275" s="105" t="str">
        <f>IF(OR(Historique!$B1275="",Historique!$C1275=""),"",IF(IFERROR(COUNTIF(INDEX(Données!$E$2:$Z$100,0,MATCH(Historique!$B1275,Données!$E$1:$Z$1,0)),Historique!$C1275),0)&gt;0,"OK","⚠ ERREUR"))</f>
        <v/>
      </c>
      <c r="F1275" s="148" t="b">
        <v>0</v>
      </c>
      <c r="J1275" s="2" t="str">
        <f>IF(B1275="","",_xlfn.XLOOKUP(B1275,Données!$P$2:$P$11,Données!$Q$2:$Q$11,""))</f>
        <v/>
      </c>
    </row>
    <row r="1276" spans="1:10" ht="24.75" customHeight="1" x14ac:dyDescent="0.25">
      <c r="A1276" s="100"/>
      <c r="B1276" s="100"/>
      <c r="C1276" s="100"/>
      <c r="D1276" s="105" t="str">
        <f>IF(OR(Historique!$B1276="",Historique!$C1276=""),"",IF(IFERROR(COUNTIF(INDEX(Données!$E$2:$Z$100,0,MATCH(Historique!$B1276,Données!$E$1:$Z$1,0)),Historique!$C1276),0)&gt;0,"OK","⚠ ERREUR"))</f>
        <v/>
      </c>
      <c r="F1276" s="148" t="b">
        <v>0</v>
      </c>
      <c r="J1276" s="2" t="str">
        <f>IF(B1276="","",_xlfn.XLOOKUP(B1276,Données!$P$2:$P$11,Données!$Q$2:$Q$11,""))</f>
        <v/>
      </c>
    </row>
    <row r="1277" spans="1:10" ht="24.75" customHeight="1" x14ac:dyDescent="0.25">
      <c r="A1277" s="100"/>
      <c r="B1277" s="100"/>
      <c r="C1277" s="100"/>
      <c r="D1277" s="105" t="str">
        <f>IF(OR(Historique!$B1277="",Historique!$C1277=""),"",IF(IFERROR(COUNTIF(INDEX(Données!$E$2:$Z$100,0,MATCH(Historique!$B1277,Données!$E$1:$Z$1,0)),Historique!$C1277),0)&gt;0,"OK","⚠ ERREUR"))</f>
        <v/>
      </c>
      <c r="F1277" s="148" t="b">
        <v>0</v>
      </c>
      <c r="J1277" s="2" t="str">
        <f>IF(B1277="","",_xlfn.XLOOKUP(B1277,Données!$P$2:$P$11,Données!$Q$2:$Q$11,""))</f>
        <v/>
      </c>
    </row>
    <row r="1278" spans="1:10" ht="24.75" customHeight="1" x14ac:dyDescent="0.25">
      <c r="A1278" s="100"/>
      <c r="B1278" s="100"/>
      <c r="C1278" s="100"/>
      <c r="D1278" s="105" t="str">
        <f>IF(OR(Historique!$B1278="",Historique!$C1278=""),"",IF(IFERROR(COUNTIF(INDEX(Données!$E$2:$Z$100,0,MATCH(Historique!$B1278,Données!$E$1:$Z$1,0)),Historique!$C1278),0)&gt;0,"OK","⚠ ERREUR"))</f>
        <v/>
      </c>
      <c r="F1278" s="148" t="b">
        <v>0</v>
      </c>
      <c r="J1278" s="2" t="str">
        <f>IF(B1278="","",_xlfn.XLOOKUP(B1278,Données!$P$2:$P$11,Données!$Q$2:$Q$11,""))</f>
        <v/>
      </c>
    </row>
    <row r="1279" spans="1:10" ht="24.75" customHeight="1" x14ac:dyDescent="0.25">
      <c r="A1279" s="100"/>
      <c r="B1279" s="100"/>
      <c r="C1279" s="100"/>
      <c r="D1279" s="105" t="str">
        <f>IF(OR(Historique!$B1279="",Historique!$C1279=""),"",IF(IFERROR(COUNTIF(INDEX(Données!$E$2:$Z$100,0,MATCH(Historique!$B1279,Données!$E$1:$Z$1,0)),Historique!$C1279),0)&gt;0,"OK","⚠ ERREUR"))</f>
        <v/>
      </c>
      <c r="F1279" s="148" t="b">
        <v>0</v>
      </c>
      <c r="J1279" s="2" t="str">
        <f>IF(B1279="","",_xlfn.XLOOKUP(B1279,Données!$P$2:$P$11,Données!$Q$2:$Q$11,""))</f>
        <v/>
      </c>
    </row>
    <row r="1280" spans="1:10" ht="24.75" customHeight="1" x14ac:dyDescent="0.25">
      <c r="A1280" s="100"/>
      <c r="B1280" s="100"/>
      <c r="C1280" s="100"/>
      <c r="D1280" s="105" t="str">
        <f>IF(OR(Historique!$B1280="",Historique!$C1280=""),"",IF(IFERROR(COUNTIF(INDEX(Données!$E$2:$Z$100,0,MATCH(Historique!$B1280,Données!$E$1:$Z$1,0)),Historique!$C1280),0)&gt;0,"OK","⚠ ERREUR"))</f>
        <v/>
      </c>
      <c r="F1280" s="148" t="b">
        <v>0</v>
      </c>
      <c r="J1280" s="2" t="str">
        <f>IF(B1280="","",_xlfn.XLOOKUP(B1280,Données!$P$2:$P$11,Données!$Q$2:$Q$11,""))</f>
        <v/>
      </c>
    </row>
    <row r="1281" spans="1:10" ht="24.75" customHeight="1" x14ac:dyDescent="0.25">
      <c r="A1281" s="100"/>
      <c r="B1281" s="100"/>
      <c r="C1281" s="100"/>
      <c r="D1281" s="105" t="str">
        <f>IF(OR(Historique!$B1281="",Historique!$C1281=""),"",IF(IFERROR(COUNTIF(INDEX(Données!$E$2:$Z$100,0,MATCH(Historique!$B1281,Données!$E$1:$Z$1,0)),Historique!$C1281),0)&gt;0,"OK","⚠ ERREUR"))</f>
        <v/>
      </c>
      <c r="F1281" s="148" t="b">
        <v>0</v>
      </c>
      <c r="J1281" s="2" t="str">
        <f>IF(B1281="","",_xlfn.XLOOKUP(B1281,Données!$P$2:$P$11,Données!$Q$2:$Q$11,""))</f>
        <v/>
      </c>
    </row>
    <row r="1282" spans="1:10" ht="24.75" customHeight="1" x14ac:dyDescent="0.25">
      <c r="A1282" s="100"/>
      <c r="B1282" s="100"/>
      <c r="C1282" s="100"/>
      <c r="D1282" s="105" t="str">
        <f>IF(OR(Historique!$B1282="",Historique!$C1282=""),"",IF(IFERROR(COUNTIF(INDEX(Données!$E$2:$Z$100,0,MATCH(Historique!$B1282,Données!$E$1:$Z$1,0)),Historique!$C1282),0)&gt;0,"OK","⚠ ERREUR"))</f>
        <v/>
      </c>
      <c r="F1282" s="148" t="b">
        <v>0</v>
      </c>
      <c r="J1282" s="2" t="str">
        <f>IF(B1282="","",_xlfn.XLOOKUP(B1282,Données!$P$2:$P$11,Données!$Q$2:$Q$11,""))</f>
        <v/>
      </c>
    </row>
    <row r="1283" spans="1:10" ht="24.75" customHeight="1" x14ac:dyDescent="0.25">
      <c r="A1283" s="100"/>
      <c r="B1283" s="100"/>
      <c r="C1283" s="100"/>
      <c r="D1283" s="105" t="str">
        <f>IF(OR(Historique!$B1283="",Historique!$C1283=""),"",IF(IFERROR(COUNTIF(INDEX(Données!$E$2:$Z$100,0,MATCH(Historique!$B1283,Données!$E$1:$Z$1,0)),Historique!$C1283),0)&gt;0,"OK","⚠ ERREUR"))</f>
        <v/>
      </c>
      <c r="F1283" s="148" t="b">
        <v>0</v>
      </c>
      <c r="J1283" s="2" t="str">
        <f>IF(B1283="","",_xlfn.XLOOKUP(B1283,Données!$P$2:$P$11,Données!$Q$2:$Q$11,""))</f>
        <v/>
      </c>
    </row>
    <row r="1284" spans="1:10" ht="24.75" customHeight="1" x14ac:dyDescent="0.25">
      <c r="A1284" s="100"/>
      <c r="B1284" s="100"/>
      <c r="C1284" s="100"/>
      <c r="D1284" s="105" t="str">
        <f>IF(OR(Historique!$B1284="",Historique!$C1284=""),"",IF(IFERROR(COUNTIF(INDEX(Données!$E$2:$Z$100,0,MATCH(Historique!$B1284,Données!$E$1:$Z$1,0)),Historique!$C1284),0)&gt;0,"OK","⚠ ERREUR"))</f>
        <v/>
      </c>
      <c r="F1284" s="148" t="b">
        <v>0</v>
      </c>
      <c r="J1284" s="2" t="str">
        <f>IF(B1284="","",_xlfn.XLOOKUP(B1284,Données!$P$2:$P$11,Données!$Q$2:$Q$11,""))</f>
        <v/>
      </c>
    </row>
    <row r="1285" spans="1:10" ht="24.75" customHeight="1" x14ac:dyDescent="0.25">
      <c r="A1285" s="100"/>
      <c r="B1285" s="100"/>
      <c r="C1285" s="100"/>
      <c r="D1285" s="105" t="str">
        <f>IF(OR(Historique!$B1285="",Historique!$C1285=""),"",IF(IFERROR(COUNTIF(INDEX(Données!$E$2:$Z$100,0,MATCH(Historique!$B1285,Données!$E$1:$Z$1,0)),Historique!$C1285),0)&gt;0,"OK","⚠ ERREUR"))</f>
        <v/>
      </c>
      <c r="F1285" s="148" t="b">
        <v>0</v>
      </c>
      <c r="J1285" s="2" t="str">
        <f>IF(B1285="","",_xlfn.XLOOKUP(B1285,Données!$P$2:$P$11,Données!$Q$2:$Q$11,""))</f>
        <v/>
      </c>
    </row>
    <row r="1286" spans="1:10" ht="24.75" customHeight="1" x14ac:dyDescent="0.25">
      <c r="A1286" s="100"/>
      <c r="B1286" s="100"/>
      <c r="C1286" s="100"/>
      <c r="D1286" s="105" t="str">
        <f>IF(OR(Historique!$B1286="",Historique!$C1286=""),"",IF(IFERROR(COUNTIF(INDEX(Données!$E$2:$Z$100,0,MATCH(Historique!$B1286,Données!$E$1:$Z$1,0)),Historique!$C1286),0)&gt;0,"OK","⚠ ERREUR"))</f>
        <v/>
      </c>
      <c r="F1286" s="148" t="b">
        <v>0</v>
      </c>
      <c r="J1286" s="2" t="str">
        <f>IF(B1286="","",_xlfn.XLOOKUP(B1286,Données!$P$2:$P$11,Données!$Q$2:$Q$11,""))</f>
        <v/>
      </c>
    </row>
    <row r="1287" spans="1:10" ht="24.75" customHeight="1" x14ac:dyDescent="0.25">
      <c r="A1287" s="100"/>
      <c r="B1287" s="100"/>
      <c r="C1287" s="100"/>
      <c r="D1287" s="105" t="str">
        <f>IF(OR(Historique!$B1287="",Historique!$C1287=""),"",IF(IFERROR(COUNTIF(INDEX(Données!$E$2:$Z$100,0,MATCH(Historique!$B1287,Données!$E$1:$Z$1,0)),Historique!$C1287),0)&gt;0,"OK","⚠ ERREUR"))</f>
        <v/>
      </c>
      <c r="F1287" s="148" t="b">
        <v>0</v>
      </c>
      <c r="J1287" s="2" t="str">
        <f>IF(B1287="","",_xlfn.XLOOKUP(B1287,Données!$P$2:$P$11,Données!$Q$2:$Q$11,""))</f>
        <v/>
      </c>
    </row>
    <row r="1288" spans="1:10" ht="24.75" customHeight="1" x14ac:dyDescent="0.25">
      <c r="A1288" s="100"/>
      <c r="B1288" s="100"/>
      <c r="C1288" s="100"/>
      <c r="D1288" s="105" t="str">
        <f>IF(OR(Historique!$B1288="",Historique!$C1288=""),"",IF(IFERROR(COUNTIF(INDEX(Données!$E$2:$Z$100,0,MATCH(Historique!$B1288,Données!$E$1:$Z$1,0)),Historique!$C1288),0)&gt;0,"OK","⚠ ERREUR"))</f>
        <v/>
      </c>
      <c r="F1288" s="148" t="b">
        <v>0</v>
      </c>
      <c r="J1288" s="2" t="str">
        <f>IF(B1288="","",_xlfn.XLOOKUP(B1288,Données!$P$2:$P$11,Données!$Q$2:$Q$11,""))</f>
        <v/>
      </c>
    </row>
    <row r="1289" spans="1:10" ht="24.75" customHeight="1" x14ac:dyDescent="0.25">
      <c r="A1289" s="100"/>
      <c r="B1289" s="100"/>
      <c r="C1289" s="100"/>
      <c r="D1289" s="105" t="str">
        <f>IF(OR(Historique!$B1289="",Historique!$C1289=""),"",IF(IFERROR(COUNTIF(INDEX(Données!$E$2:$Z$100,0,MATCH(Historique!$B1289,Données!$E$1:$Z$1,0)),Historique!$C1289),0)&gt;0,"OK","⚠ ERREUR"))</f>
        <v/>
      </c>
      <c r="F1289" s="148" t="b">
        <v>0</v>
      </c>
      <c r="J1289" s="2" t="str">
        <f>IF(B1289="","",_xlfn.XLOOKUP(B1289,Données!$P$2:$P$11,Données!$Q$2:$Q$11,""))</f>
        <v/>
      </c>
    </row>
    <row r="1290" spans="1:10" ht="24.75" customHeight="1" x14ac:dyDescent="0.25">
      <c r="A1290" s="100"/>
      <c r="B1290" s="100"/>
      <c r="C1290" s="100"/>
      <c r="D1290" s="105" t="str">
        <f>IF(OR(Historique!$B1290="",Historique!$C1290=""),"",IF(IFERROR(COUNTIF(INDEX(Données!$E$2:$Z$100,0,MATCH(Historique!$B1290,Données!$E$1:$Z$1,0)),Historique!$C1290),0)&gt;0,"OK","⚠ ERREUR"))</f>
        <v/>
      </c>
      <c r="F1290" s="148" t="b">
        <v>0</v>
      </c>
      <c r="J1290" s="2" t="str">
        <f>IF(B1290="","",_xlfn.XLOOKUP(B1290,Données!$P$2:$P$11,Données!$Q$2:$Q$11,""))</f>
        <v/>
      </c>
    </row>
    <row r="1291" spans="1:10" ht="24.75" customHeight="1" x14ac:dyDescent="0.25">
      <c r="A1291" s="100"/>
      <c r="B1291" s="100"/>
      <c r="C1291" s="100"/>
      <c r="D1291" s="105" t="str">
        <f>IF(OR(Historique!$B1291="",Historique!$C1291=""),"",IF(IFERROR(COUNTIF(INDEX(Données!$E$2:$Z$100,0,MATCH(Historique!$B1291,Données!$E$1:$Z$1,0)),Historique!$C1291),0)&gt;0,"OK","⚠ ERREUR"))</f>
        <v/>
      </c>
      <c r="F1291" s="148" t="b">
        <v>0</v>
      </c>
      <c r="J1291" s="2" t="str">
        <f>IF(B1291="","",_xlfn.XLOOKUP(B1291,Données!$P$2:$P$11,Données!$Q$2:$Q$11,""))</f>
        <v/>
      </c>
    </row>
    <row r="1292" spans="1:10" ht="24.75" customHeight="1" x14ac:dyDescent="0.25">
      <c r="A1292" s="100"/>
      <c r="B1292" s="100"/>
      <c r="C1292" s="100"/>
      <c r="D1292" s="105" t="str">
        <f>IF(OR(Historique!$B1292="",Historique!$C1292=""),"",IF(IFERROR(COUNTIF(INDEX(Données!$E$2:$Z$100,0,MATCH(Historique!$B1292,Données!$E$1:$Z$1,0)),Historique!$C1292),0)&gt;0,"OK","⚠ ERREUR"))</f>
        <v/>
      </c>
      <c r="F1292" s="148" t="b">
        <v>0</v>
      </c>
      <c r="J1292" s="2" t="str">
        <f>IF(B1292="","",_xlfn.XLOOKUP(B1292,Données!$P$2:$P$11,Données!$Q$2:$Q$11,""))</f>
        <v/>
      </c>
    </row>
    <row r="1293" spans="1:10" ht="24.75" customHeight="1" x14ac:dyDescent="0.25">
      <c r="A1293" s="100"/>
      <c r="B1293" s="100"/>
      <c r="C1293" s="100"/>
      <c r="D1293" s="105" t="str">
        <f>IF(OR(Historique!$B1293="",Historique!$C1293=""),"",IF(IFERROR(COUNTIF(INDEX(Données!$E$2:$Z$100,0,MATCH(Historique!$B1293,Données!$E$1:$Z$1,0)),Historique!$C1293),0)&gt;0,"OK","⚠ ERREUR"))</f>
        <v/>
      </c>
      <c r="F1293" s="148" t="b">
        <v>0</v>
      </c>
      <c r="J1293" s="2" t="str">
        <f>IF(B1293="","",_xlfn.XLOOKUP(B1293,Données!$P$2:$P$11,Données!$Q$2:$Q$11,""))</f>
        <v/>
      </c>
    </row>
    <row r="1294" spans="1:10" ht="24.75" customHeight="1" x14ac:dyDescent="0.25">
      <c r="A1294" s="100"/>
      <c r="B1294" s="100"/>
      <c r="C1294" s="100"/>
      <c r="D1294" s="105" t="str">
        <f>IF(OR(Historique!$B1294="",Historique!$C1294=""),"",IF(IFERROR(COUNTIF(INDEX(Données!$E$2:$Z$100,0,MATCH(Historique!$B1294,Données!$E$1:$Z$1,0)),Historique!$C1294),0)&gt;0,"OK","⚠ ERREUR"))</f>
        <v/>
      </c>
      <c r="F1294" s="148" t="b">
        <v>0</v>
      </c>
      <c r="J1294" s="2" t="str">
        <f>IF(B1294="","",_xlfn.XLOOKUP(B1294,Données!$P$2:$P$11,Données!$Q$2:$Q$11,""))</f>
        <v/>
      </c>
    </row>
    <row r="1295" spans="1:10" ht="24.75" customHeight="1" x14ac:dyDescent="0.25">
      <c r="A1295" s="100"/>
      <c r="B1295" s="100"/>
      <c r="C1295" s="100"/>
      <c r="D1295" s="105" t="str">
        <f>IF(OR(Historique!$B1295="",Historique!$C1295=""),"",IF(IFERROR(COUNTIF(INDEX(Données!$E$2:$Z$100,0,MATCH(Historique!$B1295,Données!$E$1:$Z$1,0)),Historique!$C1295),0)&gt;0,"OK","⚠ ERREUR"))</f>
        <v/>
      </c>
      <c r="F1295" s="148" t="b">
        <v>0</v>
      </c>
      <c r="J1295" s="2" t="str">
        <f>IF(B1295="","",_xlfn.XLOOKUP(B1295,Données!$P$2:$P$11,Données!$Q$2:$Q$11,""))</f>
        <v/>
      </c>
    </row>
    <row r="1296" spans="1:10" ht="24.75" customHeight="1" x14ac:dyDescent="0.25">
      <c r="A1296" s="100"/>
      <c r="B1296" s="100"/>
      <c r="C1296" s="100"/>
      <c r="D1296" s="105" t="str">
        <f>IF(OR(Historique!$B1296="",Historique!$C1296=""),"",IF(IFERROR(COUNTIF(INDEX(Données!$E$2:$Z$100,0,MATCH(Historique!$B1296,Données!$E$1:$Z$1,0)),Historique!$C1296),0)&gt;0,"OK","⚠ ERREUR"))</f>
        <v/>
      </c>
      <c r="F1296" s="148" t="b">
        <v>0</v>
      </c>
      <c r="J1296" s="2" t="str">
        <f>IF(B1296="","",_xlfn.XLOOKUP(B1296,Données!$P$2:$P$11,Données!$Q$2:$Q$11,""))</f>
        <v/>
      </c>
    </row>
    <row r="1297" spans="1:10" ht="24.75" customHeight="1" x14ac:dyDescent="0.25">
      <c r="A1297" s="100"/>
      <c r="B1297" s="100"/>
      <c r="C1297" s="100"/>
      <c r="D1297" s="105" t="str">
        <f>IF(OR(Historique!$B1297="",Historique!$C1297=""),"",IF(IFERROR(COUNTIF(INDEX(Données!$E$2:$Z$100,0,MATCH(Historique!$B1297,Données!$E$1:$Z$1,0)),Historique!$C1297),0)&gt;0,"OK","⚠ ERREUR"))</f>
        <v/>
      </c>
      <c r="F1297" s="148" t="b">
        <v>0</v>
      </c>
      <c r="J1297" s="2" t="str">
        <f>IF(B1297="","",_xlfn.XLOOKUP(B1297,Données!$P$2:$P$11,Données!$Q$2:$Q$11,""))</f>
        <v/>
      </c>
    </row>
    <row r="1298" spans="1:10" ht="24.75" customHeight="1" x14ac:dyDescent="0.25">
      <c r="A1298" s="100"/>
      <c r="B1298" s="100"/>
      <c r="C1298" s="100"/>
      <c r="D1298" s="105" t="str">
        <f>IF(OR(Historique!$B1298="",Historique!$C1298=""),"",IF(IFERROR(COUNTIF(INDEX(Données!$E$2:$Z$100,0,MATCH(Historique!$B1298,Données!$E$1:$Z$1,0)),Historique!$C1298),0)&gt;0,"OK","⚠ ERREUR"))</f>
        <v/>
      </c>
      <c r="F1298" s="148" t="b">
        <v>0</v>
      </c>
      <c r="J1298" s="2" t="str">
        <f>IF(B1298="","",_xlfn.XLOOKUP(B1298,Données!$P$2:$P$11,Données!$Q$2:$Q$11,""))</f>
        <v/>
      </c>
    </row>
    <row r="1299" spans="1:10" ht="24.75" customHeight="1" x14ac:dyDescent="0.25">
      <c r="A1299" s="100"/>
      <c r="B1299" s="100"/>
      <c r="C1299" s="100"/>
      <c r="D1299" s="105" t="str">
        <f>IF(OR(Historique!$B1299="",Historique!$C1299=""),"",IF(IFERROR(COUNTIF(INDEX(Données!$E$2:$Z$100,0,MATCH(Historique!$B1299,Données!$E$1:$Z$1,0)),Historique!$C1299),0)&gt;0,"OK","⚠ ERREUR"))</f>
        <v/>
      </c>
      <c r="F1299" s="148" t="b">
        <v>0</v>
      </c>
      <c r="J1299" s="2" t="str">
        <f>IF(B1299="","",_xlfn.XLOOKUP(B1299,Données!$P$2:$P$11,Données!$Q$2:$Q$11,""))</f>
        <v/>
      </c>
    </row>
    <row r="1300" spans="1:10" ht="24.75" customHeight="1" x14ac:dyDescent="0.25">
      <c r="A1300" s="100"/>
      <c r="B1300" s="100"/>
      <c r="C1300" s="100"/>
      <c r="D1300" s="105" t="str">
        <f>IF(OR(Historique!$B1300="",Historique!$C1300=""),"",IF(IFERROR(COUNTIF(INDEX(Données!$E$2:$Z$100,0,MATCH(Historique!$B1300,Données!$E$1:$Z$1,0)),Historique!$C1300),0)&gt;0,"OK","⚠ ERREUR"))</f>
        <v/>
      </c>
      <c r="F1300" s="148" t="b">
        <v>0</v>
      </c>
      <c r="J1300" s="2" t="str">
        <f>IF(B1300="","",_xlfn.XLOOKUP(B1300,Données!$P$2:$P$11,Données!$Q$2:$Q$11,""))</f>
        <v/>
      </c>
    </row>
    <row r="1301" spans="1:10" ht="24.75" customHeight="1" x14ac:dyDescent="0.25">
      <c r="A1301" s="100"/>
      <c r="B1301" s="100"/>
      <c r="C1301" s="100"/>
      <c r="D1301" s="105" t="str">
        <f>IF(OR(Historique!$B1301="",Historique!$C1301=""),"",IF(IFERROR(COUNTIF(INDEX(Données!$E$2:$Z$100,0,MATCH(Historique!$B1301,Données!$E$1:$Z$1,0)),Historique!$C1301),0)&gt;0,"OK","⚠ ERREUR"))</f>
        <v/>
      </c>
      <c r="F1301" s="148" t="b">
        <v>0</v>
      </c>
      <c r="J1301" s="2" t="str">
        <f>IF(B1301="","",_xlfn.XLOOKUP(B1301,Données!$P$2:$P$11,Données!$Q$2:$Q$11,""))</f>
        <v/>
      </c>
    </row>
    <row r="1302" spans="1:10" ht="24.75" customHeight="1" x14ac:dyDescent="0.25">
      <c r="A1302" s="100"/>
      <c r="B1302" s="100"/>
      <c r="C1302" s="100"/>
      <c r="D1302" s="105" t="str">
        <f>IF(OR(Historique!$B1302="",Historique!$C1302=""),"",IF(IFERROR(COUNTIF(INDEX(Données!$E$2:$Z$100,0,MATCH(Historique!$B1302,Données!$E$1:$Z$1,0)),Historique!$C1302),0)&gt;0,"OK","⚠ ERREUR"))</f>
        <v/>
      </c>
      <c r="F1302" s="148" t="b">
        <v>0</v>
      </c>
      <c r="J1302" s="2" t="str">
        <f>IF(B1302="","",_xlfn.XLOOKUP(B1302,Données!$P$2:$P$11,Données!$Q$2:$Q$11,""))</f>
        <v/>
      </c>
    </row>
    <row r="1303" spans="1:10" ht="24.75" customHeight="1" x14ac:dyDescent="0.25">
      <c r="A1303" s="100"/>
      <c r="B1303" s="100"/>
      <c r="C1303" s="100"/>
      <c r="D1303" s="105" t="str">
        <f>IF(OR(Historique!$B1303="",Historique!$C1303=""),"",IF(IFERROR(COUNTIF(INDEX(Données!$E$2:$Z$100,0,MATCH(Historique!$B1303,Données!$E$1:$Z$1,0)),Historique!$C1303),0)&gt;0,"OK","⚠ ERREUR"))</f>
        <v/>
      </c>
      <c r="F1303" s="148" t="b">
        <v>0</v>
      </c>
      <c r="J1303" s="2" t="str">
        <f>IF(B1303="","",_xlfn.XLOOKUP(B1303,Données!$P$2:$P$11,Données!$Q$2:$Q$11,""))</f>
        <v/>
      </c>
    </row>
    <row r="1304" spans="1:10" ht="24.75" customHeight="1" x14ac:dyDescent="0.25">
      <c r="A1304" s="100"/>
      <c r="B1304" s="100"/>
      <c r="C1304" s="100"/>
      <c r="D1304" s="105" t="str">
        <f>IF(OR(Historique!$B1304="",Historique!$C1304=""),"",IF(IFERROR(COUNTIF(INDEX(Données!$E$2:$Z$100,0,MATCH(Historique!$B1304,Données!$E$1:$Z$1,0)),Historique!$C1304),0)&gt;0,"OK","⚠ ERREUR"))</f>
        <v/>
      </c>
      <c r="F1304" s="148" t="b">
        <v>0</v>
      </c>
      <c r="J1304" s="2" t="str">
        <f>IF(B1304="","",_xlfn.XLOOKUP(B1304,Données!$P$2:$P$11,Données!$Q$2:$Q$11,""))</f>
        <v/>
      </c>
    </row>
    <row r="1305" spans="1:10" ht="24.75" customHeight="1" x14ac:dyDescent="0.25">
      <c r="A1305" s="100"/>
      <c r="B1305" s="100"/>
      <c r="C1305" s="100"/>
      <c r="D1305" s="105" t="str">
        <f>IF(OR(Historique!$B1305="",Historique!$C1305=""),"",IF(IFERROR(COUNTIF(INDEX(Données!$E$2:$Z$100,0,MATCH(Historique!$B1305,Données!$E$1:$Z$1,0)),Historique!$C1305),0)&gt;0,"OK","⚠ ERREUR"))</f>
        <v/>
      </c>
      <c r="F1305" s="148" t="b">
        <v>0</v>
      </c>
      <c r="J1305" s="2" t="str">
        <f>IF(B1305="","",_xlfn.XLOOKUP(B1305,Données!$P$2:$P$11,Données!$Q$2:$Q$11,""))</f>
        <v/>
      </c>
    </row>
    <row r="1306" spans="1:10" ht="24.75" customHeight="1" x14ac:dyDescent="0.25">
      <c r="A1306" s="100"/>
      <c r="B1306" s="100"/>
      <c r="C1306" s="100"/>
      <c r="D1306" s="105" t="str">
        <f>IF(OR(Historique!$B1306="",Historique!$C1306=""),"",IF(IFERROR(COUNTIF(INDEX(Données!$E$2:$Z$100,0,MATCH(Historique!$B1306,Données!$E$1:$Z$1,0)),Historique!$C1306),0)&gt;0,"OK","⚠ ERREUR"))</f>
        <v/>
      </c>
      <c r="F1306" s="148" t="b">
        <v>0</v>
      </c>
      <c r="J1306" s="2" t="str">
        <f>IF(B1306="","",_xlfn.XLOOKUP(B1306,Données!$P$2:$P$11,Données!$Q$2:$Q$11,""))</f>
        <v/>
      </c>
    </row>
    <row r="1307" spans="1:10" ht="24.75" customHeight="1" x14ac:dyDescent="0.25">
      <c r="A1307" s="100"/>
      <c r="B1307" s="100"/>
      <c r="C1307" s="100"/>
      <c r="D1307" s="105" t="str">
        <f>IF(OR(Historique!$B1307="",Historique!$C1307=""),"",IF(IFERROR(COUNTIF(INDEX(Données!$E$2:$Z$100,0,MATCH(Historique!$B1307,Données!$E$1:$Z$1,0)),Historique!$C1307),0)&gt;0,"OK","⚠ ERREUR"))</f>
        <v/>
      </c>
      <c r="F1307" s="148" t="b">
        <v>0</v>
      </c>
      <c r="J1307" s="2" t="str">
        <f>IF(B1307="","",_xlfn.XLOOKUP(B1307,Données!$P$2:$P$11,Données!$Q$2:$Q$11,""))</f>
        <v/>
      </c>
    </row>
    <row r="1308" spans="1:10" ht="24.75" customHeight="1" x14ac:dyDescent="0.25">
      <c r="A1308" s="100"/>
      <c r="B1308" s="100"/>
      <c r="C1308" s="100"/>
      <c r="D1308" s="105" t="str">
        <f>IF(OR(Historique!$B1308="",Historique!$C1308=""),"",IF(IFERROR(COUNTIF(INDEX(Données!$E$2:$Z$100,0,MATCH(Historique!$B1308,Données!$E$1:$Z$1,0)),Historique!$C1308),0)&gt;0,"OK","⚠ ERREUR"))</f>
        <v/>
      </c>
      <c r="F1308" s="148" t="b">
        <v>0</v>
      </c>
      <c r="J1308" s="2" t="str">
        <f>IF(B1308="","",_xlfn.XLOOKUP(B1308,Données!$P$2:$P$11,Données!$Q$2:$Q$11,""))</f>
        <v/>
      </c>
    </row>
    <row r="1309" spans="1:10" ht="24.75" customHeight="1" x14ac:dyDescent="0.25">
      <c r="A1309" s="100"/>
      <c r="B1309" s="100"/>
      <c r="C1309" s="100"/>
      <c r="D1309" s="105" t="str">
        <f>IF(OR(Historique!$B1309="",Historique!$C1309=""),"",IF(IFERROR(COUNTIF(INDEX(Données!$E$2:$Z$100,0,MATCH(Historique!$B1309,Données!$E$1:$Z$1,0)),Historique!$C1309),0)&gt;0,"OK","⚠ ERREUR"))</f>
        <v/>
      </c>
      <c r="F1309" s="148" t="b">
        <v>0</v>
      </c>
      <c r="J1309" s="2" t="str">
        <f>IF(B1309="","",_xlfn.XLOOKUP(B1309,Données!$P$2:$P$11,Données!$Q$2:$Q$11,""))</f>
        <v/>
      </c>
    </row>
    <row r="1310" spans="1:10" ht="24.75" customHeight="1" x14ac:dyDescent="0.25">
      <c r="A1310" s="100"/>
      <c r="B1310" s="100"/>
      <c r="C1310" s="100"/>
      <c r="D1310" s="105" t="str">
        <f>IF(OR(Historique!$B1310="",Historique!$C1310=""),"",IF(IFERROR(COUNTIF(INDEX(Données!$E$2:$Z$100,0,MATCH(Historique!$B1310,Données!$E$1:$Z$1,0)),Historique!$C1310),0)&gt;0,"OK","⚠ ERREUR"))</f>
        <v/>
      </c>
      <c r="F1310" s="148" t="b">
        <v>0</v>
      </c>
      <c r="J1310" s="2" t="str">
        <f>IF(B1310="","",_xlfn.XLOOKUP(B1310,Données!$P$2:$P$11,Données!$Q$2:$Q$11,""))</f>
        <v/>
      </c>
    </row>
    <row r="1311" spans="1:10" ht="24.75" customHeight="1" x14ac:dyDescent="0.25">
      <c r="A1311" s="100"/>
      <c r="B1311" s="100"/>
      <c r="C1311" s="100"/>
      <c r="D1311" s="105" t="str">
        <f>IF(OR(Historique!$B1311="",Historique!$C1311=""),"",IF(IFERROR(COUNTIF(INDEX(Données!$E$2:$Z$100,0,MATCH(Historique!$B1311,Données!$E$1:$Z$1,0)),Historique!$C1311),0)&gt;0,"OK","⚠ ERREUR"))</f>
        <v/>
      </c>
      <c r="F1311" s="148" t="b">
        <v>0</v>
      </c>
      <c r="J1311" s="2" t="str">
        <f>IF(B1311="","",_xlfn.XLOOKUP(B1311,Données!$P$2:$P$11,Données!$Q$2:$Q$11,""))</f>
        <v/>
      </c>
    </row>
    <row r="1312" spans="1:10" ht="24.75" customHeight="1" x14ac:dyDescent="0.25">
      <c r="A1312" s="100"/>
      <c r="B1312" s="100"/>
      <c r="C1312" s="100"/>
      <c r="D1312" s="105" t="str">
        <f>IF(OR(Historique!$B1312="",Historique!$C1312=""),"",IF(IFERROR(COUNTIF(INDEX(Données!$E$2:$Z$100,0,MATCH(Historique!$B1312,Données!$E$1:$Z$1,0)),Historique!$C1312),0)&gt;0,"OK","⚠ ERREUR"))</f>
        <v/>
      </c>
      <c r="F1312" s="148" t="b">
        <v>0</v>
      </c>
      <c r="J1312" s="2" t="str">
        <f>IF(B1312="","",_xlfn.XLOOKUP(B1312,Données!$P$2:$P$11,Données!$Q$2:$Q$11,""))</f>
        <v/>
      </c>
    </row>
    <row r="1313" spans="1:10" ht="24.75" customHeight="1" x14ac:dyDescent="0.25">
      <c r="A1313" s="100"/>
      <c r="B1313" s="100"/>
      <c r="C1313" s="100"/>
      <c r="D1313" s="105" t="str">
        <f>IF(OR(Historique!$B1313="",Historique!$C1313=""),"",IF(IFERROR(COUNTIF(INDEX(Données!$E$2:$Z$100,0,MATCH(Historique!$B1313,Données!$E$1:$Z$1,0)),Historique!$C1313),0)&gt;0,"OK","⚠ ERREUR"))</f>
        <v/>
      </c>
      <c r="F1313" s="148" t="b">
        <v>0</v>
      </c>
      <c r="J1313" s="2" t="str">
        <f>IF(B1313="","",_xlfn.XLOOKUP(B1313,Données!$P$2:$P$11,Données!$Q$2:$Q$11,""))</f>
        <v/>
      </c>
    </row>
    <row r="1314" spans="1:10" ht="24.75" customHeight="1" x14ac:dyDescent="0.25">
      <c r="A1314" s="100"/>
      <c r="B1314" s="100"/>
      <c r="C1314" s="100"/>
      <c r="D1314" s="105" t="str">
        <f>IF(OR(Historique!$B1314="",Historique!$C1314=""),"",IF(IFERROR(COUNTIF(INDEX(Données!$E$2:$Z$100,0,MATCH(Historique!$B1314,Données!$E$1:$Z$1,0)),Historique!$C1314),0)&gt;0,"OK","⚠ ERREUR"))</f>
        <v/>
      </c>
      <c r="F1314" s="148" t="b">
        <v>0</v>
      </c>
      <c r="J1314" s="2" t="str">
        <f>IF(B1314="","",_xlfn.XLOOKUP(B1314,Données!$P$2:$P$11,Données!$Q$2:$Q$11,""))</f>
        <v/>
      </c>
    </row>
    <row r="1315" spans="1:10" ht="24.75" customHeight="1" x14ac:dyDescent="0.25">
      <c r="A1315" s="100"/>
      <c r="B1315" s="100"/>
      <c r="C1315" s="100"/>
      <c r="D1315" s="105" t="str">
        <f>IF(OR(Historique!$B1315="",Historique!$C1315=""),"",IF(IFERROR(COUNTIF(INDEX(Données!$E$2:$Z$100,0,MATCH(Historique!$B1315,Données!$E$1:$Z$1,0)),Historique!$C1315),0)&gt;0,"OK","⚠ ERREUR"))</f>
        <v/>
      </c>
      <c r="F1315" s="148" t="b">
        <v>0</v>
      </c>
      <c r="J1315" s="2" t="str">
        <f>IF(B1315="","",_xlfn.XLOOKUP(B1315,Données!$P$2:$P$11,Données!$Q$2:$Q$11,""))</f>
        <v/>
      </c>
    </row>
    <row r="1316" spans="1:10" ht="24.75" customHeight="1" x14ac:dyDescent="0.25">
      <c r="A1316" s="100"/>
      <c r="B1316" s="100"/>
      <c r="C1316" s="100"/>
      <c r="D1316" s="105" t="str">
        <f>IF(OR(Historique!$B1316="",Historique!$C1316=""),"",IF(IFERROR(COUNTIF(INDEX(Données!$E$2:$Z$100,0,MATCH(Historique!$B1316,Données!$E$1:$Z$1,0)),Historique!$C1316),0)&gt;0,"OK","⚠ ERREUR"))</f>
        <v/>
      </c>
      <c r="F1316" s="148" t="b">
        <v>0</v>
      </c>
      <c r="J1316" s="2" t="str">
        <f>IF(B1316="","",_xlfn.XLOOKUP(B1316,Données!$P$2:$P$11,Données!$Q$2:$Q$11,""))</f>
        <v/>
      </c>
    </row>
    <row r="1317" spans="1:10" ht="24.75" customHeight="1" x14ac:dyDescent="0.25">
      <c r="A1317" s="100"/>
      <c r="B1317" s="100"/>
      <c r="C1317" s="100"/>
      <c r="D1317" s="105" t="str">
        <f>IF(OR(Historique!$B1317="",Historique!$C1317=""),"",IF(IFERROR(COUNTIF(INDEX(Données!$E$2:$Z$100,0,MATCH(Historique!$B1317,Données!$E$1:$Z$1,0)),Historique!$C1317),0)&gt;0,"OK","⚠ ERREUR"))</f>
        <v/>
      </c>
      <c r="F1317" s="148" t="b">
        <v>0</v>
      </c>
      <c r="J1317" s="2" t="str">
        <f>IF(B1317="","",_xlfn.XLOOKUP(B1317,Données!$P$2:$P$11,Données!$Q$2:$Q$11,""))</f>
        <v/>
      </c>
    </row>
    <row r="1318" spans="1:10" ht="24.75" customHeight="1" x14ac:dyDescent="0.25">
      <c r="A1318" s="100"/>
      <c r="B1318" s="100"/>
      <c r="C1318" s="100"/>
      <c r="D1318" s="105" t="str">
        <f>IF(OR(Historique!$B1318="",Historique!$C1318=""),"",IF(IFERROR(COUNTIF(INDEX(Données!$E$2:$Z$100,0,MATCH(Historique!$B1318,Données!$E$1:$Z$1,0)),Historique!$C1318),0)&gt;0,"OK","⚠ ERREUR"))</f>
        <v/>
      </c>
      <c r="F1318" s="148" t="b">
        <v>0</v>
      </c>
      <c r="J1318" s="2" t="str">
        <f>IF(B1318="","",_xlfn.XLOOKUP(B1318,Données!$P$2:$P$11,Données!$Q$2:$Q$11,""))</f>
        <v/>
      </c>
    </row>
    <row r="1319" spans="1:10" ht="24.75" customHeight="1" x14ac:dyDescent="0.25">
      <c r="A1319" s="100"/>
      <c r="B1319" s="100"/>
      <c r="C1319" s="100"/>
      <c r="D1319" s="105" t="str">
        <f>IF(OR(Historique!$B1319="",Historique!$C1319=""),"",IF(IFERROR(COUNTIF(INDEX(Données!$E$2:$Z$100,0,MATCH(Historique!$B1319,Données!$E$1:$Z$1,0)),Historique!$C1319),0)&gt;0,"OK","⚠ ERREUR"))</f>
        <v/>
      </c>
      <c r="F1319" s="148" t="b">
        <v>0</v>
      </c>
      <c r="J1319" s="2" t="str">
        <f>IF(B1319="","",_xlfn.XLOOKUP(B1319,Données!$P$2:$P$11,Données!$Q$2:$Q$11,""))</f>
        <v/>
      </c>
    </row>
    <row r="1320" spans="1:10" ht="24.75" customHeight="1" x14ac:dyDescent="0.25">
      <c r="A1320" s="100"/>
      <c r="B1320" s="100"/>
      <c r="C1320" s="100"/>
      <c r="D1320" s="105" t="str">
        <f>IF(OR(Historique!$B1320="",Historique!$C1320=""),"",IF(IFERROR(COUNTIF(INDEX(Données!$E$2:$Z$100,0,MATCH(Historique!$B1320,Données!$E$1:$Z$1,0)),Historique!$C1320),0)&gt;0,"OK","⚠ ERREUR"))</f>
        <v/>
      </c>
      <c r="F1320" s="148" t="b">
        <v>0</v>
      </c>
      <c r="J1320" s="2" t="str">
        <f>IF(B1320="","",_xlfn.XLOOKUP(B1320,Données!$P$2:$P$11,Données!$Q$2:$Q$11,""))</f>
        <v/>
      </c>
    </row>
    <row r="1321" spans="1:10" ht="24.75" customHeight="1" x14ac:dyDescent="0.25">
      <c r="A1321" s="100"/>
      <c r="B1321" s="100"/>
      <c r="C1321" s="100"/>
      <c r="D1321" s="105" t="str">
        <f>IF(OR(Historique!$B1321="",Historique!$C1321=""),"",IF(IFERROR(COUNTIF(INDEX(Données!$E$2:$Z$100,0,MATCH(Historique!$B1321,Données!$E$1:$Z$1,0)),Historique!$C1321),0)&gt;0,"OK","⚠ ERREUR"))</f>
        <v/>
      </c>
      <c r="F1321" s="148" t="b">
        <v>0</v>
      </c>
      <c r="J1321" s="2" t="str">
        <f>IF(B1321="","",_xlfn.XLOOKUP(B1321,Données!$P$2:$P$11,Données!$Q$2:$Q$11,""))</f>
        <v/>
      </c>
    </row>
    <row r="1322" spans="1:10" ht="24.75" customHeight="1" x14ac:dyDescent="0.25">
      <c r="A1322" s="100"/>
      <c r="B1322" s="100"/>
      <c r="C1322" s="100"/>
      <c r="D1322" s="105" t="str">
        <f>IF(OR(Historique!$B1322="",Historique!$C1322=""),"",IF(IFERROR(COUNTIF(INDEX(Données!$E$2:$Z$100,0,MATCH(Historique!$B1322,Données!$E$1:$Z$1,0)),Historique!$C1322),0)&gt;0,"OK","⚠ ERREUR"))</f>
        <v/>
      </c>
      <c r="F1322" s="148" t="b">
        <v>0</v>
      </c>
      <c r="J1322" s="2" t="str">
        <f>IF(B1322="","",_xlfn.XLOOKUP(B1322,Données!$P$2:$P$11,Données!$Q$2:$Q$11,""))</f>
        <v/>
      </c>
    </row>
    <row r="1323" spans="1:10" ht="24.75" customHeight="1" x14ac:dyDescent="0.25">
      <c r="A1323" s="100"/>
      <c r="B1323" s="100"/>
      <c r="C1323" s="100"/>
      <c r="D1323" s="105" t="str">
        <f>IF(OR(Historique!$B1323="",Historique!$C1323=""),"",IF(IFERROR(COUNTIF(INDEX(Données!$E$2:$Z$100,0,MATCH(Historique!$B1323,Données!$E$1:$Z$1,0)),Historique!$C1323),0)&gt;0,"OK","⚠ ERREUR"))</f>
        <v/>
      </c>
      <c r="F1323" s="148" t="b">
        <v>0</v>
      </c>
      <c r="J1323" s="2" t="str">
        <f>IF(B1323="","",_xlfn.XLOOKUP(B1323,Données!$P$2:$P$11,Données!$Q$2:$Q$11,""))</f>
        <v/>
      </c>
    </row>
    <row r="1324" spans="1:10" ht="24.75" customHeight="1" x14ac:dyDescent="0.25">
      <c r="A1324" s="100"/>
      <c r="B1324" s="100"/>
      <c r="C1324" s="100"/>
      <c r="D1324" s="105" t="str">
        <f>IF(OR(Historique!$B1324="",Historique!$C1324=""),"",IF(IFERROR(COUNTIF(INDEX(Données!$E$2:$Z$100,0,MATCH(Historique!$B1324,Données!$E$1:$Z$1,0)),Historique!$C1324),0)&gt;0,"OK","⚠ ERREUR"))</f>
        <v/>
      </c>
      <c r="F1324" s="148" t="b">
        <v>0</v>
      </c>
      <c r="J1324" s="2" t="str">
        <f>IF(B1324="","",_xlfn.XLOOKUP(B1324,Données!$P$2:$P$11,Données!$Q$2:$Q$11,""))</f>
        <v/>
      </c>
    </row>
    <row r="1325" spans="1:10" ht="24.75" customHeight="1" x14ac:dyDescent="0.25">
      <c r="A1325" s="100"/>
      <c r="B1325" s="100"/>
      <c r="C1325" s="100"/>
      <c r="D1325" s="105" t="str">
        <f>IF(OR(Historique!$B1325="",Historique!$C1325=""),"",IF(IFERROR(COUNTIF(INDEX(Données!$E$2:$Z$100,0,MATCH(Historique!$B1325,Données!$E$1:$Z$1,0)),Historique!$C1325),0)&gt;0,"OK","⚠ ERREUR"))</f>
        <v/>
      </c>
      <c r="F1325" s="148" t="b">
        <v>0</v>
      </c>
      <c r="J1325" s="2" t="str">
        <f>IF(B1325="","",_xlfn.XLOOKUP(B1325,Données!$P$2:$P$11,Données!$Q$2:$Q$11,""))</f>
        <v/>
      </c>
    </row>
    <row r="1326" spans="1:10" ht="24.75" customHeight="1" x14ac:dyDescent="0.25">
      <c r="A1326" s="100"/>
      <c r="B1326" s="100"/>
      <c r="C1326" s="100"/>
      <c r="D1326" s="105" t="str">
        <f>IF(OR(Historique!$B1326="",Historique!$C1326=""),"",IF(IFERROR(COUNTIF(INDEX(Données!$E$2:$Z$100,0,MATCH(Historique!$B1326,Données!$E$1:$Z$1,0)),Historique!$C1326),0)&gt;0,"OK","⚠ ERREUR"))</f>
        <v/>
      </c>
      <c r="F1326" s="148" t="b">
        <v>0</v>
      </c>
      <c r="J1326" s="2" t="str">
        <f>IF(B1326="","",_xlfn.XLOOKUP(B1326,Données!$P$2:$P$11,Données!$Q$2:$Q$11,""))</f>
        <v/>
      </c>
    </row>
    <row r="1327" spans="1:10" ht="24.75" customHeight="1" x14ac:dyDescent="0.25">
      <c r="A1327" s="100"/>
      <c r="B1327" s="100"/>
      <c r="C1327" s="100"/>
      <c r="D1327" s="105" t="str">
        <f>IF(OR(Historique!$B1327="",Historique!$C1327=""),"",IF(IFERROR(COUNTIF(INDEX(Données!$E$2:$Z$100,0,MATCH(Historique!$B1327,Données!$E$1:$Z$1,0)),Historique!$C1327),0)&gt;0,"OK","⚠ ERREUR"))</f>
        <v/>
      </c>
      <c r="F1327" s="148" t="b">
        <v>0</v>
      </c>
      <c r="J1327" s="2" t="str">
        <f>IF(B1327="","",_xlfn.XLOOKUP(B1327,Données!$P$2:$P$11,Données!$Q$2:$Q$11,""))</f>
        <v/>
      </c>
    </row>
    <row r="1328" spans="1:10" ht="24.75" customHeight="1" x14ac:dyDescent="0.25">
      <c r="A1328" s="100"/>
      <c r="B1328" s="100"/>
      <c r="C1328" s="100"/>
      <c r="D1328" s="105" t="str">
        <f>IF(OR(Historique!$B1328="",Historique!$C1328=""),"",IF(IFERROR(COUNTIF(INDEX(Données!$E$2:$Z$100,0,MATCH(Historique!$B1328,Données!$E$1:$Z$1,0)),Historique!$C1328),0)&gt;0,"OK","⚠ ERREUR"))</f>
        <v/>
      </c>
      <c r="F1328" s="148" t="b">
        <v>0</v>
      </c>
      <c r="J1328" s="2" t="str">
        <f>IF(B1328="","",_xlfn.XLOOKUP(B1328,Données!$P$2:$P$11,Données!$Q$2:$Q$11,""))</f>
        <v/>
      </c>
    </row>
    <row r="1329" spans="1:10" ht="24.75" customHeight="1" x14ac:dyDescent="0.25">
      <c r="A1329" s="100"/>
      <c r="B1329" s="100"/>
      <c r="C1329" s="100"/>
      <c r="D1329" s="105" t="str">
        <f>IF(OR(Historique!$B1329="",Historique!$C1329=""),"",IF(IFERROR(COUNTIF(INDEX(Données!$E$2:$Z$100,0,MATCH(Historique!$B1329,Données!$E$1:$Z$1,0)),Historique!$C1329),0)&gt;0,"OK","⚠ ERREUR"))</f>
        <v/>
      </c>
      <c r="F1329" s="148" t="b">
        <v>0</v>
      </c>
      <c r="J1329" s="2" t="str">
        <f>IF(B1329="","",_xlfn.XLOOKUP(B1329,Données!$P$2:$P$11,Données!$Q$2:$Q$11,""))</f>
        <v/>
      </c>
    </row>
    <row r="1330" spans="1:10" ht="24.75" customHeight="1" x14ac:dyDescent="0.25">
      <c r="A1330" s="100"/>
      <c r="B1330" s="100"/>
      <c r="C1330" s="100"/>
      <c r="D1330" s="105" t="str">
        <f>IF(OR(Historique!$B1330="",Historique!$C1330=""),"",IF(IFERROR(COUNTIF(INDEX(Données!$E$2:$Z$100,0,MATCH(Historique!$B1330,Données!$E$1:$Z$1,0)),Historique!$C1330),0)&gt;0,"OK","⚠ ERREUR"))</f>
        <v/>
      </c>
      <c r="F1330" s="148" t="b">
        <v>0</v>
      </c>
      <c r="J1330" s="2" t="str">
        <f>IF(B1330="","",_xlfn.XLOOKUP(B1330,Données!$P$2:$P$11,Données!$Q$2:$Q$11,""))</f>
        <v/>
      </c>
    </row>
    <row r="1331" spans="1:10" ht="24.75" customHeight="1" x14ac:dyDescent="0.25">
      <c r="A1331" s="100"/>
      <c r="B1331" s="100"/>
      <c r="C1331" s="100"/>
      <c r="D1331" s="105" t="str">
        <f>IF(OR(Historique!$B1331="",Historique!$C1331=""),"",IF(IFERROR(COUNTIF(INDEX(Données!$E$2:$Z$100,0,MATCH(Historique!$B1331,Données!$E$1:$Z$1,0)),Historique!$C1331),0)&gt;0,"OK","⚠ ERREUR"))</f>
        <v/>
      </c>
      <c r="F1331" s="148" t="b">
        <v>0</v>
      </c>
      <c r="J1331" s="2" t="str">
        <f>IF(B1331="","",_xlfn.XLOOKUP(B1331,Données!$P$2:$P$11,Données!$Q$2:$Q$11,""))</f>
        <v/>
      </c>
    </row>
    <row r="1332" spans="1:10" ht="24.75" customHeight="1" x14ac:dyDescent="0.25">
      <c r="A1332" s="100"/>
      <c r="B1332" s="100"/>
      <c r="C1332" s="100"/>
      <c r="D1332" s="105" t="str">
        <f>IF(OR(Historique!$B1332="",Historique!$C1332=""),"",IF(IFERROR(COUNTIF(INDEX(Données!$E$2:$Z$100,0,MATCH(Historique!$B1332,Données!$E$1:$Z$1,0)),Historique!$C1332),0)&gt;0,"OK","⚠ ERREUR"))</f>
        <v/>
      </c>
      <c r="F1332" s="148" t="b">
        <v>0</v>
      </c>
      <c r="J1332" s="2" t="str">
        <f>IF(B1332="","",_xlfn.XLOOKUP(B1332,Données!$P$2:$P$11,Données!$Q$2:$Q$11,""))</f>
        <v/>
      </c>
    </row>
    <row r="1333" spans="1:10" ht="24.75" customHeight="1" x14ac:dyDescent="0.25">
      <c r="A1333" s="100"/>
      <c r="B1333" s="100"/>
      <c r="C1333" s="100"/>
      <c r="D1333" s="105" t="str">
        <f>IF(OR(Historique!$B1333="",Historique!$C1333=""),"",IF(IFERROR(COUNTIF(INDEX(Données!$E$2:$Z$100,0,MATCH(Historique!$B1333,Données!$E$1:$Z$1,0)),Historique!$C1333),0)&gt;0,"OK","⚠ ERREUR"))</f>
        <v/>
      </c>
      <c r="F1333" s="148" t="b">
        <v>0</v>
      </c>
      <c r="J1333" s="2" t="str">
        <f>IF(B1333="","",_xlfn.XLOOKUP(B1333,Données!$P$2:$P$11,Données!$Q$2:$Q$11,""))</f>
        <v/>
      </c>
    </row>
    <row r="1334" spans="1:10" ht="24.75" customHeight="1" x14ac:dyDescent="0.25">
      <c r="A1334" s="100"/>
      <c r="B1334" s="100"/>
      <c r="C1334" s="100"/>
      <c r="D1334" s="105" t="str">
        <f>IF(OR(Historique!$B1334="",Historique!$C1334=""),"",IF(IFERROR(COUNTIF(INDEX(Données!$E$2:$Z$100,0,MATCH(Historique!$B1334,Données!$E$1:$Z$1,0)),Historique!$C1334),0)&gt;0,"OK","⚠ ERREUR"))</f>
        <v/>
      </c>
      <c r="F1334" s="148" t="b">
        <v>0</v>
      </c>
      <c r="J1334" s="2" t="str">
        <f>IF(B1334="","",_xlfn.XLOOKUP(B1334,Données!$P$2:$P$11,Données!$Q$2:$Q$11,""))</f>
        <v/>
      </c>
    </row>
    <row r="1335" spans="1:10" ht="24.75" customHeight="1" x14ac:dyDescent="0.25">
      <c r="A1335" s="100"/>
      <c r="B1335" s="100"/>
      <c r="C1335" s="100"/>
      <c r="D1335" s="105" t="str">
        <f>IF(OR(Historique!$B1335="",Historique!$C1335=""),"",IF(IFERROR(COUNTIF(INDEX(Données!$E$2:$Z$100,0,MATCH(Historique!$B1335,Données!$E$1:$Z$1,0)),Historique!$C1335),0)&gt;0,"OK","⚠ ERREUR"))</f>
        <v/>
      </c>
      <c r="F1335" s="148" t="b">
        <v>0</v>
      </c>
      <c r="J1335" s="2" t="str">
        <f>IF(B1335="","",_xlfn.XLOOKUP(B1335,Données!$P$2:$P$11,Données!$Q$2:$Q$11,""))</f>
        <v/>
      </c>
    </row>
    <row r="1336" spans="1:10" ht="24.75" customHeight="1" x14ac:dyDescent="0.25">
      <c r="A1336" s="100"/>
      <c r="B1336" s="100"/>
      <c r="C1336" s="100"/>
      <c r="D1336" s="105" t="str">
        <f>IF(OR(Historique!$B1336="",Historique!$C1336=""),"",IF(IFERROR(COUNTIF(INDEX(Données!$E$2:$Z$100,0,MATCH(Historique!$B1336,Données!$E$1:$Z$1,0)),Historique!$C1336),0)&gt;0,"OK","⚠ ERREUR"))</f>
        <v/>
      </c>
      <c r="F1336" s="148" t="b">
        <v>0</v>
      </c>
      <c r="J1336" s="2" t="str">
        <f>IF(B1336="","",_xlfn.XLOOKUP(B1336,Données!$P$2:$P$11,Données!$Q$2:$Q$11,""))</f>
        <v/>
      </c>
    </row>
    <row r="1337" spans="1:10" ht="24.75" customHeight="1" x14ac:dyDescent="0.25">
      <c r="A1337" s="100"/>
      <c r="B1337" s="100"/>
      <c r="C1337" s="100"/>
      <c r="D1337" s="105" t="str">
        <f>IF(OR(Historique!$B1337="",Historique!$C1337=""),"",IF(IFERROR(COUNTIF(INDEX(Données!$E$2:$Z$100,0,MATCH(Historique!$B1337,Données!$E$1:$Z$1,0)),Historique!$C1337),0)&gt;0,"OK","⚠ ERREUR"))</f>
        <v/>
      </c>
      <c r="F1337" s="148" t="b">
        <v>0</v>
      </c>
      <c r="J1337" s="2" t="str">
        <f>IF(B1337="","",_xlfn.XLOOKUP(B1337,Données!$P$2:$P$11,Données!$Q$2:$Q$11,""))</f>
        <v/>
      </c>
    </row>
    <row r="1338" spans="1:10" ht="24.75" customHeight="1" x14ac:dyDescent="0.25">
      <c r="A1338" s="100"/>
      <c r="B1338" s="100"/>
      <c r="C1338" s="100"/>
      <c r="D1338" s="105" t="str">
        <f>IF(OR(Historique!$B1338="",Historique!$C1338=""),"",IF(IFERROR(COUNTIF(INDEX(Données!$E$2:$Z$100,0,MATCH(Historique!$B1338,Données!$E$1:$Z$1,0)),Historique!$C1338),0)&gt;0,"OK","⚠ ERREUR"))</f>
        <v/>
      </c>
      <c r="F1338" s="148" t="b">
        <v>0</v>
      </c>
      <c r="J1338" s="2" t="str">
        <f>IF(B1338="","",_xlfn.XLOOKUP(B1338,Données!$P$2:$P$11,Données!$Q$2:$Q$11,""))</f>
        <v/>
      </c>
    </row>
    <row r="1339" spans="1:10" ht="24.75" customHeight="1" x14ac:dyDescent="0.25">
      <c r="A1339" s="100"/>
      <c r="B1339" s="100"/>
      <c r="C1339" s="100"/>
      <c r="D1339" s="105" t="str">
        <f>IF(OR(Historique!$B1339="",Historique!$C1339=""),"",IF(IFERROR(COUNTIF(INDEX(Données!$E$2:$Z$100,0,MATCH(Historique!$B1339,Données!$E$1:$Z$1,0)),Historique!$C1339),0)&gt;0,"OK","⚠ ERREUR"))</f>
        <v/>
      </c>
      <c r="F1339" s="148" t="b">
        <v>0</v>
      </c>
      <c r="J1339" s="2" t="str">
        <f>IF(B1339="","",_xlfn.XLOOKUP(B1339,Données!$P$2:$P$11,Données!$Q$2:$Q$11,""))</f>
        <v/>
      </c>
    </row>
    <row r="1340" spans="1:10" ht="24.75" customHeight="1" x14ac:dyDescent="0.25">
      <c r="A1340" s="100"/>
      <c r="B1340" s="100"/>
      <c r="C1340" s="100"/>
      <c r="D1340" s="105" t="str">
        <f>IF(OR(Historique!$B1340="",Historique!$C1340=""),"",IF(IFERROR(COUNTIF(INDEX(Données!$E$2:$Z$100,0,MATCH(Historique!$B1340,Données!$E$1:$Z$1,0)),Historique!$C1340),0)&gt;0,"OK","⚠ ERREUR"))</f>
        <v/>
      </c>
      <c r="F1340" s="148" t="b">
        <v>0</v>
      </c>
      <c r="J1340" s="2" t="str">
        <f>IF(B1340="","",_xlfn.XLOOKUP(B1340,Données!$P$2:$P$11,Données!$Q$2:$Q$11,""))</f>
        <v/>
      </c>
    </row>
    <row r="1341" spans="1:10" ht="24.75" customHeight="1" x14ac:dyDescent="0.25">
      <c r="A1341" s="100"/>
      <c r="B1341" s="100"/>
      <c r="C1341" s="100"/>
      <c r="D1341" s="105" t="str">
        <f>IF(OR(Historique!$B1341="",Historique!$C1341=""),"",IF(IFERROR(COUNTIF(INDEX(Données!$E$2:$Z$100,0,MATCH(Historique!$B1341,Données!$E$1:$Z$1,0)),Historique!$C1341),0)&gt;0,"OK","⚠ ERREUR"))</f>
        <v/>
      </c>
      <c r="F1341" s="148" t="b">
        <v>0</v>
      </c>
      <c r="J1341" s="2" t="str">
        <f>IF(B1341="","",_xlfn.XLOOKUP(B1341,Données!$P$2:$P$11,Données!$Q$2:$Q$11,""))</f>
        <v/>
      </c>
    </row>
    <row r="1342" spans="1:10" ht="24.75" customHeight="1" x14ac:dyDescent="0.25">
      <c r="A1342" s="100"/>
      <c r="B1342" s="100"/>
      <c r="C1342" s="100"/>
      <c r="D1342" s="105" t="str">
        <f>IF(OR(Historique!$B1342="",Historique!$C1342=""),"",IF(IFERROR(COUNTIF(INDEX(Données!$E$2:$Z$100,0,MATCH(Historique!$B1342,Données!$E$1:$Z$1,0)),Historique!$C1342),0)&gt;0,"OK","⚠ ERREUR"))</f>
        <v/>
      </c>
      <c r="F1342" s="148" t="b">
        <v>0</v>
      </c>
      <c r="J1342" s="2" t="str">
        <f>IF(B1342="","",_xlfn.XLOOKUP(B1342,Données!$P$2:$P$11,Données!$Q$2:$Q$11,""))</f>
        <v/>
      </c>
    </row>
    <row r="1343" spans="1:10" ht="24.75" customHeight="1" x14ac:dyDescent="0.25">
      <c r="A1343" s="100"/>
      <c r="B1343" s="100"/>
      <c r="C1343" s="100"/>
      <c r="D1343" s="105" t="str">
        <f>IF(OR(Historique!$B1343="",Historique!$C1343=""),"",IF(IFERROR(COUNTIF(INDEX(Données!$E$2:$Z$100,0,MATCH(Historique!$B1343,Données!$E$1:$Z$1,0)),Historique!$C1343),0)&gt;0,"OK","⚠ ERREUR"))</f>
        <v/>
      </c>
      <c r="F1343" s="148" t="b">
        <v>0</v>
      </c>
      <c r="J1343" s="2" t="str">
        <f>IF(B1343="","",_xlfn.XLOOKUP(B1343,Données!$P$2:$P$11,Données!$Q$2:$Q$11,""))</f>
        <v/>
      </c>
    </row>
    <row r="1344" spans="1:10" ht="24.75" customHeight="1" x14ac:dyDescent="0.25">
      <c r="A1344" s="100"/>
      <c r="B1344" s="100"/>
      <c r="C1344" s="100"/>
      <c r="D1344" s="105" t="str">
        <f>IF(OR(Historique!$B1344="",Historique!$C1344=""),"",IF(IFERROR(COUNTIF(INDEX(Données!$E$2:$Z$100,0,MATCH(Historique!$B1344,Données!$E$1:$Z$1,0)),Historique!$C1344),0)&gt;0,"OK","⚠ ERREUR"))</f>
        <v/>
      </c>
      <c r="F1344" s="148" t="b">
        <v>0</v>
      </c>
      <c r="J1344" s="2" t="str">
        <f>IF(B1344="","",_xlfn.XLOOKUP(B1344,Données!$P$2:$P$11,Données!$Q$2:$Q$11,""))</f>
        <v/>
      </c>
    </row>
    <row r="1345" spans="1:10" ht="24.75" customHeight="1" x14ac:dyDescent="0.25">
      <c r="A1345" s="100"/>
      <c r="B1345" s="100"/>
      <c r="C1345" s="100"/>
      <c r="D1345" s="105" t="str">
        <f>IF(OR(Historique!$B1345="",Historique!$C1345=""),"",IF(IFERROR(COUNTIF(INDEX(Données!$E$2:$Z$100,0,MATCH(Historique!$B1345,Données!$E$1:$Z$1,0)),Historique!$C1345),0)&gt;0,"OK","⚠ ERREUR"))</f>
        <v/>
      </c>
      <c r="F1345" s="148" t="b">
        <v>0</v>
      </c>
      <c r="J1345" s="2" t="str">
        <f>IF(B1345="","",_xlfn.XLOOKUP(B1345,Données!$P$2:$P$11,Données!$Q$2:$Q$11,""))</f>
        <v/>
      </c>
    </row>
    <row r="1346" spans="1:10" ht="24.75" customHeight="1" x14ac:dyDescent="0.25">
      <c r="A1346" s="100"/>
      <c r="B1346" s="100"/>
      <c r="C1346" s="100"/>
      <c r="D1346" s="105" t="str">
        <f>IF(OR(Historique!$B1346="",Historique!$C1346=""),"",IF(IFERROR(COUNTIF(INDEX(Données!$E$2:$Z$100,0,MATCH(Historique!$B1346,Données!$E$1:$Z$1,0)),Historique!$C1346),0)&gt;0,"OK","⚠ ERREUR"))</f>
        <v/>
      </c>
      <c r="F1346" s="148" t="b">
        <v>0</v>
      </c>
      <c r="J1346" s="2" t="str">
        <f>IF(B1346="","",_xlfn.XLOOKUP(B1346,Données!$P$2:$P$11,Données!$Q$2:$Q$11,""))</f>
        <v/>
      </c>
    </row>
    <row r="1347" spans="1:10" ht="24.75" customHeight="1" x14ac:dyDescent="0.25">
      <c r="A1347" s="100"/>
      <c r="B1347" s="100"/>
      <c r="C1347" s="100"/>
      <c r="D1347" s="105" t="str">
        <f>IF(OR(Historique!$B1347="",Historique!$C1347=""),"",IF(IFERROR(COUNTIF(INDEX(Données!$E$2:$Z$100,0,MATCH(Historique!$B1347,Données!$E$1:$Z$1,0)),Historique!$C1347),0)&gt;0,"OK","⚠ ERREUR"))</f>
        <v/>
      </c>
      <c r="F1347" s="148" t="b">
        <v>0</v>
      </c>
      <c r="J1347" s="2" t="str">
        <f>IF(B1347="","",_xlfn.XLOOKUP(B1347,Données!$P$2:$P$11,Données!$Q$2:$Q$11,""))</f>
        <v/>
      </c>
    </row>
    <row r="1348" spans="1:10" ht="24.75" customHeight="1" x14ac:dyDescent="0.25">
      <c r="A1348" s="100"/>
      <c r="B1348" s="100"/>
      <c r="C1348" s="100"/>
      <c r="D1348" s="105" t="str">
        <f>IF(OR(Historique!$B1348="",Historique!$C1348=""),"",IF(IFERROR(COUNTIF(INDEX(Données!$E$2:$Z$100,0,MATCH(Historique!$B1348,Données!$E$1:$Z$1,0)),Historique!$C1348),0)&gt;0,"OK","⚠ ERREUR"))</f>
        <v/>
      </c>
      <c r="F1348" s="148" t="b">
        <v>0</v>
      </c>
      <c r="J1348" s="2" t="str">
        <f>IF(B1348="","",_xlfn.XLOOKUP(B1348,Données!$P$2:$P$11,Données!$Q$2:$Q$11,""))</f>
        <v/>
      </c>
    </row>
    <row r="1349" spans="1:10" ht="24.75" customHeight="1" x14ac:dyDescent="0.25">
      <c r="A1349" s="100"/>
      <c r="B1349" s="100"/>
      <c r="C1349" s="100"/>
      <c r="D1349" s="105" t="str">
        <f>IF(OR(Historique!$B1349="",Historique!$C1349=""),"",IF(IFERROR(COUNTIF(INDEX(Données!$E$2:$Z$100,0,MATCH(Historique!$B1349,Données!$E$1:$Z$1,0)),Historique!$C1349),0)&gt;0,"OK","⚠ ERREUR"))</f>
        <v/>
      </c>
      <c r="F1349" s="148" t="b">
        <v>0</v>
      </c>
      <c r="J1349" s="2" t="str">
        <f>IF(B1349="","",_xlfn.XLOOKUP(B1349,Données!$P$2:$P$11,Données!$Q$2:$Q$11,""))</f>
        <v/>
      </c>
    </row>
    <row r="1350" spans="1:10" ht="24.75" customHeight="1" x14ac:dyDescent="0.25">
      <c r="A1350" s="100"/>
      <c r="B1350" s="100"/>
      <c r="C1350" s="100"/>
      <c r="D1350" s="105" t="str">
        <f>IF(OR(Historique!$B1350="",Historique!$C1350=""),"",IF(IFERROR(COUNTIF(INDEX(Données!$E$2:$Z$100,0,MATCH(Historique!$B1350,Données!$E$1:$Z$1,0)),Historique!$C1350),0)&gt;0,"OK","⚠ ERREUR"))</f>
        <v/>
      </c>
      <c r="F1350" s="148" t="b">
        <v>0</v>
      </c>
      <c r="J1350" s="2" t="str">
        <f>IF(B1350="","",_xlfn.XLOOKUP(B1350,Données!$P$2:$P$11,Données!$Q$2:$Q$11,""))</f>
        <v/>
      </c>
    </row>
    <row r="1351" spans="1:10" ht="24.75" customHeight="1" x14ac:dyDescent="0.25">
      <c r="A1351" s="100"/>
      <c r="B1351" s="100"/>
      <c r="C1351" s="100"/>
      <c r="D1351" s="105" t="str">
        <f>IF(OR(Historique!$B1351="",Historique!$C1351=""),"",IF(IFERROR(COUNTIF(INDEX(Données!$E$2:$Z$100,0,MATCH(Historique!$B1351,Données!$E$1:$Z$1,0)),Historique!$C1351),0)&gt;0,"OK","⚠ ERREUR"))</f>
        <v/>
      </c>
      <c r="F1351" s="148" t="b">
        <v>0</v>
      </c>
      <c r="J1351" s="2" t="str">
        <f>IF(B1351="","",_xlfn.XLOOKUP(B1351,Données!$P$2:$P$11,Données!$Q$2:$Q$11,""))</f>
        <v/>
      </c>
    </row>
    <row r="1352" spans="1:10" ht="24.75" customHeight="1" x14ac:dyDescent="0.25">
      <c r="A1352" s="100"/>
      <c r="B1352" s="100"/>
      <c r="C1352" s="100"/>
      <c r="D1352" s="105" t="str">
        <f>IF(OR(Historique!$B1352="",Historique!$C1352=""),"",IF(IFERROR(COUNTIF(INDEX(Données!$E$2:$Z$100,0,MATCH(Historique!$B1352,Données!$E$1:$Z$1,0)),Historique!$C1352),0)&gt;0,"OK","⚠ ERREUR"))</f>
        <v/>
      </c>
      <c r="F1352" s="148" t="b">
        <v>0</v>
      </c>
      <c r="J1352" s="2" t="str">
        <f>IF(B1352="","",_xlfn.XLOOKUP(B1352,Données!$P$2:$P$11,Données!$Q$2:$Q$11,""))</f>
        <v/>
      </c>
    </row>
    <row r="1353" spans="1:10" ht="24.75" customHeight="1" x14ac:dyDescent="0.25">
      <c r="A1353" s="100"/>
      <c r="B1353" s="100"/>
      <c r="C1353" s="100"/>
      <c r="D1353" s="105" t="str">
        <f>IF(OR(Historique!$B1353="",Historique!$C1353=""),"",IF(IFERROR(COUNTIF(INDEX(Données!$E$2:$Z$100,0,MATCH(Historique!$B1353,Données!$E$1:$Z$1,0)),Historique!$C1353),0)&gt;0,"OK","⚠ ERREUR"))</f>
        <v/>
      </c>
      <c r="F1353" s="148" t="b">
        <v>0</v>
      </c>
      <c r="J1353" s="2" t="str">
        <f>IF(B1353="","",_xlfn.XLOOKUP(B1353,Données!$P$2:$P$11,Données!$Q$2:$Q$11,""))</f>
        <v/>
      </c>
    </row>
    <row r="1354" spans="1:10" ht="24.75" customHeight="1" x14ac:dyDescent="0.25">
      <c r="A1354" s="100"/>
      <c r="B1354" s="100"/>
      <c r="C1354" s="100"/>
      <c r="D1354" s="105" t="str">
        <f>IF(OR(Historique!$B1354="",Historique!$C1354=""),"",IF(IFERROR(COUNTIF(INDEX(Données!$E$2:$Z$100,0,MATCH(Historique!$B1354,Données!$E$1:$Z$1,0)),Historique!$C1354),0)&gt;0,"OK","⚠ ERREUR"))</f>
        <v/>
      </c>
      <c r="F1354" s="148" t="b">
        <v>0</v>
      </c>
      <c r="J1354" s="2" t="str">
        <f>IF(B1354="","",_xlfn.XLOOKUP(B1354,Données!$P$2:$P$11,Données!$Q$2:$Q$11,""))</f>
        <v/>
      </c>
    </row>
    <row r="1355" spans="1:10" ht="24.75" customHeight="1" x14ac:dyDescent="0.25">
      <c r="A1355" s="100"/>
      <c r="B1355" s="100"/>
      <c r="C1355" s="100"/>
      <c r="D1355" s="105" t="str">
        <f>IF(OR(Historique!$B1355="",Historique!$C1355=""),"",IF(IFERROR(COUNTIF(INDEX(Données!$E$2:$Z$100,0,MATCH(Historique!$B1355,Données!$E$1:$Z$1,0)),Historique!$C1355),0)&gt;0,"OK","⚠ ERREUR"))</f>
        <v/>
      </c>
      <c r="F1355" s="148" t="b">
        <v>0</v>
      </c>
      <c r="J1355" s="2" t="str">
        <f>IF(B1355="","",_xlfn.XLOOKUP(B1355,Données!$P$2:$P$11,Données!$Q$2:$Q$11,""))</f>
        <v/>
      </c>
    </row>
    <row r="1356" spans="1:10" ht="24.75" customHeight="1" x14ac:dyDescent="0.25">
      <c r="A1356" s="100"/>
      <c r="B1356" s="100"/>
      <c r="C1356" s="100"/>
      <c r="D1356" s="105" t="str">
        <f>IF(OR(Historique!$B1356="",Historique!$C1356=""),"",IF(IFERROR(COUNTIF(INDEX(Données!$E$2:$Z$100,0,MATCH(Historique!$B1356,Données!$E$1:$Z$1,0)),Historique!$C1356),0)&gt;0,"OK","⚠ ERREUR"))</f>
        <v/>
      </c>
      <c r="F1356" s="148" t="b">
        <v>0</v>
      </c>
      <c r="J1356" s="2" t="str">
        <f>IF(B1356="","",_xlfn.XLOOKUP(B1356,Données!$P$2:$P$11,Données!$Q$2:$Q$11,""))</f>
        <v/>
      </c>
    </row>
    <row r="1357" spans="1:10" ht="24.75" customHeight="1" x14ac:dyDescent="0.25">
      <c r="A1357" s="100"/>
      <c r="B1357" s="100"/>
      <c r="C1357" s="100"/>
      <c r="D1357" s="105" t="str">
        <f>IF(OR(Historique!$B1357="",Historique!$C1357=""),"",IF(IFERROR(COUNTIF(INDEX(Données!$E$2:$Z$100,0,MATCH(Historique!$B1357,Données!$E$1:$Z$1,0)),Historique!$C1357),0)&gt;0,"OK","⚠ ERREUR"))</f>
        <v/>
      </c>
      <c r="F1357" s="148" t="b">
        <v>0</v>
      </c>
      <c r="J1357" s="2" t="str">
        <f>IF(B1357="","",_xlfn.XLOOKUP(B1357,Données!$P$2:$P$11,Données!$Q$2:$Q$11,""))</f>
        <v/>
      </c>
    </row>
    <row r="1358" spans="1:10" ht="24.75" customHeight="1" x14ac:dyDescent="0.25">
      <c r="A1358" s="100"/>
      <c r="B1358" s="100"/>
      <c r="C1358" s="100"/>
      <c r="D1358" s="105" t="str">
        <f>IF(OR(Historique!$B1358="",Historique!$C1358=""),"",IF(IFERROR(COUNTIF(INDEX(Données!$E$2:$Z$100,0,MATCH(Historique!$B1358,Données!$E$1:$Z$1,0)),Historique!$C1358),0)&gt;0,"OK","⚠ ERREUR"))</f>
        <v/>
      </c>
      <c r="F1358" s="148" t="b">
        <v>0</v>
      </c>
      <c r="J1358" s="2" t="str">
        <f>IF(B1358="","",_xlfn.XLOOKUP(B1358,Données!$P$2:$P$11,Données!$Q$2:$Q$11,""))</f>
        <v/>
      </c>
    </row>
    <row r="1359" spans="1:10" ht="24.75" customHeight="1" x14ac:dyDescent="0.25">
      <c r="A1359" s="100"/>
      <c r="B1359" s="100"/>
      <c r="C1359" s="100"/>
      <c r="D1359" s="105" t="str">
        <f>IF(OR(Historique!$B1359="",Historique!$C1359=""),"",IF(IFERROR(COUNTIF(INDEX(Données!$E$2:$Z$100,0,MATCH(Historique!$B1359,Données!$E$1:$Z$1,0)),Historique!$C1359),0)&gt;0,"OK","⚠ ERREUR"))</f>
        <v/>
      </c>
      <c r="F1359" s="148" t="b">
        <v>0</v>
      </c>
      <c r="J1359" s="2" t="str">
        <f>IF(B1359="","",_xlfn.XLOOKUP(B1359,Données!$P$2:$P$11,Données!$Q$2:$Q$11,""))</f>
        <v/>
      </c>
    </row>
    <row r="1360" spans="1:10" ht="24.75" customHeight="1" x14ac:dyDescent="0.25">
      <c r="A1360" s="100"/>
      <c r="B1360" s="100"/>
      <c r="C1360" s="100"/>
      <c r="D1360" s="105" t="str">
        <f>IF(OR(Historique!$B1360="",Historique!$C1360=""),"",IF(IFERROR(COUNTIF(INDEX(Données!$E$2:$Z$100,0,MATCH(Historique!$B1360,Données!$E$1:$Z$1,0)),Historique!$C1360),0)&gt;0,"OK","⚠ ERREUR"))</f>
        <v/>
      </c>
      <c r="F1360" s="148" t="b">
        <v>0</v>
      </c>
      <c r="J1360" s="2" t="str">
        <f>IF(B1360="","",_xlfn.XLOOKUP(B1360,Données!$P$2:$P$11,Données!$Q$2:$Q$11,""))</f>
        <v/>
      </c>
    </row>
    <row r="1361" spans="1:10" ht="24.75" customHeight="1" x14ac:dyDescent="0.25">
      <c r="A1361" s="100"/>
      <c r="B1361" s="100"/>
      <c r="C1361" s="100"/>
      <c r="D1361" s="105" t="str">
        <f>IF(OR(Historique!$B1361="",Historique!$C1361=""),"",IF(IFERROR(COUNTIF(INDEX(Données!$E$2:$Z$100,0,MATCH(Historique!$B1361,Données!$E$1:$Z$1,0)),Historique!$C1361),0)&gt;0,"OK","⚠ ERREUR"))</f>
        <v/>
      </c>
      <c r="F1361" s="148" t="b">
        <v>0</v>
      </c>
      <c r="J1361" s="2" t="str">
        <f>IF(B1361="","",_xlfn.XLOOKUP(B1361,Données!$P$2:$P$11,Données!$Q$2:$Q$11,""))</f>
        <v/>
      </c>
    </row>
    <row r="1362" spans="1:10" ht="24.75" customHeight="1" x14ac:dyDescent="0.25">
      <c r="A1362" s="100"/>
      <c r="B1362" s="100"/>
      <c r="C1362" s="100"/>
      <c r="D1362" s="105" t="str">
        <f>IF(OR(Historique!$B1362="",Historique!$C1362=""),"",IF(IFERROR(COUNTIF(INDEX(Données!$E$2:$Z$100,0,MATCH(Historique!$B1362,Données!$E$1:$Z$1,0)),Historique!$C1362),0)&gt;0,"OK","⚠ ERREUR"))</f>
        <v/>
      </c>
      <c r="F1362" s="148" t="b">
        <v>0</v>
      </c>
      <c r="J1362" s="2" t="str">
        <f>IF(B1362="","",_xlfn.XLOOKUP(B1362,Données!$P$2:$P$11,Données!$Q$2:$Q$11,""))</f>
        <v/>
      </c>
    </row>
    <row r="1363" spans="1:10" ht="24.75" customHeight="1" x14ac:dyDescent="0.25">
      <c r="A1363" s="100"/>
      <c r="B1363" s="100"/>
      <c r="C1363" s="100"/>
      <c r="D1363" s="105" t="str">
        <f>IF(OR(Historique!$B1363="",Historique!$C1363=""),"",IF(IFERROR(COUNTIF(INDEX(Données!$E$2:$Z$100,0,MATCH(Historique!$B1363,Données!$E$1:$Z$1,0)),Historique!$C1363),0)&gt;0,"OK","⚠ ERREUR"))</f>
        <v/>
      </c>
      <c r="F1363" s="148" t="b">
        <v>0</v>
      </c>
      <c r="J1363" s="2" t="str">
        <f>IF(B1363="","",_xlfn.XLOOKUP(B1363,Données!$P$2:$P$11,Données!$Q$2:$Q$11,""))</f>
        <v/>
      </c>
    </row>
    <row r="1364" spans="1:10" ht="24.75" customHeight="1" x14ac:dyDescent="0.25">
      <c r="A1364" s="100"/>
      <c r="B1364" s="100"/>
      <c r="C1364" s="100"/>
      <c r="D1364" s="105" t="str">
        <f>IF(OR(Historique!$B1364="",Historique!$C1364=""),"",IF(IFERROR(COUNTIF(INDEX(Données!$E$2:$Z$100,0,MATCH(Historique!$B1364,Données!$E$1:$Z$1,0)),Historique!$C1364),0)&gt;0,"OK","⚠ ERREUR"))</f>
        <v/>
      </c>
      <c r="F1364" s="148" t="b">
        <v>0</v>
      </c>
      <c r="J1364" s="2" t="str">
        <f>IF(B1364="","",_xlfn.XLOOKUP(B1364,Données!$P$2:$P$11,Données!$Q$2:$Q$11,""))</f>
        <v/>
      </c>
    </row>
    <row r="1365" spans="1:10" ht="24.75" customHeight="1" x14ac:dyDescent="0.25">
      <c r="A1365" s="100"/>
      <c r="B1365" s="100"/>
      <c r="C1365" s="100"/>
      <c r="D1365" s="105" t="str">
        <f>IF(OR(Historique!$B1365="",Historique!$C1365=""),"",IF(IFERROR(COUNTIF(INDEX(Données!$E$2:$Z$100,0,MATCH(Historique!$B1365,Données!$E$1:$Z$1,0)),Historique!$C1365),0)&gt;0,"OK","⚠ ERREUR"))</f>
        <v/>
      </c>
      <c r="F1365" s="148" t="b">
        <v>0</v>
      </c>
      <c r="J1365" s="2" t="str">
        <f>IF(B1365="","",_xlfn.XLOOKUP(B1365,Données!$P$2:$P$11,Données!$Q$2:$Q$11,""))</f>
        <v/>
      </c>
    </row>
    <row r="1366" spans="1:10" ht="24.75" customHeight="1" x14ac:dyDescent="0.25">
      <c r="A1366" s="100"/>
      <c r="B1366" s="100"/>
      <c r="C1366" s="100"/>
      <c r="D1366" s="105" t="str">
        <f>IF(OR(Historique!$B1366="",Historique!$C1366=""),"",IF(IFERROR(COUNTIF(INDEX(Données!$E$2:$Z$100,0,MATCH(Historique!$B1366,Données!$E$1:$Z$1,0)),Historique!$C1366),0)&gt;0,"OK","⚠ ERREUR"))</f>
        <v/>
      </c>
      <c r="F1366" s="148" t="b">
        <v>0</v>
      </c>
      <c r="J1366" s="2" t="str">
        <f>IF(B1366="","",_xlfn.XLOOKUP(B1366,Données!$P$2:$P$11,Données!$Q$2:$Q$11,""))</f>
        <v/>
      </c>
    </row>
    <row r="1367" spans="1:10" ht="24.75" customHeight="1" x14ac:dyDescent="0.25">
      <c r="A1367" s="100"/>
      <c r="B1367" s="100"/>
      <c r="C1367" s="100"/>
      <c r="D1367" s="105" t="str">
        <f>IF(OR(Historique!$B1367="",Historique!$C1367=""),"",IF(IFERROR(COUNTIF(INDEX(Données!$E$2:$Z$100,0,MATCH(Historique!$B1367,Données!$E$1:$Z$1,0)),Historique!$C1367),0)&gt;0,"OK","⚠ ERREUR"))</f>
        <v/>
      </c>
      <c r="F1367" s="148" t="b">
        <v>0</v>
      </c>
      <c r="J1367" s="2" t="str">
        <f>IF(B1367="","",_xlfn.XLOOKUP(B1367,Données!$P$2:$P$11,Données!$Q$2:$Q$11,""))</f>
        <v/>
      </c>
    </row>
    <row r="1368" spans="1:10" ht="24.75" customHeight="1" x14ac:dyDescent="0.25">
      <c r="A1368" s="100"/>
      <c r="B1368" s="100"/>
      <c r="C1368" s="100"/>
      <c r="D1368" s="105" t="str">
        <f>IF(OR(Historique!$B1368="",Historique!$C1368=""),"",IF(IFERROR(COUNTIF(INDEX(Données!$E$2:$Z$100,0,MATCH(Historique!$B1368,Données!$E$1:$Z$1,0)),Historique!$C1368),0)&gt;0,"OK","⚠ ERREUR"))</f>
        <v/>
      </c>
      <c r="F1368" s="148" t="b">
        <v>0</v>
      </c>
      <c r="J1368" s="2" t="str">
        <f>IF(B1368="","",_xlfn.XLOOKUP(B1368,Données!$P$2:$P$11,Données!$Q$2:$Q$11,""))</f>
        <v/>
      </c>
    </row>
    <row r="1369" spans="1:10" ht="24.75" customHeight="1" x14ac:dyDescent="0.25">
      <c r="A1369" s="100"/>
      <c r="B1369" s="100"/>
      <c r="C1369" s="100"/>
      <c r="D1369" s="105" t="str">
        <f>IF(OR(Historique!$B1369="",Historique!$C1369=""),"",IF(IFERROR(COUNTIF(INDEX(Données!$E$2:$Z$100,0,MATCH(Historique!$B1369,Données!$E$1:$Z$1,0)),Historique!$C1369),0)&gt;0,"OK","⚠ ERREUR"))</f>
        <v/>
      </c>
      <c r="F1369" s="148" t="b">
        <v>0</v>
      </c>
      <c r="J1369" s="2" t="str">
        <f>IF(B1369="","",_xlfn.XLOOKUP(B1369,Données!$P$2:$P$11,Données!$Q$2:$Q$11,""))</f>
        <v/>
      </c>
    </row>
    <row r="1370" spans="1:10" ht="24.75" customHeight="1" x14ac:dyDescent="0.25">
      <c r="A1370" s="100"/>
      <c r="B1370" s="100"/>
      <c r="C1370" s="100"/>
      <c r="D1370" s="105" t="str">
        <f>IF(OR(Historique!$B1370="",Historique!$C1370=""),"",IF(IFERROR(COUNTIF(INDEX(Données!$E$2:$Z$100,0,MATCH(Historique!$B1370,Données!$E$1:$Z$1,0)),Historique!$C1370),0)&gt;0,"OK","⚠ ERREUR"))</f>
        <v/>
      </c>
      <c r="F1370" s="148" t="b">
        <v>0</v>
      </c>
      <c r="J1370" s="2" t="str">
        <f>IF(B1370="","",_xlfn.XLOOKUP(B1370,Données!$P$2:$P$11,Données!$Q$2:$Q$11,""))</f>
        <v/>
      </c>
    </row>
    <row r="1371" spans="1:10" ht="24.75" customHeight="1" x14ac:dyDescent="0.25">
      <c r="A1371" s="100"/>
      <c r="B1371" s="100"/>
      <c r="C1371" s="100"/>
      <c r="D1371" s="105" t="str">
        <f>IF(OR(Historique!$B1371="",Historique!$C1371=""),"",IF(IFERROR(COUNTIF(INDEX(Données!$E$2:$Z$100,0,MATCH(Historique!$B1371,Données!$E$1:$Z$1,0)),Historique!$C1371),0)&gt;0,"OK","⚠ ERREUR"))</f>
        <v/>
      </c>
      <c r="F1371" s="148" t="b">
        <v>0</v>
      </c>
      <c r="J1371" s="2" t="str">
        <f>IF(B1371="","",_xlfn.XLOOKUP(B1371,Données!$P$2:$P$11,Données!$Q$2:$Q$11,""))</f>
        <v/>
      </c>
    </row>
    <row r="1372" spans="1:10" ht="24.75" customHeight="1" x14ac:dyDescent="0.25">
      <c r="A1372" s="100"/>
      <c r="B1372" s="100"/>
      <c r="C1372" s="100"/>
      <c r="D1372" s="105" t="str">
        <f>IF(OR(Historique!$B1372="",Historique!$C1372=""),"",IF(IFERROR(COUNTIF(INDEX(Données!$E$2:$Z$100,0,MATCH(Historique!$B1372,Données!$E$1:$Z$1,0)),Historique!$C1372),0)&gt;0,"OK","⚠ ERREUR"))</f>
        <v/>
      </c>
      <c r="F1372" s="148" t="b">
        <v>0</v>
      </c>
      <c r="J1372" s="2" t="str">
        <f>IF(B1372="","",_xlfn.XLOOKUP(B1372,Données!$P$2:$P$11,Données!$Q$2:$Q$11,""))</f>
        <v/>
      </c>
    </row>
    <row r="1373" spans="1:10" ht="24.75" customHeight="1" x14ac:dyDescent="0.25">
      <c r="A1373" s="100"/>
      <c r="B1373" s="100"/>
      <c r="C1373" s="100"/>
      <c r="D1373" s="105" t="str">
        <f>IF(OR(Historique!$B1373="",Historique!$C1373=""),"",IF(IFERROR(COUNTIF(INDEX(Données!$E$2:$Z$100,0,MATCH(Historique!$B1373,Données!$E$1:$Z$1,0)),Historique!$C1373),0)&gt;0,"OK","⚠ ERREUR"))</f>
        <v/>
      </c>
      <c r="F1373" s="148" t="b">
        <v>0</v>
      </c>
      <c r="J1373" s="2" t="str">
        <f>IF(B1373="","",_xlfn.XLOOKUP(B1373,Données!$P$2:$P$11,Données!$Q$2:$Q$11,""))</f>
        <v/>
      </c>
    </row>
    <row r="1374" spans="1:10" ht="24.75" customHeight="1" x14ac:dyDescent="0.25">
      <c r="A1374" s="100"/>
      <c r="B1374" s="100"/>
      <c r="C1374" s="100"/>
      <c r="D1374" s="105" t="str">
        <f>IF(OR(Historique!$B1374="",Historique!$C1374=""),"",IF(IFERROR(COUNTIF(INDEX(Données!$E$2:$Z$100,0,MATCH(Historique!$B1374,Données!$E$1:$Z$1,0)),Historique!$C1374),0)&gt;0,"OK","⚠ ERREUR"))</f>
        <v/>
      </c>
      <c r="F1374" s="148" t="b">
        <v>0</v>
      </c>
      <c r="J1374" s="2" t="str">
        <f>IF(B1374="","",_xlfn.XLOOKUP(B1374,Données!$P$2:$P$11,Données!$Q$2:$Q$11,""))</f>
        <v/>
      </c>
    </row>
    <row r="1375" spans="1:10" ht="24.75" customHeight="1" x14ac:dyDescent="0.25">
      <c r="A1375" s="100"/>
      <c r="B1375" s="100"/>
      <c r="C1375" s="100"/>
      <c r="D1375" s="105" t="str">
        <f>IF(OR(Historique!$B1375="",Historique!$C1375=""),"",IF(IFERROR(COUNTIF(INDEX(Données!$E$2:$Z$100,0,MATCH(Historique!$B1375,Données!$E$1:$Z$1,0)),Historique!$C1375),0)&gt;0,"OK","⚠ ERREUR"))</f>
        <v/>
      </c>
      <c r="F1375" s="148" t="b">
        <v>0</v>
      </c>
      <c r="J1375" s="2" t="str">
        <f>IF(B1375="","",_xlfn.XLOOKUP(B1375,Données!$P$2:$P$11,Données!$Q$2:$Q$11,""))</f>
        <v/>
      </c>
    </row>
    <row r="1376" spans="1:10" ht="24.75" customHeight="1" x14ac:dyDescent="0.25">
      <c r="A1376" s="100"/>
      <c r="B1376" s="100"/>
      <c r="C1376" s="100"/>
      <c r="D1376" s="105" t="str">
        <f>IF(OR(Historique!$B1376="",Historique!$C1376=""),"",IF(IFERROR(COUNTIF(INDEX(Données!$E$2:$Z$100,0,MATCH(Historique!$B1376,Données!$E$1:$Z$1,0)),Historique!$C1376),0)&gt;0,"OK","⚠ ERREUR"))</f>
        <v/>
      </c>
      <c r="F1376" s="148" t="b">
        <v>0</v>
      </c>
      <c r="J1376" s="2" t="str">
        <f>IF(B1376="","",_xlfn.XLOOKUP(B1376,Données!$P$2:$P$11,Données!$Q$2:$Q$11,""))</f>
        <v/>
      </c>
    </row>
    <row r="1377" spans="1:10" ht="24.75" customHeight="1" x14ac:dyDescent="0.25">
      <c r="A1377" s="100"/>
      <c r="B1377" s="100"/>
      <c r="C1377" s="100"/>
      <c r="D1377" s="105" t="str">
        <f>IF(OR(Historique!$B1377="",Historique!$C1377=""),"",IF(IFERROR(COUNTIF(INDEX(Données!$E$2:$Z$100,0,MATCH(Historique!$B1377,Données!$E$1:$Z$1,0)),Historique!$C1377),0)&gt;0,"OK","⚠ ERREUR"))</f>
        <v/>
      </c>
      <c r="F1377" s="148" t="b">
        <v>0</v>
      </c>
      <c r="J1377" s="2" t="str">
        <f>IF(B1377="","",_xlfn.XLOOKUP(B1377,Données!$P$2:$P$11,Données!$Q$2:$Q$11,""))</f>
        <v/>
      </c>
    </row>
    <row r="1378" spans="1:10" ht="24.75" customHeight="1" x14ac:dyDescent="0.25">
      <c r="A1378" s="100"/>
      <c r="B1378" s="100"/>
      <c r="C1378" s="100"/>
      <c r="D1378" s="105" t="str">
        <f>IF(OR(Historique!$B1378="",Historique!$C1378=""),"",IF(IFERROR(COUNTIF(INDEX(Données!$E$2:$Z$100,0,MATCH(Historique!$B1378,Données!$E$1:$Z$1,0)),Historique!$C1378),0)&gt;0,"OK","⚠ ERREUR"))</f>
        <v/>
      </c>
      <c r="F1378" s="148" t="b">
        <v>0</v>
      </c>
      <c r="J1378" s="2" t="str">
        <f>IF(B1378="","",_xlfn.XLOOKUP(B1378,Données!$P$2:$P$11,Données!$Q$2:$Q$11,""))</f>
        <v/>
      </c>
    </row>
    <row r="1379" spans="1:10" ht="24.75" customHeight="1" x14ac:dyDescent="0.25">
      <c r="A1379" s="100"/>
      <c r="B1379" s="100"/>
      <c r="C1379" s="100"/>
      <c r="D1379" s="105" t="str">
        <f>IF(OR(Historique!$B1379="",Historique!$C1379=""),"",IF(IFERROR(COUNTIF(INDEX(Données!$E$2:$Z$100,0,MATCH(Historique!$B1379,Données!$E$1:$Z$1,0)),Historique!$C1379),0)&gt;0,"OK","⚠ ERREUR"))</f>
        <v/>
      </c>
      <c r="F1379" s="148" t="b">
        <v>0</v>
      </c>
      <c r="J1379" s="2" t="str">
        <f>IF(B1379="","",_xlfn.XLOOKUP(B1379,Données!$P$2:$P$11,Données!$Q$2:$Q$11,""))</f>
        <v/>
      </c>
    </row>
    <row r="1380" spans="1:10" ht="24.75" customHeight="1" x14ac:dyDescent="0.25">
      <c r="A1380" s="100"/>
      <c r="B1380" s="100"/>
      <c r="C1380" s="100"/>
      <c r="D1380" s="105" t="str">
        <f>IF(OR(Historique!$B1380="",Historique!$C1380=""),"",IF(IFERROR(COUNTIF(INDEX(Données!$E$2:$Z$100,0,MATCH(Historique!$B1380,Données!$E$1:$Z$1,0)),Historique!$C1380),0)&gt;0,"OK","⚠ ERREUR"))</f>
        <v/>
      </c>
      <c r="F1380" s="148" t="b">
        <v>0</v>
      </c>
      <c r="J1380" s="2" t="str">
        <f>IF(B1380="","",_xlfn.XLOOKUP(B1380,Données!$P$2:$P$11,Données!$Q$2:$Q$11,""))</f>
        <v/>
      </c>
    </row>
    <row r="1381" spans="1:10" ht="24.75" customHeight="1" x14ac:dyDescent="0.25">
      <c r="A1381" s="100"/>
      <c r="B1381" s="100"/>
      <c r="C1381" s="100"/>
      <c r="D1381" s="105" t="str">
        <f>IF(OR(Historique!$B1381="",Historique!$C1381=""),"",IF(IFERROR(COUNTIF(INDEX(Données!$E$2:$Z$100,0,MATCH(Historique!$B1381,Données!$E$1:$Z$1,0)),Historique!$C1381),0)&gt;0,"OK","⚠ ERREUR"))</f>
        <v/>
      </c>
      <c r="F1381" s="148" t="b">
        <v>0</v>
      </c>
      <c r="J1381" s="2" t="str">
        <f>IF(B1381="","",_xlfn.XLOOKUP(B1381,Données!$P$2:$P$11,Données!$Q$2:$Q$11,""))</f>
        <v/>
      </c>
    </row>
    <row r="1382" spans="1:10" ht="24.75" customHeight="1" x14ac:dyDescent="0.25">
      <c r="A1382" s="100"/>
      <c r="B1382" s="100"/>
      <c r="C1382" s="100"/>
      <c r="D1382" s="105" t="str">
        <f>IF(OR(Historique!$B1382="",Historique!$C1382=""),"",IF(IFERROR(COUNTIF(INDEX(Données!$E$2:$Z$100,0,MATCH(Historique!$B1382,Données!$E$1:$Z$1,0)),Historique!$C1382),0)&gt;0,"OK","⚠ ERREUR"))</f>
        <v/>
      </c>
      <c r="F1382" s="148" t="b">
        <v>0</v>
      </c>
      <c r="J1382" s="2" t="str">
        <f>IF(B1382="","",_xlfn.XLOOKUP(B1382,Données!$P$2:$P$11,Données!$Q$2:$Q$11,""))</f>
        <v/>
      </c>
    </row>
    <row r="1383" spans="1:10" ht="24.75" customHeight="1" x14ac:dyDescent="0.25">
      <c r="A1383" s="100"/>
      <c r="B1383" s="100"/>
      <c r="C1383" s="100"/>
      <c r="D1383" s="105" t="str">
        <f>IF(OR(Historique!$B1383="",Historique!$C1383=""),"",IF(IFERROR(COUNTIF(INDEX(Données!$E$2:$Z$100,0,MATCH(Historique!$B1383,Données!$E$1:$Z$1,0)),Historique!$C1383),0)&gt;0,"OK","⚠ ERREUR"))</f>
        <v/>
      </c>
      <c r="F1383" s="148" t="b">
        <v>0</v>
      </c>
      <c r="J1383" s="2" t="str">
        <f>IF(B1383="","",_xlfn.XLOOKUP(B1383,Données!$P$2:$P$11,Données!$Q$2:$Q$11,""))</f>
        <v/>
      </c>
    </row>
    <row r="1384" spans="1:10" ht="24.75" customHeight="1" x14ac:dyDescent="0.25">
      <c r="A1384" s="100"/>
      <c r="B1384" s="100"/>
      <c r="C1384" s="100"/>
      <c r="D1384" s="105" t="str">
        <f>IF(OR(Historique!$B1384="",Historique!$C1384=""),"",IF(IFERROR(COUNTIF(INDEX(Données!$E$2:$Z$100,0,MATCH(Historique!$B1384,Données!$E$1:$Z$1,0)),Historique!$C1384),0)&gt;0,"OK","⚠ ERREUR"))</f>
        <v/>
      </c>
      <c r="F1384" s="148" t="b">
        <v>0</v>
      </c>
      <c r="J1384" s="2" t="str">
        <f>IF(B1384="","",_xlfn.XLOOKUP(B1384,Données!$P$2:$P$11,Données!$Q$2:$Q$11,""))</f>
        <v/>
      </c>
    </row>
    <row r="1385" spans="1:10" ht="24.75" customHeight="1" x14ac:dyDescent="0.25">
      <c r="A1385" s="100"/>
      <c r="B1385" s="100"/>
      <c r="C1385" s="100"/>
      <c r="D1385" s="105" t="str">
        <f>IF(OR(Historique!$B1385="",Historique!$C1385=""),"",IF(IFERROR(COUNTIF(INDEX(Données!$E$2:$Z$100,0,MATCH(Historique!$B1385,Données!$E$1:$Z$1,0)),Historique!$C1385),0)&gt;0,"OK","⚠ ERREUR"))</f>
        <v/>
      </c>
      <c r="F1385" s="148" t="b">
        <v>0</v>
      </c>
      <c r="J1385" s="2" t="str">
        <f>IF(B1385="","",_xlfn.XLOOKUP(B1385,Données!$P$2:$P$11,Données!$Q$2:$Q$11,""))</f>
        <v/>
      </c>
    </row>
    <row r="1386" spans="1:10" ht="24.75" customHeight="1" x14ac:dyDescent="0.25">
      <c r="A1386" s="100"/>
      <c r="B1386" s="100"/>
      <c r="C1386" s="100"/>
      <c r="D1386" s="105" t="str">
        <f>IF(OR(Historique!$B1386="",Historique!$C1386=""),"",IF(IFERROR(COUNTIF(INDEX(Données!$E$2:$Z$100,0,MATCH(Historique!$B1386,Données!$E$1:$Z$1,0)),Historique!$C1386),0)&gt;0,"OK","⚠ ERREUR"))</f>
        <v/>
      </c>
      <c r="F1386" s="148" t="b">
        <v>0</v>
      </c>
      <c r="J1386" s="2" t="str">
        <f>IF(B1386="","",_xlfn.XLOOKUP(B1386,Données!$P$2:$P$11,Données!$Q$2:$Q$11,""))</f>
        <v/>
      </c>
    </row>
    <row r="1387" spans="1:10" ht="24.75" customHeight="1" x14ac:dyDescent="0.25">
      <c r="A1387" s="100"/>
      <c r="B1387" s="100"/>
      <c r="C1387" s="100"/>
      <c r="D1387" s="105" t="str">
        <f>IF(OR(Historique!$B1387="",Historique!$C1387=""),"",IF(IFERROR(COUNTIF(INDEX(Données!$E$2:$Z$100,0,MATCH(Historique!$B1387,Données!$E$1:$Z$1,0)),Historique!$C1387),0)&gt;0,"OK","⚠ ERREUR"))</f>
        <v/>
      </c>
      <c r="F1387" s="148" t="b">
        <v>0</v>
      </c>
      <c r="J1387" s="2" t="str">
        <f>IF(B1387="","",_xlfn.XLOOKUP(B1387,Données!$P$2:$P$11,Données!$Q$2:$Q$11,""))</f>
        <v/>
      </c>
    </row>
    <row r="1388" spans="1:10" ht="24.75" customHeight="1" x14ac:dyDescent="0.25">
      <c r="A1388" s="100"/>
      <c r="B1388" s="100"/>
      <c r="C1388" s="100"/>
      <c r="D1388" s="105" t="str">
        <f>IF(OR(Historique!$B1388="",Historique!$C1388=""),"",IF(IFERROR(COUNTIF(INDEX(Données!$E$2:$Z$100,0,MATCH(Historique!$B1388,Données!$E$1:$Z$1,0)),Historique!$C1388),0)&gt;0,"OK","⚠ ERREUR"))</f>
        <v/>
      </c>
      <c r="F1388" s="148" t="b">
        <v>0</v>
      </c>
      <c r="J1388" s="2" t="str">
        <f>IF(B1388="","",_xlfn.XLOOKUP(B1388,Données!$P$2:$P$11,Données!$Q$2:$Q$11,""))</f>
        <v/>
      </c>
    </row>
    <row r="1389" spans="1:10" ht="24.75" customHeight="1" x14ac:dyDescent="0.25">
      <c r="A1389" s="100"/>
      <c r="B1389" s="100"/>
      <c r="C1389" s="100"/>
      <c r="D1389" s="105" t="str">
        <f>IF(OR(Historique!$B1389="",Historique!$C1389=""),"",IF(IFERROR(COUNTIF(INDEX(Données!$E$2:$Z$100,0,MATCH(Historique!$B1389,Données!$E$1:$Z$1,0)),Historique!$C1389),0)&gt;0,"OK","⚠ ERREUR"))</f>
        <v/>
      </c>
      <c r="F1389" s="148" t="b">
        <v>0</v>
      </c>
      <c r="J1389" s="2" t="str">
        <f>IF(B1389="","",_xlfn.XLOOKUP(B1389,Données!$P$2:$P$11,Données!$Q$2:$Q$11,""))</f>
        <v/>
      </c>
    </row>
    <row r="1390" spans="1:10" ht="24.75" customHeight="1" x14ac:dyDescent="0.25">
      <c r="A1390" s="100"/>
      <c r="B1390" s="100"/>
      <c r="C1390" s="100"/>
      <c r="D1390" s="105" t="str">
        <f>IF(OR(Historique!$B1390="",Historique!$C1390=""),"",IF(IFERROR(COUNTIF(INDEX(Données!$E$2:$Z$100,0,MATCH(Historique!$B1390,Données!$E$1:$Z$1,0)),Historique!$C1390),0)&gt;0,"OK","⚠ ERREUR"))</f>
        <v/>
      </c>
      <c r="F1390" s="148" t="b">
        <v>0</v>
      </c>
      <c r="J1390" s="2" t="str">
        <f>IF(B1390="","",_xlfn.XLOOKUP(B1390,Données!$P$2:$P$11,Données!$Q$2:$Q$11,""))</f>
        <v/>
      </c>
    </row>
    <row r="1391" spans="1:10" ht="24.75" customHeight="1" x14ac:dyDescent="0.25">
      <c r="A1391" s="100"/>
      <c r="B1391" s="100"/>
      <c r="C1391" s="100"/>
      <c r="D1391" s="105" t="str">
        <f>IF(OR(Historique!$B1391="",Historique!$C1391=""),"",IF(IFERROR(COUNTIF(INDEX(Données!$E$2:$Z$100,0,MATCH(Historique!$B1391,Données!$E$1:$Z$1,0)),Historique!$C1391),0)&gt;0,"OK","⚠ ERREUR"))</f>
        <v/>
      </c>
      <c r="F1391" s="148" t="b">
        <v>0</v>
      </c>
      <c r="J1391" s="2" t="str">
        <f>IF(B1391="","",_xlfn.XLOOKUP(B1391,Données!$P$2:$P$11,Données!$Q$2:$Q$11,""))</f>
        <v/>
      </c>
    </row>
    <row r="1392" spans="1:10" ht="24.75" customHeight="1" x14ac:dyDescent="0.25">
      <c r="A1392" s="100"/>
      <c r="B1392" s="100"/>
      <c r="C1392" s="100"/>
      <c r="D1392" s="105" t="str">
        <f>IF(OR(Historique!$B1392="",Historique!$C1392=""),"",IF(IFERROR(COUNTIF(INDEX(Données!$E$2:$Z$100,0,MATCH(Historique!$B1392,Données!$E$1:$Z$1,0)),Historique!$C1392),0)&gt;0,"OK","⚠ ERREUR"))</f>
        <v/>
      </c>
      <c r="F1392" s="148" t="b">
        <v>0</v>
      </c>
      <c r="J1392" s="2" t="str">
        <f>IF(B1392="","",_xlfn.XLOOKUP(B1392,Données!$P$2:$P$11,Données!$Q$2:$Q$11,""))</f>
        <v/>
      </c>
    </row>
    <row r="1393" spans="1:10" ht="24.75" customHeight="1" x14ac:dyDescent="0.25">
      <c r="A1393" s="100"/>
      <c r="B1393" s="100"/>
      <c r="C1393" s="100"/>
      <c r="D1393" s="105" t="str">
        <f>IF(OR(Historique!$B1393="",Historique!$C1393=""),"",IF(IFERROR(COUNTIF(INDEX(Données!$E$2:$Z$100,0,MATCH(Historique!$B1393,Données!$E$1:$Z$1,0)),Historique!$C1393),0)&gt;0,"OK","⚠ ERREUR"))</f>
        <v/>
      </c>
      <c r="F1393" s="148" t="b">
        <v>0</v>
      </c>
      <c r="J1393" s="2" t="str">
        <f>IF(B1393="","",_xlfn.XLOOKUP(B1393,Données!$P$2:$P$11,Données!$Q$2:$Q$11,""))</f>
        <v/>
      </c>
    </row>
    <row r="1394" spans="1:10" ht="24.75" customHeight="1" x14ac:dyDescent="0.25">
      <c r="A1394" s="100"/>
      <c r="B1394" s="100"/>
      <c r="C1394" s="100"/>
      <c r="D1394" s="105" t="str">
        <f>IF(OR(Historique!$B1394="",Historique!$C1394=""),"",IF(IFERROR(COUNTIF(INDEX(Données!$E$2:$Z$100,0,MATCH(Historique!$B1394,Données!$E$1:$Z$1,0)),Historique!$C1394),0)&gt;0,"OK","⚠ ERREUR"))</f>
        <v/>
      </c>
      <c r="F1394" s="148" t="b">
        <v>0</v>
      </c>
      <c r="J1394" s="2" t="str">
        <f>IF(B1394="","",_xlfn.XLOOKUP(B1394,Données!$P$2:$P$11,Données!$Q$2:$Q$11,""))</f>
        <v/>
      </c>
    </row>
    <row r="1395" spans="1:10" ht="24.75" customHeight="1" x14ac:dyDescent="0.25">
      <c r="A1395" s="100"/>
      <c r="B1395" s="100"/>
      <c r="C1395" s="100"/>
      <c r="D1395" s="105" t="str">
        <f>IF(OR(Historique!$B1395="",Historique!$C1395=""),"",IF(IFERROR(COUNTIF(INDEX(Données!$E$2:$Z$100,0,MATCH(Historique!$B1395,Données!$E$1:$Z$1,0)),Historique!$C1395),0)&gt;0,"OK","⚠ ERREUR"))</f>
        <v/>
      </c>
      <c r="F1395" s="148" t="b">
        <v>0</v>
      </c>
      <c r="J1395" s="2" t="str">
        <f>IF(B1395="","",_xlfn.XLOOKUP(B1395,Données!$P$2:$P$11,Données!$Q$2:$Q$11,""))</f>
        <v/>
      </c>
    </row>
    <row r="1396" spans="1:10" ht="24.75" customHeight="1" x14ac:dyDescent="0.25">
      <c r="A1396" s="100"/>
      <c r="B1396" s="100"/>
      <c r="C1396" s="100"/>
      <c r="D1396" s="105" t="str">
        <f>IF(OR(Historique!$B1396="",Historique!$C1396=""),"",IF(IFERROR(COUNTIF(INDEX(Données!$E$2:$Z$100,0,MATCH(Historique!$B1396,Données!$E$1:$Z$1,0)),Historique!$C1396),0)&gt;0,"OK","⚠ ERREUR"))</f>
        <v/>
      </c>
      <c r="F1396" s="148" t="b">
        <v>0</v>
      </c>
      <c r="J1396" s="2" t="str">
        <f>IF(B1396="","",_xlfn.XLOOKUP(B1396,Données!$P$2:$P$11,Données!$Q$2:$Q$11,""))</f>
        <v/>
      </c>
    </row>
    <row r="1397" spans="1:10" ht="24.75" customHeight="1" x14ac:dyDescent="0.25">
      <c r="A1397" s="100"/>
      <c r="B1397" s="100"/>
      <c r="C1397" s="100"/>
      <c r="D1397" s="105" t="str">
        <f>IF(OR(Historique!$B1397="",Historique!$C1397=""),"",IF(IFERROR(COUNTIF(INDEX(Données!$E$2:$Z$100,0,MATCH(Historique!$B1397,Données!$E$1:$Z$1,0)),Historique!$C1397),0)&gt;0,"OK","⚠ ERREUR"))</f>
        <v/>
      </c>
      <c r="F1397" s="148" t="b">
        <v>0</v>
      </c>
      <c r="J1397" s="2" t="str">
        <f>IF(B1397="","",_xlfn.XLOOKUP(B1397,Données!$P$2:$P$11,Données!$Q$2:$Q$11,""))</f>
        <v/>
      </c>
    </row>
    <row r="1398" spans="1:10" ht="24.75" customHeight="1" x14ac:dyDescent="0.25">
      <c r="A1398" s="100"/>
      <c r="B1398" s="100"/>
      <c r="C1398" s="100"/>
      <c r="D1398" s="105" t="str">
        <f>IF(OR(Historique!$B1398="",Historique!$C1398=""),"",IF(IFERROR(COUNTIF(INDEX(Données!$E$2:$Z$100,0,MATCH(Historique!$B1398,Données!$E$1:$Z$1,0)),Historique!$C1398),0)&gt;0,"OK","⚠ ERREUR"))</f>
        <v/>
      </c>
      <c r="F1398" s="148" t="b">
        <v>0</v>
      </c>
      <c r="J1398" s="2" t="str">
        <f>IF(B1398="","",_xlfn.XLOOKUP(B1398,Données!$P$2:$P$11,Données!$Q$2:$Q$11,""))</f>
        <v/>
      </c>
    </row>
    <row r="1399" spans="1:10" ht="24.75" customHeight="1" x14ac:dyDescent="0.25">
      <c r="A1399" s="100"/>
      <c r="B1399" s="100"/>
      <c r="C1399" s="100"/>
      <c r="D1399" s="105" t="str">
        <f>IF(OR(Historique!$B1399="",Historique!$C1399=""),"",IF(IFERROR(COUNTIF(INDEX(Données!$E$2:$Z$100,0,MATCH(Historique!$B1399,Données!$E$1:$Z$1,0)),Historique!$C1399),0)&gt;0,"OK","⚠ ERREUR"))</f>
        <v/>
      </c>
      <c r="F1399" s="148" t="b">
        <v>0</v>
      </c>
      <c r="J1399" s="2" t="str">
        <f>IF(B1399="","",_xlfn.XLOOKUP(B1399,Données!$P$2:$P$11,Données!$Q$2:$Q$11,""))</f>
        <v/>
      </c>
    </row>
    <row r="1400" spans="1:10" ht="24.75" customHeight="1" x14ac:dyDescent="0.25">
      <c r="A1400" s="100"/>
      <c r="B1400" s="100"/>
      <c r="C1400" s="100"/>
      <c r="D1400" s="105" t="str">
        <f>IF(OR(Historique!$B1400="",Historique!$C1400=""),"",IF(IFERROR(COUNTIF(INDEX(Données!$E$2:$Z$100,0,MATCH(Historique!$B1400,Données!$E$1:$Z$1,0)),Historique!$C1400),0)&gt;0,"OK","⚠ ERREUR"))</f>
        <v/>
      </c>
      <c r="F1400" s="148" t="b">
        <v>0</v>
      </c>
      <c r="J1400" s="2" t="str">
        <f>IF(B1400="","",_xlfn.XLOOKUP(B1400,Données!$P$2:$P$11,Données!$Q$2:$Q$11,""))</f>
        <v/>
      </c>
    </row>
    <row r="1401" spans="1:10" ht="24.75" customHeight="1" x14ac:dyDescent="0.25">
      <c r="A1401" s="100"/>
      <c r="B1401" s="100"/>
      <c r="C1401" s="100"/>
      <c r="D1401" s="105" t="str">
        <f>IF(OR(Historique!$B1401="",Historique!$C1401=""),"",IF(IFERROR(COUNTIF(INDEX(Données!$E$2:$Z$100,0,MATCH(Historique!$B1401,Données!$E$1:$Z$1,0)),Historique!$C1401),0)&gt;0,"OK","⚠ ERREUR"))</f>
        <v/>
      </c>
      <c r="F1401" s="148" t="b">
        <v>0</v>
      </c>
      <c r="J1401" s="2" t="str">
        <f>IF(B1401="","",_xlfn.XLOOKUP(B1401,Données!$P$2:$P$11,Données!$Q$2:$Q$11,""))</f>
        <v/>
      </c>
    </row>
    <row r="1402" spans="1:10" ht="24.75" customHeight="1" x14ac:dyDescent="0.25">
      <c r="A1402" s="100"/>
      <c r="B1402" s="100"/>
      <c r="C1402" s="100"/>
      <c r="D1402" s="105" t="str">
        <f>IF(OR(Historique!$B1402="",Historique!$C1402=""),"",IF(IFERROR(COUNTIF(INDEX(Données!$E$2:$Z$100,0,MATCH(Historique!$B1402,Données!$E$1:$Z$1,0)),Historique!$C1402),0)&gt;0,"OK","⚠ ERREUR"))</f>
        <v/>
      </c>
      <c r="F1402" s="148" t="b">
        <v>0</v>
      </c>
      <c r="J1402" s="2" t="str">
        <f>IF(B1402="","",_xlfn.XLOOKUP(B1402,Données!$P$2:$P$11,Données!$Q$2:$Q$11,""))</f>
        <v/>
      </c>
    </row>
    <row r="1403" spans="1:10" ht="24.75" customHeight="1" x14ac:dyDescent="0.25">
      <c r="A1403" s="100"/>
      <c r="B1403" s="100"/>
      <c r="C1403" s="100"/>
      <c r="D1403" s="105" t="str">
        <f>IF(OR(Historique!$B1403="",Historique!$C1403=""),"",IF(IFERROR(COUNTIF(INDEX(Données!$E$2:$Z$100,0,MATCH(Historique!$B1403,Données!$E$1:$Z$1,0)),Historique!$C1403),0)&gt;0,"OK","⚠ ERREUR"))</f>
        <v/>
      </c>
      <c r="F1403" s="148" t="b">
        <v>0</v>
      </c>
      <c r="J1403" s="2" t="str">
        <f>IF(B1403="","",_xlfn.XLOOKUP(B1403,Données!$P$2:$P$11,Données!$Q$2:$Q$11,""))</f>
        <v/>
      </c>
    </row>
    <row r="1404" spans="1:10" ht="24.75" customHeight="1" x14ac:dyDescent="0.25">
      <c r="A1404" s="100"/>
      <c r="B1404" s="100"/>
      <c r="C1404" s="100"/>
      <c r="D1404" s="105" t="str">
        <f>IF(OR(Historique!$B1404="",Historique!$C1404=""),"",IF(IFERROR(COUNTIF(INDEX(Données!$E$2:$Z$100,0,MATCH(Historique!$B1404,Données!$E$1:$Z$1,0)),Historique!$C1404),0)&gt;0,"OK","⚠ ERREUR"))</f>
        <v/>
      </c>
      <c r="F1404" s="148" t="b">
        <v>0</v>
      </c>
      <c r="J1404" s="2" t="str">
        <f>IF(B1404="","",_xlfn.XLOOKUP(B1404,Données!$P$2:$P$11,Données!$Q$2:$Q$11,""))</f>
        <v/>
      </c>
    </row>
    <row r="1405" spans="1:10" ht="24.75" customHeight="1" x14ac:dyDescent="0.25">
      <c r="A1405" s="100"/>
      <c r="B1405" s="100"/>
      <c r="C1405" s="100"/>
      <c r="D1405" s="105" t="str">
        <f>IF(OR(Historique!$B1405="",Historique!$C1405=""),"",IF(IFERROR(COUNTIF(INDEX(Données!$E$2:$Z$100,0,MATCH(Historique!$B1405,Données!$E$1:$Z$1,0)),Historique!$C1405),0)&gt;0,"OK","⚠ ERREUR"))</f>
        <v/>
      </c>
      <c r="F1405" s="148" t="b">
        <v>0</v>
      </c>
      <c r="J1405" s="2" t="str">
        <f>IF(B1405="","",_xlfn.XLOOKUP(B1405,Données!$P$2:$P$11,Données!$Q$2:$Q$11,""))</f>
        <v/>
      </c>
    </row>
    <row r="1406" spans="1:10" ht="24.75" customHeight="1" x14ac:dyDescent="0.25">
      <c r="A1406" s="100"/>
      <c r="B1406" s="100"/>
      <c r="C1406" s="100"/>
      <c r="D1406" s="105" t="str">
        <f>IF(OR(Historique!$B1406="",Historique!$C1406=""),"",IF(IFERROR(COUNTIF(INDEX(Données!$E$2:$Z$100,0,MATCH(Historique!$B1406,Données!$E$1:$Z$1,0)),Historique!$C1406),0)&gt;0,"OK","⚠ ERREUR"))</f>
        <v/>
      </c>
      <c r="F1406" s="148" t="b">
        <v>0</v>
      </c>
      <c r="J1406" s="2" t="str">
        <f>IF(B1406="","",_xlfn.XLOOKUP(B1406,Données!$P$2:$P$11,Données!$Q$2:$Q$11,""))</f>
        <v/>
      </c>
    </row>
    <row r="1407" spans="1:10" ht="24.75" customHeight="1" x14ac:dyDescent="0.25">
      <c r="A1407" s="100"/>
      <c r="B1407" s="100"/>
      <c r="C1407" s="100"/>
      <c r="D1407" s="105" t="str">
        <f>IF(OR(Historique!$B1407="",Historique!$C1407=""),"",IF(IFERROR(COUNTIF(INDEX(Données!$E$2:$Z$100,0,MATCH(Historique!$B1407,Données!$E$1:$Z$1,0)),Historique!$C1407),0)&gt;0,"OK","⚠ ERREUR"))</f>
        <v/>
      </c>
      <c r="F1407" s="148" t="b">
        <v>0</v>
      </c>
      <c r="J1407" s="2" t="str">
        <f>IF(B1407="","",_xlfn.XLOOKUP(B1407,Données!$P$2:$P$11,Données!$Q$2:$Q$11,""))</f>
        <v/>
      </c>
    </row>
    <row r="1408" spans="1:10" ht="24.75" customHeight="1" x14ac:dyDescent="0.25">
      <c r="A1408" s="100"/>
      <c r="B1408" s="100"/>
      <c r="C1408" s="100"/>
      <c r="D1408" s="105" t="str">
        <f>IF(OR(Historique!$B1408="",Historique!$C1408=""),"",IF(IFERROR(COUNTIF(INDEX(Données!$E$2:$Z$100,0,MATCH(Historique!$B1408,Données!$E$1:$Z$1,0)),Historique!$C1408),0)&gt;0,"OK","⚠ ERREUR"))</f>
        <v/>
      </c>
      <c r="F1408" s="148" t="b">
        <v>0</v>
      </c>
      <c r="J1408" s="2" t="str">
        <f>IF(B1408="","",_xlfn.XLOOKUP(B1408,Données!$P$2:$P$11,Données!$Q$2:$Q$11,""))</f>
        <v/>
      </c>
    </row>
    <row r="1409" spans="1:10" ht="24.75" customHeight="1" x14ac:dyDescent="0.25">
      <c r="A1409" s="100"/>
      <c r="B1409" s="100"/>
      <c r="C1409" s="100"/>
      <c r="D1409" s="105" t="str">
        <f>IF(OR(Historique!$B1409="",Historique!$C1409=""),"",IF(IFERROR(COUNTIF(INDEX(Données!$E$2:$Z$100,0,MATCH(Historique!$B1409,Données!$E$1:$Z$1,0)),Historique!$C1409),0)&gt;0,"OK","⚠ ERREUR"))</f>
        <v/>
      </c>
      <c r="F1409" s="148" t="b">
        <v>0</v>
      </c>
      <c r="J1409" s="2" t="str">
        <f>IF(B1409="","",_xlfn.XLOOKUP(B1409,Données!$P$2:$P$11,Données!$Q$2:$Q$11,""))</f>
        <v/>
      </c>
    </row>
    <row r="1410" spans="1:10" ht="24.75" customHeight="1" x14ac:dyDescent="0.25">
      <c r="A1410" s="100"/>
      <c r="B1410" s="100"/>
      <c r="C1410" s="100"/>
      <c r="D1410" s="105" t="str">
        <f>IF(OR(Historique!$B1410="",Historique!$C1410=""),"",IF(IFERROR(COUNTIF(INDEX(Données!$E$2:$Z$100,0,MATCH(Historique!$B1410,Données!$E$1:$Z$1,0)),Historique!$C1410),0)&gt;0,"OK","⚠ ERREUR"))</f>
        <v/>
      </c>
      <c r="F1410" s="148" t="b">
        <v>0</v>
      </c>
      <c r="J1410" s="2" t="str">
        <f>IF(B1410="","",_xlfn.XLOOKUP(B1410,Données!$P$2:$P$11,Données!$Q$2:$Q$11,""))</f>
        <v/>
      </c>
    </row>
    <row r="1411" spans="1:10" ht="24.75" customHeight="1" x14ac:dyDescent="0.25">
      <c r="A1411" s="100"/>
      <c r="B1411" s="100"/>
      <c r="C1411" s="100"/>
      <c r="D1411" s="105" t="str">
        <f>IF(OR(Historique!$B1411="",Historique!$C1411=""),"",IF(IFERROR(COUNTIF(INDEX(Données!$E$2:$Z$100,0,MATCH(Historique!$B1411,Données!$E$1:$Z$1,0)),Historique!$C1411),0)&gt;0,"OK","⚠ ERREUR"))</f>
        <v/>
      </c>
      <c r="F1411" s="148" t="b">
        <v>0</v>
      </c>
      <c r="J1411" s="2" t="str">
        <f>IF(B1411="","",_xlfn.XLOOKUP(B1411,Données!$P$2:$P$11,Données!$Q$2:$Q$11,""))</f>
        <v/>
      </c>
    </row>
    <row r="1412" spans="1:10" ht="24.75" customHeight="1" x14ac:dyDescent="0.25">
      <c r="A1412" s="100"/>
      <c r="B1412" s="100"/>
      <c r="C1412" s="100"/>
      <c r="D1412" s="105" t="str">
        <f>IF(OR(Historique!$B1412="",Historique!$C1412=""),"",IF(IFERROR(COUNTIF(INDEX(Données!$E$2:$Z$100,0,MATCH(Historique!$B1412,Données!$E$1:$Z$1,0)),Historique!$C1412),0)&gt;0,"OK","⚠ ERREUR"))</f>
        <v/>
      </c>
      <c r="F1412" s="148" t="b">
        <v>0</v>
      </c>
      <c r="J1412" s="2" t="str">
        <f>IF(B1412="","",_xlfn.XLOOKUP(B1412,Données!$P$2:$P$11,Données!$Q$2:$Q$11,""))</f>
        <v/>
      </c>
    </row>
    <row r="1413" spans="1:10" ht="24.75" customHeight="1" x14ac:dyDescent="0.25">
      <c r="A1413" s="100"/>
      <c r="B1413" s="100"/>
      <c r="C1413" s="100"/>
      <c r="D1413" s="105" t="str">
        <f>IF(OR(Historique!$B1413="",Historique!$C1413=""),"",IF(IFERROR(COUNTIF(INDEX(Données!$E$2:$Z$100,0,MATCH(Historique!$B1413,Données!$E$1:$Z$1,0)),Historique!$C1413),0)&gt;0,"OK","⚠ ERREUR"))</f>
        <v/>
      </c>
      <c r="F1413" s="148" t="b">
        <v>0</v>
      </c>
      <c r="J1413" s="2" t="str">
        <f>IF(B1413="","",_xlfn.XLOOKUP(B1413,Données!$P$2:$P$11,Données!$Q$2:$Q$11,""))</f>
        <v/>
      </c>
    </row>
    <row r="1414" spans="1:10" ht="24.75" customHeight="1" x14ac:dyDescent="0.25">
      <c r="A1414" s="100"/>
      <c r="B1414" s="100"/>
      <c r="C1414" s="100"/>
      <c r="D1414" s="105" t="str">
        <f>IF(OR(Historique!$B1414="",Historique!$C1414=""),"",IF(IFERROR(COUNTIF(INDEX(Données!$E$2:$Z$100,0,MATCH(Historique!$B1414,Données!$E$1:$Z$1,0)),Historique!$C1414),0)&gt;0,"OK","⚠ ERREUR"))</f>
        <v/>
      </c>
      <c r="F1414" s="148" t="b">
        <v>0</v>
      </c>
      <c r="J1414" s="2" t="str">
        <f>IF(B1414="","",_xlfn.XLOOKUP(B1414,Données!$P$2:$P$11,Données!$Q$2:$Q$11,""))</f>
        <v/>
      </c>
    </row>
    <row r="1415" spans="1:10" ht="24.75" customHeight="1" x14ac:dyDescent="0.25">
      <c r="A1415" s="100"/>
      <c r="B1415" s="100"/>
      <c r="C1415" s="100"/>
      <c r="D1415" s="105" t="str">
        <f>IF(OR(Historique!$B1415="",Historique!$C1415=""),"",IF(IFERROR(COUNTIF(INDEX(Données!$E$2:$Z$100,0,MATCH(Historique!$B1415,Données!$E$1:$Z$1,0)),Historique!$C1415),0)&gt;0,"OK","⚠ ERREUR"))</f>
        <v/>
      </c>
      <c r="F1415" s="148" t="b">
        <v>0</v>
      </c>
      <c r="J1415" s="2" t="str">
        <f>IF(B1415="","",_xlfn.XLOOKUP(B1415,Données!$P$2:$P$11,Données!$Q$2:$Q$11,""))</f>
        <v/>
      </c>
    </row>
    <row r="1416" spans="1:10" ht="24.75" customHeight="1" x14ac:dyDescent="0.25">
      <c r="A1416" s="100"/>
      <c r="B1416" s="100"/>
      <c r="C1416" s="100"/>
      <c r="D1416" s="105" t="str">
        <f>IF(OR(Historique!$B1416="",Historique!$C1416=""),"",IF(IFERROR(COUNTIF(INDEX(Données!$E$2:$Z$100,0,MATCH(Historique!$B1416,Données!$E$1:$Z$1,0)),Historique!$C1416),0)&gt;0,"OK","⚠ ERREUR"))</f>
        <v/>
      </c>
      <c r="F1416" s="148" t="b">
        <v>0</v>
      </c>
      <c r="J1416" s="2" t="str">
        <f>IF(B1416="","",_xlfn.XLOOKUP(B1416,Données!$P$2:$P$11,Données!$Q$2:$Q$11,""))</f>
        <v/>
      </c>
    </row>
    <row r="1417" spans="1:10" ht="24.75" customHeight="1" x14ac:dyDescent="0.25">
      <c r="A1417" s="100"/>
      <c r="B1417" s="100"/>
      <c r="C1417" s="100"/>
      <c r="D1417" s="105" t="str">
        <f>IF(OR(Historique!$B1417="",Historique!$C1417=""),"",IF(IFERROR(COUNTIF(INDEX(Données!$E$2:$Z$100,0,MATCH(Historique!$B1417,Données!$E$1:$Z$1,0)),Historique!$C1417),0)&gt;0,"OK","⚠ ERREUR"))</f>
        <v/>
      </c>
      <c r="F1417" s="148" t="b">
        <v>0</v>
      </c>
      <c r="J1417" s="2" t="str">
        <f>IF(B1417="","",_xlfn.XLOOKUP(B1417,Données!$P$2:$P$11,Données!$Q$2:$Q$11,""))</f>
        <v/>
      </c>
    </row>
    <row r="1418" spans="1:10" ht="24.75" customHeight="1" x14ac:dyDescent="0.25">
      <c r="A1418" s="100"/>
      <c r="B1418" s="100"/>
      <c r="C1418" s="100"/>
      <c r="D1418" s="105" t="str">
        <f>IF(OR(Historique!$B1418="",Historique!$C1418=""),"",IF(IFERROR(COUNTIF(INDEX(Données!$E$2:$Z$100,0,MATCH(Historique!$B1418,Données!$E$1:$Z$1,0)),Historique!$C1418),0)&gt;0,"OK","⚠ ERREUR"))</f>
        <v/>
      </c>
      <c r="F1418" s="148" t="b">
        <v>0</v>
      </c>
      <c r="J1418" s="2" t="str">
        <f>IF(B1418="","",_xlfn.XLOOKUP(B1418,Données!$P$2:$P$11,Données!$Q$2:$Q$11,""))</f>
        <v/>
      </c>
    </row>
    <row r="1419" spans="1:10" ht="24.75" customHeight="1" x14ac:dyDescent="0.25">
      <c r="A1419" s="100"/>
      <c r="B1419" s="100"/>
      <c r="C1419" s="100"/>
      <c r="D1419" s="105" t="str">
        <f>IF(OR(Historique!$B1419="",Historique!$C1419=""),"",IF(IFERROR(COUNTIF(INDEX(Données!$E$2:$Z$100,0,MATCH(Historique!$B1419,Données!$E$1:$Z$1,0)),Historique!$C1419),0)&gt;0,"OK","⚠ ERREUR"))</f>
        <v/>
      </c>
      <c r="F1419" s="148" t="b">
        <v>0</v>
      </c>
      <c r="J1419" s="2" t="str">
        <f>IF(B1419="","",_xlfn.XLOOKUP(B1419,Données!$P$2:$P$11,Données!$Q$2:$Q$11,""))</f>
        <v/>
      </c>
    </row>
    <row r="1420" spans="1:10" ht="24.75" customHeight="1" x14ac:dyDescent="0.25">
      <c r="A1420" s="100"/>
      <c r="B1420" s="100"/>
      <c r="C1420" s="100"/>
      <c r="D1420" s="105" t="str">
        <f>IF(OR(Historique!$B1420="",Historique!$C1420=""),"",IF(IFERROR(COUNTIF(INDEX(Données!$E$2:$Z$100,0,MATCH(Historique!$B1420,Données!$E$1:$Z$1,0)),Historique!$C1420),0)&gt;0,"OK","⚠ ERREUR"))</f>
        <v/>
      </c>
      <c r="F1420" s="148" t="b">
        <v>0</v>
      </c>
      <c r="J1420" s="2" t="str">
        <f>IF(B1420="","",_xlfn.XLOOKUP(B1420,Données!$P$2:$P$11,Données!$Q$2:$Q$11,""))</f>
        <v/>
      </c>
    </row>
    <row r="1421" spans="1:10" ht="24.75" customHeight="1" x14ac:dyDescent="0.25">
      <c r="A1421" s="100"/>
      <c r="B1421" s="100"/>
      <c r="C1421" s="100"/>
      <c r="D1421" s="105" t="str">
        <f>IF(OR(Historique!$B1421="",Historique!$C1421=""),"",IF(IFERROR(COUNTIF(INDEX(Données!$E$2:$Z$100,0,MATCH(Historique!$B1421,Données!$E$1:$Z$1,0)),Historique!$C1421),0)&gt;0,"OK","⚠ ERREUR"))</f>
        <v/>
      </c>
      <c r="F1421" s="148" t="b">
        <v>0</v>
      </c>
      <c r="J1421" s="2" t="str">
        <f>IF(B1421="","",_xlfn.XLOOKUP(B1421,Données!$P$2:$P$11,Données!$Q$2:$Q$11,""))</f>
        <v/>
      </c>
    </row>
    <row r="1422" spans="1:10" ht="24.75" customHeight="1" x14ac:dyDescent="0.25">
      <c r="A1422" s="100"/>
      <c r="B1422" s="100"/>
      <c r="C1422" s="100"/>
      <c r="D1422" s="105" t="str">
        <f>IF(OR(Historique!$B1422="",Historique!$C1422=""),"",IF(IFERROR(COUNTIF(INDEX(Données!$E$2:$Z$100,0,MATCH(Historique!$B1422,Données!$E$1:$Z$1,0)),Historique!$C1422),0)&gt;0,"OK","⚠ ERREUR"))</f>
        <v/>
      </c>
      <c r="F1422" s="148" t="b">
        <v>0</v>
      </c>
      <c r="J1422" s="2" t="str">
        <f>IF(B1422="","",_xlfn.XLOOKUP(B1422,Données!$P$2:$P$11,Données!$Q$2:$Q$11,""))</f>
        <v/>
      </c>
    </row>
    <row r="1423" spans="1:10" ht="24.75" customHeight="1" x14ac:dyDescent="0.25">
      <c r="A1423" s="100"/>
      <c r="B1423" s="100"/>
      <c r="C1423" s="100"/>
      <c r="D1423" s="105" t="str">
        <f>IF(OR(Historique!$B1423="",Historique!$C1423=""),"",IF(IFERROR(COUNTIF(INDEX(Données!$E$2:$Z$100,0,MATCH(Historique!$B1423,Données!$E$1:$Z$1,0)),Historique!$C1423),0)&gt;0,"OK","⚠ ERREUR"))</f>
        <v/>
      </c>
      <c r="F1423" s="148" t="b">
        <v>0</v>
      </c>
      <c r="J1423" s="2" t="str">
        <f>IF(B1423="","",_xlfn.XLOOKUP(B1423,Données!$P$2:$P$11,Données!$Q$2:$Q$11,""))</f>
        <v/>
      </c>
    </row>
    <row r="1424" spans="1:10" ht="24.75" customHeight="1" x14ac:dyDescent="0.25">
      <c r="A1424" s="100"/>
      <c r="B1424" s="100"/>
      <c r="C1424" s="100"/>
      <c r="D1424" s="105" t="str">
        <f>IF(OR(Historique!$B1424="",Historique!$C1424=""),"",IF(IFERROR(COUNTIF(INDEX(Données!$E$2:$Z$100,0,MATCH(Historique!$B1424,Données!$E$1:$Z$1,0)),Historique!$C1424),0)&gt;0,"OK","⚠ ERREUR"))</f>
        <v/>
      </c>
      <c r="F1424" s="148" t="b">
        <v>0</v>
      </c>
      <c r="J1424" s="2" t="str">
        <f>IF(B1424="","",_xlfn.XLOOKUP(B1424,Données!$P$2:$P$11,Données!$Q$2:$Q$11,""))</f>
        <v/>
      </c>
    </row>
    <row r="1425" spans="1:10" ht="24.75" customHeight="1" x14ac:dyDescent="0.25">
      <c r="A1425" s="100"/>
      <c r="B1425" s="100"/>
      <c r="C1425" s="100"/>
      <c r="D1425" s="105" t="str">
        <f>IF(OR(Historique!$B1425="",Historique!$C1425=""),"",IF(IFERROR(COUNTIF(INDEX(Données!$E$2:$Z$100,0,MATCH(Historique!$B1425,Données!$E$1:$Z$1,0)),Historique!$C1425),0)&gt;0,"OK","⚠ ERREUR"))</f>
        <v/>
      </c>
      <c r="F1425" s="148" t="b">
        <v>0</v>
      </c>
      <c r="J1425" s="2" t="str">
        <f>IF(B1425="","",_xlfn.XLOOKUP(B1425,Données!$P$2:$P$11,Données!$Q$2:$Q$11,""))</f>
        <v/>
      </c>
    </row>
    <row r="1426" spans="1:10" ht="24.75" customHeight="1" x14ac:dyDescent="0.25">
      <c r="A1426" s="100"/>
      <c r="B1426" s="100"/>
      <c r="C1426" s="100"/>
      <c r="D1426" s="105" t="str">
        <f>IF(OR(Historique!$B1426="",Historique!$C1426=""),"",IF(IFERROR(COUNTIF(INDEX(Données!$E$2:$Z$100,0,MATCH(Historique!$B1426,Données!$E$1:$Z$1,0)),Historique!$C1426),0)&gt;0,"OK","⚠ ERREUR"))</f>
        <v/>
      </c>
      <c r="F1426" s="148" t="b">
        <v>0</v>
      </c>
      <c r="J1426" s="2" t="str">
        <f>IF(B1426="","",_xlfn.XLOOKUP(B1426,Données!$P$2:$P$11,Données!$Q$2:$Q$11,""))</f>
        <v/>
      </c>
    </row>
    <row r="1427" spans="1:10" ht="24.75" customHeight="1" x14ac:dyDescent="0.25">
      <c r="A1427" s="100"/>
      <c r="B1427" s="100"/>
      <c r="C1427" s="100"/>
      <c r="D1427" s="105" t="str">
        <f>IF(OR(Historique!$B1427="",Historique!$C1427=""),"",IF(IFERROR(COUNTIF(INDEX(Données!$E$2:$Z$100,0,MATCH(Historique!$B1427,Données!$E$1:$Z$1,0)),Historique!$C1427),0)&gt;0,"OK","⚠ ERREUR"))</f>
        <v/>
      </c>
      <c r="F1427" s="148" t="b">
        <v>0</v>
      </c>
      <c r="J1427" s="2" t="str">
        <f>IF(B1427="","",_xlfn.XLOOKUP(B1427,Données!$P$2:$P$11,Données!$Q$2:$Q$11,""))</f>
        <v/>
      </c>
    </row>
    <row r="1428" spans="1:10" ht="24.75" customHeight="1" x14ac:dyDescent="0.25">
      <c r="A1428" s="100"/>
      <c r="B1428" s="100"/>
      <c r="C1428" s="100"/>
      <c r="D1428" s="105" t="str">
        <f>IF(OR(Historique!$B1428="",Historique!$C1428=""),"",IF(IFERROR(COUNTIF(INDEX(Données!$E$2:$Z$100,0,MATCH(Historique!$B1428,Données!$E$1:$Z$1,0)),Historique!$C1428),0)&gt;0,"OK","⚠ ERREUR"))</f>
        <v/>
      </c>
      <c r="F1428" s="148" t="b">
        <v>0</v>
      </c>
      <c r="J1428" s="2" t="str">
        <f>IF(B1428="","",_xlfn.XLOOKUP(B1428,Données!$P$2:$P$11,Données!$Q$2:$Q$11,""))</f>
        <v/>
      </c>
    </row>
    <row r="1429" spans="1:10" ht="24.75" customHeight="1" x14ac:dyDescent="0.25">
      <c r="A1429" s="100"/>
      <c r="B1429" s="100"/>
      <c r="C1429" s="100"/>
      <c r="D1429" s="105" t="str">
        <f>IF(OR(Historique!$B1429="",Historique!$C1429=""),"",IF(IFERROR(COUNTIF(INDEX(Données!$E$2:$Z$100,0,MATCH(Historique!$B1429,Données!$E$1:$Z$1,0)),Historique!$C1429),0)&gt;0,"OK","⚠ ERREUR"))</f>
        <v/>
      </c>
      <c r="F1429" s="148" t="b">
        <v>0</v>
      </c>
      <c r="J1429" s="2" t="str">
        <f>IF(B1429="","",_xlfn.XLOOKUP(B1429,Données!$P$2:$P$11,Données!$Q$2:$Q$11,""))</f>
        <v/>
      </c>
    </row>
    <row r="1430" spans="1:10" ht="24.75" customHeight="1" x14ac:dyDescent="0.25">
      <c r="A1430" s="100"/>
      <c r="B1430" s="100"/>
      <c r="C1430" s="100"/>
      <c r="D1430" s="105" t="str">
        <f>IF(OR(Historique!$B1430="",Historique!$C1430=""),"",IF(IFERROR(COUNTIF(INDEX(Données!$E$2:$Z$100,0,MATCH(Historique!$B1430,Données!$E$1:$Z$1,0)),Historique!$C1430),0)&gt;0,"OK","⚠ ERREUR"))</f>
        <v/>
      </c>
      <c r="F1430" s="148" t="b">
        <v>0</v>
      </c>
      <c r="J1430" s="2" t="str">
        <f>IF(B1430="","",_xlfn.XLOOKUP(B1430,Données!$P$2:$P$11,Données!$Q$2:$Q$11,""))</f>
        <v/>
      </c>
    </row>
    <row r="1431" spans="1:10" ht="24.75" customHeight="1" x14ac:dyDescent="0.25">
      <c r="A1431" s="100"/>
      <c r="B1431" s="100"/>
      <c r="C1431" s="100"/>
      <c r="D1431" s="105" t="str">
        <f>IF(OR(Historique!$B1431="",Historique!$C1431=""),"",IF(IFERROR(COUNTIF(INDEX(Données!$E$2:$Z$100,0,MATCH(Historique!$B1431,Données!$E$1:$Z$1,0)),Historique!$C1431),0)&gt;0,"OK","⚠ ERREUR"))</f>
        <v/>
      </c>
      <c r="F1431" s="148" t="b">
        <v>0</v>
      </c>
      <c r="J1431" s="2" t="str">
        <f>IF(B1431="","",_xlfn.XLOOKUP(B1431,Données!$P$2:$P$11,Données!$Q$2:$Q$11,""))</f>
        <v/>
      </c>
    </row>
    <row r="1432" spans="1:10" ht="24.75" customHeight="1" x14ac:dyDescent="0.25">
      <c r="A1432" s="100"/>
      <c r="B1432" s="100"/>
      <c r="C1432" s="100"/>
      <c r="D1432" s="105" t="str">
        <f>IF(OR(Historique!$B1432="",Historique!$C1432=""),"",IF(IFERROR(COUNTIF(INDEX(Données!$E$2:$Z$100,0,MATCH(Historique!$B1432,Données!$E$1:$Z$1,0)),Historique!$C1432),0)&gt;0,"OK","⚠ ERREUR"))</f>
        <v/>
      </c>
      <c r="F1432" s="148" t="b">
        <v>0</v>
      </c>
      <c r="J1432" s="2" t="str">
        <f>IF(B1432="","",_xlfn.XLOOKUP(B1432,Données!$P$2:$P$11,Données!$Q$2:$Q$11,""))</f>
        <v/>
      </c>
    </row>
    <row r="1433" spans="1:10" ht="24.75" customHeight="1" x14ac:dyDescent="0.25">
      <c r="A1433" s="100"/>
      <c r="B1433" s="100"/>
      <c r="C1433" s="100"/>
      <c r="D1433" s="105" t="str">
        <f>IF(OR(Historique!$B1433="",Historique!$C1433=""),"",IF(IFERROR(COUNTIF(INDEX(Données!$E$2:$Z$100,0,MATCH(Historique!$B1433,Données!$E$1:$Z$1,0)),Historique!$C1433),0)&gt;0,"OK","⚠ ERREUR"))</f>
        <v/>
      </c>
      <c r="F1433" s="148" t="b">
        <v>0</v>
      </c>
      <c r="J1433" s="2" t="str">
        <f>IF(B1433="","",_xlfn.XLOOKUP(B1433,Données!$P$2:$P$11,Données!$Q$2:$Q$11,""))</f>
        <v/>
      </c>
    </row>
    <row r="1434" spans="1:10" ht="24.75" customHeight="1" x14ac:dyDescent="0.25">
      <c r="A1434" s="100"/>
      <c r="B1434" s="100"/>
      <c r="C1434" s="100"/>
      <c r="D1434" s="105" t="str">
        <f>IF(OR(Historique!$B1434="",Historique!$C1434=""),"",IF(IFERROR(COUNTIF(INDEX(Données!$E$2:$Z$100,0,MATCH(Historique!$B1434,Données!$E$1:$Z$1,0)),Historique!$C1434),0)&gt;0,"OK","⚠ ERREUR"))</f>
        <v/>
      </c>
      <c r="F1434" s="148" t="b">
        <v>0</v>
      </c>
      <c r="J1434" s="2" t="str">
        <f>IF(B1434="","",_xlfn.XLOOKUP(B1434,Données!$P$2:$P$11,Données!$Q$2:$Q$11,""))</f>
        <v/>
      </c>
    </row>
    <row r="1435" spans="1:10" ht="24.75" customHeight="1" x14ac:dyDescent="0.25">
      <c r="A1435" s="100"/>
      <c r="B1435" s="100"/>
      <c r="C1435" s="100"/>
      <c r="D1435" s="105" t="str">
        <f>IF(OR(Historique!$B1435="",Historique!$C1435=""),"",IF(IFERROR(COUNTIF(INDEX(Données!$E$2:$Z$100,0,MATCH(Historique!$B1435,Données!$E$1:$Z$1,0)),Historique!$C1435),0)&gt;0,"OK","⚠ ERREUR"))</f>
        <v/>
      </c>
      <c r="F1435" s="148" t="b">
        <v>0</v>
      </c>
      <c r="J1435" s="2" t="str">
        <f>IF(B1435="","",_xlfn.XLOOKUP(B1435,Données!$P$2:$P$11,Données!$Q$2:$Q$11,""))</f>
        <v/>
      </c>
    </row>
    <row r="1436" spans="1:10" ht="24.75" customHeight="1" x14ac:dyDescent="0.25">
      <c r="A1436" s="100"/>
      <c r="B1436" s="100"/>
      <c r="C1436" s="100"/>
      <c r="D1436" s="105" t="str">
        <f>IF(OR(Historique!$B1436="",Historique!$C1436=""),"",IF(IFERROR(COUNTIF(INDEX(Données!$E$2:$Z$100,0,MATCH(Historique!$B1436,Données!$E$1:$Z$1,0)),Historique!$C1436),0)&gt;0,"OK","⚠ ERREUR"))</f>
        <v/>
      </c>
      <c r="F1436" s="148" t="b">
        <v>0</v>
      </c>
      <c r="J1436" s="2" t="str">
        <f>IF(B1436="","",_xlfn.XLOOKUP(B1436,Données!$P$2:$P$11,Données!$Q$2:$Q$11,""))</f>
        <v/>
      </c>
    </row>
    <row r="1437" spans="1:10" ht="24.75" customHeight="1" x14ac:dyDescent="0.25">
      <c r="A1437" s="100"/>
      <c r="B1437" s="100"/>
      <c r="C1437" s="100"/>
      <c r="D1437" s="105" t="str">
        <f>IF(OR(Historique!$B1437="",Historique!$C1437=""),"",IF(IFERROR(COUNTIF(INDEX(Données!$E$2:$Z$100,0,MATCH(Historique!$B1437,Données!$E$1:$Z$1,0)),Historique!$C1437),0)&gt;0,"OK","⚠ ERREUR"))</f>
        <v/>
      </c>
      <c r="F1437" s="148" t="b">
        <v>0</v>
      </c>
      <c r="J1437" s="2" t="str">
        <f>IF(B1437="","",_xlfn.XLOOKUP(B1437,Données!$P$2:$P$11,Données!$Q$2:$Q$11,""))</f>
        <v/>
      </c>
    </row>
    <row r="1438" spans="1:10" ht="24.75" customHeight="1" x14ac:dyDescent="0.25">
      <c r="A1438" s="100"/>
      <c r="B1438" s="100"/>
      <c r="C1438" s="100"/>
      <c r="D1438" s="105" t="str">
        <f>IF(OR(Historique!$B1438="",Historique!$C1438=""),"",IF(IFERROR(COUNTIF(INDEX(Données!$E$2:$Z$100,0,MATCH(Historique!$B1438,Données!$E$1:$Z$1,0)),Historique!$C1438),0)&gt;0,"OK","⚠ ERREUR"))</f>
        <v/>
      </c>
      <c r="F1438" s="148" t="b">
        <v>0</v>
      </c>
      <c r="J1438" s="2" t="str">
        <f>IF(B1438="","",_xlfn.XLOOKUP(B1438,Données!$P$2:$P$11,Données!$Q$2:$Q$11,""))</f>
        <v/>
      </c>
    </row>
    <row r="1439" spans="1:10" ht="24.75" customHeight="1" x14ac:dyDescent="0.25">
      <c r="A1439" s="100"/>
      <c r="B1439" s="100"/>
      <c r="C1439" s="100"/>
      <c r="D1439" s="105" t="str">
        <f>IF(OR(Historique!$B1439="",Historique!$C1439=""),"",IF(IFERROR(COUNTIF(INDEX(Données!$E$2:$Z$100,0,MATCH(Historique!$B1439,Données!$E$1:$Z$1,0)),Historique!$C1439),0)&gt;0,"OK","⚠ ERREUR"))</f>
        <v/>
      </c>
      <c r="F1439" s="148" t="b">
        <v>0</v>
      </c>
      <c r="J1439" s="2" t="str">
        <f>IF(B1439="","",_xlfn.XLOOKUP(B1439,Données!$P$2:$P$11,Données!$Q$2:$Q$11,""))</f>
        <v/>
      </c>
    </row>
    <row r="1440" spans="1:10" ht="24.75" customHeight="1" x14ac:dyDescent="0.25">
      <c r="A1440" s="100"/>
      <c r="B1440" s="100"/>
      <c r="C1440" s="100"/>
      <c r="D1440" s="105" t="str">
        <f>IF(OR(Historique!$B1440="",Historique!$C1440=""),"",IF(IFERROR(COUNTIF(INDEX(Données!$E$2:$Z$100,0,MATCH(Historique!$B1440,Données!$E$1:$Z$1,0)),Historique!$C1440),0)&gt;0,"OK","⚠ ERREUR"))</f>
        <v/>
      </c>
      <c r="F1440" s="148" t="b">
        <v>0</v>
      </c>
      <c r="J1440" s="2" t="str">
        <f>IF(B1440="","",_xlfn.XLOOKUP(B1440,Données!$P$2:$P$11,Données!$Q$2:$Q$11,""))</f>
        <v/>
      </c>
    </row>
    <row r="1441" spans="1:10" ht="24.75" customHeight="1" x14ac:dyDescent="0.25">
      <c r="A1441" s="100"/>
      <c r="B1441" s="100"/>
      <c r="C1441" s="100"/>
      <c r="D1441" s="105" t="str">
        <f>IF(OR(Historique!$B1441="",Historique!$C1441=""),"",IF(IFERROR(COUNTIF(INDEX(Données!$E$2:$Z$100,0,MATCH(Historique!$B1441,Données!$E$1:$Z$1,0)),Historique!$C1441),0)&gt;0,"OK","⚠ ERREUR"))</f>
        <v/>
      </c>
      <c r="F1441" s="148" t="b">
        <v>0</v>
      </c>
      <c r="J1441" s="2" t="str">
        <f>IF(B1441="","",_xlfn.XLOOKUP(B1441,Données!$P$2:$P$11,Données!$Q$2:$Q$11,""))</f>
        <v/>
      </c>
    </row>
    <row r="1442" spans="1:10" ht="24.75" customHeight="1" x14ac:dyDescent="0.25">
      <c r="A1442" s="100"/>
      <c r="B1442" s="100"/>
      <c r="C1442" s="100"/>
      <c r="D1442" s="105" t="str">
        <f>IF(OR(Historique!$B1442="",Historique!$C1442=""),"",IF(IFERROR(COUNTIF(INDEX(Données!$E$2:$Z$100,0,MATCH(Historique!$B1442,Données!$E$1:$Z$1,0)),Historique!$C1442),0)&gt;0,"OK","⚠ ERREUR"))</f>
        <v/>
      </c>
      <c r="F1442" s="148" t="b">
        <v>0</v>
      </c>
      <c r="J1442" s="2" t="str">
        <f>IF(B1442="","",_xlfn.XLOOKUP(B1442,Données!$P$2:$P$11,Données!$Q$2:$Q$11,""))</f>
        <v/>
      </c>
    </row>
    <row r="1443" spans="1:10" ht="24.75" customHeight="1" x14ac:dyDescent="0.25">
      <c r="A1443" s="100"/>
      <c r="B1443" s="100"/>
      <c r="C1443" s="100"/>
      <c r="D1443" s="105" t="str">
        <f>IF(OR(Historique!$B1443="",Historique!$C1443=""),"",IF(IFERROR(COUNTIF(INDEX(Données!$E$2:$Z$100,0,MATCH(Historique!$B1443,Données!$E$1:$Z$1,0)),Historique!$C1443),0)&gt;0,"OK","⚠ ERREUR"))</f>
        <v/>
      </c>
      <c r="F1443" s="148" t="b">
        <v>0</v>
      </c>
      <c r="J1443" s="2" t="str">
        <f>IF(B1443="","",_xlfn.XLOOKUP(B1443,Données!$P$2:$P$11,Données!$Q$2:$Q$11,""))</f>
        <v/>
      </c>
    </row>
    <row r="1444" spans="1:10" ht="24.75" customHeight="1" x14ac:dyDescent="0.25">
      <c r="A1444" s="100"/>
      <c r="B1444" s="100"/>
      <c r="C1444" s="100"/>
      <c r="D1444" s="105" t="str">
        <f>IF(OR(Historique!$B1444="",Historique!$C1444=""),"",IF(IFERROR(COUNTIF(INDEX(Données!$E$2:$Z$100,0,MATCH(Historique!$B1444,Données!$E$1:$Z$1,0)),Historique!$C1444),0)&gt;0,"OK","⚠ ERREUR"))</f>
        <v/>
      </c>
      <c r="F1444" s="148" t="b">
        <v>0</v>
      </c>
      <c r="J1444" s="2" t="str">
        <f>IF(B1444="","",_xlfn.XLOOKUP(B1444,Données!$P$2:$P$11,Données!$Q$2:$Q$11,""))</f>
        <v/>
      </c>
    </row>
    <row r="1445" spans="1:10" ht="24.75" customHeight="1" x14ac:dyDescent="0.25">
      <c r="A1445" s="100"/>
      <c r="B1445" s="100"/>
      <c r="C1445" s="100"/>
      <c r="D1445" s="105" t="str">
        <f>IF(OR(Historique!$B1445="",Historique!$C1445=""),"",IF(IFERROR(COUNTIF(INDEX(Données!$E$2:$Z$100,0,MATCH(Historique!$B1445,Données!$E$1:$Z$1,0)),Historique!$C1445),0)&gt;0,"OK","⚠ ERREUR"))</f>
        <v/>
      </c>
      <c r="F1445" s="148" t="b">
        <v>0</v>
      </c>
      <c r="J1445" s="2" t="str">
        <f>IF(B1445="","",_xlfn.XLOOKUP(B1445,Données!$P$2:$P$11,Données!$Q$2:$Q$11,""))</f>
        <v/>
      </c>
    </row>
    <row r="1446" spans="1:10" ht="24.75" customHeight="1" x14ac:dyDescent="0.25">
      <c r="A1446" s="100"/>
      <c r="B1446" s="100"/>
      <c r="C1446" s="100"/>
      <c r="D1446" s="105" t="str">
        <f>IF(OR(Historique!$B1446="",Historique!$C1446=""),"",IF(IFERROR(COUNTIF(INDEX(Données!$E$2:$Z$100,0,MATCH(Historique!$B1446,Données!$E$1:$Z$1,0)),Historique!$C1446),0)&gt;0,"OK","⚠ ERREUR"))</f>
        <v/>
      </c>
      <c r="F1446" s="148" t="b">
        <v>0</v>
      </c>
      <c r="J1446" s="2" t="str">
        <f>IF(B1446="","",_xlfn.XLOOKUP(B1446,Données!$P$2:$P$11,Données!$Q$2:$Q$11,""))</f>
        <v/>
      </c>
    </row>
    <row r="1447" spans="1:10" ht="24.75" customHeight="1" x14ac:dyDescent="0.25">
      <c r="A1447" s="100"/>
      <c r="B1447" s="100"/>
      <c r="C1447" s="100"/>
      <c r="D1447" s="105" t="str">
        <f>IF(OR(Historique!$B1447="",Historique!$C1447=""),"",IF(IFERROR(COUNTIF(INDEX(Données!$E$2:$Z$100,0,MATCH(Historique!$B1447,Données!$E$1:$Z$1,0)),Historique!$C1447),0)&gt;0,"OK","⚠ ERREUR"))</f>
        <v/>
      </c>
      <c r="F1447" s="148" t="b">
        <v>0</v>
      </c>
      <c r="J1447" s="2" t="str">
        <f>IF(B1447="","",_xlfn.XLOOKUP(B1447,Données!$P$2:$P$11,Données!$Q$2:$Q$11,""))</f>
        <v/>
      </c>
    </row>
    <row r="1448" spans="1:10" ht="24.75" customHeight="1" x14ac:dyDescent="0.25">
      <c r="A1448" s="100"/>
      <c r="B1448" s="100"/>
      <c r="C1448" s="100"/>
      <c r="D1448" s="105" t="str">
        <f>IF(OR(Historique!$B1448="",Historique!$C1448=""),"",IF(IFERROR(COUNTIF(INDEX(Données!$E$2:$Z$100,0,MATCH(Historique!$B1448,Données!$E$1:$Z$1,0)),Historique!$C1448),0)&gt;0,"OK","⚠ ERREUR"))</f>
        <v/>
      </c>
      <c r="F1448" s="148" t="b">
        <v>0</v>
      </c>
      <c r="J1448" s="2" t="str">
        <f>IF(B1448="","",_xlfn.XLOOKUP(B1448,Données!$P$2:$P$11,Données!$Q$2:$Q$11,""))</f>
        <v/>
      </c>
    </row>
    <row r="1449" spans="1:10" ht="24.75" customHeight="1" x14ac:dyDescent="0.25">
      <c r="A1449" s="100"/>
      <c r="B1449" s="100"/>
      <c r="C1449" s="100"/>
      <c r="D1449" s="105" t="str">
        <f>IF(OR(Historique!$B1449="",Historique!$C1449=""),"",IF(IFERROR(COUNTIF(INDEX(Données!$E$2:$Z$100,0,MATCH(Historique!$B1449,Données!$E$1:$Z$1,0)),Historique!$C1449),0)&gt;0,"OK","⚠ ERREUR"))</f>
        <v/>
      </c>
      <c r="F1449" s="148" t="b">
        <v>0</v>
      </c>
      <c r="J1449" s="2" t="str">
        <f>IF(B1449="","",_xlfn.XLOOKUP(B1449,Données!$P$2:$P$11,Données!$Q$2:$Q$11,""))</f>
        <v/>
      </c>
    </row>
    <row r="1450" spans="1:10" ht="24.75" customHeight="1" x14ac:dyDescent="0.25">
      <c r="A1450" s="100"/>
      <c r="B1450" s="100"/>
      <c r="C1450" s="100"/>
      <c r="D1450" s="105" t="str">
        <f>IF(OR(Historique!$B1450="",Historique!$C1450=""),"",IF(IFERROR(COUNTIF(INDEX(Données!$E$2:$Z$100,0,MATCH(Historique!$B1450,Données!$E$1:$Z$1,0)),Historique!$C1450),0)&gt;0,"OK","⚠ ERREUR"))</f>
        <v/>
      </c>
      <c r="F1450" s="148" t="b">
        <v>0</v>
      </c>
      <c r="J1450" s="2" t="str">
        <f>IF(B1450="","",_xlfn.XLOOKUP(B1450,Données!$P$2:$P$11,Données!$Q$2:$Q$11,""))</f>
        <v/>
      </c>
    </row>
    <row r="1451" spans="1:10" ht="24.75" customHeight="1" x14ac:dyDescent="0.25">
      <c r="A1451" s="100"/>
      <c r="B1451" s="100"/>
      <c r="C1451" s="100"/>
      <c r="D1451" s="105" t="str">
        <f>IF(OR(Historique!$B1451="",Historique!$C1451=""),"",IF(IFERROR(COUNTIF(INDEX(Données!$E$2:$Z$100,0,MATCH(Historique!$B1451,Données!$E$1:$Z$1,0)),Historique!$C1451),0)&gt;0,"OK","⚠ ERREUR"))</f>
        <v/>
      </c>
      <c r="F1451" s="148" t="b">
        <v>0</v>
      </c>
      <c r="J1451" s="2" t="str">
        <f>IF(B1451="","",_xlfn.XLOOKUP(B1451,Données!$P$2:$P$11,Données!$Q$2:$Q$11,""))</f>
        <v/>
      </c>
    </row>
    <row r="1452" spans="1:10" ht="24.75" customHeight="1" x14ac:dyDescent="0.25">
      <c r="A1452" s="100"/>
      <c r="B1452" s="100"/>
      <c r="C1452" s="100"/>
      <c r="D1452" s="105" t="str">
        <f>IF(OR(Historique!$B1452="",Historique!$C1452=""),"",IF(IFERROR(COUNTIF(INDEX(Données!$E$2:$Z$100,0,MATCH(Historique!$B1452,Données!$E$1:$Z$1,0)),Historique!$C1452),0)&gt;0,"OK","⚠ ERREUR"))</f>
        <v/>
      </c>
      <c r="F1452" s="148" t="b">
        <v>0</v>
      </c>
      <c r="J1452" s="2" t="str">
        <f>IF(B1452="","",_xlfn.XLOOKUP(B1452,Données!$P$2:$P$11,Données!$Q$2:$Q$11,""))</f>
        <v/>
      </c>
    </row>
    <row r="1453" spans="1:10" ht="24.75" customHeight="1" x14ac:dyDescent="0.25">
      <c r="A1453" s="100"/>
      <c r="B1453" s="100"/>
      <c r="C1453" s="100"/>
      <c r="D1453" s="105" t="str">
        <f>IF(OR(Historique!$B1453="",Historique!$C1453=""),"",IF(IFERROR(COUNTIF(INDEX(Données!$E$2:$Z$100,0,MATCH(Historique!$B1453,Données!$E$1:$Z$1,0)),Historique!$C1453),0)&gt;0,"OK","⚠ ERREUR"))</f>
        <v/>
      </c>
      <c r="F1453" s="148" t="b">
        <v>0</v>
      </c>
      <c r="J1453" s="2" t="str">
        <f>IF(B1453="","",_xlfn.XLOOKUP(B1453,Données!$P$2:$P$11,Données!$Q$2:$Q$11,""))</f>
        <v/>
      </c>
    </row>
    <row r="1454" spans="1:10" ht="24.75" customHeight="1" x14ac:dyDescent="0.25">
      <c r="A1454" s="100"/>
      <c r="B1454" s="100"/>
      <c r="C1454" s="100"/>
      <c r="D1454" s="105" t="str">
        <f>IF(OR(Historique!$B1454="",Historique!$C1454=""),"",IF(IFERROR(COUNTIF(INDEX(Données!$E$2:$Z$100,0,MATCH(Historique!$B1454,Données!$E$1:$Z$1,0)),Historique!$C1454),0)&gt;0,"OK","⚠ ERREUR"))</f>
        <v/>
      </c>
      <c r="F1454" s="148" t="b">
        <v>0</v>
      </c>
      <c r="J1454" s="2" t="str">
        <f>IF(B1454="","",_xlfn.XLOOKUP(B1454,Données!$P$2:$P$11,Données!$Q$2:$Q$11,""))</f>
        <v/>
      </c>
    </row>
    <row r="1455" spans="1:10" ht="24.75" customHeight="1" x14ac:dyDescent="0.25">
      <c r="A1455" s="100"/>
      <c r="B1455" s="100"/>
      <c r="C1455" s="100"/>
      <c r="D1455" s="105" t="str">
        <f>IF(OR(Historique!$B1455="",Historique!$C1455=""),"",IF(IFERROR(COUNTIF(INDEX(Données!$E$2:$Z$100,0,MATCH(Historique!$B1455,Données!$E$1:$Z$1,0)),Historique!$C1455),0)&gt;0,"OK","⚠ ERREUR"))</f>
        <v/>
      </c>
      <c r="F1455" s="148" t="b">
        <v>0</v>
      </c>
      <c r="J1455" s="2" t="str">
        <f>IF(B1455="","",_xlfn.XLOOKUP(B1455,Données!$P$2:$P$11,Données!$Q$2:$Q$11,""))</f>
        <v/>
      </c>
    </row>
    <row r="1456" spans="1:10" ht="24.75" customHeight="1" x14ac:dyDescent="0.25">
      <c r="A1456" s="100"/>
      <c r="B1456" s="100"/>
      <c r="C1456" s="100"/>
      <c r="D1456" s="105" t="str">
        <f>IF(OR(Historique!$B1456="",Historique!$C1456=""),"",IF(IFERROR(COUNTIF(INDEX(Données!$E$2:$Z$100,0,MATCH(Historique!$B1456,Données!$E$1:$Z$1,0)),Historique!$C1456),0)&gt;0,"OK","⚠ ERREUR"))</f>
        <v/>
      </c>
      <c r="F1456" s="148" t="b">
        <v>0</v>
      </c>
      <c r="J1456" s="2" t="str">
        <f>IF(B1456="","",_xlfn.XLOOKUP(B1456,Données!$P$2:$P$11,Données!$Q$2:$Q$11,""))</f>
        <v/>
      </c>
    </row>
    <row r="1457" spans="1:10" ht="24.75" customHeight="1" x14ac:dyDescent="0.25">
      <c r="A1457" s="100"/>
      <c r="B1457" s="100"/>
      <c r="C1457" s="100"/>
      <c r="D1457" s="105" t="str">
        <f>IF(OR(Historique!$B1457="",Historique!$C1457=""),"",IF(IFERROR(COUNTIF(INDEX(Données!$E$2:$Z$100,0,MATCH(Historique!$B1457,Données!$E$1:$Z$1,0)),Historique!$C1457),0)&gt;0,"OK","⚠ ERREUR"))</f>
        <v/>
      </c>
      <c r="F1457" s="148" t="b">
        <v>0</v>
      </c>
      <c r="J1457" s="2" t="str">
        <f>IF(B1457="","",_xlfn.XLOOKUP(B1457,Données!$P$2:$P$11,Données!$Q$2:$Q$11,""))</f>
        <v/>
      </c>
    </row>
    <row r="1458" spans="1:10" ht="24.75" customHeight="1" x14ac:dyDescent="0.25">
      <c r="A1458" s="100"/>
      <c r="B1458" s="100"/>
      <c r="C1458" s="100"/>
      <c r="D1458" s="105" t="str">
        <f>IF(OR(Historique!$B1458="",Historique!$C1458=""),"",IF(IFERROR(COUNTIF(INDEX(Données!$E$2:$Z$100,0,MATCH(Historique!$B1458,Données!$E$1:$Z$1,0)),Historique!$C1458),0)&gt;0,"OK","⚠ ERREUR"))</f>
        <v/>
      </c>
      <c r="F1458" s="148" t="b">
        <v>0</v>
      </c>
      <c r="J1458" s="2" t="str">
        <f>IF(B1458="","",_xlfn.XLOOKUP(B1458,Données!$P$2:$P$11,Données!$Q$2:$Q$11,""))</f>
        <v/>
      </c>
    </row>
    <row r="1459" spans="1:10" ht="24.75" customHeight="1" x14ac:dyDescent="0.25">
      <c r="A1459" s="100"/>
      <c r="B1459" s="100"/>
      <c r="C1459" s="100"/>
      <c r="D1459" s="105" t="str">
        <f>IF(OR(Historique!$B1459="",Historique!$C1459=""),"",IF(IFERROR(COUNTIF(INDEX(Données!$E$2:$Z$100,0,MATCH(Historique!$B1459,Données!$E$1:$Z$1,0)),Historique!$C1459),0)&gt;0,"OK","⚠ ERREUR"))</f>
        <v/>
      </c>
      <c r="F1459" s="148" t="b">
        <v>0</v>
      </c>
      <c r="J1459" s="2" t="str">
        <f>IF(B1459="","",_xlfn.XLOOKUP(B1459,Données!$P$2:$P$11,Données!$Q$2:$Q$11,""))</f>
        <v/>
      </c>
    </row>
    <row r="1460" spans="1:10" ht="24.75" customHeight="1" x14ac:dyDescent="0.25">
      <c r="A1460" s="100"/>
      <c r="B1460" s="100"/>
      <c r="C1460" s="100"/>
      <c r="D1460" s="105" t="str">
        <f>IF(OR(Historique!$B1460="",Historique!$C1460=""),"",IF(IFERROR(COUNTIF(INDEX(Données!$E$2:$Z$100,0,MATCH(Historique!$B1460,Données!$E$1:$Z$1,0)),Historique!$C1460),0)&gt;0,"OK","⚠ ERREUR"))</f>
        <v/>
      </c>
      <c r="F1460" s="148" t="b">
        <v>0</v>
      </c>
      <c r="J1460" s="2" t="str">
        <f>IF(B1460="","",_xlfn.XLOOKUP(B1460,Données!$P$2:$P$11,Données!$Q$2:$Q$11,""))</f>
        <v/>
      </c>
    </row>
    <row r="1461" spans="1:10" ht="24.75" customHeight="1" x14ac:dyDescent="0.25">
      <c r="A1461" s="100"/>
      <c r="B1461" s="100"/>
      <c r="C1461" s="100"/>
      <c r="D1461" s="105" t="str">
        <f>IF(OR(Historique!$B1461="",Historique!$C1461=""),"",IF(IFERROR(COUNTIF(INDEX(Données!$E$2:$Z$100,0,MATCH(Historique!$B1461,Données!$E$1:$Z$1,0)),Historique!$C1461),0)&gt;0,"OK","⚠ ERREUR"))</f>
        <v/>
      </c>
      <c r="F1461" s="148" t="b">
        <v>0</v>
      </c>
      <c r="J1461" s="2" t="str">
        <f>IF(B1461="","",_xlfn.XLOOKUP(B1461,Données!$P$2:$P$11,Données!$Q$2:$Q$11,""))</f>
        <v/>
      </c>
    </row>
    <row r="1462" spans="1:10" ht="24.75" customHeight="1" x14ac:dyDescent="0.25">
      <c r="A1462" s="100"/>
      <c r="B1462" s="100"/>
      <c r="C1462" s="100"/>
      <c r="D1462" s="105" t="str">
        <f>IF(OR(Historique!$B1462="",Historique!$C1462=""),"",IF(IFERROR(COUNTIF(INDEX(Données!$E$2:$Z$100,0,MATCH(Historique!$B1462,Données!$E$1:$Z$1,0)),Historique!$C1462),0)&gt;0,"OK","⚠ ERREUR"))</f>
        <v/>
      </c>
      <c r="F1462" s="148" t="b">
        <v>0</v>
      </c>
      <c r="J1462" s="2" t="str">
        <f>IF(B1462="","",_xlfn.XLOOKUP(B1462,Données!$P$2:$P$11,Données!$Q$2:$Q$11,""))</f>
        <v/>
      </c>
    </row>
    <row r="1463" spans="1:10" ht="24.75" customHeight="1" x14ac:dyDescent="0.25">
      <c r="A1463" s="100"/>
      <c r="B1463" s="100"/>
      <c r="C1463" s="100"/>
      <c r="D1463" s="105" t="str">
        <f>IF(OR(Historique!$B1463="",Historique!$C1463=""),"",IF(IFERROR(COUNTIF(INDEX(Données!$E$2:$Z$100,0,MATCH(Historique!$B1463,Données!$E$1:$Z$1,0)),Historique!$C1463),0)&gt;0,"OK","⚠ ERREUR"))</f>
        <v/>
      </c>
      <c r="F1463" s="148" t="b">
        <v>0</v>
      </c>
      <c r="J1463" s="2" t="str">
        <f>IF(B1463="","",_xlfn.XLOOKUP(B1463,Données!$P$2:$P$11,Données!$Q$2:$Q$11,""))</f>
        <v/>
      </c>
    </row>
    <row r="1464" spans="1:10" ht="24.75" customHeight="1" x14ac:dyDescent="0.25">
      <c r="A1464" s="100"/>
      <c r="B1464" s="100"/>
      <c r="C1464" s="100"/>
      <c r="D1464" s="105" t="str">
        <f>IF(OR(Historique!$B1464="",Historique!$C1464=""),"",IF(IFERROR(COUNTIF(INDEX(Données!$E$2:$Z$100,0,MATCH(Historique!$B1464,Données!$E$1:$Z$1,0)),Historique!$C1464),0)&gt;0,"OK","⚠ ERREUR"))</f>
        <v/>
      </c>
      <c r="F1464" s="148" t="b">
        <v>0</v>
      </c>
      <c r="J1464" s="2" t="str">
        <f>IF(B1464="","",_xlfn.XLOOKUP(B1464,Données!$P$2:$P$11,Données!$Q$2:$Q$11,""))</f>
        <v/>
      </c>
    </row>
    <row r="1465" spans="1:10" ht="24.75" customHeight="1" x14ac:dyDescent="0.25">
      <c r="A1465" s="100"/>
      <c r="B1465" s="100"/>
      <c r="C1465" s="100"/>
      <c r="D1465" s="105" t="str">
        <f>IF(OR(Historique!$B1465="",Historique!$C1465=""),"",IF(IFERROR(COUNTIF(INDEX(Données!$E$2:$Z$100,0,MATCH(Historique!$B1465,Données!$E$1:$Z$1,0)),Historique!$C1465),0)&gt;0,"OK","⚠ ERREUR"))</f>
        <v/>
      </c>
      <c r="F1465" s="148" t="b">
        <v>0</v>
      </c>
      <c r="J1465" s="2" t="str">
        <f>IF(B1465="","",_xlfn.XLOOKUP(B1465,Données!$P$2:$P$11,Données!$Q$2:$Q$11,""))</f>
        <v/>
      </c>
    </row>
    <row r="1466" spans="1:10" ht="24.75" customHeight="1" x14ac:dyDescent="0.25">
      <c r="A1466" s="100"/>
      <c r="B1466" s="100"/>
      <c r="C1466" s="100"/>
      <c r="D1466" s="105" t="str">
        <f>IF(OR(Historique!$B1466="",Historique!$C1466=""),"",IF(IFERROR(COUNTIF(INDEX(Données!$E$2:$Z$100,0,MATCH(Historique!$B1466,Données!$E$1:$Z$1,0)),Historique!$C1466),0)&gt;0,"OK","⚠ ERREUR"))</f>
        <v/>
      </c>
      <c r="F1466" s="148" t="b">
        <v>0</v>
      </c>
      <c r="J1466" s="2" t="str">
        <f>IF(B1466="","",_xlfn.XLOOKUP(B1466,Données!$P$2:$P$11,Données!$Q$2:$Q$11,""))</f>
        <v/>
      </c>
    </row>
    <row r="1467" spans="1:10" ht="24.75" customHeight="1" x14ac:dyDescent="0.25">
      <c r="A1467" s="100"/>
      <c r="B1467" s="100"/>
      <c r="C1467" s="100"/>
      <c r="D1467" s="105" t="str">
        <f>IF(OR(Historique!$B1467="",Historique!$C1467=""),"",IF(IFERROR(COUNTIF(INDEX(Données!$E$2:$Z$100,0,MATCH(Historique!$B1467,Données!$E$1:$Z$1,0)),Historique!$C1467),0)&gt;0,"OK","⚠ ERREUR"))</f>
        <v/>
      </c>
      <c r="F1467" s="148" t="b">
        <v>0</v>
      </c>
      <c r="J1467" s="2" t="str">
        <f>IF(B1467="","",_xlfn.XLOOKUP(B1467,Données!$P$2:$P$11,Données!$Q$2:$Q$11,""))</f>
        <v/>
      </c>
    </row>
    <row r="1468" spans="1:10" ht="24.75" customHeight="1" x14ac:dyDescent="0.25">
      <c r="A1468" s="100"/>
      <c r="B1468" s="100"/>
      <c r="C1468" s="100"/>
      <c r="D1468" s="105" t="str">
        <f>IF(OR(Historique!$B1468="",Historique!$C1468=""),"",IF(IFERROR(COUNTIF(INDEX(Données!$E$2:$Z$100,0,MATCH(Historique!$B1468,Données!$E$1:$Z$1,0)),Historique!$C1468),0)&gt;0,"OK","⚠ ERREUR"))</f>
        <v/>
      </c>
      <c r="F1468" s="148" t="b">
        <v>0</v>
      </c>
      <c r="J1468" s="2" t="str">
        <f>IF(B1468="","",_xlfn.XLOOKUP(B1468,Données!$P$2:$P$11,Données!$Q$2:$Q$11,""))</f>
        <v/>
      </c>
    </row>
    <row r="1469" spans="1:10" ht="24.75" customHeight="1" x14ac:dyDescent="0.25">
      <c r="A1469" s="100"/>
      <c r="B1469" s="100"/>
      <c r="C1469" s="100"/>
      <c r="D1469" s="105" t="str">
        <f>IF(OR(Historique!$B1469="",Historique!$C1469=""),"",IF(IFERROR(COUNTIF(INDEX(Données!$E$2:$Z$100,0,MATCH(Historique!$B1469,Données!$E$1:$Z$1,0)),Historique!$C1469),0)&gt;0,"OK","⚠ ERREUR"))</f>
        <v/>
      </c>
      <c r="F1469" s="148" t="b">
        <v>0</v>
      </c>
      <c r="J1469" s="2" t="str">
        <f>IF(B1469="","",_xlfn.XLOOKUP(B1469,Données!$P$2:$P$11,Données!$Q$2:$Q$11,""))</f>
        <v/>
      </c>
    </row>
    <row r="1470" spans="1:10" ht="24.75" customHeight="1" x14ac:dyDescent="0.25">
      <c r="A1470" s="100"/>
      <c r="B1470" s="100"/>
      <c r="C1470" s="100"/>
      <c r="D1470" s="105" t="str">
        <f>IF(OR(Historique!$B1470="",Historique!$C1470=""),"",IF(IFERROR(COUNTIF(INDEX(Données!$E$2:$Z$100,0,MATCH(Historique!$B1470,Données!$E$1:$Z$1,0)),Historique!$C1470),0)&gt;0,"OK","⚠ ERREUR"))</f>
        <v/>
      </c>
      <c r="F1470" s="148" t="b">
        <v>0</v>
      </c>
      <c r="J1470" s="2" t="str">
        <f>IF(B1470="","",_xlfn.XLOOKUP(B1470,Données!$P$2:$P$11,Données!$Q$2:$Q$11,""))</f>
        <v/>
      </c>
    </row>
    <row r="1471" spans="1:10" ht="24.75" customHeight="1" x14ac:dyDescent="0.25">
      <c r="A1471" s="100"/>
      <c r="B1471" s="100"/>
      <c r="C1471" s="100"/>
      <c r="D1471" s="105" t="str">
        <f>IF(OR(Historique!$B1471="",Historique!$C1471=""),"",IF(IFERROR(COUNTIF(INDEX(Données!$E$2:$Z$100,0,MATCH(Historique!$B1471,Données!$E$1:$Z$1,0)),Historique!$C1471),0)&gt;0,"OK","⚠ ERREUR"))</f>
        <v/>
      </c>
      <c r="F1471" s="148" t="b">
        <v>0</v>
      </c>
      <c r="J1471" s="2" t="str">
        <f>IF(B1471="","",_xlfn.XLOOKUP(B1471,Données!$P$2:$P$11,Données!$Q$2:$Q$11,""))</f>
        <v/>
      </c>
    </row>
    <row r="1472" spans="1:10" ht="24.75" customHeight="1" x14ac:dyDescent="0.25">
      <c r="A1472" s="100"/>
      <c r="B1472" s="100"/>
      <c r="C1472" s="100"/>
      <c r="D1472" s="105" t="str">
        <f>IF(OR(Historique!$B1472="",Historique!$C1472=""),"",IF(IFERROR(COUNTIF(INDEX(Données!$E$2:$Z$100,0,MATCH(Historique!$B1472,Données!$E$1:$Z$1,0)),Historique!$C1472),0)&gt;0,"OK","⚠ ERREUR"))</f>
        <v/>
      </c>
      <c r="F1472" s="148" t="b">
        <v>0</v>
      </c>
      <c r="J1472" s="2" t="str">
        <f>IF(B1472="","",_xlfn.XLOOKUP(B1472,Données!$P$2:$P$11,Données!$Q$2:$Q$11,""))</f>
        <v/>
      </c>
    </row>
    <row r="1473" spans="1:10" ht="24.75" customHeight="1" x14ac:dyDescent="0.25">
      <c r="A1473" s="100"/>
      <c r="B1473" s="100"/>
      <c r="C1473" s="100"/>
      <c r="D1473" s="105" t="str">
        <f>IF(OR(Historique!$B1473="",Historique!$C1473=""),"",IF(IFERROR(COUNTIF(INDEX(Données!$E$2:$Z$100,0,MATCH(Historique!$B1473,Données!$E$1:$Z$1,0)),Historique!$C1473),0)&gt;0,"OK","⚠ ERREUR"))</f>
        <v/>
      </c>
      <c r="F1473" s="148" t="b">
        <v>0</v>
      </c>
      <c r="J1473" s="2" t="str">
        <f>IF(B1473="","",_xlfn.XLOOKUP(B1473,Données!$P$2:$P$11,Données!$Q$2:$Q$11,""))</f>
        <v/>
      </c>
    </row>
    <row r="1474" spans="1:10" ht="24.75" customHeight="1" x14ac:dyDescent="0.25">
      <c r="A1474" s="100"/>
      <c r="B1474" s="100"/>
      <c r="C1474" s="100"/>
      <c r="D1474" s="105" t="str">
        <f>IF(OR(Historique!$B1474="",Historique!$C1474=""),"",IF(IFERROR(COUNTIF(INDEX(Données!$E$2:$Z$100,0,MATCH(Historique!$B1474,Données!$E$1:$Z$1,0)),Historique!$C1474),0)&gt;0,"OK","⚠ ERREUR"))</f>
        <v/>
      </c>
      <c r="F1474" s="148" t="b">
        <v>0</v>
      </c>
      <c r="J1474" s="2" t="str">
        <f>IF(B1474="","",_xlfn.XLOOKUP(B1474,Données!$P$2:$P$11,Données!$Q$2:$Q$11,""))</f>
        <v/>
      </c>
    </row>
    <row r="1475" spans="1:10" ht="24.75" customHeight="1" x14ac:dyDescent="0.25">
      <c r="A1475" s="100"/>
      <c r="B1475" s="100"/>
      <c r="C1475" s="100"/>
      <c r="D1475" s="105" t="str">
        <f>IF(OR(Historique!$B1475="",Historique!$C1475=""),"",IF(IFERROR(COUNTIF(INDEX(Données!$E$2:$Z$100,0,MATCH(Historique!$B1475,Données!$E$1:$Z$1,0)),Historique!$C1475),0)&gt;0,"OK","⚠ ERREUR"))</f>
        <v/>
      </c>
      <c r="F1475" s="148" t="b">
        <v>0</v>
      </c>
      <c r="J1475" s="2" t="str">
        <f>IF(B1475="","",_xlfn.XLOOKUP(B1475,Données!$P$2:$P$11,Données!$Q$2:$Q$11,""))</f>
        <v/>
      </c>
    </row>
    <row r="1476" spans="1:10" ht="24.75" customHeight="1" x14ac:dyDescent="0.25">
      <c r="A1476" s="100"/>
      <c r="B1476" s="100"/>
      <c r="C1476" s="100"/>
      <c r="D1476" s="105" t="str">
        <f>IF(OR(Historique!$B1476="",Historique!$C1476=""),"",IF(IFERROR(COUNTIF(INDEX(Données!$E$2:$Z$100,0,MATCH(Historique!$B1476,Données!$E$1:$Z$1,0)),Historique!$C1476),0)&gt;0,"OK","⚠ ERREUR"))</f>
        <v/>
      </c>
      <c r="F1476" s="148" t="b">
        <v>0</v>
      </c>
      <c r="J1476" s="2" t="str">
        <f>IF(B1476="","",_xlfn.XLOOKUP(B1476,Données!$P$2:$P$11,Données!$Q$2:$Q$11,""))</f>
        <v/>
      </c>
    </row>
    <row r="1477" spans="1:10" ht="24.75" customHeight="1" x14ac:dyDescent="0.25">
      <c r="A1477" s="100"/>
      <c r="B1477" s="100"/>
      <c r="C1477" s="100"/>
      <c r="D1477" s="105" t="str">
        <f>IF(OR(Historique!$B1477="",Historique!$C1477=""),"",IF(IFERROR(COUNTIF(INDEX(Données!$E$2:$Z$100,0,MATCH(Historique!$B1477,Données!$E$1:$Z$1,0)),Historique!$C1477),0)&gt;0,"OK","⚠ ERREUR"))</f>
        <v/>
      </c>
      <c r="F1477" s="148" t="b">
        <v>0</v>
      </c>
      <c r="J1477" s="2" t="str">
        <f>IF(B1477="","",_xlfn.XLOOKUP(B1477,Données!$P$2:$P$11,Données!$Q$2:$Q$11,""))</f>
        <v/>
      </c>
    </row>
    <row r="1478" spans="1:10" ht="24.75" customHeight="1" x14ac:dyDescent="0.25">
      <c r="A1478" s="100"/>
      <c r="B1478" s="100"/>
      <c r="C1478" s="100"/>
      <c r="D1478" s="105" t="str">
        <f>IF(OR(Historique!$B1478="",Historique!$C1478=""),"",IF(IFERROR(COUNTIF(INDEX(Données!$E$2:$Z$100,0,MATCH(Historique!$B1478,Données!$E$1:$Z$1,0)),Historique!$C1478),0)&gt;0,"OK","⚠ ERREUR"))</f>
        <v/>
      </c>
      <c r="F1478" s="148" t="b">
        <v>0</v>
      </c>
      <c r="J1478" s="2" t="str">
        <f>IF(B1478="","",_xlfn.XLOOKUP(B1478,Données!$P$2:$P$11,Données!$Q$2:$Q$11,""))</f>
        <v/>
      </c>
    </row>
    <row r="1479" spans="1:10" ht="24.75" customHeight="1" x14ac:dyDescent="0.25">
      <c r="A1479" s="100"/>
      <c r="B1479" s="100"/>
      <c r="C1479" s="100"/>
      <c r="D1479" s="105" t="str">
        <f>IF(OR(Historique!$B1479="",Historique!$C1479=""),"",IF(IFERROR(COUNTIF(INDEX(Données!$E$2:$Z$100,0,MATCH(Historique!$B1479,Données!$E$1:$Z$1,0)),Historique!$C1479),0)&gt;0,"OK","⚠ ERREUR"))</f>
        <v/>
      </c>
      <c r="F1479" s="148" t="b">
        <v>0</v>
      </c>
      <c r="J1479" s="2" t="str">
        <f>IF(B1479="","",_xlfn.XLOOKUP(B1479,Données!$P$2:$P$11,Données!$Q$2:$Q$11,""))</f>
        <v/>
      </c>
    </row>
    <row r="1480" spans="1:10" ht="24.75" customHeight="1" x14ac:dyDescent="0.25">
      <c r="A1480" s="100"/>
      <c r="B1480" s="100"/>
      <c r="C1480" s="100"/>
      <c r="D1480" s="105" t="str">
        <f>IF(OR(Historique!$B1480="",Historique!$C1480=""),"",IF(IFERROR(COUNTIF(INDEX(Données!$E$2:$Z$100,0,MATCH(Historique!$B1480,Données!$E$1:$Z$1,0)),Historique!$C1480),0)&gt;0,"OK","⚠ ERREUR"))</f>
        <v/>
      </c>
      <c r="F1480" s="148" t="b">
        <v>0</v>
      </c>
      <c r="J1480" s="2" t="str">
        <f>IF(B1480="","",_xlfn.XLOOKUP(B1480,Données!$P$2:$P$11,Données!$Q$2:$Q$11,""))</f>
        <v/>
      </c>
    </row>
    <row r="1481" spans="1:10" ht="24.75" customHeight="1" x14ac:dyDescent="0.25">
      <c r="A1481" s="100"/>
      <c r="B1481" s="100"/>
      <c r="C1481" s="100"/>
      <c r="D1481" s="105" t="str">
        <f>IF(OR(Historique!$B1481="",Historique!$C1481=""),"",IF(IFERROR(COUNTIF(INDEX(Données!$E$2:$Z$100,0,MATCH(Historique!$B1481,Données!$E$1:$Z$1,0)),Historique!$C1481),0)&gt;0,"OK","⚠ ERREUR"))</f>
        <v/>
      </c>
      <c r="F1481" s="148" t="b">
        <v>0</v>
      </c>
      <c r="J1481" s="2" t="str">
        <f>IF(B1481="","",_xlfn.XLOOKUP(B1481,Données!$P$2:$P$11,Données!$Q$2:$Q$11,""))</f>
        <v/>
      </c>
    </row>
    <row r="1482" spans="1:10" ht="24.75" customHeight="1" x14ac:dyDescent="0.25">
      <c r="A1482" s="100"/>
      <c r="B1482" s="100"/>
      <c r="C1482" s="100"/>
      <c r="D1482" s="105" t="str">
        <f>IF(OR(Historique!$B1482="",Historique!$C1482=""),"",IF(IFERROR(COUNTIF(INDEX(Données!$E$2:$Z$100,0,MATCH(Historique!$B1482,Données!$E$1:$Z$1,0)),Historique!$C1482),0)&gt;0,"OK","⚠ ERREUR"))</f>
        <v/>
      </c>
      <c r="F1482" s="148" t="b">
        <v>0</v>
      </c>
      <c r="J1482" s="2" t="str">
        <f>IF(B1482="","",_xlfn.XLOOKUP(B1482,Données!$P$2:$P$11,Données!$Q$2:$Q$11,""))</f>
        <v/>
      </c>
    </row>
    <row r="1483" spans="1:10" ht="24.75" customHeight="1" x14ac:dyDescent="0.25">
      <c r="A1483" s="100"/>
      <c r="B1483" s="100"/>
      <c r="C1483" s="100"/>
      <c r="D1483" s="105" t="str">
        <f>IF(OR(Historique!$B1483="",Historique!$C1483=""),"",IF(IFERROR(COUNTIF(INDEX(Données!$E$2:$Z$100,0,MATCH(Historique!$B1483,Données!$E$1:$Z$1,0)),Historique!$C1483),0)&gt;0,"OK","⚠ ERREUR"))</f>
        <v/>
      </c>
      <c r="F1483" s="148" t="b">
        <v>0</v>
      </c>
      <c r="J1483" s="2" t="str">
        <f>IF(B1483="","",_xlfn.XLOOKUP(B1483,Données!$P$2:$P$11,Données!$Q$2:$Q$11,""))</f>
        <v/>
      </c>
    </row>
    <row r="1484" spans="1:10" ht="24.75" customHeight="1" x14ac:dyDescent="0.25">
      <c r="A1484" s="100"/>
      <c r="B1484" s="100"/>
      <c r="C1484" s="100"/>
      <c r="D1484" s="105" t="str">
        <f>IF(OR(Historique!$B1484="",Historique!$C1484=""),"",IF(IFERROR(COUNTIF(INDEX(Données!$E$2:$Z$100,0,MATCH(Historique!$B1484,Données!$E$1:$Z$1,0)),Historique!$C1484),0)&gt;0,"OK","⚠ ERREUR"))</f>
        <v/>
      </c>
      <c r="F1484" s="148" t="b">
        <v>0</v>
      </c>
      <c r="J1484" s="2" t="str">
        <f>IF(B1484="","",_xlfn.XLOOKUP(B1484,Données!$P$2:$P$11,Données!$Q$2:$Q$11,""))</f>
        <v/>
      </c>
    </row>
    <row r="1485" spans="1:10" ht="24.75" customHeight="1" x14ac:dyDescent="0.25">
      <c r="A1485" s="100"/>
      <c r="B1485" s="100"/>
      <c r="C1485" s="100"/>
      <c r="D1485" s="105" t="str">
        <f>IF(OR(Historique!$B1485="",Historique!$C1485=""),"",IF(IFERROR(COUNTIF(INDEX(Données!$E$2:$Z$100,0,MATCH(Historique!$B1485,Données!$E$1:$Z$1,0)),Historique!$C1485),0)&gt;0,"OK","⚠ ERREUR"))</f>
        <v/>
      </c>
      <c r="F1485" s="148" t="b">
        <v>0</v>
      </c>
      <c r="J1485" s="2" t="str">
        <f>IF(B1485="","",_xlfn.XLOOKUP(B1485,Données!$P$2:$P$11,Données!$Q$2:$Q$11,""))</f>
        <v/>
      </c>
    </row>
    <row r="1486" spans="1:10" ht="24.75" customHeight="1" x14ac:dyDescent="0.25">
      <c r="A1486" s="100"/>
      <c r="B1486" s="100"/>
      <c r="C1486" s="100"/>
      <c r="D1486" s="105" t="str">
        <f>IF(OR(Historique!$B1486="",Historique!$C1486=""),"",IF(IFERROR(COUNTIF(INDEX(Données!$E$2:$Z$100,0,MATCH(Historique!$B1486,Données!$E$1:$Z$1,0)),Historique!$C1486),0)&gt;0,"OK","⚠ ERREUR"))</f>
        <v/>
      </c>
      <c r="F1486" s="148" t="b">
        <v>0</v>
      </c>
      <c r="J1486" s="2" t="str">
        <f>IF(B1486="","",_xlfn.XLOOKUP(B1486,Données!$P$2:$P$11,Données!$Q$2:$Q$11,""))</f>
        <v/>
      </c>
    </row>
    <row r="1487" spans="1:10" ht="24.75" customHeight="1" x14ac:dyDescent="0.25">
      <c r="A1487" s="100"/>
      <c r="B1487" s="100"/>
      <c r="C1487" s="100"/>
      <c r="D1487" s="105" t="str">
        <f>IF(OR(Historique!$B1487="",Historique!$C1487=""),"",IF(IFERROR(COUNTIF(INDEX(Données!$E$2:$Z$100,0,MATCH(Historique!$B1487,Données!$E$1:$Z$1,0)),Historique!$C1487),0)&gt;0,"OK","⚠ ERREUR"))</f>
        <v/>
      </c>
      <c r="F1487" s="148" t="b">
        <v>0</v>
      </c>
      <c r="J1487" s="2" t="str">
        <f>IF(B1487="","",_xlfn.XLOOKUP(B1487,Données!$P$2:$P$11,Données!$Q$2:$Q$11,""))</f>
        <v/>
      </c>
    </row>
    <row r="1488" spans="1:10" ht="24.75" customHeight="1" x14ac:dyDescent="0.25">
      <c r="A1488" s="100"/>
      <c r="B1488" s="100"/>
      <c r="C1488" s="100"/>
      <c r="D1488" s="105" t="str">
        <f>IF(OR(Historique!$B1488="",Historique!$C1488=""),"",IF(IFERROR(COUNTIF(INDEX(Données!$E$2:$Z$100,0,MATCH(Historique!$B1488,Données!$E$1:$Z$1,0)),Historique!$C1488),0)&gt;0,"OK","⚠ ERREUR"))</f>
        <v/>
      </c>
      <c r="F1488" s="148" t="b">
        <v>0</v>
      </c>
      <c r="J1488" s="2" t="str">
        <f>IF(B1488="","",_xlfn.XLOOKUP(B1488,Données!$P$2:$P$11,Données!$Q$2:$Q$11,""))</f>
        <v/>
      </c>
    </row>
    <row r="1489" spans="1:10" ht="24.75" customHeight="1" x14ac:dyDescent="0.25">
      <c r="A1489" s="100"/>
      <c r="B1489" s="100"/>
      <c r="C1489" s="100"/>
      <c r="D1489" s="105" t="str">
        <f>IF(OR(Historique!$B1489="",Historique!$C1489=""),"",IF(IFERROR(COUNTIF(INDEX(Données!$E$2:$Z$100,0,MATCH(Historique!$B1489,Données!$E$1:$Z$1,0)),Historique!$C1489),0)&gt;0,"OK","⚠ ERREUR"))</f>
        <v/>
      </c>
      <c r="F1489" s="148" t="b">
        <v>0</v>
      </c>
      <c r="J1489" s="2" t="str">
        <f>IF(B1489="","",_xlfn.XLOOKUP(B1489,Données!$P$2:$P$11,Données!$Q$2:$Q$11,""))</f>
        <v/>
      </c>
    </row>
    <row r="1490" spans="1:10" ht="24.75" customHeight="1" x14ac:dyDescent="0.25">
      <c r="A1490" s="100"/>
      <c r="B1490" s="100"/>
      <c r="C1490" s="100"/>
      <c r="D1490" s="105" t="str">
        <f>IF(OR(Historique!$B1490="",Historique!$C1490=""),"",IF(IFERROR(COUNTIF(INDEX(Données!$E$2:$Z$100,0,MATCH(Historique!$B1490,Données!$E$1:$Z$1,0)),Historique!$C1490),0)&gt;0,"OK","⚠ ERREUR"))</f>
        <v/>
      </c>
      <c r="F1490" s="148" t="b">
        <v>0</v>
      </c>
      <c r="J1490" s="2" t="str">
        <f>IF(B1490="","",_xlfn.XLOOKUP(B1490,Données!$P$2:$P$11,Données!$Q$2:$Q$11,""))</f>
        <v/>
      </c>
    </row>
    <row r="1491" spans="1:10" ht="24.75" customHeight="1" x14ac:dyDescent="0.25">
      <c r="A1491" s="100"/>
      <c r="B1491" s="100"/>
      <c r="C1491" s="100"/>
      <c r="D1491" s="105" t="str">
        <f>IF(OR(Historique!$B1491="",Historique!$C1491=""),"",IF(IFERROR(COUNTIF(INDEX(Données!$E$2:$Z$100,0,MATCH(Historique!$B1491,Données!$E$1:$Z$1,0)),Historique!$C1491),0)&gt;0,"OK","⚠ ERREUR"))</f>
        <v/>
      </c>
      <c r="F1491" s="148" t="b">
        <v>0</v>
      </c>
      <c r="J1491" s="2" t="str">
        <f>IF(B1491="","",_xlfn.XLOOKUP(B1491,Données!$P$2:$P$11,Données!$Q$2:$Q$11,""))</f>
        <v/>
      </c>
    </row>
    <row r="1492" spans="1:10" ht="24.75" customHeight="1" x14ac:dyDescent="0.25">
      <c r="A1492" s="100"/>
      <c r="B1492" s="100"/>
      <c r="C1492" s="100"/>
      <c r="D1492" s="105" t="str">
        <f>IF(OR(Historique!$B1492="",Historique!$C1492=""),"",IF(IFERROR(COUNTIF(INDEX(Données!$E$2:$Z$100,0,MATCH(Historique!$B1492,Données!$E$1:$Z$1,0)),Historique!$C1492),0)&gt;0,"OK","⚠ ERREUR"))</f>
        <v/>
      </c>
      <c r="F1492" s="148" t="b">
        <v>0</v>
      </c>
      <c r="J1492" s="2" t="str">
        <f>IF(B1492="","",_xlfn.XLOOKUP(B1492,Données!$P$2:$P$11,Données!$Q$2:$Q$11,""))</f>
        <v/>
      </c>
    </row>
    <row r="1493" spans="1:10" ht="24.75" customHeight="1" x14ac:dyDescent="0.25">
      <c r="A1493" s="100"/>
      <c r="B1493" s="100"/>
      <c r="C1493" s="100"/>
      <c r="D1493" s="105" t="str">
        <f>IF(OR(Historique!$B1493="",Historique!$C1493=""),"",IF(IFERROR(COUNTIF(INDEX(Données!$E$2:$Z$100,0,MATCH(Historique!$B1493,Données!$E$1:$Z$1,0)),Historique!$C1493),0)&gt;0,"OK","⚠ ERREUR"))</f>
        <v/>
      </c>
      <c r="F1493" s="148" t="b">
        <v>0</v>
      </c>
      <c r="J1493" s="2" t="str">
        <f>IF(B1493="","",_xlfn.XLOOKUP(B1493,Données!$P$2:$P$11,Données!$Q$2:$Q$11,""))</f>
        <v/>
      </c>
    </row>
    <row r="1494" spans="1:10" ht="24.75" customHeight="1" x14ac:dyDescent="0.25">
      <c r="A1494" s="100"/>
      <c r="B1494" s="100"/>
      <c r="C1494" s="100"/>
      <c r="D1494" s="105" t="str">
        <f>IF(OR(Historique!$B1494="",Historique!$C1494=""),"",IF(IFERROR(COUNTIF(INDEX(Données!$E$2:$Z$100,0,MATCH(Historique!$B1494,Données!$E$1:$Z$1,0)),Historique!$C1494),0)&gt;0,"OK","⚠ ERREUR"))</f>
        <v/>
      </c>
      <c r="F1494" s="148" t="b">
        <v>0</v>
      </c>
      <c r="J1494" s="2" t="str">
        <f>IF(B1494="","",_xlfn.XLOOKUP(B1494,Données!$P$2:$P$11,Données!$Q$2:$Q$11,""))</f>
        <v/>
      </c>
    </row>
    <row r="1495" spans="1:10" ht="24.75" customHeight="1" x14ac:dyDescent="0.25">
      <c r="A1495" s="100"/>
      <c r="B1495" s="100"/>
      <c r="C1495" s="100"/>
      <c r="D1495" s="105" t="str">
        <f>IF(OR(Historique!$B1495="",Historique!$C1495=""),"",IF(IFERROR(COUNTIF(INDEX(Données!$E$2:$Z$100,0,MATCH(Historique!$B1495,Données!$E$1:$Z$1,0)),Historique!$C1495),0)&gt;0,"OK","⚠ ERREUR"))</f>
        <v/>
      </c>
      <c r="F1495" s="148" t="b">
        <v>0</v>
      </c>
      <c r="J1495" s="2" t="str">
        <f>IF(B1495="","",_xlfn.XLOOKUP(B1495,Données!$P$2:$P$11,Données!$Q$2:$Q$11,""))</f>
        <v/>
      </c>
    </row>
    <row r="1496" spans="1:10" ht="24.75" customHeight="1" x14ac:dyDescent="0.25">
      <c r="A1496" s="100"/>
      <c r="B1496" s="100"/>
      <c r="C1496" s="100"/>
      <c r="D1496" s="105" t="str">
        <f>IF(OR(Historique!$B1496="",Historique!$C1496=""),"",IF(IFERROR(COUNTIF(INDEX(Données!$E$2:$Z$100,0,MATCH(Historique!$B1496,Données!$E$1:$Z$1,0)),Historique!$C1496),0)&gt;0,"OK","⚠ ERREUR"))</f>
        <v/>
      </c>
      <c r="F1496" s="148" t="b">
        <v>0</v>
      </c>
      <c r="J1496" s="2" t="str">
        <f>IF(B1496="","",_xlfn.XLOOKUP(B1496,Données!$P$2:$P$11,Données!$Q$2:$Q$11,""))</f>
        <v/>
      </c>
    </row>
    <row r="1497" spans="1:10" ht="24.75" customHeight="1" x14ac:dyDescent="0.25">
      <c r="A1497" s="100"/>
      <c r="B1497" s="100"/>
      <c r="C1497" s="100"/>
      <c r="D1497" s="105" t="str">
        <f>IF(OR(Historique!$B1497="",Historique!$C1497=""),"",IF(IFERROR(COUNTIF(INDEX(Données!$E$2:$Z$100,0,MATCH(Historique!$B1497,Données!$E$1:$Z$1,0)),Historique!$C1497),0)&gt;0,"OK","⚠ ERREUR"))</f>
        <v/>
      </c>
      <c r="F1497" s="148" t="b">
        <v>0</v>
      </c>
      <c r="J1497" s="2" t="str">
        <f>IF(B1497="","",_xlfn.XLOOKUP(B1497,Données!$P$2:$P$11,Données!$Q$2:$Q$11,""))</f>
        <v/>
      </c>
    </row>
    <row r="1498" spans="1:10" ht="24.75" customHeight="1" x14ac:dyDescent="0.25">
      <c r="A1498" s="100"/>
      <c r="B1498" s="100"/>
      <c r="C1498" s="100"/>
      <c r="D1498" s="105" t="str">
        <f>IF(OR(Historique!$B1498="",Historique!$C1498=""),"",IF(IFERROR(COUNTIF(INDEX(Données!$E$2:$Z$100,0,MATCH(Historique!$B1498,Données!$E$1:$Z$1,0)),Historique!$C1498),0)&gt;0,"OK","⚠ ERREUR"))</f>
        <v/>
      </c>
      <c r="F1498" s="148" t="b">
        <v>0</v>
      </c>
      <c r="J1498" s="2" t="str">
        <f>IF(B1498="","",_xlfn.XLOOKUP(B1498,Données!$P$2:$P$11,Données!$Q$2:$Q$11,""))</f>
        <v/>
      </c>
    </row>
    <row r="1499" spans="1:10" ht="24.75" customHeight="1" x14ac:dyDescent="0.25">
      <c r="A1499" s="100"/>
      <c r="B1499" s="100"/>
      <c r="C1499" s="100"/>
      <c r="D1499" s="105" t="str">
        <f>IF(OR(Historique!$B1499="",Historique!$C1499=""),"",IF(IFERROR(COUNTIF(INDEX(Données!$E$2:$Z$100,0,MATCH(Historique!$B1499,Données!$E$1:$Z$1,0)),Historique!$C1499),0)&gt;0,"OK","⚠ ERREUR"))</f>
        <v/>
      </c>
      <c r="F1499" s="148" t="b">
        <v>0</v>
      </c>
      <c r="J1499" s="2" t="str">
        <f>IF(B1499="","",_xlfn.XLOOKUP(B1499,Données!$P$2:$P$11,Données!$Q$2:$Q$11,""))</f>
        <v/>
      </c>
    </row>
    <row r="1500" spans="1:10" ht="24.75" customHeight="1" x14ac:dyDescent="0.25">
      <c r="A1500" s="100"/>
      <c r="B1500" s="100"/>
      <c r="C1500" s="100"/>
      <c r="D1500" s="105" t="str">
        <f>IF(OR(Historique!$B1500="",Historique!$C1500=""),"",IF(IFERROR(COUNTIF(INDEX(Données!$E$2:$Z$100,0,MATCH(Historique!$B1500,Données!$E$1:$Z$1,0)),Historique!$C1500),0)&gt;0,"OK","⚠ ERREUR"))</f>
        <v/>
      </c>
      <c r="F1500" s="148" t="b">
        <v>0</v>
      </c>
      <c r="J1500" s="2" t="str">
        <f>IF(B1500="","",_xlfn.XLOOKUP(B1500,Données!$P$2:$P$11,Données!$Q$2:$Q$11,""))</f>
        <v/>
      </c>
    </row>
    <row r="1501" spans="1:10" ht="24.75" customHeight="1" x14ac:dyDescent="0.25">
      <c r="A1501" s="100"/>
      <c r="B1501" s="100"/>
      <c r="C1501" s="100"/>
      <c r="D1501" s="105" t="str">
        <f>IF(OR(Historique!$B1501="",Historique!$C1501=""),"",IF(IFERROR(COUNTIF(INDEX(Données!$E$2:$Z$100,0,MATCH(Historique!$B1501,Données!$E$1:$Z$1,0)),Historique!$C1501),0)&gt;0,"OK","⚠ ERREUR"))</f>
        <v/>
      </c>
      <c r="F1501" s="148" t="b">
        <v>0</v>
      </c>
      <c r="J1501" s="2" t="str">
        <f>IF(B1501="","",_xlfn.XLOOKUP(B1501,Données!$P$2:$P$11,Données!$Q$2:$Q$11,""))</f>
        <v/>
      </c>
    </row>
    <row r="1502" spans="1:10" ht="24.75" customHeight="1" x14ac:dyDescent="0.25">
      <c r="A1502" s="100"/>
      <c r="B1502" s="100"/>
      <c r="C1502" s="100"/>
      <c r="D1502" s="105" t="str">
        <f>IF(OR(Historique!$B1502="",Historique!$C1502=""),"",IF(IFERROR(COUNTIF(INDEX(Données!$E$2:$Z$100,0,MATCH(Historique!$B1502,Données!$E$1:$Z$1,0)),Historique!$C1502),0)&gt;0,"OK","⚠ ERREUR"))</f>
        <v/>
      </c>
      <c r="F1502" s="148" t="b">
        <v>0</v>
      </c>
      <c r="J1502" s="2" t="str">
        <f>IF(B1502="","",_xlfn.XLOOKUP(B1502,Données!$P$2:$P$11,Données!$Q$2:$Q$11,""))</f>
        <v/>
      </c>
    </row>
    <row r="1503" spans="1:10" ht="24.75" customHeight="1" x14ac:dyDescent="0.25">
      <c r="A1503" s="100"/>
      <c r="B1503" s="100"/>
      <c r="C1503" s="100"/>
      <c r="D1503" s="105" t="str">
        <f>IF(OR(Historique!$B1503="",Historique!$C1503=""),"",IF(IFERROR(COUNTIF(INDEX(Données!$E$2:$Z$100,0,MATCH(Historique!$B1503,Données!$E$1:$Z$1,0)),Historique!$C1503),0)&gt;0,"OK","⚠ ERREUR"))</f>
        <v/>
      </c>
      <c r="F1503" s="148" t="b">
        <v>0</v>
      </c>
      <c r="J1503" s="2" t="str">
        <f>IF(B1503="","",_xlfn.XLOOKUP(B1503,Données!$P$2:$P$11,Données!$Q$2:$Q$11,""))</f>
        <v/>
      </c>
    </row>
    <row r="1504" spans="1:10" ht="24.75" customHeight="1" x14ac:dyDescent="0.25">
      <c r="A1504" s="100"/>
      <c r="B1504" s="100"/>
      <c r="C1504" s="100"/>
      <c r="D1504" s="105" t="str">
        <f>IF(OR(Historique!$B1504="",Historique!$C1504=""),"",IF(IFERROR(COUNTIF(INDEX(Données!$E$2:$Z$100,0,MATCH(Historique!$B1504,Données!$E$1:$Z$1,0)),Historique!$C1504),0)&gt;0,"OK","⚠ ERREUR"))</f>
        <v/>
      </c>
      <c r="F1504" s="148" t="b">
        <v>0</v>
      </c>
      <c r="J1504" s="2" t="str">
        <f>IF(B1504="","",_xlfn.XLOOKUP(B1504,Données!$P$2:$P$11,Données!$Q$2:$Q$11,""))</f>
        <v/>
      </c>
    </row>
    <row r="1505" spans="1:10" ht="24.75" customHeight="1" x14ac:dyDescent="0.25">
      <c r="A1505" s="100"/>
      <c r="B1505" s="100"/>
      <c r="C1505" s="100"/>
      <c r="D1505" s="105" t="str">
        <f>IF(OR(Historique!$B1505="",Historique!$C1505=""),"",IF(IFERROR(COUNTIF(INDEX(Données!$E$2:$Z$100,0,MATCH(Historique!$B1505,Données!$E$1:$Z$1,0)),Historique!$C1505),0)&gt;0,"OK","⚠ ERREUR"))</f>
        <v/>
      </c>
      <c r="F1505" s="148" t="b">
        <v>0</v>
      </c>
      <c r="J1505" s="2" t="str">
        <f>IF(B1505="","",_xlfn.XLOOKUP(B1505,Données!$P$2:$P$11,Données!$Q$2:$Q$11,""))</f>
        <v/>
      </c>
    </row>
    <row r="1506" spans="1:10" ht="24.75" customHeight="1" x14ac:dyDescent="0.25">
      <c r="A1506" s="100"/>
      <c r="B1506" s="100"/>
      <c r="C1506" s="100"/>
      <c r="D1506" s="105" t="str">
        <f>IF(OR(Historique!$B1506="",Historique!$C1506=""),"",IF(IFERROR(COUNTIF(INDEX(Données!$E$2:$Z$100,0,MATCH(Historique!$B1506,Données!$E$1:$Z$1,0)),Historique!$C1506),0)&gt;0,"OK","⚠ ERREUR"))</f>
        <v/>
      </c>
      <c r="F1506" s="148" t="b">
        <v>0</v>
      </c>
      <c r="J1506" s="2" t="str">
        <f>IF(B1506="","",_xlfn.XLOOKUP(B1506,Données!$P$2:$P$11,Données!$Q$2:$Q$11,""))</f>
        <v/>
      </c>
    </row>
    <row r="1507" spans="1:10" ht="24.75" customHeight="1" x14ac:dyDescent="0.25">
      <c r="A1507" s="100"/>
      <c r="B1507" s="100"/>
      <c r="C1507" s="100"/>
      <c r="D1507" s="105" t="str">
        <f>IF(OR(Historique!$B1507="",Historique!$C1507=""),"",IF(IFERROR(COUNTIF(INDEX(Données!$E$2:$Z$100,0,MATCH(Historique!$B1507,Données!$E$1:$Z$1,0)),Historique!$C1507),0)&gt;0,"OK","⚠ ERREUR"))</f>
        <v/>
      </c>
      <c r="F1507" s="148" t="b">
        <v>0</v>
      </c>
      <c r="J1507" s="2" t="str">
        <f>IF(B1507="","",_xlfn.XLOOKUP(B1507,Données!$P$2:$P$11,Données!$Q$2:$Q$11,""))</f>
        <v/>
      </c>
    </row>
    <row r="1508" spans="1:10" ht="24.75" customHeight="1" x14ac:dyDescent="0.25">
      <c r="A1508" s="100"/>
      <c r="B1508" s="100"/>
      <c r="C1508" s="100"/>
      <c r="D1508" s="105" t="str">
        <f>IF(OR(Historique!$B1508="",Historique!$C1508=""),"",IF(IFERROR(COUNTIF(INDEX(Données!$E$2:$Z$100,0,MATCH(Historique!$B1508,Données!$E$1:$Z$1,0)),Historique!$C1508),0)&gt;0,"OK","⚠ ERREUR"))</f>
        <v/>
      </c>
      <c r="F1508" s="148" t="b">
        <v>0</v>
      </c>
      <c r="J1508" s="2" t="str">
        <f>IF(B1508="","",_xlfn.XLOOKUP(B1508,Données!$P$2:$P$11,Données!$Q$2:$Q$11,""))</f>
        <v/>
      </c>
    </row>
    <row r="1509" spans="1:10" ht="24.75" customHeight="1" x14ac:dyDescent="0.25">
      <c r="A1509" s="100"/>
      <c r="B1509" s="100"/>
      <c r="C1509" s="100"/>
      <c r="D1509" s="105" t="str">
        <f>IF(OR(Historique!$B1509="",Historique!$C1509=""),"",IF(IFERROR(COUNTIF(INDEX(Données!$E$2:$Z$100,0,MATCH(Historique!$B1509,Données!$E$1:$Z$1,0)),Historique!$C1509),0)&gt;0,"OK","⚠ ERREUR"))</f>
        <v/>
      </c>
      <c r="F1509" s="148" t="b">
        <v>0</v>
      </c>
      <c r="J1509" s="2" t="str">
        <f>IF(B1509="","",_xlfn.XLOOKUP(B1509,Données!$P$2:$P$11,Données!$Q$2:$Q$11,""))</f>
        <v/>
      </c>
    </row>
    <row r="1510" spans="1:10" ht="24.75" customHeight="1" x14ac:dyDescent="0.25">
      <c r="A1510" s="100"/>
      <c r="B1510" s="100"/>
      <c r="C1510" s="100"/>
      <c r="D1510" s="105" t="str">
        <f>IF(OR(Historique!$B1510="",Historique!$C1510=""),"",IF(IFERROR(COUNTIF(INDEX(Données!$E$2:$Z$100,0,MATCH(Historique!$B1510,Données!$E$1:$Z$1,0)),Historique!$C1510),0)&gt;0,"OK","⚠ ERREUR"))</f>
        <v/>
      </c>
      <c r="F1510" s="148" t="b">
        <v>0</v>
      </c>
      <c r="J1510" s="2" t="str">
        <f>IF(B1510="","",_xlfn.XLOOKUP(B1510,Données!$P$2:$P$11,Données!$Q$2:$Q$11,""))</f>
        <v/>
      </c>
    </row>
    <row r="1511" spans="1:10" ht="24.75" customHeight="1" x14ac:dyDescent="0.25">
      <c r="A1511" s="100"/>
      <c r="B1511" s="100"/>
      <c r="C1511" s="100"/>
      <c r="D1511" s="105" t="str">
        <f>IF(OR(Historique!$B1511="",Historique!$C1511=""),"",IF(IFERROR(COUNTIF(INDEX(Données!$E$2:$Z$100,0,MATCH(Historique!$B1511,Données!$E$1:$Z$1,0)),Historique!$C1511),0)&gt;0,"OK","⚠ ERREUR"))</f>
        <v/>
      </c>
      <c r="F1511" s="148" t="b">
        <v>0</v>
      </c>
      <c r="J1511" s="2" t="str">
        <f>IF(B1511="","",_xlfn.XLOOKUP(B1511,Données!$P$2:$P$11,Données!$Q$2:$Q$11,""))</f>
        <v/>
      </c>
    </row>
    <row r="1512" spans="1:10" ht="24.75" customHeight="1" x14ac:dyDescent="0.25">
      <c r="A1512" s="100"/>
      <c r="B1512" s="100"/>
      <c r="C1512" s="100"/>
      <c r="D1512" s="105" t="str">
        <f>IF(OR(Historique!$B1512="",Historique!$C1512=""),"",IF(IFERROR(COUNTIF(INDEX(Données!$E$2:$Z$100,0,MATCH(Historique!$B1512,Données!$E$1:$Z$1,0)),Historique!$C1512),0)&gt;0,"OK","⚠ ERREUR"))</f>
        <v/>
      </c>
      <c r="F1512" s="148" t="b">
        <v>0</v>
      </c>
      <c r="J1512" s="2" t="str">
        <f>IF(B1512="","",_xlfn.XLOOKUP(B1512,Données!$P$2:$P$11,Données!$Q$2:$Q$11,""))</f>
        <v/>
      </c>
    </row>
    <row r="1513" spans="1:10" ht="24.75" customHeight="1" x14ac:dyDescent="0.25">
      <c r="A1513" s="100"/>
      <c r="B1513" s="100"/>
      <c r="C1513" s="100"/>
      <c r="D1513" s="105" t="str">
        <f>IF(OR(Historique!$B1513="",Historique!$C1513=""),"",IF(IFERROR(COUNTIF(INDEX(Données!$E$2:$Z$100,0,MATCH(Historique!$B1513,Données!$E$1:$Z$1,0)),Historique!$C1513),0)&gt;0,"OK","⚠ ERREUR"))</f>
        <v/>
      </c>
      <c r="F1513" s="148" t="b">
        <v>0</v>
      </c>
      <c r="J1513" s="2" t="str">
        <f>IF(B1513="","",_xlfn.XLOOKUP(B1513,Données!$P$2:$P$11,Données!$Q$2:$Q$11,""))</f>
        <v/>
      </c>
    </row>
    <row r="1514" spans="1:10" ht="24.75" customHeight="1" x14ac:dyDescent="0.25">
      <c r="A1514" s="100"/>
      <c r="B1514" s="100"/>
      <c r="C1514" s="100"/>
      <c r="D1514" s="105" t="str">
        <f>IF(OR(Historique!$B1514="",Historique!$C1514=""),"",IF(IFERROR(COUNTIF(INDEX(Données!$E$2:$Z$100,0,MATCH(Historique!$B1514,Données!$E$1:$Z$1,0)),Historique!$C1514),0)&gt;0,"OK","⚠ ERREUR"))</f>
        <v/>
      </c>
      <c r="F1514" s="148" t="b">
        <v>0</v>
      </c>
      <c r="J1514" s="2" t="str">
        <f>IF(B1514="","",_xlfn.XLOOKUP(B1514,Données!$P$2:$P$11,Données!$Q$2:$Q$11,""))</f>
        <v/>
      </c>
    </row>
    <row r="1515" spans="1:10" ht="24.75" customHeight="1" x14ac:dyDescent="0.25">
      <c r="A1515" s="100"/>
      <c r="B1515" s="100"/>
      <c r="C1515" s="100"/>
      <c r="D1515" s="105" t="str">
        <f>IF(OR(Historique!$B1515="",Historique!$C1515=""),"",IF(IFERROR(COUNTIF(INDEX(Données!$E$2:$Z$100,0,MATCH(Historique!$B1515,Données!$E$1:$Z$1,0)),Historique!$C1515),0)&gt;0,"OK","⚠ ERREUR"))</f>
        <v/>
      </c>
      <c r="F1515" s="148" t="b">
        <v>0</v>
      </c>
      <c r="J1515" s="2" t="str">
        <f>IF(B1515="","",_xlfn.XLOOKUP(B1515,Données!$P$2:$P$11,Données!$Q$2:$Q$11,""))</f>
        <v/>
      </c>
    </row>
    <row r="1516" spans="1:10" ht="24.75" customHeight="1" x14ac:dyDescent="0.25">
      <c r="A1516" s="100"/>
      <c r="B1516" s="100"/>
      <c r="C1516" s="100"/>
      <c r="D1516" s="105" t="str">
        <f>IF(OR(Historique!$B1516="",Historique!$C1516=""),"",IF(IFERROR(COUNTIF(INDEX(Données!$E$2:$Z$100,0,MATCH(Historique!$B1516,Données!$E$1:$Z$1,0)),Historique!$C1516),0)&gt;0,"OK","⚠ ERREUR"))</f>
        <v/>
      </c>
      <c r="F1516" s="148" t="b">
        <v>0</v>
      </c>
      <c r="J1516" s="2" t="str">
        <f>IF(B1516="","",_xlfn.XLOOKUP(B1516,Données!$P$2:$P$11,Données!$Q$2:$Q$11,""))</f>
        <v/>
      </c>
    </row>
    <row r="1517" spans="1:10" ht="24.75" customHeight="1" x14ac:dyDescent="0.25">
      <c r="A1517" s="100"/>
      <c r="B1517" s="100"/>
      <c r="C1517" s="100"/>
      <c r="D1517" s="105" t="str">
        <f>IF(OR(Historique!$B1517="",Historique!$C1517=""),"",IF(IFERROR(COUNTIF(INDEX(Données!$E$2:$Z$100,0,MATCH(Historique!$B1517,Données!$E$1:$Z$1,0)),Historique!$C1517),0)&gt;0,"OK","⚠ ERREUR"))</f>
        <v/>
      </c>
      <c r="F1517" s="148" t="b">
        <v>0</v>
      </c>
      <c r="J1517" s="2" t="str">
        <f>IF(B1517="","",_xlfn.XLOOKUP(B1517,Données!$P$2:$P$11,Données!$Q$2:$Q$11,""))</f>
        <v/>
      </c>
    </row>
    <row r="1518" spans="1:10" ht="24.75" customHeight="1" x14ac:dyDescent="0.25">
      <c r="A1518" s="100"/>
      <c r="B1518" s="100"/>
      <c r="C1518" s="100"/>
      <c r="D1518" s="105" t="str">
        <f>IF(OR(Historique!$B1518="",Historique!$C1518=""),"",IF(IFERROR(COUNTIF(INDEX(Données!$E$2:$Z$100,0,MATCH(Historique!$B1518,Données!$E$1:$Z$1,0)),Historique!$C1518),0)&gt;0,"OK","⚠ ERREUR"))</f>
        <v/>
      </c>
      <c r="F1518" s="148" t="b">
        <v>0</v>
      </c>
      <c r="J1518" s="2" t="str">
        <f>IF(B1518="","",_xlfn.XLOOKUP(B1518,Données!$P$2:$P$11,Données!$Q$2:$Q$11,""))</f>
        <v/>
      </c>
    </row>
    <row r="1519" spans="1:10" ht="24.75" customHeight="1" x14ac:dyDescent="0.25">
      <c r="A1519" s="100"/>
      <c r="B1519" s="100"/>
      <c r="C1519" s="100"/>
      <c r="D1519" s="105" t="str">
        <f>IF(OR(Historique!$B1519="",Historique!$C1519=""),"",IF(IFERROR(COUNTIF(INDEX(Données!$E$2:$Z$100,0,MATCH(Historique!$B1519,Données!$E$1:$Z$1,0)),Historique!$C1519),0)&gt;0,"OK","⚠ ERREUR"))</f>
        <v/>
      </c>
      <c r="F1519" s="148" t="b">
        <v>0</v>
      </c>
      <c r="J1519" s="2" t="str">
        <f>IF(B1519="","",_xlfn.XLOOKUP(B1519,Données!$P$2:$P$11,Données!$Q$2:$Q$11,""))</f>
        <v/>
      </c>
    </row>
    <row r="1520" spans="1:10" ht="24.75" customHeight="1" x14ac:dyDescent="0.25">
      <c r="A1520" s="100"/>
      <c r="B1520" s="100"/>
      <c r="C1520" s="100"/>
      <c r="D1520" s="105" t="str">
        <f>IF(OR(Historique!$B1520="",Historique!$C1520=""),"",IF(IFERROR(COUNTIF(INDEX(Données!$E$2:$Z$100,0,MATCH(Historique!$B1520,Données!$E$1:$Z$1,0)),Historique!$C1520),0)&gt;0,"OK","⚠ ERREUR"))</f>
        <v/>
      </c>
      <c r="F1520" s="148" t="b">
        <v>0</v>
      </c>
      <c r="J1520" s="2" t="str">
        <f>IF(B1520="","",_xlfn.XLOOKUP(B1520,Données!$P$2:$P$11,Données!$Q$2:$Q$11,""))</f>
        <v/>
      </c>
    </row>
    <row r="1521" spans="1:10" ht="24.75" customHeight="1" x14ac:dyDescent="0.25">
      <c r="A1521" s="100"/>
      <c r="B1521" s="100"/>
      <c r="C1521" s="100"/>
      <c r="D1521" s="105" t="str">
        <f>IF(OR(Historique!$B1521="",Historique!$C1521=""),"",IF(IFERROR(COUNTIF(INDEX(Données!$E$2:$Z$100,0,MATCH(Historique!$B1521,Données!$E$1:$Z$1,0)),Historique!$C1521),0)&gt;0,"OK","⚠ ERREUR"))</f>
        <v/>
      </c>
      <c r="F1521" s="148" t="b">
        <v>0</v>
      </c>
      <c r="J1521" s="2" t="str">
        <f>IF(B1521="","",_xlfn.XLOOKUP(B1521,Données!$P$2:$P$11,Données!$Q$2:$Q$11,""))</f>
        <v/>
      </c>
    </row>
    <row r="1522" spans="1:10" ht="24.75" customHeight="1" x14ac:dyDescent="0.25">
      <c r="A1522" s="100"/>
      <c r="B1522" s="100"/>
      <c r="C1522" s="100"/>
      <c r="D1522" s="105" t="str">
        <f>IF(OR(Historique!$B1522="",Historique!$C1522=""),"",IF(IFERROR(COUNTIF(INDEX(Données!$E$2:$Z$100,0,MATCH(Historique!$B1522,Données!$E$1:$Z$1,0)),Historique!$C1522),0)&gt;0,"OK","⚠ ERREUR"))</f>
        <v/>
      </c>
      <c r="F1522" s="148" t="b">
        <v>0</v>
      </c>
      <c r="J1522" s="2" t="str">
        <f>IF(B1522="","",_xlfn.XLOOKUP(B1522,Données!$P$2:$P$11,Données!$Q$2:$Q$11,""))</f>
        <v/>
      </c>
    </row>
    <row r="1523" spans="1:10" ht="24.75" customHeight="1" x14ac:dyDescent="0.25">
      <c r="A1523" s="100"/>
      <c r="B1523" s="100"/>
      <c r="C1523" s="100"/>
      <c r="D1523" s="105" t="str">
        <f>IF(OR(Historique!$B1523="",Historique!$C1523=""),"",IF(IFERROR(COUNTIF(INDEX(Données!$E$2:$Z$100,0,MATCH(Historique!$B1523,Données!$E$1:$Z$1,0)),Historique!$C1523),0)&gt;0,"OK","⚠ ERREUR"))</f>
        <v/>
      </c>
      <c r="F1523" s="148" t="b">
        <v>0</v>
      </c>
      <c r="J1523" s="2" t="str">
        <f>IF(B1523="","",_xlfn.XLOOKUP(B1523,Données!$P$2:$P$11,Données!$Q$2:$Q$11,""))</f>
        <v/>
      </c>
    </row>
    <row r="1524" spans="1:10" ht="24.75" customHeight="1" x14ac:dyDescent="0.25">
      <c r="A1524" s="100"/>
      <c r="B1524" s="100"/>
      <c r="C1524" s="100"/>
      <c r="D1524" s="105" t="str">
        <f>IF(OR(Historique!$B1524="",Historique!$C1524=""),"",IF(IFERROR(COUNTIF(INDEX(Données!$E$2:$Z$100,0,MATCH(Historique!$B1524,Données!$E$1:$Z$1,0)),Historique!$C1524),0)&gt;0,"OK","⚠ ERREUR"))</f>
        <v/>
      </c>
      <c r="F1524" s="148" t="b">
        <v>0</v>
      </c>
      <c r="J1524" s="2" t="str">
        <f>IF(B1524="","",_xlfn.XLOOKUP(B1524,Données!$P$2:$P$11,Données!$Q$2:$Q$11,""))</f>
        <v/>
      </c>
    </row>
    <row r="1525" spans="1:10" ht="24.75" customHeight="1" x14ac:dyDescent="0.25">
      <c r="A1525" s="100"/>
      <c r="B1525" s="100"/>
      <c r="C1525" s="100"/>
      <c r="D1525" s="105" t="str">
        <f>IF(OR(Historique!$B1525="",Historique!$C1525=""),"",IF(IFERROR(COUNTIF(INDEX(Données!$E$2:$Z$100,0,MATCH(Historique!$B1525,Données!$E$1:$Z$1,0)),Historique!$C1525),0)&gt;0,"OK","⚠ ERREUR"))</f>
        <v/>
      </c>
      <c r="F1525" s="148" t="b">
        <v>0</v>
      </c>
      <c r="J1525" s="2" t="str">
        <f>IF(B1525="","",_xlfn.XLOOKUP(B1525,Données!$P$2:$P$11,Données!$Q$2:$Q$11,""))</f>
        <v/>
      </c>
    </row>
    <row r="1526" spans="1:10" ht="24.75" customHeight="1" x14ac:dyDescent="0.25">
      <c r="A1526" s="100"/>
      <c r="B1526" s="100"/>
      <c r="C1526" s="100"/>
      <c r="D1526" s="105" t="str">
        <f>IF(OR(Historique!$B1526="",Historique!$C1526=""),"",IF(IFERROR(COUNTIF(INDEX(Données!$E$2:$Z$100,0,MATCH(Historique!$B1526,Données!$E$1:$Z$1,0)),Historique!$C1526),0)&gt;0,"OK","⚠ ERREUR"))</f>
        <v/>
      </c>
      <c r="F1526" s="148" t="b">
        <v>0</v>
      </c>
      <c r="J1526" s="2" t="str">
        <f>IF(B1526="","",_xlfn.XLOOKUP(B1526,Données!$P$2:$P$11,Données!$Q$2:$Q$11,""))</f>
        <v/>
      </c>
    </row>
    <row r="1527" spans="1:10" ht="24.75" customHeight="1" x14ac:dyDescent="0.25">
      <c r="A1527" s="100"/>
      <c r="B1527" s="100"/>
      <c r="C1527" s="100"/>
      <c r="D1527" s="105" t="str">
        <f>IF(OR(Historique!$B1527="",Historique!$C1527=""),"",IF(IFERROR(COUNTIF(INDEX(Données!$E$2:$Z$100,0,MATCH(Historique!$B1527,Données!$E$1:$Z$1,0)),Historique!$C1527),0)&gt;0,"OK","⚠ ERREUR"))</f>
        <v/>
      </c>
      <c r="F1527" s="148" t="b">
        <v>0</v>
      </c>
      <c r="J1527" s="2" t="str">
        <f>IF(B1527="","",_xlfn.XLOOKUP(B1527,Données!$P$2:$P$11,Données!$Q$2:$Q$11,""))</f>
        <v/>
      </c>
    </row>
    <row r="1528" spans="1:10" ht="24.75" customHeight="1" x14ac:dyDescent="0.25">
      <c r="A1528" s="100"/>
      <c r="B1528" s="100"/>
      <c r="C1528" s="100"/>
      <c r="D1528" s="105" t="str">
        <f>IF(OR(Historique!$B1528="",Historique!$C1528=""),"",IF(IFERROR(COUNTIF(INDEX(Données!$E$2:$Z$100,0,MATCH(Historique!$B1528,Données!$E$1:$Z$1,0)),Historique!$C1528),0)&gt;0,"OK","⚠ ERREUR"))</f>
        <v/>
      </c>
      <c r="F1528" s="148" t="b">
        <v>0</v>
      </c>
      <c r="J1528" s="2" t="str">
        <f>IF(B1528="","",_xlfn.XLOOKUP(B1528,Données!$P$2:$P$11,Données!$Q$2:$Q$11,""))</f>
        <v/>
      </c>
    </row>
    <row r="1529" spans="1:10" ht="24.75" customHeight="1" x14ac:dyDescent="0.25">
      <c r="A1529" s="100"/>
      <c r="B1529" s="100"/>
      <c r="C1529" s="100"/>
      <c r="D1529" s="105" t="str">
        <f>IF(OR(Historique!$B1529="",Historique!$C1529=""),"",IF(IFERROR(COUNTIF(INDEX(Données!$E$2:$Z$100,0,MATCH(Historique!$B1529,Données!$E$1:$Z$1,0)),Historique!$C1529),0)&gt;0,"OK","⚠ ERREUR"))</f>
        <v/>
      </c>
      <c r="F1529" s="148" t="b">
        <v>0</v>
      </c>
      <c r="J1529" s="2" t="str">
        <f>IF(B1529="","",_xlfn.XLOOKUP(B1529,Données!$P$2:$P$11,Données!$Q$2:$Q$11,""))</f>
        <v/>
      </c>
    </row>
    <row r="1530" spans="1:10" ht="24.75" customHeight="1" x14ac:dyDescent="0.25">
      <c r="A1530" s="100"/>
      <c r="B1530" s="100"/>
      <c r="C1530" s="100"/>
      <c r="D1530" s="105" t="str">
        <f>IF(OR(Historique!$B1530="",Historique!$C1530=""),"",IF(IFERROR(COUNTIF(INDEX(Données!$E$2:$Z$100,0,MATCH(Historique!$B1530,Données!$E$1:$Z$1,0)),Historique!$C1530),0)&gt;0,"OK","⚠ ERREUR"))</f>
        <v/>
      </c>
      <c r="F1530" s="148" t="b">
        <v>0</v>
      </c>
      <c r="J1530" s="2" t="str">
        <f>IF(B1530="","",_xlfn.XLOOKUP(B1530,Données!$P$2:$P$11,Données!$Q$2:$Q$11,""))</f>
        <v/>
      </c>
    </row>
    <row r="1531" spans="1:10" ht="24.75" customHeight="1" x14ac:dyDescent="0.25">
      <c r="A1531" s="100"/>
      <c r="B1531" s="100"/>
      <c r="C1531" s="100"/>
      <c r="D1531" s="105" t="str">
        <f>IF(OR(Historique!$B1531="",Historique!$C1531=""),"",IF(IFERROR(COUNTIF(INDEX(Données!$E$2:$Z$100,0,MATCH(Historique!$B1531,Données!$E$1:$Z$1,0)),Historique!$C1531),0)&gt;0,"OK","⚠ ERREUR"))</f>
        <v/>
      </c>
      <c r="F1531" s="148" t="b">
        <v>0</v>
      </c>
      <c r="J1531" s="2" t="str">
        <f>IF(B1531="","",_xlfn.XLOOKUP(B1531,Données!$P$2:$P$11,Données!$Q$2:$Q$11,""))</f>
        <v/>
      </c>
    </row>
    <row r="1532" spans="1:10" ht="24.75" customHeight="1" x14ac:dyDescent="0.25">
      <c r="A1532" s="100"/>
      <c r="B1532" s="100"/>
      <c r="C1532" s="100"/>
      <c r="D1532" s="105" t="str">
        <f>IF(OR(Historique!$B1532="",Historique!$C1532=""),"",IF(IFERROR(COUNTIF(INDEX(Données!$E$2:$Z$100,0,MATCH(Historique!$B1532,Données!$E$1:$Z$1,0)),Historique!$C1532),0)&gt;0,"OK","⚠ ERREUR"))</f>
        <v/>
      </c>
      <c r="F1532" s="148" t="b">
        <v>0</v>
      </c>
      <c r="J1532" s="2" t="str">
        <f>IF(B1532="","",_xlfn.XLOOKUP(B1532,Données!$P$2:$P$11,Données!$Q$2:$Q$11,""))</f>
        <v/>
      </c>
    </row>
    <row r="1533" spans="1:10" ht="24.75" customHeight="1" x14ac:dyDescent="0.25">
      <c r="A1533" s="100"/>
      <c r="B1533" s="100"/>
      <c r="C1533" s="100"/>
      <c r="D1533" s="105" t="str">
        <f>IF(OR(Historique!$B1533="",Historique!$C1533=""),"",IF(IFERROR(COUNTIF(INDEX(Données!$E$2:$Z$100,0,MATCH(Historique!$B1533,Données!$E$1:$Z$1,0)),Historique!$C1533),0)&gt;0,"OK","⚠ ERREUR"))</f>
        <v/>
      </c>
      <c r="F1533" s="148" t="b">
        <v>0</v>
      </c>
      <c r="J1533" s="2" t="str">
        <f>IF(B1533="","",_xlfn.XLOOKUP(B1533,Données!$P$2:$P$11,Données!$Q$2:$Q$11,""))</f>
        <v/>
      </c>
    </row>
    <row r="1534" spans="1:10" ht="24.75" customHeight="1" x14ac:dyDescent="0.25">
      <c r="A1534" s="100"/>
      <c r="B1534" s="100"/>
      <c r="C1534" s="100"/>
      <c r="D1534" s="105" t="str">
        <f>IF(OR(Historique!$B1534="",Historique!$C1534=""),"",IF(IFERROR(COUNTIF(INDEX(Données!$E$2:$Z$100,0,MATCH(Historique!$B1534,Données!$E$1:$Z$1,0)),Historique!$C1534),0)&gt;0,"OK","⚠ ERREUR"))</f>
        <v/>
      </c>
      <c r="F1534" s="148" t="b">
        <v>0</v>
      </c>
      <c r="J1534" s="2" t="str">
        <f>IF(B1534="","",_xlfn.XLOOKUP(B1534,Données!$P$2:$P$11,Données!$Q$2:$Q$11,""))</f>
        <v/>
      </c>
    </row>
    <row r="1535" spans="1:10" ht="24.75" customHeight="1" x14ac:dyDescent="0.25">
      <c r="A1535" s="100"/>
      <c r="B1535" s="100"/>
      <c r="C1535" s="100"/>
      <c r="D1535" s="105" t="str">
        <f>IF(OR(Historique!$B1535="",Historique!$C1535=""),"",IF(IFERROR(COUNTIF(INDEX(Données!$E$2:$Z$100,0,MATCH(Historique!$B1535,Données!$E$1:$Z$1,0)),Historique!$C1535),0)&gt;0,"OK","⚠ ERREUR"))</f>
        <v/>
      </c>
      <c r="F1535" s="148" t="b">
        <v>0</v>
      </c>
      <c r="J1535" s="2" t="str">
        <f>IF(B1535="","",_xlfn.XLOOKUP(B1535,Données!$P$2:$P$11,Données!$Q$2:$Q$11,""))</f>
        <v/>
      </c>
    </row>
    <row r="1536" spans="1:10" ht="24.75" customHeight="1" x14ac:dyDescent="0.25">
      <c r="A1536" s="100"/>
      <c r="B1536" s="100"/>
      <c r="C1536" s="100"/>
      <c r="D1536" s="105" t="str">
        <f>IF(OR(Historique!$B1536="",Historique!$C1536=""),"",IF(IFERROR(COUNTIF(INDEX(Données!$E$2:$Z$100,0,MATCH(Historique!$B1536,Données!$E$1:$Z$1,0)),Historique!$C1536),0)&gt;0,"OK","⚠ ERREUR"))</f>
        <v/>
      </c>
      <c r="F1536" s="148" t="b">
        <v>0</v>
      </c>
      <c r="J1536" s="2" t="str">
        <f>IF(B1536="","",_xlfn.XLOOKUP(B1536,Données!$P$2:$P$11,Données!$Q$2:$Q$11,""))</f>
        <v/>
      </c>
    </row>
    <row r="1537" spans="1:10" ht="24.75" customHeight="1" x14ac:dyDescent="0.25">
      <c r="A1537" s="100"/>
      <c r="B1537" s="100"/>
      <c r="C1537" s="100"/>
      <c r="D1537" s="105" t="str">
        <f>IF(OR(Historique!$B1537="",Historique!$C1537=""),"",IF(IFERROR(COUNTIF(INDEX(Données!$E$2:$Z$100,0,MATCH(Historique!$B1537,Données!$E$1:$Z$1,0)),Historique!$C1537),0)&gt;0,"OK","⚠ ERREUR"))</f>
        <v/>
      </c>
      <c r="F1537" s="148" t="b">
        <v>0</v>
      </c>
      <c r="J1537" s="2" t="str">
        <f>IF(B1537="","",_xlfn.XLOOKUP(B1537,Données!$P$2:$P$11,Données!$Q$2:$Q$11,""))</f>
        <v/>
      </c>
    </row>
    <row r="1538" spans="1:10" ht="24.75" customHeight="1" x14ac:dyDescent="0.25">
      <c r="A1538" s="100"/>
      <c r="B1538" s="100"/>
      <c r="C1538" s="100"/>
      <c r="D1538" s="105" t="str">
        <f>IF(OR(Historique!$B1538="",Historique!$C1538=""),"",IF(IFERROR(COUNTIF(INDEX(Données!$E$2:$Z$100,0,MATCH(Historique!$B1538,Données!$E$1:$Z$1,0)),Historique!$C1538),0)&gt;0,"OK","⚠ ERREUR"))</f>
        <v/>
      </c>
      <c r="F1538" s="148" t="b">
        <v>0</v>
      </c>
      <c r="J1538" s="2" t="str">
        <f>IF(B1538="","",_xlfn.XLOOKUP(B1538,Données!$P$2:$P$11,Données!$Q$2:$Q$11,""))</f>
        <v/>
      </c>
    </row>
    <row r="1539" spans="1:10" ht="24.75" customHeight="1" x14ac:dyDescent="0.25">
      <c r="A1539" s="100"/>
      <c r="B1539" s="100"/>
      <c r="C1539" s="100"/>
      <c r="D1539" s="105" t="str">
        <f>IF(OR(Historique!$B1539="",Historique!$C1539=""),"",IF(IFERROR(COUNTIF(INDEX(Données!$E$2:$Z$100,0,MATCH(Historique!$B1539,Données!$E$1:$Z$1,0)),Historique!$C1539),0)&gt;0,"OK","⚠ ERREUR"))</f>
        <v/>
      </c>
      <c r="F1539" s="148" t="b">
        <v>0</v>
      </c>
      <c r="J1539" s="2" t="str">
        <f>IF(B1539="","",_xlfn.XLOOKUP(B1539,Données!$P$2:$P$11,Données!$Q$2:$Q$11,""))</f>
        <v/>
      </c>
    </row>
    <row r="1540" spans="1:10" ht="24.75" customHeight="1" x14ac:dyDescent="0.25">
      <c r="A1540" s="100"/>
      <c r="B1540" s="100"/>
      <c r="C1540" s="100"/>
      <c r="D1540" s="105" t="str">
        <f>IF(OR(Historique!$B1540="",Historique!$C1540=""),"",IF(IFERROR(COUNTIF(INDEX(Données!$E$2:$Z$100,0,MATCH(Historique!$B1540,Données!$E$1:$Z$1,0)),Historique!$C1540),0)&gt;0,"OK","⚠ ERREUR"))</f>
        <v/>
      </c>
      <c r="F1540" s="148" t="b">
        <v>0</v>
      </c>
      <c r="J1540" s="2" t="str">
        <f>IF(B1540="","",_xlfn.XLOOKUP(B1540,Données!$P$2:$P$11,Données!$Q$2:$Q$11,""))</f>
        <v/>
      </c>
    </row>
    <row r="1541" spans="1:10" ht="24.75" customHeight="1" x14ac:dyDescent="0.25">
      <c r="A1541" s="100"/>
      <c r="B1541" s="100"/>
      <c r="C1541" s="100"/>
      <c r="D1541" s="105" t="str">
        <f>IF(OR(Historique!$B1541="",Historique!$C1541=""),"",IF(IFERROR(COUNTIF(INDEX(Données!$E$2:$Z$100,0,MATCH(Historique!$B1541,Données!$E$1:$Z$1,0)),Historique!$C1541),0)&gt;0,"OK","⚠ ERREUR"))</f>
        <v/>
      </c>
      <c r="F1541" s="148" t="b">
        <v>0</v>
      </c>
      <c r="J1541" s="2" t="str">
        <f>IF(B1541="","",_xlfn.XLOOKUP(B1541,Données!$P$2:$P$11,Données!$Q$2:$Q$11,""))</f>
        <v/>
      </c>
    </row>
    <row r="1542" spans="1:10" ht="24.75" customHeight="1" x14ac:dyDescent="0.25">
      <c r="A1542" s="100"/>
      <c r="B1542" s="100"/>
      <c r="C1542" s="100"/>
      <c r="D1542" s="105" t="str">
        <f>IF(OR(Historique!$B1542="",Historique!$C1542=""),"",IF(IFERROR(COUNTIF(INDEX(Données!$E$2:$Z$100,0,MATCH(Historique!$B1542,Données!$E$1:$Z$1,0)),Historique!$C1542),0)&gt;0,"OK","⚠ ERREUR"))</f>
        <v/>
      </c>
      <c r="F1542" s="148" t="b">
        <v>0</v>
      </c>
      <c r="J1542" s="2" t="str">
        <f>IF(B1542="","",_xlfn.XLOOKUP(B1542,Données!$P$2:$P$11,Données!$Q$2:$Q$11,""))</f>
        <v/>
      </c>
    </row>
    <row r="1543" spans="1:10" ht="24.75" customHeight="1" x14ac:dyDescent="0.25">
      <c r="A1543" s="100"/>
      <c r="B1543" s="100"/>
      <c r="C1543" s="100"/>
      <c r="D1543" s="105" t="str">
        <f>IF(OR(Historique!$B1543="",Historique!$C1543=""),"",IF(IFERROR(COUNTIF(INDEX(Données!$E$2:$Z$100,0,MATCH(Historique!$B1543,Données!$E$1:$Z$1,0)),Historique!$C1543),0)&gt;0,"OK","⚠ ERREUR"))</f>
        <v/>
      </c>
      <c r="F1543" s="148" t="b">
        <v>0</v>
      </c>
      <c r="J1543" s="2" t="str">
        <f>IF(B1543="","",_xlfn.XLOOKUP(B1543,Données!$P$2:$P$11,Données!$Q$2:$Q$11,""))</f>
        <v/>
      </c>
    </row>
    <row r="1544" spans="1:10" ht="24.75" customHeight="1" x14ac:dyDescent="0.25">
      <c r="A1544" s="100"/>
      <c r="B1544" s="100"/>
      <c r="C1544" s="100"/>
      <c r="D1544" s="105" t="str">
        <f>IF(OR(Historique!$B1544="",Historique!$C1544=""),"",IF(IFERROR(COUNTIF(INDEX(Données!$E$2:$Z$100,0,MATCH(Historique!$B1544,Données!$E$1:$Z$1,0)),Historique!$C1544),0)&gt;0,"OK","⚠ ERREUR"))</f>
        <v/>
      </c>
      <c r="F1544" s="148" t="b">
        <v>0</v>
      </c>
      <c r="J1544" s="2" t="str">
        <f>IF(B1544="","",_xlfn.XLOOKUP(B1544,Données!$P$2:$P$11,Données!$Q$2:$Q$11,""))</f>
        <v/>
      </c>
    </row>
    <row r="1545" spans="1:10" ht="24.75" customHeight="1" x14ac:dyDescent="0.25">
      <c r="A1545" s="100"/>
      <c r="B1545" s="100"/>
      <c r="C1545" s="100"/>
      <c r="D1545" s="105" t="str">
        <f>IF(OR(Historique!$B1545="",Historique!$C1545=""),"",IF(IFERROR(COUNTIF(INDEX(Données!$E$2:$Z$100,0,MATCH(Historique!$B1545,Données!$E$1:$Z$1,0)),Historique!$C1545),0)&gt;0,"OK","⚠ ERREUR"))</f>
        <v/>
      </c>
      <c r="F1545" s="148" t="b">
        <v>0</v>
      </c>
      <c r="J1545" s="2" t="str">
        <f>IF(B1545="","",_xlfn.XLOOKUP(B1545,Données!$P$2:$P$11,Données!$Q$2:$Q$11,""))</f>
        <v/>
      </c>
    </row>
    <row r="1546" spans="1:10" ht="24.75" customHeight="1" x14ac:dyDescent="0.25">
      <c r="A1546" s="100"/>
      <c r="B1546" s="100"/>
      <c r="C1546" s="100"/>
      <c r="D1546" s="105" t="str">
        <f>IF(OR(Historique!$B1546="",Historique!$C1546=""),"",IF(IFERROR(COUNTIF(INDEX(Données!$E$2:$Z$100,0,MATCH(Historique!$B1546,Données!$E$1:$Z$1,0)),Historique!$C1546),0)&gt;0,"OK","⚠ ERREUR"))</f>
        <v/>
      </c>
      <c r="F1546" s="148" t="b">
        <v>0</v>
      </c>
      <c r="J1546" s="2" t="str">
        <f>IF(B1546="","",_xlfn.XLOOKUP(B1546,Données!$P$2:$P$11,Données!$Q$2:$Q$11,""))</f>
        <v/>
      </c>
    </row>
    <row r="1547" spans="1:10" ht="24.75" customHeight="1" x14ac:dyDescent="0.25">
      <c r="A1547" s="100"/>
      <c r="B1547" s="100"/>
      <c r="C1547" s="100"/>
      <c r="D1547" s="105" t="str">
        <f>IF(OR(Historique!$B1547="",Historique!$C1547=""),"",IF(IFERROR(COUNTIF(INDEX(Données!$E$2:$Z$100,0,MATCH(Historique!$B1547,Données!$E$1:$Z$1,0)),Historique!$C1547),0)&gt;0,"OK","⚠ ERREUR"))</f>
        <v/>
      </c>
      <c r="F1547" s="148" t="b">
        <v>0</v>
      </c>
      <c r="J1547" s="2" t="str">
        <f>IF(B1547="","",_xlfn.XLOOKUP(B1547,Données!$P$2:$P$11,Données!$Q$2:$Q$11,""))</f>
        <v/>
      </c>
    </row>
    <row r="1548" spans="1:10" ht="24.75" customHeight="1" x14ac:dyDescent="0.25">
      <c r="A1548" s="100"/>
      <c r="B1548" s="100"/>
      <c r="C1548" s="100"/>
      <c r="D1548" s="105" t="str">
        <f>IF(OR(Historique!$B1548="",Historique!$C1548=""),"",IF(IFERROR(COUNTIF(INDEX(Données!$E$2:$Z$100,0,MATCH(Historique!$B1548,Données!$E$1:$Z$1,0)),Historique!$C1548),0)&gt;0,"OK","⚠ ERREUR"))</f>
        <v/>
      </c>
      <c r="F1548" s="148" t="b">
        <v>0</v>
      </c>
      <c r="J1548" s="2" t="str">
        <f>IF(B1548="","",_xlfn.XLOOKUP(B1548,Données!$P$2:$P$11,Données!$Q$2:$Q$11,""))</f>
        <v/>
      </c>
    </row>
    <row r="1549" spans="1:10" ht="24.75" customHeight="1" x14ac:dyDescent="0.25">
      <c r="A1549" s="100"/>
      <c r="B1549" s="100"/>
      <c r="C1549" s="100"/>
      <c r="D1549" s="105" t="str">
        <f>IF(OR(Historique!$B1549="",Historique!$C1549=""),"",IF(IFERROR(COUNTIF(INDEX(Données!$E$2:$Z$100,0,MATCH(Historique!$B1549,Données!$E$1:$Z$1,0)),Historique!$C1549),0)&gt;0,"OK","⚠ ERREUR"))</f>
        <v/>
      </c>
      <c r="F1549" s="148" t="b">
        <v>0</v>
      </c>
      <c r="J1549" s="2" t="str">
        <f>IF(B1549="","",_xlfn.XLOOKUP(B1549,Données!$P$2:$P$11,Données!$Q$2:$Q$11,""))</f>
        <v/>
      </c>
    </row>
    <row r="1550" spans="1:10" ht="24.75" customHeight="1" x14ac:dyDescent="0.25">
      <c r="A1550" s="100"/>
      <c r="B1550" s="100"/>
      <c r="C1550" s="100"/>
      <c r="D1550" s="105" t="str">
        <f>IF(OR(Historique!$B1550="",Historique!$C1550=""),"",IF(IFERROR(COUNTIF(INDEX(Données!$E$2:$Z$100,0,MATCH(Historique!$B1550,Données!$E$1:$Z$1,0)),Historique!$C1550),0)&gt;0,"OK","⚠ ERREUR"))</f>
        <v/>
      </c>
      <c r="F1550" s="148" t="b">
        <v>0</v>
      </c>
      <c r="J1550" s="2" t="str">
        <f>IF(B1550="","",_xlfn.XLOOKUP(B1550,Données!$P$2:$P$11,Données!$Q$2:$Q$11,""))</f>
        <v/>
      </c>
    </row>
    <row r="1551" spans="1:10" ht="24.75" customHeight="1" x14ac:dyDescent="0.25">
      <c r="A1551" s="100"/>
      <c r="B1551" s="100"/>
      <c r="C1551" s="100"/>
      <c r="D1551" s="105" t="str">
        <f>IF(OR(Historique!$B1551="",Historique!$C1551=""),"",IF(IFERROR(COUNTIF(INDEX(Données!$E$2:$Z$100,0,MATCH(Historique!$B1551,Données!$E$1:$Z$1,0)),Historique!$C1551),0)&gt;0,"OK","⚠ ERREUR"))</f>
        <v/>
      </c>
      <c r="F1551" s="148" t="b">
        <v>0</v>
      </c>
      <c r="J1551" s="2" t="str">
        <f>IF(B1551="","",_xlfn.XLOOKUP(B1551,Données!$P$2:$P$11,Données!$Q$2:$Q$11,""))</f>
        <v/>
      </c>
    </row>
    <row r="1552" spans="1:10" ht="24.75" customHeight="1" x14ac:dyDescent="0.25">
      <c r="A1552" s="100"/>
      <c r="B1552" s="100"/>
      <c r="C1552" s="100"/>
      <c r="D1552" s="105" t="str">
        <f>IF(OR(Historique!$B1552="",Historique!$C1552=""),"",IF(IFERROR(COUNTIF(INDEX(Données!$E$2:$Z$100,0,MATCH(Historique!$B1552,Données!$E$1:$Z$1,0)),Historique!$C1552),0)&gt;0,"OK","⚠ ERREUR"))</f>
        <v/>
      </c>
      <c r="F1552" s="148" t="b">
        <v>0</v>
      </c>
      <c r="J1552" s="2" t="str">
        <f>IF(B1552="","",_xlfn.XLOOKUP(B1552,Données!$P$2:$P$11,Données!$Q$2:$Q$11,""))</f>
        <v/>
      </c>
    </row>
    <row r="1553" spans="1:10" ht="24.75" customHeight="1" x14ac:dyDescent="0.25">
      <c r="A1553" s="100"/>
      <c r="B1553" s="100"/>
      <c r="C1553" s="100"/>
      <c r="D1553" s="105" t="str">
        <f>IF(OR(Historique!$B1553="",Historique!$C1553=""),"",IF(IFERROR(COUNTIF(INDEX(Données!$E$2:$Z$100,0,MATCH(Historique!$B1553,Données!$E$1:$Z$1,0)),Historique!$C1553),0)&gt;0,"OK","⚠ ERREUR"))</f>
        <v/>
      </c>
      <c r="F1553" s="148" t="b">
        <v>0</v>
      </c>
      <c r="J1553" s="2" t="str">
        <f>IF(B1553="","",_xlfn.XLOOKUP(B1553,Données!$P$2:$P$11,Données!$Q$2:$Q$11,""))</f>
        <v/>
      </c>
    </row>
    <row r="1554" spans="1:10" ht="24.75" customHeight="1" x14ac:dyDescent="0.25">
      <c r="A1554" s="100"/>
      <c r="B1554" s="100"/>
      <c r="C1554" s="100"/>
      <c r="D1554" s="105" t="str">
        <f>IF(OR(Historique!$B1554="",Historique!$C1554=""),"",IF(IFERROR(COUNTIF(INDEX(Données!$E$2:$Z$100,0,MATCH(Historique!$B1554,Données!$E$1:$Z$1,0)),Historique!$C1554),0)&gt;0,"OK","⚠ ERREUR"))</f>
        <v/>
      </c>
      <c r="F1554" s="148" t="b">
        <v>0</v>
      </c>
      <c r="J1554" s="2" t="str">
        <f>IF(B1554="","",_xlfn.XLOOKUP(B1554,Données!$P$2:$P$11,Données!$Q$2:$Q$11,""))</f>
        <v/>
      </c>
    </row>
    <row r="1555" spans="1:10" ht="24.75" customHeight="1" x14ac:dyDescent="0.25">
      <c r="A1555" s="100"/>
      <c r="B1555" s="100"/>
      <c r="C1555" s="100"/>
      <c r="D1555" s="105" t="str">
        <f>IF(OR(Historique!$B1555="",Historique!$C1555=""),"",IF(IFERROR(COUNTIF(INDEX(Données!$E$2:$Z$100,0,MATCH(Historique!$B1555,Données!$E$1:$Z$1,0)),Historique!$C1555),0)&gt;0,"OK","⚠ ERREUR"))</f>
        <v/>
      </c>
      <c r="F1555" s="148" t="b">
        <v>0</v>
      </c>
      <c r="J1555" s="2" t="str">
        <f>IF(B1555="","",_xlfn.XLOOKUP(B1555,Données!$P$2:$P$11,Données!$Q$2:$Q$11,""))</f>
        <v/>
      </c>
    </row>
    <row r="1556" spans="1:10" ht="24.75" customHeight="1" x14ac:dyDescent="0.25">
      <c r="A1556" s="100"/>
      <c r="B1556" s="100"/>
      <c r="C1556" s="100"/>
      <c r="D1556" s="105" t="str">
        <f>IF(OR(Historique!$B1556="",Historique!$C1556=""),"",IF(IFERROR(COUNTIF(INDEX(Données!$E$2:$Z$100,0,MATCH(Historique!$B1556,Données!$E$1:$Z$1,0)),Historique!$C1556),0)&gt;0,"OK","⚠ ERREUR"))</f>
        <v/>
      </c>
      <c r="F1556" s="148" t="b">
        <v>0</v>
      </c>
      <c r="J1556" s="2" t="str">
        <f>IF(B1556="","",_xlfn.XLOOKUP(B1556,Données!$P$2:$P$11,Données!$Q$2:$Q$11,""))</f>
        <v/>
      </c>
    </row>
    <row r="1557" spans="1:10" ht="24.75" customHeight="1" x14ac:dyDescent="0.25">
      <c r="A1557" s="100"/>
      <c r="B1557" s="100"/>
      <c r="C1557" s="100"/>
      <c r="D1557" s="105" t="str">
        <f>IF(OR(Historique!$B1557="",Historique!$C1557=""),"",IF(IFERROR(COUNTIF(INDEX(Données!$E$2:$Z$100,0,MATCH(Historique!$B1557,Données!$E$1:$Z$1,0)),Historique!$C1557),0)&gt;0,"OK","⚠ ERREUR"))</f>
        <v/>
      </c>
      <c r="F1557" s="148" t="b">
        <v>0</v>
      </c>
      <c r="J1557" s="2" t="str">
        <f>IF(B1557="","",_xlfn.XLOOKUP(B1557,Données!$P$2:$P$11,Données!$Q$2:$Q$11,""))</f>
        <v/>
      </c>
    </row>
    <row r="1558" spans="1:10" ht="24.75" customHeight="1" x14ac:dyDescent="0.25">
      <c r="A1558" s="100"/>
      <c r="B1558" s="100"/>
      <c r="C1558" s="100"/>
      <c r="D1558" s="105" t="str">
        <f>IF(OR(Historique!$B1558="",Historique!$C1558=""),"",IF(IFERROR(COUNTIF(INDEX(Données!$E$2:$Z$100,0,MATCH(Historique!$B1558,Données!$E$1:$Z$1,0)),Historique!$C1558),0)&gt;0,"OK","⚠ ERREUR"))</f>
        <v/>
      </c>
      <c r="F1558" s="148" t="b">
        <v>0</v>
      </c>
      <c r="J1558" s="2" t="str">
        <f>IF(B1558="","",_xlfn.XLOOKUP(B1558,Données!$P$2:$P$11,Données!$Q$2:$Q$11,""))</f>
        <v/>
      </c>
    </row>
    <row r="1559" spans="1:10" ht="24.75" customHeight="1" x14ac:dyDescent="0.25">
      <c r="A1559" s="100"/>
      <c r="B1559" s="100"/>
      <c r="C1559" s="100"/>
      <c r="D1559" s="105" t="str">
        <f>IF(OR(Historique!$B1559="",Historique!$C1559=""),"",IF(IFERROR(COUNTIF(INDEX(Données!$E$2:$Z$100,0,MATCH(Historique!$B1559,Données!$E$1:$Z$1,0)),Historique!$C1559),0)&gt;0,"OK","⚠ ERREUR"))</f>
        <v/>
      </c>
      <c r="F1559" s="148" t="b">
        <v>0</v>
      </c>
      <c r="J1559" s="2" t="str">
        <f>IF(B1559="","",_xlfn.XLOOKUP(B1559,Données!$P$2:$P$11,Données!$Q$2:$Q$11,""))</f>
        <v/>
      </c>
    </row>
    <row r="1560" spans="1:10" ht="24.75" customHeight="1" x14ac:dyDescent="0.25">
      <c r="A1560" s="100"/>
      <c r="B1560" s="100"/>
      <c r="C1560" s="100"/>
      <c r="D1560" s="105" t="str">
        <f>IF(OR(Historique!$B1560="",Historique!$C1560=""),"",IF(IFERROR(COUNTIF(INDEX(Données!$E$2:$Z$100,0,MATCH(Historique!$B1560,Données!$E$1:$Z$1,0)),Historique!$C1560),0)&gt;0,"OK","⚠ ERREUR"))</f>
        <v/>
      </c>
      <c r="F1560" s="148" t="b">
        <v>0</v>
      </c>
      <c r="J1560" s="2" t="str">
        <f>IF(B1560="","",_xlfn.XLOOKUP(B1560,Données!$P$2:$P$11,Données!$Q$2:$Q$11,""))</f>
        <v/>
      </c>
    </row>
    <row r="1561" spans="1:10" ht="24.75" customHeight="1" x14ac:dyDescent="0.25">
      <c r="A1561" s="100"/>
      <c r="B1561" s="100"/>
      <c r="C1561" s="100"/>
      <c r="D1561" s="105" t="str">
        <f>IF(OR(Historique!$B1561="",Historique!$C1561=""),"",IF(IFERROR(COUNTIF(INDEX(Données!$E$2:$Z$100,0,MATCH(Historique!$B1561,Données!$E$1:$Z$1,0)),Historique!$C1561),0)&gt;0,"OK","⚠ ERREUR"))</f>
        <v/>
      </c>
      <c r="F1561" s="148" t="b">
        <v>0</v>
      </c>
      <c r="J1561" s="2" t="str">
        <f>IF(B1561="","",_xlfn.XLOOKUP(B1561,Données!$P$2:$P$11,Données!$Q$2:$Q$11,""))</f>
        <v/>
      </c>
    </row>
    <row r="1562" spans="1:10" ht="24.75" customHeight="1" x14ac:dyDescent="0.25">
      <c r="A1562" s="100"/>
      <c r="B1562" s="100"/>
      <c r="C1562" s="100"/>
      <c r="D1562" s="105" t="str">
        <f>IF(OR(Historique!$B1562="",Historique!$C1562=""),"",IF(IFERROR(COUNTIF(INDEX(Données!$E$2:$Z$100,0,MATCH(Historique!$B1562,Données!$E$1:$Z$1,0)),Historique!$C1562),0)&gt;0,"OK","⚠ ERREUR"))</f>
        <v/>
      </c>
      <c r="F1562" s="148" t="b">
        <v>0</v>
      </c>
      <c r="J1562" s="2" t="str">
        <f>IF(B1562="","",_xlfn.XLOOKUP(B1562,Données!$P$2:$P$11,Données!$Q$2:$Q$11,""))</f>
        <v/>
      </c>
    </row>
    <row r="1563" spans="1:10" ht="24.75" customHeight="1" x14ac:dyDescent="0.25">
      <c r="A1563" s="100"/>
      <c r="B1563" s="100"/>
      <c r="C1563" s="100"/>
      <c r="D1563" s="105" t="str">
        <f>IF(OR(Historique!$B1563="",Historique!$C1563=""),"",IF(IFERROR(COUNTIF(INDEX(Données!$E$2:$Z$100,0,MATCH(Historique!$B1563,Données!$E$1:$Z$1,0)),Historique!$C1563),0)&gt;0,"OK","⚠ ERREUR"))</f>
        <v/>
      </c>
      <c r="F1563" s="148" t="b">
        <v>0</v>
      </c>
      <c r="J1563" s="2" t="str">
        <f>IF(B1563="","",_xlfn.XLOOKUP(B1563,Données!$P$2:$P$11,Données!$Q$2:$Q$11,""))</f>
        <v/>
      </c>
    </row>
    <row r="1564" spans="1:10" ht="24.75" customHeight="1" x14ac:dyDescent="0.25">
      <c r="A1564" s="100"/>
      <c r="B1564" s="100"/>
      <c r="C1564" s="100"/>
      <c r="D1564" s="105" t="str">
        <f>IF(OR(Historique!$B1564="",Historique!$C1564=""),"",IF(IFERROR(COUNTIF(INDEX(Données!$E$2:$Z$100,0,MATCH(Historique!$B1564,Données!$E$1:$Z$1,0)),Historique!$C1564),0)&gt;0,"OK","⚠ ERREUR"))</f>
        <v/>
      </c>
      <c r="F1564" s="148" t="b">
        <v>0</v>
      </c>
      <c r="J1564" s="2" t="str">
        <f>IF(B1564="","",_xlfn.XLOOKUP(B1564,Données!$P$2:$P$11,Données!$Q$2:$Q$11,""))</f>
        <v/>
      </c>
    </row>
    <row r="1565" spans="1:10" ht="24.75" customHeight="1" x14ac:dyDescent="0.25">
      <c r="A1565" s="100"/>
      <c r="B1565" s="100"/>
      <c r="C1565" s="100"/>
      <c r="D1565" s="105" t="str">
        <f>IF(OR(Historique!$B1565="",Historique!$C1565=""),"",IF(IFERROR(COUNTIF(INDEX(Données!$E$2:$Z$100,0,MATCH(Historique!$B1565,Données!$E$1:$Z$1,0)),Historique!$C1565),0)&gt;0,"OK","⚠ ERREUR"))</f>
        <v/>
      </c>
      <c r="F1565" s="148" t="b">
        <v>0</v>
      </c>
      <c r="J1565" s="2" t="str">
        <f>IF(B1565="","",_xlfn.XLOOKUP(B1565,Données!$P$2:$P$11,Données!$Q$2:$Q$11,""))</f>
        <v/>
      </c>
    </row>
    <row r="1566" spans="1:10" ht="24.75" customHeight="1" x14ac:dyDescent="0.25">
      <c r="A1566" s="100"/>
      <c r="B1566" s="100"/>
      <c r="C1566" s="100"/>
      <c r="D1566" s="105" t="str">
        <f>IF(OR(Historique!$B1566="",Historique!$C1566=""),"",IF(IFERROR(COUNTIF(INDEX(Données!$E$2:$Z$100,0,MATCH(Historique!$B1566,Données!$E$1:$Z$1,0)),Historique!$C1566),0)&gt;0,"OK","⚠ ERREUR"))</f>
        <v/>
      </c>
      <c r="F1566" s="148" t="b">
        <v>0</v>
      </c>
      <c r="J1566" s="2" t="str">
        <f>IF(B1566="","",_xlfn.XLOOKUP(B1566,Données!$P$2:$P$11,Données!$Q$2:$Q$11,""))</f>
        <v/>
      </c>
    </row>
    <row r="1567" spans="1:10" ht="24.75" customHeight="1" x14ac:dyDescent="0.25">
      <c r="A1567" s="100"/>
      <c r="B1567" s="100"/>
      <c r="C1567" s="100"/>
      <c r="D1567" s="105" t="str">
        <f>IF(OR(Historique!$B1567="",Historique!$C1567=""),"",IF(IFERROR(COUNTIF(INDEX(Données!$E$2:$Z$100,0,MATCH(Historique!$B1567,Données!$E$1:$Z$1,0)),Historique!$C1567),0)&gt;0,"OK","⚠ ERREUR"))</f>
        <v/>
      </c>
      <c r="F1567" s="148" t="b">
        <v>0</v>
      </c>
      <c r="J1567" s="2" t="str">
        <f>IF(B1567="","",_xlfn.XLOOKUP(B1567,Données!$P$2:$P$11,Données!$Q$2:$Q$11,""))</f>
        <v/>
      </c>
    </row>
    <row r="1568" spans="1:10" ht="24.75" customHeight="1" x14ac:dyDescent="0.25">
      <c r="A1568" s="100"/>
      <c r="B1568" s="100"/>
      <c r="C1568" s="100"/>
      <c r="D1568" s="105" t="str">
        <f>IF(OR(Historique!$B1568="",Historique!$C1568=""),"",IF(IFERROR(COUNTIF(INDEX(Données!$E$2:$Z$100,0,MATCH(Historique!$B1568,Données!$E$1:$Z$1,0)),Historique!$C1568),0)&gt;0,"OK","⚠ ERREUR"))</f>
        <v/>
      </c>
      <c r="F1568" s="148" t="b">
        <v>0</v>
      </c>
      <c r="J1568" s="2" t="str">
        <f>IF(B1568="","",_xlfn.XLOOKUP(B1568,Données!$P$2:$P$11,Données!$Q$2:$Q$11,""))</f>
        <v/>
      </c>
    </row>
    <row r="1569" spans="1:10" ht="24.75" customHeight="1" x14ac:dyDescent="0.25">
      <c r="A1569" s="100"/>
      <c r="B1569" s="100"/>
      <c r="C1569" s="100"/>
      <c r="D1569" s="105" t="str">
        <f>IF(OR(Historique!$B1569="",Historique!$C1569=""),"",IF(IFERROR(COUNTIF(INDEX(Données!$E$2:$Z$100,0,MATCH(Historique!$B1569,Données!$E$1:$Z$1,0)),Historique!$C1569),0)&gt;0,"OK","⚠ ERREUR"))</f>
        <v/>
      </c>
      <c r="F1569" s="148" t="b">
        <v>0</v>
      </c>
      <c r="J1569" s="2" t="str">
        <f>IF(B1569="","",_xlfn.XLOOKUP(B1569,Données!$P$2:$P$11,Données!$Q$2:$Q$11,""))</f>
        <v/>
      </c>
    </row>
    <row r="1570" spans="1:10" ht="24.75" customHeight="1" x14ac:dyDescent="0.25">
      <c r="A1570" s="100"/>
      <c r="B1570" s="100"/>
      <c r="C1570" s="100"/>
      <c r="D1570" s="105" t="str">
        <f>IF(OR(Historique!$B1570="",Historique!$C1570=""),"",IF(IFERROR(COUNTIF(INDEX(Données!$E$2:$Z$100,0,MATCH(Historique!$B1570,Données!$E$1:$Z$1,0)),Historique!$C1570),0)&gt;0,"OK","⚠ ERREUR"))</f>
        <v/>
      </c>
      <c r="F1570" s="148" t="b">
        <v>0</v>
      </c>
      <c r="J1570" s="2" t="str">
        <f>IF(B1570="","",_xlfn.XLOOKUP(B1570,Données!$P$2:$P$11,Données!$Q$2:$Q$11,""))</f>
        <v/>
      </c>
    </row>
    <row r="1571" spans="1:10" ht="24.75" customHeight="1" x14ac:dyDescent="0.25">
      <c r="A1571" s="100"/>
      <c r="B1571" s="100"/>
      <c r="C1571" s="100"/>
      <c r="D1571" s="105" t="str">
        <f>IF(OR(Historique!$B1571="",Historique!$C1571=""),"",IF(IFERROR(COUNTIF(INDEX(Données!$E$2:$Z$100,0,MATCH(Historique!$B1571,Données!$E$1:$Z$1,0)),Historique!$C1571),0)&gt;0,"OK","⚠ ERREUR"))</f>
        <v/>
      </c>
      <c r="F1571" s="148" t="b">
        <v>0</v>
      </c>
      <c r="J1571" s="2" t="str">
        <f>IF(B1571="","",_xlfn.XLOOKUP(B1571,Données!$P$2:$P$11,Données!$Q$2:$Q$11,""))</f>
        <v/>
      </c>
    </row>
    <row r="1572" spans="1:10" ht="24.75" customHeight="1" x14ac:dyDescent="0.25">
      <c r="A1572" s="100"/>
      <c r="B1572" s="100"/>
      <c r="C1572" s="100"/>
      <c r="D1572" s="105" t="str">
        <f>IF(OR(Historique!$B1572="",Historique!$C1572=""),"",IF(IFERROR(COUNTIF(INDEX(Données!$E$2:$Z$100,0,MATCH(Historique!$B1572,Données!$E$1:$Z$1,0)),Historique!$C1572),0)&gt;0,"OK","⚠ ERREUR"))</f>
        <v/>
      </c>
      <c r="F1572" s="148" t="b">
        <v>0</v>
      </c>
      <c r="J1572" s="2" t="str">
        <f>IF(B1572="","",_xlfn.XLOOKUP(B1572,Données!$P$2:$P$11,Données!$Q$2:$Q$11,""))</f>
        <v/>
      </c>
    </row>
    <row r="1573" spans="1:10" ht="24.75" customHeight="1" x14ac:dyDescent="0.25">
      <c r="A1573" s="100"/>
      <c r="B1573" s="100"/>
      <c r="C1573" s="100"/>
      <c r="D1573" s="105" t="str">
        <f>IF(OR(Historique!$B1573="",Historique!$C1573=""),"",IF(IFERROR(COUNTIF(INDEX(Données!$E$2:$Z$100,0,MATCH(Historique!$B1573,Données!$E$1:$Z$1,0)),Historique!$C1573),0)&gt;0,"OK","⚠ ERREUR"))</f>
        <v/>
      </c>
      <c r="F1573" s="148" t="b">
        <v>0</v>
      </c>
      <c r="J1573" s="2" t="str">
        <f>IF(B1573="","",_xlfn.XLOOKUP(B1573,Données!$P$2:$P$11,Données!$Q$2:$Q$11,""))</f>
        <v/>
      </c>
    </row>
    <row r="1574" spans="1:10" ht="24.75" customHeight="1" x14ac:dyDescent="0.25">
      <c r="A1574" s="100"/>
      <c r="B1574" s="100"/>
      <c r="C1574" s="100"/>
      <c r="D1574" s="105" t="str">
        <f>IF(OR(Historique!$B1574="",Historique!$C1574=""),"",IF(IFERROR(COUNTIF(INDEX(Données!$E$2:$Z$100,0,MATCH(Historique!$B1574,Données!$E$1:$Z$1,0)),Historique!$C1574),0)&gt;0,"OK","⚠ ERREUR"))</f>
        <v/>
      </c>
      <c r="F1574" s="148" t="b">
        <v>0</v>
      </c>
      <c r="J1574" s="2" t="str">
        <f>IF(B1574="","",_xlfn.XLOOKUP(B1574,Données!$P$2:$P$11,Données!$Q$2:$Q$11,""))</f>
        <v/>
      </c>
    </row>
    <row r="1575" spans="1:10" ht="24.75" customHeight="1" x14ac:dyDescent="0.25">
      <c r="A1575" s="100"/>
      <c r="B1575" s="100"/>
      <c r="C1575" s="100"/>
      <c r="D1575" s="105" t="str">
        <f>IF(OR(Historique!$B1575="",Historique!$C1575=""),"",IF(IFERROR(COUNTIF(INDEX(Données!$E$2:$Z$100,0,MATCH(Historique!$B1575,Données!$E$1:$Z$1,0)),Historique!$C1575),0)&gt;0,"OK","⚠ ERREUR"))</f>
        <v/>
      </c>
      <c r="F1575" s="148" t="b">
        <v>0</v>
      </c>
      <c r="J1575" s="2" t="str">
        <f>IF(B1575="","",_xlfn.XLOOKUP(B1575,Données!$P$2:$P$11,Données!$Q$2:$Q$11,""))</f>
        <v/>
      </c>
    </row>
    <row r="1576" spans="1:10" ht="24.75" customHeight="1" x14ac:dyDescent="0.25">
      <c r="A1576" s="100"/>
      <c r="B1576" s="100"/>
      <c r="C1576" s="100"/>
      <c r="D1576" s="105" t="str">
        <f>IF(OR(Historique!$B1576="",Historique!$C1576=""),"",IF(IFERROR(COUNTIF(INDEX(Données!$E$2:$Z$100,0,MATCH(Historique!$B1576,Données!$E$1:$Z$1,0)),Historique!$C1576),0)&gt;0,"OK","⚠ ERREUR"))</f>
        <v/>
      </c>
      <c r="F1576" s="148" t="b">
        <v>0</v>
      </c>
      <c r="J1576" s="2" t="str">
        <f>IF(B1576="","",_xlfn.XLOOKUP(B1576,Données!$P$2:$P$11,Données!$Q$2:$Q$11,""))</f>
        <v/>
      </c>
    </row>
    <row r="1577" spans="1:10" ht="24.75" customHeight="1" x14ac:dyDescent="0.25">
      <c r="A1577" s="100"/>
      <c r="B1577" s="100"/>
      <c r="C1577" s="100"/>
      <c r="D1577" s="105" t="str">
        <f>IF(OR(Historique!$B1577="",Historique!$C1577=""),"",IF(IFERROR(COUNTIF(INDEX(Données!$E$2:$Z$100,0,MATCH(Historique!$B1577,Données!$E$1:$Z$1,0)),Historique!$C1577),0)&gt;0,"OK","⚠ ERREUR"))</f>
        <v/>
      </c>
      <c r="F1577" s="148" t="b">
        <v>0</v>
      </c>
      <c r="J1577" s="2" t="str">
        <f>IF(B1577="","",_xlfn.XLOOKUP(B1577,Données!$P$2:$P$11,Données!$Q$2:$Q$11,""))</f>
        <v/>
      </c>
    </row>
    <row r="1578" spans="1:10" ht="24.75" customHeight="1" x14ac:dyDescent="0.25">
      <c r="A1578" s="100"/>
      <c r="B1578" s="100"/>
      <c r="C1578" s="100"/>
      <c r="D1578" s="105" t="str">
        <f>IF(OR(Historique!$B1578="",Historique!$C1578=""),"",IF(IFERROR(COUNTIF(INDEX(Données!$E$2:$Z$100,0,MATCH(Historique!$B1578,Données!$E$1:$Z$1,0)),Historique!$C1578),0)&gt;0,"OK","⚠ ERREUR"))</f>
        <v/>
      </c>
      <c r="F1578" s="148" t="b">
        <v>0</v>
      </c>
      <c r="J1578" s="2" t="str">
        <f>IF(B1578="","",_xlfn.XLOOKUP(B1578,Données!$P$2:$P$11,Données!$Q$2:$Q$11,""))</f>
        <v/>
      </c>
    </row>
    <row r="1579" spans="1:10" ht="24.75" customHeight="1" x14ac:dyDescent="0.25">
      <c r="A1579" s="100"/>
      <c r="B1579" s="100"/>
      <c r="C1579" s="100"/>
      <c r="D1579" s="105" t="str">
        <f>IF(OR(Historique!$B1579="",Historique!$C1579=""),"",IF(IFERROR(COUNTIF(INDEX(Données!$E$2:$Z$100,0,MATCH(Historique!$B1579,Données!$E$1:$Z$1,0)),Historique!$C1579),0)&gt;0,"OK","⚠ ERREUR"))</f>
        <v/>
      </c>
      <c r="F1579" s="148" t="b">
        <v>0</v>
      </c>
      <c r="J1579" s="2" t="str">
        <f>IF(B1579="","",_xlfn.XLOOKUP(B1579,Données!$P$2:$P$11,Données!$Q$2:$Q$11,""))</f>
        <v/>
      </c>
    </row>
    <row r="1580" spans="1:10" ht="24.75" customHeight="1" x14ac:dyDescent="0.25">
      <c r="A1580" s="100"/>
      <c r="B1580" s="100"/>
      <c r="C1580" s="100"/>
      <c r="D1580" s="105" t="str">
        <f>IF(OR(Historique!$B1580="",Historique!$C1580=""),"",IF(IFERROR(COUNTIF(INDEX(Données!$E$2:$Z$100,0,MATCH(Historique!$B1580,Données!$E$1:$Z$1,0)),Historique!$C1580),0)&gt;0,"OK","⚠ ERREUR"))</f>
        <v/>
      </c>
      <c r="F1580" s="148" t="b">
        <v>0</v>
      </c>
      <c r="J1580" s="2" t="str">
        <f>IF(B1580="","",_xlfn.XLOOKUP(B1580,Données!$P$2:$P$11,Données!$Q$2:$Q$11,""))</f>
        <v/>
      </c>
    </row>
    <row r="1581" spans="1:10" ht="24.75" customHeight="1" x14ac:dyDescent="0.25">
      <c r="A1581" s="100"/>
      <c r="B1581" s="100"/>
      <c r="C1581" s="100"/>
      <c r="D1581" s="105" t="str">
        <f>IF(OR(Historique!$B1581="",Historique!$C1581=""),"",IF(IFERROR(COUNTIF(INDEX(Données!$E$2:$Z$100,0,MATCH(Historique!$B1581,Données!$E$1:$Z$1,0)),Historique!$C1581),0)&gt;0,"OK","⚠ ERREUR"))</f>
        <v/>
      </c>
      <c r="F1581" s="148" t="b">
        <v>0</v>
      </c>
      <c r="J1581" s="2" t="str">
        <f>IF(B1581="","",_xlfn.XLOOKUP(B1581,Données!$P$2:$P$11,Données!$Q$2:$Q$11,""))</f>
        <v/>
      </c>
    </row>
    <row r="1582" spans="1:10" ht="24.75" customHeight="1" x14ac:dyDescent="0.25">
      <c r="A1582" s="100"/>
      <c r="B1582" s="100"/>
      <c r="C1582" s="100"/>
      <c r="D1582" s="105" t="str">
        <f>IF(OR(Historique!$B1582="",Historique!$C1582=""),"",IF(IFERROR(COUNTIF(INDEX(Données!$E$2:$Z$100,0,MATCH(Historique!$B1582,Données!$E$1:$Z$1,0)),Historique!$C1582),0)&gt;0,"OK","⚠ ERREUR"))</f>
        <v/>
      </c>
      <c r="F1582" s="148" t="b">
        <v>0</v>
      </c>
      <c r="J1582" s="2" t="str">
        <f>IF(B1582="","",_xlfn.XLOOKUP(B1582,Données!$P$2:$P$11,Données!$Q$2:$Q$11,""))</f>
        <v/>
      </c>
    </row>
    <row r="1583" spans="1:10" ht="24.75" customHeight="1" x14ac:dyDescent="0.25">
      <c r="A1583" s="100"/>
      <c r="B1583" s="100"/>
      <c r="C1583" s="100"/>
      <c r="D1583" s="105" t="str">
        <f>IF(OR(Historique!$B1583="",Historique!$C1583=""),"",IF(IFERROR(COUNTIF(INDEX(Données!$E$2:$Z$100,0,MATCH(Historique!$B1583,Données!$E$1:$Z$1,0)),Historique!$C1583),0)&gt;0,"OK","⚠ ERREUR"))</f>
        <v/>
      </c>
      <c r="F1583" s="148" t="b">
        <v>0</v>
      </c>
      <c r="J1583" s="2" t="str">
        <f>IF(B1583="","",_xlfn.XLOOKUP(B1583,Données!$P$2:$P$11,Données!$Q$2:$Q$11,""))</f>
        <v/>
      </c>
    </row>
    <row r="1584" spans="1:10" ht="24.75" customHeight="1" x14ac:dyDescent="0.25">
      <c r="A1584" s="100"/>
      <c r="B1584" s="100"/>
      <c r="C1584" s="100"/>
      <c r="D1584" s="105" t="str">
        <f>IF(OR(Historique!$B1584="",Historique!$C1584=""),"",IF(IFERROR(COUNTIF(INDEX(Données!$E$2:$Z$100,0,MATCH(Historique!$B1584,Données!$E$1:$Z$1,0)),Historique!$C1584),0)&gt;0,"OK","⚠ ERREUR"))</f>
        <v/>
      </c>
      <c r="F1584" s="148" t="b">
        <v>0</v>
      </c>
      <c r="J1584" s="2" t="str">
        <f>IF(B1584="","",_xlfn.XLOOKUP(B1584,Données!$P$2:$P$11,Données!$Q$2:$Q$11,""))</f>
        <v/>
      </c>
    </row>
    <row r="1585" spans="1:10" ht="24.75" customHeight="1" x14ac:dyDescent="0.25">
      <c r="A1585" s="100"/>
      <c r="B1585" s="100"/>
      <c r="C1585" s="100"/>
      <c r="D1585" s="105" t="str">
        <f>IF(OR(Historique!$B1585="",Historique!$C1585=""),"",IF(IFERROR(COUNTIF(INDEX(Données!$E$2:$Z$100,0,MATCH(Historique!$B1585,Données!$E$1:$Z$1,0)),Historique!$C1585),0)&gt;0,"OK","⚠ ERREUR"))</f>
        <v/>
      </c>
      <c r="F1585" s="148" t="b">
        <v>0</v>
      </c>
      <c r="J1585" s="2" t="str">
        <f>IF(B1585="","",_xlfn.XLOOKUP(B1585,Données!$P$2:$P$11,Données!$Q$2:$Q$11,""))</f>
        <v/>
      </c>
    </row>
    <row r="1586" spans="1:10" ht="24.75" customHeight="1" x14ac:dyDescent="0.25">
      <c r="A1586" s="100"/>
      <c r="B1586" s="100"/>
      <c r="C1586" s="100"/>
      <c r="D1586" s="105" t="str">
        <f>IF(OR(Historique!$B1586="",Historique!$C1586=""),"",IF(IFERROR(COUNTIF(INDEX(Données!$E$2:$Z$100,0,MATCH(Historique!$B1586,Données!$E$1:$Z$1,0)),Historique!$C1586),0)&gt;0,"OK","⚠ ERREUR"))</f>
        <v/>
      </c>
      <c r="F1586" s="148" t="b">
        <v>0</v>
      </c>
      <c r="J1586" s="2" t="str">
        <f>IF(B1586="","",_xlfn.XLOOKUP(B1586,Données!$P$2:$P$11,Données!$Q$2:$Q$11,""))</f>
        <v/>
      </c>
    </row>
    <row r="1587" spans="1:10" ht="24.75" customHeight="1" x14ac:dyDescent="0.25">
      <c r="A1587" s="100"/>
      <c r="B1587" s="100"/>
      <c r="C1587" s="100"/>
      <c r="D1587" s="105" t="str">
        <f>IF(OR(Historique!$B1587="",Historique!$C1587=""),"",IF(IFERROR(COUNTIF(INDEX(Données!$E$2:$Z$100,0,MATCH(Historique!$B1587,Données!$E$1:$Z$1,0)),Historique!$C1587),0)&gt;0,"OK","⚠ ERREUR"))</f>
        <v/>
      </c>
      <c r="F1587" s="148" t="b">
        <v>0</v>
      </c>
      <c r="J1587" s="2" t="str">
        <f>IF(B1587="","",_xlfn.XLOOKUP(B1587,Données!$P$2:$P$11,Données!$Q$2:$Q$11,""))</f>
        <v/>
      </c>
    </row>
    <row r="1588" spans="1:10" ht="24.75" customHeight="1" x14ac:dyDescent="0.25">
      <c r="A1588" s="100"/>
      <c r="B1588" s="100"/>
      <c r="C1588" s="100"/>
      <c r="D1588" s="105" t="str">
        <f>IF(OR(Historique!$B1588="",Historique!$C1588=""),"",IF(IFERROR(COUNTIF(INDEX(Données!$E$2:$Z$100,0,MATCH(Historique!$B1588,Données!$E$1:$Z$1,0)),Historique!$C1588),0)&gt;0,"OK","⚠ ERREUR"))</f>
        <v/>
      </c>
      <c r="F1588" s="148" t="b">
        <v>0</v>
      </c>
      <c r="J1588" s="2" t="str">
        <f>IF(B1588="","",_xlfn.XLOOKUP(B1588,Données!$P$2:$P$11,Données!$Q$2:$Q$11,""))</f>
        <v/>
      </c>
    </row>
    <row r="1589" spans="1:10" ht="24.75" customHeight="1" x14ac:dyDescent="0.25">
      <c r="A1589" s="100"/>
      <c r="B1589" s="100"/>
      <c r="C1589" s="100"/>
      <c r="D1589" s="105" t="str">
        <f>IF(OR(Historique!$B1589="",Historique!$C1589=""),"",IF(IFERROR(COUNTIF(INDEX(Données!$E$2:$Z$100,0,MATCH(Historique!$B1589,Données!$E$1:$Z$1,0)),Historique!$C1589),0)&gt;0,"OK","⚠ ERREUR"))</f>
        <v/>
      </c>
      <c r="F1589" s="148" t="b">
        <v>0</v>
      </c>
      <c r="J1589" s="2" t="str">
        <f>IF(B1589="","",_xlfn.XLOOKUP(B1589,Données!$P$2:$P$11,Données!$Q$2:$Q$11,""))</f>
        <v/>
      </c>
    </row>
    <row r="1590" spans="1:10" ht="24.75" customHeight="1" x14ac:dyDescent="0.25">
      <c r="A1590" s="100"/>
      <c r="B1590" s="100"/>
      <c r="C1590" s="100"/>
      <c r="D1590" s="105" t="str">
        <f>IF(OR(Historique!$B1590="",Historique!$C1590=""),"",IF(IFERROR(COUNTIF(INDEX(Données!$E$2:$Z$100,0,MATCH(Historique!$B1590,Données!$E$1:$Z$1,0)),Historique!$C1590),0)&gt;0,"OK","⚠ ERREUR"))</f>
        <v/>
      </c>
      <c r="F1590" s="148" t="b">
        <v>0</v>
      </c>
      <c r="J1590" s="2" t="str">
        <f>IF(B1590="","",_xlfn.XLOOKUP(B1590,Données!$P$2:$P$11,Données!$Q$2:$Q$11,""))</f>
        <v/>
      </c>
    </row>
    <row r="1591" spans="1:10" ht="24.75" customHeight="1" x14ac:dyDescent="0.25">
      <c r="A1591" s="100"/>
      <c r="B1591" s="100"/>
      <c r="C1591" s="100"/>
      <c r="D1591" s="105" t="str">
        <f>IF(OR(Historique!$B1591="",Historique!$C1591=""),"",IF(IFERROR(COUNTIF(INDEX(Données!$E$2:$Z$100,0,MATCH(Historique!$B1591,Données!$E$1:$Z$1,0)),Historique!$C1591),0)&gt;0,"OK","⚠ ERREUR"))</f>
        <v/>
      </c>
      <c r="F1591" s="148" t="b">
        <v>0</v>
      </c>
      <c r="J1591" s="2" t="str">
        <f>IF(B1591="","",_xlfn.XLOOKUP(B1591,Données!$P$2:$P$11,Données!$Q$2:$Q$11,""))</f>
        <v/>
      </c>
    </row>
    <row r="1592" spans="1:10" ht="24.75" customHeight="1" x14ac:dyDescent="0.25">
      <c r="A1592" s="100"/>
      <c r="B1592" s="100"/>
      <c r="C1592" s="100"/>
      <c r="D1592" s="105" t="str">
        <f>IF(OR(Historique!$B1592="",Historique!$C1592=""),"",IF(IFERROR(COUNTIF(INDEX(Données!$E$2:$Z$100,0,MATCH(Historique!$B1592,Données!$E$1:$Z$1,0)),Historique!$C1592),0)&gt;0,"OK","⚠ ERREUR"))</f>
        <v/>
      </c>
      <c r="F1592" s="148" t="b">
        <v>0</v>
      </c>
      <c r="J1592" s="2" t="str">
        <f>IF(B1592="","",_xlfn.XLOOKUP(B1592,Données!$P$2:$P$11,Données!$Q$2:$Q$11,""))</f>
        <v/>
      </c>
    </row>
    <row r="1593" spans="1:10" ht="24.75" customHeight="1" x14ac:dyDescent="0.25">
      <c r="A1593" s="100"/>
      <c r="B1593" s="100"/>
      <c r="C1593" s="100"/>
      <c r="D1593" s="105" t="str">
        <f>IF(OR(Historique!$B1593="",Historique!$C1593=""),"",IF(IFERROR(COUNTIF(INDEX(Données!$E$2:$Z$100,0,MATCH(Historique!$B1593,Données!$E$1:$Z$1,0)),Historique!$C1593),0)&gt;0,"OK","⚠ ERREUR"))</f>
        <v/>
      </c>
      <c r="F1593" s="148" t="b">
        <v>0</v>
      </c>
      <c r="J1593" s="2" t="str">
        <f>IF(B1593="","",_xlfn.XLOOKUP(B1593,Données!$P$2:$P$11,Données!$Q$2:$Q$11,""))</f>
        <v/>
      </c>
    </row>
    <row r="1594" spans="1:10" ht="24.75" customHeight="1" x14ac:dyDescent="0.25">
      <c r="A1594" s="100"/>
      <c r="B1594" s="100"/>
      <c r="C1594" s="100"/>
      <c r="D1594" s="105" t="str">
        <f>IF(OR(Historique!$B1594="",Historique!$C1594=""),"",IF(IFERROR(COUNTIF(INDEX(Données!$E$2:$Z$100,0,MATCH(Historique!$B1594,Données!$E$1:$Z$1,0)),Historique!$C1594),0)&gt;0,"OK","⚠ ERREUR"))</f>
        <v/>
      </c>
      <c r="F1594" s="148" t="b">
        <v>0</v>
      </c>
      <c r="J1594" s="2" t="str">
        <f>IF(B1594="","",_xlfn.XLOOKUP(B1594,Données!$P$2:$P$11,Données!$Q$2:$Q$11,""))</f>
        <v/>
      </c>
    </row>
    <row r="1595" spans="1:10" ht="24.75" customHeight="1" x14ac:dyDescent="0.25">
      <c r="A1595" s="100"/>
      <c r="B1595" s="100"/>
      <c r="C1595" s="100"/>
      <c r="D1595" s="105" t="str">
        <f>IF(OR(Historique!$B1595="",Historique!$C1595=""),"",IF(IFERROR(COUNTIF(INDEX(Données!$E$2:$Z$100,0,MATCH(Historique!$B1595,Données!$E$1:$Z$1,0)),Historique!$C1595),0)&gt;0,"OK","⚠ ERREUR"))</f>
        <v/>
      </c>
      <c r="F1595" s="148" t="b">
        <v>0</v>
      </c>
      <c r="J1595" s="2" t="str">
        <f>IF(B1595="","",_xlfn.XLOOKUP(B1595,Données!$P$2:$P$11,Données!$Q$2:$Q$11,""))</f>
        <v/>
      </c>
    </row>
    <row r="1596" spans="1:10" ht="24.75" customHeight="1" x14ac:dyDescent="0.25">
      <c r="A1596" s="100"/>
      <c r="B1596" s="100"/>
      <c r="C1596" s="100"/>
      <c r="D1596" s="105" t="str">
        <f>IF(OR(Historique!$B1596="",Historique!$C1596=""),"",IF(IFERROR(COUNTIF(INDEX(Données!$E$2:$Z$100,0,MATCH(Historique!$B1596,Données!$E$1:$Z$1,0)),Historique!$C1596),0)&gt;0,"OK","⚠ ERREUR"))</f>
        <v/>
      </c>
      <c r="F1596" s="148" t="b">
        <v>0</v>
      </c>
      <c r="J1596" s="2" t="str">
        <f>IF(B1596="","",_xlfn.XLOOKUP(B1596,Données!$P$2:$P$11,Données!$Q$2:$Q$11,""))</f>
        <v/>
      </c>
    </row>
    <row r="1597" spans="1:10" ht="24.75" customHeight="1" x14ac:dyDescent="0.25">
      <c r="A1597" s="100"/>
      <c r="B1597" s="100"/>
      <c r="C1597" s="100"/>
      <c r="D1597" s="105" t="str">
        <f>IF(OR(Historique!$B1597="",Historique!$C1597=""),"",IF(IFERROR(COUNTIF(INDEX(Données!$E$2:$Z$100,0,MATCH(Historique!$B1597,Données!$E$1:$Z$1,0)),Historique!$C1597),0)&gt;0,"OK","⚠ ERREUR"))</f>
        <v/>
      </c>
      <c r="F1597" s="148" t="b">
        <v>0</v>
      </c>
      <c r="J1597" s="2" t="str">
        <f>IF(B1597="","",_xlfn.XLOOKUP(B1597,Données!$P$2:$P$11,Données!$Q$2:$Q$11,""))</f>
        <v/>
      </c>
    </row>
    <row r="1598" spans="1:10" ht="24.75" customHeight="1" x14ac:dyDescent="0.25">
      <c r="A1598" s="100"/>
      <c r="B1598" s="100"/>
      <c r="C1598" s="100"/>
      <c r="D1598" s="105" t="str">
        <f>IF(OR(Historique!$B1598="",Historique!$C1598=""),"",IF(IFERROR(COUNTIF(INDEX(Données!$E$2:$Z$100,0,MATCH(Historique!$B1598,Données!$E$1:$Z$1,0)),Historique!$C1598),0)&gt;0,"OK","⚠ ERREUR"))</f>
        <v/>
      </c>
      <c r="F1598" s="148" t="b">
        <v>0</v>
      </c>
      <c r="J1598" s="2" t="str">
        <f>IF(B1598="","",_xlfn.XLOOKUP(B1598,Données!$P$2:$P$11,Données!$Q$2:$Q$11,""))</f>
        <v/>
      </c>
    </row>
    <row r="1599" spans="1:10" ht="24.75" customHeight="1" x14ac:dyDescent="0.25">
      <c r="A1599" s="100"/>
      <c r="B1599" s="100"/>
      <c r="C1599" s="100"/>
      <c r="D1599" s="105" t="str">
        <f>IF(OR(Historique!$B1599="",Historique!$C1599=""),"",IF(IFERROR(COUNTIF(INDEX(Données!$E$2:$Z$100,0,MATCH(Historique!$B1599,Données!$E$1:$Z$1,0)),Historique!$C1599),0)&gt;0,"OK","⚠ ERREUR"))</f>
        <v/>
      </c>
      <c r="F1599" s="148" t="b">
        <v>0</v>
      </c>
      <c r="J1599" s="2" t="str">
        <f>IF(B1599="","",_xlfn.XLOOKUP(B1599,Données!$P$2:$P$11,Données!$Q$2:$Q$11,""))</f>
        <v/>
      </c>
    </row>
    <row r="1600" spans="1:10" ht="24.75" customHeight="1" x14ac:dyDescent="0.25">
      <c r="A1600" s="100"/>
      <c r="B1600" s="100"/>
      <c r="C1600" s="100"/>
      <c r="D1600" s="105" t="str">
        <f>IF(OR(Historique!$B1600="",Historique!$C1600=""),"",IF(IFERROR(COUNTIF(INDEX(Données!$E$2:$Z$100,0,MATCH(Historique!$B1600,Données!$E$1:$Z$1,0)),Historique!$C1600),0)&gt;0,"OK","⚠ ERREUR"))</f>
        <v/>
      </c>
      <c r="F1600" s="148" t="b">
        <v>0</v>
      </c>
      <c r="J1600" s="2" t="str">
        <f>IF(B1600="","",_xlfn.XLOOKUP(B1600,Données!$P$2:$P$11,Données!$Q$2:$Q$11,""))</f>
        <v/>
      </c>
    </row>
    <row r="1601" spans="1:10" ht="24.75" customHeight="1" x14ac:dyDescent="0.25">
      <c r="A1601" s="100"/>
      <c r="B1601" s="100"/>
      <c r="C1601" s="100"/>
      <c r="D1601" s="105" t="str">
        <f>IF(OR(Historique!$B1601="",Historique!$C1601=""),"",IF(IFERROR(COUNTIF(INDEX(Données!$E$2:$Z$100,0,MATCH(Historique!$B1601,Données!$E$1:$Z$1,0)),Historique!$C1601),0)&gt;0,"OK","⚠ ERREUR"))</f>
        <v/>
      </c>
      <c r="F1601" s="148" t="b">
        <v>0</v>
      </c>
      <c r="J1601" s="2" t="str">
        <f>IF(B1601="","",_xlfn.XLOOKUP(B1601,Données!$P$2:$P$11,Données!$Q$2:$Q$11,""))</f>
        <v/>
      </c>
    </row>
    <row r="1602" spans="1:10" ht="24.75" customHeight="1" x14ac:dyDescent="0.25">
      <c r="A1602" s="100"/>
      <c r="B1602" s="100"/>
      <c r="C1602" s="100"/>
      <c r="D1602" s="105" t="str">
        <f>IF(OR(Historique!$B1602="",Historique!$C1602=""),"",IF(IFERROR(COUNTIF(INDEX(Données!$E$2:$Z$100,0,MATCH(Historique!$B1602,Données!$E$1:$Z$1,0)),Historique!$C1602),0)&gt;0,"OK","⚠ ERREUR"))</f>
        <v/>
      </c>
      <c r="F1602" s="148" t="b">
        <v>0</v>
      </c>
      <c r="J1602" s="2" t="str">
        <f>IF(B1602="","",_xlfn.XLOOKUP(B1602,Données!$P$2:$P$11,Données!$Q$2:$Q$11,""))</f>
        <v/>
      </c>
    </row>
    <row r="1603" spans="1:10" ht="24.75" customHeight="1" x14ac:dyDescent="0.25">
      <c r="A1603" s="100"/>
      <c r="B1603" s="100"/>
      <c r="C1603" s="100"/>
      <c r="D1603" s="105" t="str">
        <f>IF(OR(Historique!$B1603="",Historique!$C1603=""),"",IF(IFERROR(COUNTIF(INDEX(Données!$E$2:$Z$100,0,MATCH(Historique!$B1603,Données!$E$1:$Z$1,0)),Historique!$C1603),0)&gt;0,"OK","⚠ ERREUR"))</f>
        <v/>
      </c>
      <c r="F1603" s="148" t="b">
        <v>0</v>
      </c>
      <c r="J1603" s="2" t="str">
        <f>IF(B1603="","",_xlfn.XLOOKUP(B1603,Données!$P$2:$P$11,Données!$Q$2:$Q$11,""))</f>
        <v/>
      </c>
    </row>
    <row r="1604" spans="1:10" ht="24.75" customHeight="1" x14ac:dyDescent="0.25">
      <c r="A1604" s="100"/>
      <c r="B1604" s="100"/>
      <c r="C1604" s="100"/>
      <c r="D1604" s="105" t="str">
        <f>IF(OR(Historique!$B1604="",Historique!$C1604=""),"",IF(IFERROR(COUNTIF(INDEX(Données!$E$2:$Z$100,0,MATCH(Historique!$B1604,Données!$E$1:$Z$1,0)),Historique!$C1604),0)&gt;0,"OK","⚠ ERREUR"))</f>
        <v/>
      </c>
      <c r="F1604" s="148" t="b">
        <v>0</v>
      </c>
      <c r="J1604" s="2" t="str">
        <f>IF(B1604="","",_xlfn.XLOOKUP(B1604,Données!$P$2:$P$11,Données!$Q$2:$Q$11,""))</f>
        <v/>
      </c>
    </row>
    <row r="1605" spans="1:10" ht="24.75" customHeight="1" x14ac:dyDescent="0.25">
      <c r="A1605" s="100"/>
      <c r="B1605" s="100"/>
      <c r="C1605" s="100"/>
      <c r="D1605" s="105" t="str">
        <f>IF(OR(Historique!$B1605="",Historique!$C1605=""),"",IF(IFERROR(COUNTIF(INDEX(Données!$E$2:$Z$100,0,MATCH(Historique!$B1605,Données!$E$1:$Z$1,0)),Historique!$C1605),0)&gt;0,"OK","⚠ ERREUR"))</f>
        <v/>
      </c>
      <c r="F1605" s="148" t="b">
        <v>0</v>
      </c>
      <c r="J1605" s="2" t="str">
        <f>IF(B1605="","",_xlfn.XLOOKUP(B1605,Données!$P$2:$P$11,Données!$Q$2:$Q$11,""))</f>
        <v/>
      </c>
    </row>
    <row r="1606" spans="1:10" ht="24.75" customHeight="1" x14ac:dyDescent="0.25">
      <c r="A1606" s="100"/>
      <c r="B1606" s="100"/>
      <c r="C1606" s="100"/>
      <c r="D1606" s="105" t="str">
        <f>IF(OR(Historique!$B1606="",Historique!$C1606=""),"",IF(IFERROR(COUNTIF(INDEX(Données!$E$2:$Z$100,0,MATCH(Historique!$B1606,Données!$E$1:$Z$1,0)),Historique!$C1606),0)&gt;0,"OK","⚠ ERREUR"))</f>
        <v/>
      </c>
      <c r="F1606" s="148" t="b">
        <v>0</v>
      </c>
      <c r="J1606" s="2" t="str">
        <f>IF(B1606="","",_xlfn.XLOOKUP(B1606,Données!$P$2:$P$11,Données!$Q$2:$Q$11,""))</f>
        <v/>
      </c>
    </row>
    <row r="1607" spans="1:10" ht="24.75" customHeight="1" x14ac:dyDescent="0.25">
      <c r="A1607" s="100"/>
      <c r="B1607" s="100"/>
      <c r="C1607" s="100"/>
      <c r="D1607" s="105" t="str">
        <f>IF(OR(Historique!$B1607="",Historique!$C1607=""),"",IF(IFERROR(COUNTIF(INDEX(Données!$E$2:$Z$100,0,MATCH(Historique!$B1607,Données!$E$1:$Z$1,0)),Historique!$C1607),0)&gt;0,"OK","⚠ ERREUR"))</f>
        <v/>
      </c>
      <c r="F1607" s="148" t="b">
        <v>0</v>
      </c>
      <c r="J1607" s="2" t="str">
        <f>IF(B1607="","",_xlfn.XLOOKUP(B1607,Données!$P$2:$P$11,Données!$Q$2:$Q$11,""))</f>
        <v/>
      </c>
    </row>
    <row r="1608" spans="1:10" ht="24.75" customHeight="1" x14ac:dyDescent="0.25">
      <c r="A1608" s="100"/>
      <c r="B1608" s="100"/>
      <c r="C1608" s="100"/>
      <c r="D1608" s="105" t="str">
        <f>IF(OR(Historique!$B1608="",Historique!$C1608=""),"",IF(IFERROR(COUNTIF(INDEX(Données!$E$2:$Z$100,0,MATCH(Historique!$B1608,Données!$E$1:$Z$1,0)),Historique!$C1608),0)&gt;0,"OK","⚠ ERREUR"))</f>
        <v/>
      </c>
      <c r="F1608" s="148" t="b">
        <v>0</v>
      </c>
      <c r="J1608" s="2" t="str">
        <f>IF(B1608="","",_xlfn.XLOOKUP(B1608,Données!$P$2:$P$11,Données!$Q$2:$Q$11,""))</f>
        <v/>
      </c>
    </row>
    <row r="1609" spans="1:10" ht="24.75" customHeight="1" x14ac:dyDescent="0.25">
      <c r="A1609" s="100"/>
      <c r="B1609" s="100"/>
      <c r="C1609" s="100"/>
      <c r="D1609" s="105" t="str">
        <f>IF(OR(Historique!$B1609="",Historique!$C1609=""),"",IF(IFERROR(COUNTIF(INDEX(Données!$E$2:$Z$100,0,MATCH(Historique!$B1609,Données!$E$1:$Z$1,0)),Historique!$C1609),0)&gt;0,"OK","⚠ ERREUR"))</f>
        <v/>
      </c>
      <c r="F1609" s="148" t="b">
        <v>0</v>
      </c>
      <c r="J1609" s="2" t="str">
        <f>IF(B1609="","",_xlfn.XLOOKUP(B1609,Données!$P$2:$P$11,Données!$Q$2:$Q$11,""))</f>
        <v/>
      </c>
    </row>
    <row r="1610" spans="1:10" ht="24.75" customHeight="1" x14ac:dyDescent="0.25">
      <c r="A1610" s="100"/>
      <c r="B1610" s="100"/>
      <c r="C1610" s="100"/>
      <c r="D1610" s="105" t="str">
        <f>IF(OR(Historique!$B1610="",Historique!$C1610=""),"",IF(IFERROR(COUNTIF(INDEX(Données!$E$2:$Z$100,0,MATCH(Historique!$B1610,Données!$E$1:$Z$1,0)),Historique!$C1610),0)&gt;0,"OK","⚠ ERREUR"))</f>
        <v/>
      </c>
      <c r="F1610" s="148" t="b">
        <v>0</v>
      </c>
      <c r="J1610" s="2" t="str">
        <f>IF(B1610="","",_xlfn.XLOOKUP(B1610,Données!$P$2:$P$11,Données!$Q$2:$Q$11,""))</f>
        <v/>
      </c>
    </row>
    <row r="1611" spans="1:10" ht="24.75" customHeight="1" x14ac:dyDescent="0.25">
      <c r="A1611" s="100"/>
      <c r="B1611" s="100"/>
      <c r="C1611" s="100"/>
      <c r="D1611" s="105" t="str">
        <f>IF(OR(Historique!$B1611="",Historique!$C1611=""),"",IF(IFERROR(COUNTIF(INDEX(Données!$E$2:$Z$100,0,MATCH(Historique!$B1611,Données!$E$1:$Z$1,0)),Historique!$C1611),0)&gt;0,"OK","⚠ ERREUR"))</f>
        <v/>
      </c>
      <c r="F1611" s="148" t="b">
        <v>0</v>
      </c>
      <c r="J1611" s="2" t="str">
        <f>IF(B1611="","",_xlfn.XLOOKUP(B1611,Données!$P$2:$P$11,Données!$Q$2:$Q$11,""))</f>
        <v/>
      </c>
    </row>
    <row r="1612" spans="1:10" ht="24.75" customHeight="1" x14ac:dyDescent="0.25">
      <c r="A1612" s="100"/>
      <c r="B1612" s="100"/>
      <c r="C1612" s="100"/>
      <c r="D1612" s="105" t="str">
        <f>IF(OR(Historique!$B1612="",Historique!$C1612=""),"",IF(IFERROR(COUNTIF(INDEX(Données!$E$2:$Z$100,0,MATCH(Historique!$B1612,Données!$E$1:$Z$1,0)),Historique!$C1612),0)&gt;0,"OK","⚠ ERREUR"))</f>
        <v/>
      </c>
      <c r="F1612" s="148" t="b">
        <v>0</v>
      </c>
      <c r="J1612" s="2" t="str">
        <f>IF(B1612="","",_xlfn.XLOOKUP(B1612,Données!$P$2:$P$11,Données!$Q$2:$Q$11,""))</f>
        <v/>
      </c>
    </row>
    <row r="1613" spans="1:10" ht="24.75" customHeight="1" x14ac:dyDescent="0.25">
      <c r="A1613" s="100"/>
      <c r="B1613" s="100"/>
      <c r="C1613" s="100"/>
      <c r="D1613" s="105" t="str">
        <f>IF(OR(Historique!$B1613="",Historique!$C1613=""),"",IF(IFERROR(COUNTIF(INDEX(Données!$E$2:$Z$100,0,MATCH(Historique!$B1613,Données!$E$1:$Z$1,0)),Historique!$C1613),0)&gt;0,"OK","⚠ ERREUR"))</f>
        <v/>
      </c>
      <c r="F1613" s="148" t="b">
        <v>0</v>
      </c>
      <c r="J1613" s="2" t="str">
        <f>IF(B1613="","",_xlfn.XLOOKUP(B1613,Données!$P$2:$P$11,Données!$Q$2:$Q$11,""))</f>
        <v/>
      </c>
    </row>
    <row r="1614" spans="1:10" ht="24.75" customHeight="1" x14ac:dyDescent="0.25">
      <c r="A1614" s="100"/>
      <c r="B1614" s="100"/>
      <c r="C1614" s="100"/>
      <c r="D1614" s="105" t="str">
        <f>IF(OR(Historique!$B1614="",Historique!$C1614=""),"",IF(IFERROR(COUNTIF(INDEX(Données!$E$2:$Z$100,0,MATCH(Historique!$B1614,Données!$E$1:$Z$1,0)),Historique!$C1614),0)&gt;0,"OK","⚠ ERREUR"))</f>
        <v/>
      </c>
      <c r="F1614" s="148" t="b">
        <v>0</v>
      </c>
      <c r="J1614" s="2" t="str">
        <f>IF(B1614="","",_xlfn.XLOOKUP(B1614,Données!$P$2:$P$11,Données!$Q$2:$Q$11,""))</f>
        <v/>
      </c>
    </row>
    <row r="1615" spans="1:10" ht="24.75" customHeight="1" x14ac:dyDescent="0.25">
      <c r="A1615" s="100"/>
      <c r="B1615" s="100"/>
      <c r="C1615" s="100"/>
      <c r="D1615" s="105" t="str">
        <f>IF(OR(Historique!$B1615="",Historique!$C1615=""),"",IF(IFERROR(COUNTIF(INDEX(Données!$E$2:$Z$100,0,MATCH(Historique!$B1615,Données!$E$1:$Z$1,0)),Historique!$C1615),0)&gt;0,"OK","⚠ ERREUR"))</f>
        <v/>
      </c>
      <c r="F1615" s="148" t="b">
        <v>0</v>
      </c>
      <c r="J1615" s="2" t="str">
        <f>IF(B1615="","",_xlfn.XLOOKUP(B1615,Données!$P$2:$P$11,Données!$Q$2:$Q$11,""))</f>
        <v/>
      </c>
    </row>
    <row r="1616" spans="1:10" ht="24.75" customHeight="1" x14ac:dyDescent="0.25">
      <c r="A1616" s="100"/>
      <c r="B1616" s="100"/>
      <c r="C1616" s="100"/>
      <c r="D1616" s="105" t="str">
        <f>IF(OR(Historique!$B1616="",Historique!$C1616=""),"",IF(IFERROR(COUNTIF(INDEX(Données!$E$2:$Z$100,0,MATCH(Historique!$B1616,Données!$E$1:$Z$1,0)),Historique!$C1616),0)&gt;0,"OK","⚠ ERREUR"))</f>
        <v/>
      </c>
      <c r="F1616" s="148" t="b">
        <v>0</v>
      </c>
      <c r="J1616" s="2" t="str">
        <f>IF(B1616="","",_xlfn.XLOOKUP(B1616,Données!$P$2:$P$11,Données!$Q$2:$Q$11,""))</f>
        <v/>
      </c>
    </row>
    <row r="1617" spans="1:10" ht="24.75" customHeight="1" x14ac:dyDescent="0.25">
      <c r="A1617" s="100"/>
      <c r="B1617" s="100"/>
      <c r="C1617" s="100"/>
      <c r="D1617" s="105" t="str">
        <f>IF(OR(Historique!$B1617="",Historique!$C1617=""),"",IF(IFERROR(COUNTIF(INDEX(Données!$E$2:$Z$100,0,MATCH(Historique!$B1617,Données!$E$1:$Z$1,0)),Historique!$C1617),0)&gt;0,"OK","⚠ ERREUR"))</f>
        <v/>
      </c>
      <c r="F1617" s="148" t="b">
        <v>0</v>
      </c>
      <c r="J1617" s="2" t="str">
        <f>IF(B1617="","",_xlfn.XLOOKUP(B1617,Données!$P$2:$P$11,Données!$Q$2:$Q$11,""))</f>
        <v/>
      </c>
    </row>
    <row r="1618" spans="1:10" ht="24.75" customHeight="1" x14ac:dyDescent="0.25">
      <c r="A1618" s="100"/>
      <c r="B1618" s="100"/>
      <c r="C1618" s="100"/>
      <c r="D1618" s="105" t="str">
        <f>IF(OR(Historique!$B1618="",Historique!$C1618=""),"",IF(IFERROR(COUNTIF(INDEX(Données!$E$2:$Z$100,0,MATCH(Historique!$B1618,Données!$E$1:$Z$1,0)),Historique!$C1618),0)&gt;0,"OK","⚠ ERREUR"))</f>
        <v/>
      </c>
      <c r="F1618" s="148" t="b">
        <v>0</v>
      </c>
      <c r="J1618" s="2" t="str">
        <f>IF(B1618="","",_xlfn.XLOOKUP(B1618,Données!$P$2:$P$11,Données!$Q$2:$Q$11,""))</f>
        <v/>
      </c>
    </row>
    <row r="1619" spans="1:10" ht="24.75" customHeight="1" x14ac:dyDescent="0.25">
      <c r="A1619" s="100"/>
      <c r="B1619" s="100"/>
      <c r="C1619" s="100"/>
      <c r="D1619" s="105" t="str">
        <f>IF(OR(Historique!$B1619="",Historique!$C1619=""),"",IF(IFERROR(COUNTIF(INDEX(Données!$E$2:$Z$100,0,MATCH(Historique!$B1619,Données!$E$1:$Z$1,0)),Historique!$C1619),0)&gt;0,"OK","⚠ ERREUR"))</f>
        <v/>
      </c>
      <c r="F1619" s="148" t="b">
        <v>0</v>
      </c>
      <c r="J1619" s="2" t="str">
        <f>IF(B1619="","",_xlfn.XLOOKUP(B1619,Données!$P$2:$P$11,Données!$Q$2:$Q$11,""))</f>
        <v/>
      </c>
    </row>
    <row r="1620" spans="1:10" ht="24.75" customHeight="1" x14ac:dyDescent="0.25">
      <c r="A1620" s="100"/>
      <c r="B1620" s="100"/>
      <c r="C1620" s="100"/>
      <c r="D1620" s="105" t="str">
        <f>IF(OR(Historique!$B1620="",Historique!$C1620=""),"",IF(IFERROR(COUNTIF(INDEX(Données!$E$2:$Z$100,0,MATCH(Historique!$B1620,Données!$E$1:$Z$1,0)),Historique!$C1620),0)&gt;0,"OK","⚠ ERREUR"))</f>
        <v/>
      </c>
      <c r="F1620" s="148" t="b">
        <v>0</v>
      </c>
      <c r="J1620" s="2" t="str">
        <f>IF(B1620="","",_xlfn.XLOOKUP(B1620,Données!$P$2:$P$11,Données!$Q$2:$Q$11,""))</f>
        <v/>
      </c>
    </row>
    <row r="1621" spans="1:10" ht="24.75" customHeight="1" x14ac:dyDescent="0.25">
      <c r="A1621" s="100"/>
      <c r="B1621" s="100"/>
      <c r="C1621" s="100"/>
      <c r="D1621" s="105" t="str">
        <f>IF(OR(Historique!$B1621="",Historique!$C1621=""),"",IF(IFERROR(COUNTIF(INDEX(Données!$E$2:$Z$100,0,MATCH(Historique!$B1621,Données!$E$1:$Z$1,0)),Historique!$C1621),0)&gt;0,"OK","⚠ ERREUR"))</f>
        <v/>
      </c>
      <c r="F1621" s="148" t="b">
        <v>0</v>
      </c>
      <c r="J1621" s="2" t="str">
        <f>IF(B1621="","",_xlfn.XLOOKUP(B1621,Données!$P$2:$P$11,Données!$Q$2:$Q$11,""))</f>
        <v/>
      </c>
    </row>
    <row r="1622" spans="1:10" ht="24.75" customHeight="1" x14ac:dyDescent="0.25">
      <c r="A1622" s="100"/>
      <c r="B1622" s="100"/>
      <c r="C1622" s="100"/>
      <c r="D1622" s="105" t="str">
        <f>IF(OR(Historique!$B1622="",Historique!$C1622=""),"",IF(IFERROR(COUNTIF(INDEX(Données!$E$2:$Z$100,0,MATCH(Historique!$B1622,Données!$E$1:$Z$1,0)),Historique!$C1622),0)&gt;0,"OK","⚠ ERREUR"))</f>
        <v/>
      </c>
      <c r="F1622" s="148" t="b">
        <v>0</v>
      </c>
      <c r="J1622" s="2" t="str">
        <f>IF(B1622="","",_xlfn.XLOOKUP(B1622,Données!$P$2:$P$11,Données!$Q$2:$Q$11,""))</f>
        <v/>
      </c>
    </row>
    <row r="1623" spans="1:10" ht="24.75" customHeight="1" x14ac:dyDescent="0.25">
      <c r="A1623" s="100"/>
      <c r="B1623" s="100"/>
      <c r="C1623" s="100"/>
      <c r="D1623" s="105" t="str">
        <f>IF(OR(Historique!$B1623="",Historique!$C1623=""),"",IF(IFERROR(COUNTIF(INDEX(Données!$E$2:$Z$100,0,MATCH(Historique!$B1623,Données!$E$1:$Z$1,0)),Historique!$C1623),0)&gt;0,"OK","⚠ ERREUR"))</f>
        <v/>
      </c>
      <c r="F1623" s="148" t="b">
        <v>0</v>
      </c>
      <c r="J1623" s="2" t="str">
        <f>IF(B1623="","",_xlfn.XLOOKUP(B1623,Données!$P$2:$P$11,Données!$Q$2:$Q$11,""))</f>
        <v/>
      </c>
    </row>
    <row r="1624" spans="1:10" ht="24.75" customHeight="1" x14ac:dyDescent="0.25">
      <c r="A1624" s="100"/>
      <c r="B1624" s="100"/>
      <c r="C1624" s="100"/>
      <c r="D1624" s="105" t="str">
        <f>IF(OR(Historique!$B1624="",Historique!$C1624=""),"",IF(IFERROR(COUNTIF(INDEX(Données!$E$2:$Z$100,0,MATCH(Historique!$B1624,Données!$E$1:$Z$1,0)),Historique!$C1624),0)&gt;0,"OK","⚠ ERREUR"))</f>
        <v/>
      </c>
      <c r="F1624" s="148" t="b">
        <v>0</v>
      </c>
      <c r="J1624" s="2" t="str">
        <f>IF(B1624="","",_xlfn.XLOOKUP(B1624,Données!$P$2:$P$11,Données!$Q$2:$Q$11,""))</f>
        <v/>
      </c>
    </row>
    <row r="1625" spans="1:10" ht="24.75" customHeight="1" x14ac:dyDescent="0.25">
      <c r="A1625" s="100"/>
      <c r="B1625" s="100"/>
      <c r="C1625" s="100"/>
      <c r="D1625" s="105" t="str">
        <f>IF(OR(Historique!$B1625="",Historique!$C1625=""),"",IF(IFERROR(COUNTIF(INDEX(Données!$E$2:$Z$100,0,MATCH(Historique!$B1625,Données!$E$1:$Z$1,0)),Historique!$C1625),0)&gt;0,"OK","⚠ ERREUR"))</f>
        <v/>
      </c>
      <c r="F1625" s="148" t="b">
        <v>0</v>
      </c>
      <c r="J1625" s="2" t="str">
        <f>IF(B1625="","",_xlfn.XLOOKUP(B1625,Données!$P$2:$P$11,Données!$Q$2:$Q$11,""))</f>
        <v/>
      </c>
    </row>
    <row r="1626" spans="1:10" ht="24.75" customHeight="1" x14ac:dyDescent="0.25">
      <c r="A1626" s="100"/>
      <c r="B1626" s="100"/>
      <c r="C1626" s="100"/>
      <c r="D1626" s="105" t="str">
        <f>IF(OR(Historique!$B1626="",Historique!$C1626=""),"",IF(IFERROR(COUNTIF(INDEX(Données!$E$2:$Z$100,0,MATCH(Historique!$B1626,Données!$E$1:$Z$1,0)),Historique!$C1626),0)&gt;0,"OK","⚠ ERREUR"))</f>
        <v/>
      </c>
      <c r="F1626" s="148" t="b">
        <v>0</v>
      </c>
      <c r="J1626" s="2" t="str">
        <f>IF(B1626="","",_xlfn.XLOOKUP(B1626,Données!$P$2:$P$11,Données!$Q$2:$Q$11,""))</f>
        <v/>
      </c>
    </row>
    <row r="1627" spans="1:10" ht="24.75" customHeight="1" x14ac:dyDescent="0.25">
      <c r="A1627" s="100"/>
      <c r="B1627" s="100"/>
      <c r="C1627" s="100"/>
      <c r="D1627" s="105" t="str">
        <f>IF(OR(Historique!$B1627="",Historique!$C1627=""),"",IF(IFERROR(COUNTIF(INDEX(Données!$E$2:$Z$100,0,MATCH(Historique!$B1627,Données!$E$1:$Z$1,0)),Historique!$C1627),0)&gt;0,"OK","⚠ ERREUR"))</f>
        <v/>
      </c>
      <c r="F1627" s="148" t="b">
        <v>0</v>
      </c>
      <c r="J1627" s="2" t="str">
        <f>IF(B1627="","",_xlfn.XLOOKUP(B1627,Données!$P$2:$P$11,Données!$Q$2:$Q$11,""))</f>
        <v/>
      </c>
    </row>
    <row r="1628" spans="1:10" ht="24.75" customHeight="1" x14ac:dyDescent="0.25">
      <c r="A1628" s="100"/>
      <c r="B1628" s="100"/>
      <c r="C1628" s="100"/>
      <c r="D1628" s="105" t="str">
        <f>IF(OR(Historique!$B1628="",Historique!$C1628=""),"",IF(IFERROR(COUNTIF(INDEX(Données!$E$2:$Z$100,0,MATCH(Historique!$B1628,Données!$E$1:$Z$1,0)),Historique!$C1628),0)&gt;0,"OK","⚠ ERREUR"))</f>
        <v/>
      </c>
      <c r="F1628" s="148" t="b">
        <v>0</v>
      </c>
      <c r="J1628" s="2" t="str">
        <f>IF(B1628="","",_xlfn.XLOOKUP(B1628,Données!$P$2:$P$11,Données!$Q$2:$Q$11,""))</f>
        <v/>
      </c>
    </row>
    <row r="1629" spans="1:10" ht="24.75" customHeight="1" x14ac:dyDescent="0.25">
      <c r="A1629" s="100"/>
      <c r="B1629" s="100"/>
      <c r="C1629" s="100"/>
      <c r="D1629" s="105" t="str">
        <f>IF(OR(Historique!$B1629="",Historique!$C1629=""),"",IF(IFERROR(COUNTIF(INDEX(Données!$E$2:$Z$100,0,MATCH(Historique!$B1629,Données!$E$1:$Z$1,0)),Historique!$C1629),0)&gt;0,"OK","⚠ ERREUR"))</f>
        <v/>
      </c>
      <c r="F1629" s="148" t="b">
        <v>0</v>
      </c>
      <c r="J1629" s="2" t="str">
        <f>IF(B1629="","",_xlfn.XLOOKUP(B1629,Données!$P$2:$P$11,Données!$Q$2:$Q$11,""))</f>
        <v/>
      </c>
    </row>
    <row r="1630" spans="1:10" ht="24.75" customHeight="1" x14ac:dyDescent="0.25">
      <c r="A1630" s="100"/>
      <c r="B1630" s="100"/>
      <c r="C1630" s="100"/>
      <c r="D1630" s="105" t="str">
        <f>IF(OR(Historique!$B1630="",Historique!$C1630=""),"",IF(IFERROR(COUNTIF(INDEX(Données!$E$2:$Z$100,0,MATCH(Historique!$B1630,Données!$E$1:$Z$1,0)),Historique!$C1630),0)&gt;0,"OK","⚠ ERREUR"))</f>
        <v/>
      </c>
      <c r="F1630" s="148" t="b">
        <v>0</v>
      </c>
      <c r="J1630" s="2" t="str">
        <f>IF(B1630="","",_xlfn.XLOOKUP(B1630,Données!$P$2:$P$11,Données!$Q$2:$Q$11,""))</f>
        <v/>
      </c>
    </row>
    <row r="1631" spans="1:10" ht="24.75" customHeight="1" x14ac:dyDescent="0.25">
      <c r="A1631" s="100"/>
      <c r="B1631" s="100"/>
      <c r="C1631" s="100"/>
      <c r="D1631" s="105" t="str">
        <f>IF(OR(Historique!$B1631="",Historique!$C1631=""),"",IF(IFERROR(COUNTIF(INDEX(Données!$E$2:$Z$100,0,MATCH(Historique!$B1631,Données!$E$1:$Z$1,0)),Historique!$C1631),0)&gt;0,"OK","⚠ ERREUR"))</f>
        <v/>
      </c>
      <c r="F1631" s="148" t="b">
        <v>0</v>
      </c>
      <c r="J1631" s="2" t="str">
        <f>IF(B1631="","",_xlfn.XLOOKUP(B1631,Données!$P$2:$P$11,Données!$Q$2:$Q$11,""))</f>
        <v/>
      </c>
    </row>
    <row r="1632" spans="1:10" ht="24.75" customHeight="1" x14ac:dyDescent="0.25">
      <c r="A1632" s="100"/>
      <c r="B1632" s="100"/>
      <c r="C1632" s="100"/>
      <c r="D1632" s="105" t="str">
        <f>IF(OR(Historique!$B1632="",Historique!$C1632=""),"",IF(IFERROR(COUNTIF(INDEX(Données!$E$2:$Z$100,0,MATCH(Historique!$B1632,Données!$E$1:$Z$1,0)),Historique!$C1632),0)&gt;0,"OK","⚠ ERREUR"))</f>
        <v/>
      </c>
      <c r="F1632" s="148" t="b">
        <v>0</v>
      </c>
      <c r="J1632" s="2" t="str">
        <f>IF(B1632="","",_xlfn.XLOOKUP(B1632,Données!$P$2:$P$11,Données!$Q$2:$Q$11,""))</f>
        <v/>
      </c>
    </row>
    <row r="1633" spans="1:10" ht="24.75" customHeight="1" x14ac:dyDescent="0.25">
      <c r="A1633" s="100"/>
      <c r="B1633" s="100"/>
      <c r="C1633" s="100"/>
      <c r="D1633" s="105" t="str">
        <f>IF(OR(Historique!$B1633="",Historique!$C1633=""),"",IF(IFERROR(COUNTIF(INDEX(Données!$E$2:$Z$100,0,MATCH(Historique!$B1633,Données!$E$1:$Z$1,0)),Historique!$C1633),0)&gt;0,"OK","⚠ ERREUR"))</f>
        <v/>
      </c>
      <c r="F1633" s="148" t="b">
        <v>0</v>
      </c>
      <c r="J1633" s="2" t="str">
        <f>IF(B1633="","",_xlfn.XLOOKUP(B1633,Données!$P$2:$P$11,Données!$Q$2:$Q$11,""))</f>
        <v/>
      </c>
    </row>
    <row r="1634" spans="1:10" ht="24.75" customHeight="1" x14ac:dyDescent="0.25">
      <c r="A1634" s="100"/>
      <c r="B1634" s="100"/>
      <c r="C1634" s="100"/>
      <c r="D1634" s="105" t="str">
        <f>IF(OR(Historique!$B1634="",Historique!$C1634=""),"",IF(IFERROR(COUNTIF(INDEX(Données!$E$2:$Z$100,0,MATCH(Historique!$B1634,Données!$E$1:$Z$1,0)),Historique!$C1634),0)&gt;0,"OK","⚠ ERREUR"))</f>
        <v/>
      </c>
      <c r="F1634" s="148" t="b">
        <v>0</v>
      </c>
      <c r="J1634" s="2" t="str">
        <f>IF(B1634="","",_xlfn.XLOOKUP(B1634,Données!$P$2:$P$11,Données!$Q$2:$Q$11,""))</f>
        <v/>
      </c>
    </row>
    <row r="1635" spans="1:10" ht="24.75" customHeight="1" x14ac:dyDescent="0.25">
      <c r="A1635" s="100"/>
      <c r="B1635" s="100"/>
      <c r="C1635" s="100"/>
      <c r="D1635" s="105" t="str">
        <f>IF(OR(Historique!$B1635="",Historique!$C1635=""),"",IF(IFERROR(COUNTIF(INDEX(Données!$E$2:$Z$100,0,MATCH(Historique!$B1635,Données!$E$1:$Z$1,0)),Historique!$C1635),0)&gt;0,"OK","⚠ ERREUR"))</f>
        <v/>
      </c>
      <c r="F1635" s="148" t="b">
        <v>0</v>
      </c>
      <c r="J1635" s="2" t="str">
        <f>IF(B1635="","",_xlfn.XLOOKUP(B1635,Données!$P$2:$P$11,Données!$Q$2:$Q$11,""))</f>
        <v/>
      </c>
    </row>
    <row r="1636" spans="1:10" ht="24.75" customHeight="1" x14ac:dyDescent="0.25">
      <c r="A1636" s="100"/>
      <c r="B1636" s="100"/>
      <c r="C1636" s="100"/>
      <c r="D1636" s="105" t="str">
        <f>IF(OR(Historique!$B1636="",Historique!$C1636=""),"",IF(IFERROR(COUNTIF(INDEX(Données!$E$2:$Z$100,0,MATCH(Historique!$B1636,Données!$E$1:$Z$1,0)),Historique!$C1636),0)&gt;0,"OK","⚠ ERREUR"))</f>
        <v/>
      </c>
      <c r="F1636" s="148" t="b">
        <v>0</v>
      </c>
      <c r="J1636" s="2" t="str">
        <f>IF(B1636="","",_xlfn.XLOOKUP(B1636,Données!$P$2:$P$11,Données!$Q$2:$Q$11,""))</f>
        <v/>
      </c>
    </row>
    <row r="1637" spans="1:10" ht="24.75" customHeight="1" x14ac:dyDescent="0.25">
      <c r="A1637" s="100"/>
      <c r="B1637" s="100"/>
      <c r="C1637" s="100"/>
      <c r="D1637" s="105" t="str">
        <f>IF(OR(Historique!$B1637="",Historique!$C1637=""),"",IF(IFERROR(COUNTIF(INDEX(Données!$E$2:$Z$100,0,MATCH(Historique!$B1637,Données!$E$1:$Z$1,0)),Historique!$C1637),0)&gt;0,"OK","⚠ ERREUR"))</f>
        <v/>
      </c>
      <c r="F1637" s="148" t="b">
        <v>0</v>
      </c>
      <c r="J1637" s="2" t="str">
        <f>IF(B1637="","",_xlfn.XLOOKUP(B1637,Données!$P$2:$P$11,Données!$Q$2:$Q$11,""))</f>
        <v/>
      </c>
    </row>
    <row r="1638" spans="1:10" ht="24.75" customHeight="1" x14ac:dyDescent="0.25">
      <c r="A1638" s="100"/>
      <c r="B1638" s="100"/>
      <c r="C1638" s="100"/>
      <c r="D1638" s="105" t="str">
        <f>IF(OR(Historique!$B1638="",Historique!$C1638=""),"",IF(IFERROR(COUNTIF(INDEX(Données!$E$2:$Z$100,0,MATCH(Historique!$B1638,Données!$E$1:$Z$1,0)),Historique!$C1638),0)&gt;0,"OK","⚠ ERREUR"))</f>
        <v/>
      </c>
      <c r="F1638" s="148" t="b">
        <v>0</v>
      </c>
      <c r="J1638" s="2" t="str">
        <f>IF(B1638="","",_xlfn.XLOOKUP(B1638,Données!$P$2:$P$11,Données!$Q$2:$Q$11,""))</f>
        <v/>
      </c>
    </row>
    <row r="1639" spans="1:10" ht="24.75" customHeight="1" x14ac:dyDescent="0.25">
      <c r="A1639" s="100"/>
      <c r="B1639" s="100"/>
      <c r="C1639" s="100"/>
      <c r="D1639" s="105" t="str">
        <f>IF(OR(Historique!$B1639="",Historique!$C1639=""),"",IF(IFERROR(COUNTIF(INDEX(Données!$E$2:$Z$100,0,MATCH(Historique!$B1639,Données!$E$1:$Z$1,0)),Historique!$C1639),0)&gt;0,"OK","⚠ ERREUR"))</f>
        <v/>
      </c>
      <c r="F1639" s="148" t="b">
        <v>0</v>
      </c>
      <c r="J1639" s="2" t="str">
        <f>IF(B1639="","",_xlfn.XLOOKUP(B1639,Données!$P$2:$P$11,Données!$Q$2:$Q$11,""))</f>
        <v/>
      </c>
    </row>
    <row r="1640" spans="1:10" ht="24.75" customHeight="1" x14ac:dyDescent="0.25">
      <c r="A1640" s="100"/>
      <c r="B1640" s="100"/>
      <c r="C1640" s="100"/>
      <c r="D1640" s="105" t="str">
        <f>IF(OR(Historique!$B1640="",Historique!$C1640=""),"",IF(IFERROR(COUNTIF(INDEX(Données!$E$2:$Z$100,0,MATCH(Historique!$B1640,Données!$E$1:$Z$1,0)),Historique!$C1640),0)&gt;0,"OK","⚠ ERREUR"))</f>
        <v/>
      </c>
      <c r="F1640" s="148" t="b">
        <v>0</v>
      </c>
      <c r="J1640" s="2" t="str">
        <f>IF(B1640="","",_xlfn.XLOOKUP(B1640,Données!$P$2:$P$11,Données!$Q$2:$Q$11,""))</f>
        <v/>
      </c>
    </row>
    <row r="1641" spans="1:10" ht="24.75" customHeight="1" x14ac:dyDescent="0.25">
      <c r="A1641" s="100"/>
      <c r="B1641" s="100"/>
      <c r="C1641" s="100"/>
      <c r="D1641" s="105" t="str">
        <f>IF(OR(Historique!$B1641="",Historique!$C1641=""),"",IF(IFERROR(COUNTIF(INDEX(Données!$E$2:$Z$100,0,MATCH(Historique!$B1641,Données!$E$1:$Z$1,0)),Historique!$C1641),0)&gt;0,"OK","⚠ ERREUR"))</f>
        <v/>
      </c>
      <c r="F1641" s="148" t="b">
        <v>0</v>
      </c>
      <c r="J1641" s="2" t="str">
        <f>IF(B1641="","",_xlfn.XLOOKUP(B1641,Données!$P$2:$P$11,Données!$Q$2:$Q$11,""))</f>
        <v/>
      </c>
    </row>
    <row r="1642" spans="1:10" ht="24.75" customHeight="1" x14ac:dyDescent="0.25">
      <c r="A1642" s="100"/>
      <c r="B1642" s="100"/>
      <c r="C1642" s="100"/>
      <c r="D1642" s="105" t="str">
        <f>IF(OR(Historique!$B1642="",Historique!$C1642=""),"",IF(IFERROR(COUNTIF(INDEX(Données!$E$2:$Z$100,0,MATCH(Historique!$B1642,Données!$E$1:$Z$1,0)),Historique!$C1642),0)&gt;0,"OK","⚠ ERREUR"))</f>
        <v/>
      </c>
      <c r="F1642" s="148" t="b">
        <v>0</v>
      </c>
      <c r="J1642" s="2" t="str">
        <f>IF(B1642="","",_xlfn.XLOOKUP(B1642,Données!$P$2:$P$11,Données!$Q$2:$Q$11,""))</f>
        <v/>
      </c>
    </row>
    <row r="1643" spans="1:10" ht="24.75" customHeight="1" x14ac:dyDescent="0.25">
      <c r="A1643" s="100"/>
      <c r="B1643" s="100"/>
      <c r="C1643" s="100"/>
      <c r="D1643" s="105" t="str">
        <f>IF(OR(Historique!$B1643="",Historique!$C1643=""),"",IF(IFERROR(COUNTIF(INDEX(Données!$E$2:$Z$100,0,MATCH(Historique!$B1643,Données!$E$1:$Z$1,0)),Historique!$C1643),0)&gt;0,"OK","⚠ ERREUR"))</f>
        <v/>
      </c>
      <c r="F1643" s="148" t="b">
        <v>0</v>
      </c>
      <c r="J1643" s="2" t="str">
        <f>IF(B1643="","",_xlfn.XLOOKUP(B1643,Données!$P$2:$P$11,Données!$Q$2:$Q$11,""))</f>
        <v/>
      </c>
    </row>
    <row r="1644" spans="1:10" ht="24.75" customHeight="1" x14ac:dyDescent="0.25">
      <c r="A1644" s="100"/>
      <c r="B1644" s="100"/>
      <c r="C1644" s="100"/>
      <c r="D1644" s="105" t="str">
        <f>IF(OR(Historique!$B1644="",Historique!$C1644=""),"",IF(IFERROR(COUNTIF(INDEX(Données!$E$2:$Z$100,0,MATCH(Historique!$B1644,Données!$E$1:$Z$1,0)),Historique!$C1644),0)&gt;0,"OK","⚠ ERREUR"))</f>
        <v/>
      </c>
      <c r="F1644" s="148" t="b">
        <v>0</v>
      </c>
      <c r="J1644" s="2" t="str">
        <f>IF(B1644="","",_xlfn.XLOOKUP(B1644,Données!$P$2:$P$11,Données!$Q$2:$Q$11,""))</f>
        <v/>
      </c>
    </row>
    <row r="1645" spans="1:10" ht="24.75" customHeight="1" x14ac:dyDescent="0.25">
      <c r="A1645" s="100"/>
      <c r="B1645" s="100"/>
      <c r="C1645" s="100"/>
      <c r="D1645" s="105" t="str">
        <f>IF(OR(Historique!$B1645="",Historique!$C1645=""),"",IF(IFERROR(COUNTIF(INDEX(Données!$E$2:$Z$100,0,MATCH(Historique!$B1645,Données!$E$1:$Z$1,0)),Historique!$C1645),0)&gt;0,"OK","⚠ ERREUR"))</f>
        <v/>
      </c>
      <c r="F1645" s="148" t="b">
        <v>0</v>
      </c>
      <c r="J1645" s="2" t="str">
        <f>IF(B1645="","",_xlfn.XLOOKUP(B1645,Données!$P$2:$P$11,Données!$Q$2:$Q$11,""))</f>
        <v/>
      </c>
    </row>
    <row r="1646" spans="1:10" ht="24.75" customHeight="1" x14ac:dyDescent="0.25">
      <c r="A1646" s="100"/>
      <c r="B1646" s="100"/>
      <c r="C1646" s="100"/>
      <c r="D1646" s="105" t="str">
        <f>IF(OR(Historique!$B1646="",Historique!$C1646=""),"",IF(IFERROR(COUNTIF(INDEX(Données!$E$2:$Z$100,0,MATCH(Historique!$B1646,Données!$E$1:$Z$1,0)),Historique!$C1646),0)&gt;0,"OK","⚠ ERREUR"))</f>
        <v/>
      </c>
      <c r="F1646" s="148" t="b">
        <v>0</v>
      </c>
      <c r="J1646" s="2" t="str">
        <f>IF(B1646="","",_xlfn.XLOOKUP(B1646,Données!$P$2:$P$11,Données!$Q$2:$Q$11,""))</f>
        <v/>
      </c>
    </row>
    <row r="1647" spans="1:10" ht="24.75" customHeight="1" x14ac:dyDescent="0.25">
      <c r="A1647" s="100"/>
      <c r="B1647" s="100"/>
      <c r="C1647" s="100"/>
      <c r="D1647" s="105" t="str">
        <f>IF(OR(Historique!$B1647="",Historique!$C1647=""),"",IF(IFERROR(COUNTIF(INDEX(Données!$E$2:$Z$100,0,MATCH(Historique!$B1647,Données!$E$1:$Z$1,0)),Historique!$C1647),0)&gt;0,"OK","⚠ ERREUR"))</f>
        <v/>
      </c>
      <c r="F1647" s="148" t="b">
        <v>0</v>
      </c>
      <c r="J1647" s="2" t="str">
        <f>IF(B1647="","",_xlfn.XLOOKUP(B1647,Données!$P$2:$P$11,Données!$Q$2:$Q$11,""))</f>
        <v/>
      </c>
    </row>
    <row r="1648" spans="1:10" ht="24.75" customHeight="1" x14ac:dyDescent="0.25">
      <c r="A1648" s="100"/>
      <c r="B1648" s="100"/>
      <c r="C1648" s="100"/>
      <c r="D1648" s="105" t="str">
        <f>IF(OR(Historique!$B1648="",Historique!$C1648=""),"",IF(IFERROR(COUNTIF(INDEX(Données!$E$2:$Z$100,0,MATCH(Historique!$B1648,Données!$E$1:$Z$1,0)),Historique!$C1648),0)&gt;0,"OK","⚠ ERREUR"))</f>
        <v/>
      </c>
      <c r="F1648" s="148" t="b">
        <v>0</v>
      </c>
      <c r="J1648" s="2" t="str">
        <f>IF(B1648="","",_xlfn.XLOOKUP(B1648,Données!$P$2:$P$11,Données!$Q$2:$Q$11,""))</f>
        <v/>
      </c>
    </row>
    <row r="1649" spans="1:10" ht="24.75" customHeight="1" x14ac:dyDescent="0.25">
      <c r="A1649" s="100"/>
      <c r="B1649" s="100"/>
      <c r="C1649" s="100"/>
      <c r="D1649" s="105" t="str">
        <f>IF(OR(Historique!$B1649="",Historique!$C1649=""),"",IF(IFERROR(COUNTIF(INDEX(Données!$E$2:$Z$100,0,MATCH(Historique!$B1649,Données!$E$1:$Z$1,0)),Historique!$C1649),0)&gt;0,"OK","⚠ ERREUR"))</f>
        <v/>
      </c>
      <c r="F1649" s="148" t="b">
        <v>0</v>
      </c>
      <c r="J1649" s="2" t="str">
        <f>IF(B1649="","",_xlfn.XLOOKUP(B1649,Données!$P$2:$P$11,Données!$Q$2:$Q$11,""))</f>
        <v/>
      </c>
    </row>
    <row r="1650" spans="1:10" ht="24.75" customHeight="1" x14ac:dyDescent="0.25">
      <c r="A1650" s="100"/>
      <c r="B1650" s="100"/>
      <c r="C1650" s="100"/>
      <c r="D1650" s="105" t="str">
        <f>IF(OR(Historique!$B1650="",Historique!$C1650=""),"",IF(IFERROR(COUNTIF(INDEX(Données!$E$2:$Z$100,0,MATCH(Historique!$B1650,Données!$E$1:$Z$1,0)),Historique!$C1650),0)&gt;0,"OK","⚠ ERREUR"))</f>
        <v/>
      </c>
      <c r="F1650" s="148" t="b">
        <v>0</v>
      </c>
      <c r="J1650" s="2" t="str">
        <f>IF(B1650="","",_xlfn.XLOOKUP(B1650,Données!$P$2:$P$11,Données!$Q$2:$Q$11,""))</f>
        <v/>
      </c>
    </row>
    <row r="1651" spans="1:10" ht="24.75" customHeight="1" x14ac:dyDescent="0.25">
      <c r="A1651" s="100"/>
      <c r="B1651" s="100"/>
      <c r="C1651" s="100"/>
      <c r="D1651" s="105" t="str">
        <f>IF(OR(Historique!$B1651="",Historique!$C1651=""),"",IF(IFERROR(COUNTIF(INDEX(Données!$E$2:$Z$100,0,MATCH(Historique!$B1651,Données!$E$1:$Z$1,0)),Historique!$C1651),0)&gt;0,"OK","⚠ ERREUR"))</f>
        <v/>
      </c>
      <c r="F1651" s="148" t="b">
        <v>0</v>
      </c>
      <c r="J1651" s="2" t="str">
        <f>IF(B1651="","",_xlfn.XLOOKUP(B1651,Données!$P$2:$P$11,Données!$Q$2:$Q$11,""))</f>
        <v/>
      </c>
    </row>
    <row r="1652" spans="1:10" ht="24.75" customHeight="1" x14ac:dyDescent="0.25">
      <c r="A1652" s="100"/>
      <c r="B1652" s="100"/>
      <c r="C1652" s="100"/>
      <c r="D1652" s="105" t="str">
        <f>IF(OR(Historique!$B1652="",Historique!$C1652=""),"",IF(IFERROR(COUNTIF(INDEX(Données!$E$2:$Z$100,0,MATCH(Historique!$B1652,Données!$E$1:$Z$1,0)),Historique!$C1652),0)&gt;0,"OK","⚠ ERREUR"))</f>
        <v/>
      </c>
      <c r="F1652" s="148" t="b">
        <v>0</v>
      </c>
      <c r="J1652" s="2" t="str">
        <f>IF(B1652="","",_xlfn.XLOOKUP(B1652,Données!$P$2:$P$11,Données!$Q$2:$Q$11,""))</f>
        <v/>
      </c>
    </row>
    <row r="1653" spans="1:10" ht="24.75" customHeight="1" x14ac:dyDescent="0.25">
      <c r="A1653" s="100"/>
      <c r="B1653" s="100"/>
      <c r="C1653" s="100"/>
      <c r="D1653" s="105" t="str">
        <f>IF(OR(Historique!$B1653="",Historique!$C1653=""),"",IF(IFERROR(COUNTIF(INDEX(Données!$E$2:$Z$100,0,MATCH(Historique!$B1653,Données!$E$1:$Z$1,0)),Historique!$C1653),0)&gt;0,"OK","⚠ ERREUR"))</f>
        <v/>
      </c>
      <c r="F1653" s="148" t="b">
        <v>0</v>
      </c>
      <c r="J1653" s="2" t="str">
        <f>IF(B1653="","",_xlfn.XLOOKUP(B1653,Données!$P$2:$P$11,Données!$Q$2:$Q$11,""))</f>
        <v/>
      </c>
    </row>
    <row r="1654" spans="1:10" ht="24.75" customHeight="1" x14ac:dyDescent="0.25">
      <c r="A1654" s="100"/>
      <c r="B1654" s="100"/>
      <c r="C1654" s="100"/>
      <c r="D1654" s="105" t="str">
        <f>IF(OR(Historique!$B1654="",Historique!$C1654=""),"",IF(IFERROR(COUNTIF(INDEX(Données!$E$2:$Z$100,0,MATCH(Historique!$B1654,Données!$E$1:$Z$1,0)),Historique!$C1654),0)&gt;0,"OK","⚠ ERREUR"))</f>
        <v/>
      </c>
      <c r="F1654" s="148" t="b">
        <v>0</v>
      </c>
      <c r="J1654" s="2" t="str">
        <f>IF(B1654="","",_xlfn.XLOOKUP(B1654,Données!$P$2:$P$11,Données!$Q$2:$Q$11,""))</f>
        <v/>
      </c>
    </row>
    <row r="1655" spans="1:10" ht="24.75" customHeight="1" x14ac:dyDescent="0.25">
      <c r="A1655" s="100"/>
      <c r="B1655" s="100"/>
      <c r="C1655" s="100"/>
      <c r="D1655" s="105" t="str">
        <f>IF(OR(Historique!$B1655="",Historique!$C1655=""),"",IF(IFERROR(COUNTIF(INDEX(Données!$E$2:$Z$100,0,MATCH(Historique!$B1655,Données!$E$1:$Z$1,0)),Historique!$C1655),0)&gt;0,"OK","⚠ ERREUR"))</f>
        <v/>
      </c>
      <c r="F1655" s="148" t="b">
        <v>0</v>
      </c>
      <c r="J1655" s="2" t="str">
        <f>IF(B1655="","",_xlfn.XLOOKUP(B1655,Données!$P$2:$P$11,Données!$Q$2:$Q$11,""))</f>
        <v/>
      </c>
    </row>
    <row r="1656" spans="1:10" ht="24.75" customHeight="1" x14ac:dyDescent="0.25">
      <c r="A1656" s="100"/>
      <c r="B1656" s="100"/>
      <c r="C1656" s="100"/>
      <c r="D1656" s="105" t="str">
        <f>IF(OR(Historique!$B1656="",Historique!$C1656=""),"",IF(IFERROR(COUNTIF(INDEX(Données!$E$2:$Z$100,0,MATCH(Historique!$B1656,Données!$E$1:$Z$1,0)),Historique!$C1656),0)&gt;0,"OK","⚠ ERREUR"))</f>
        <v/>
      </c>
      <c r="F1656" s="148" t="b">
        <v>0</v>
      </c>
      <c r="J1656" s="2" t="str">
        <f>IF(B1656="","",_xlfn.XLOOKUP(B1656,Données!$P$2:$P$11,Données!$Q$2:$Q$11,""))</f>
        <v/>
      </c>
    </row>
    <row r="1657" spans="1:10" ht="24.75" customHeight="1" x14ac:dyDescent="0.25">
      <c r="A1657" s="100"/>
      <c r="B1657" s="100"/>
      <c r="C1657" s="100"/>
      <c r="D1657" s="105" t="str">
        <f>IF(OR(Historique!$B1657="",Historique!$C1657=""),"",IF(IFERROR(COUNTIF(INDEX(Données!$E$2:$Z$100,0,MATCH(Historique!$B1657,Données!$E$1:$Z$1,0)),Historique!$C1657),0)&gt;0,"OK","⚠ ERREUR"))</f>
        <v/>
      </c>
      <c r="F1657" s="148" t="b">
        <v>0</v>
      </c>
      <c r="J1657" s="2" t="str">
        <f>IF(B1657="","",_xlfn.XLOOKUP(B1657,Données!$P$2:$P$11,Données!$Q$2:$Q$11,""))</f>
        <v/>
      </c>
    </row>
    <row r="1658" spans="1:10" ht="24.75" customHeight="1" x14ac:dyDescent="0.25">
      <c r="A1658" s="100"/>
      <c r="B1658" s="100"/>
      <c r="C1658" s="100"/>
      <c r="D1658" s="105" t="str">
        <f>IF(OR(Historique!$B1658="",Historique!$C1658=""),"",IF(IFERROR(COUNTIF(INDEX(Données!$E$2:$Z$100,0,MATCH(Historique!$B1658,Données!$E$1:$Z$1,0)),Historique!$C1658),0)&gt;0,"OK","⚠ ERREUR"))</f>
        <v/>
      </c>
      <c r="F1658" s="148" t="b">
        <v>0</v>
      </c>
      <c r="J1658" s="2" t="str">
        <f>IF(B1658="","",_xlfn.XLOOKUP(B1658,Données!$P$2:$P$11,Données!$Q$2:$Q$11,""))</f>
        <v/>
      </c>
    </row>
    <row r="1659" spans="1:10" ht="24.75" customHeight="1" x14ac:dyDescent="0.25">
      <c r="A1659" s="100"/>
      <c r="B1659" s="100"/>
      <c r="C1659" s="100"/>
      <c r="D1659" s="105" t="str">
        <f>IF(OR(Historique!$B1659="",Historique!$C1659=""),"",IF(IFERROR(COUNTIF(INDEX(Données!$E$2:$Z$100,0,MATCH(Historique!$B1659,Données!$E$1:$Z$1,0)),Historique!$C1659),0)&gt;0,"OK","⚠ ERREUR"))</f>
        <v/>
      </c>
      <c r="F1659" s="148" t="b">
        <v>0</v>
      </c>
      <c r="J1659" s="2" t="str">
        <f>IF(B1659="","",_xlfn.XLOOKUP(B1659,Données!$P$2:$P$11,Données!$Q$2:$Q$11,""))</f>
        <v/>
      </c>
    </row>
    <row r="1660" spans="1:10" ht="24.75" customHeight="1" x14ac:dyDescent="0.25">
      <c r="A1660" s="100"/>
      <c r="B1660" s="100"/>
      <c r="C1660" s="100"/>
      <c r="D1660" s="105" t="str">
        <f>IF(OR(Historique!$B1660="",Historique!$C1660=""),"",IF(IFERROR(COUNTIF(INDEX(Données!$E$2:$Z$100,0,MATCH(Historique!$B1660,Données!$E$1:$Z$1,0)),Historique!$C1660),0)&gt;0,"OK","⚠ ERREUR"))</f>
        <v/>
      </c>
      <c r="F1660" s="148" t="b">
        <v>0</v>
      </c>
      <c r="J1660" s="2" t="str">
        <f>IF(B1660="","",_xlfn.XLOOKUP(B1660,Données!$P$2:$P$11,Données!$Q$2:$Q$11,""))</f>
        <v/>
      </c>
    </row>
    <row r="1661" spans="1:10" ht="24.75" customHeight="1" x14ac:dyDescent="0.25">
      <c r="A1661" s="100"/>
      <c r="B1661" s="100"/>
      <c r="C1661" s="100"/>
      <c r="D1661" s="105" t="str">
        <f>IF(OR(Historique!$B1661="",Historique!$C1661=""),"",IF(IFERROR(COUNTIF(INDEX(Données!$E$2:$Z$100,0,MATCH(Historique!$B1661,Données!$E$1:$Z$1,0)),Historique!$C1661),0)&gt;0,"OK","⚠ ERREUR"))</f>
        <v/>
      </c>
      <c r="F1661" s="148" t="b">
        <v>0</v>
      </c>
      <c r="J1661" s="2" t="str">
        <f>IF(B1661="","",_xlfn.XLOOKUP(B1661,Données!$P$2:$P$11,Données!$Q$2:$Q$11,""))</f>
        <v/>
      </c>
    </row>
    <row r="1662" spans="1:10" ht="24.75" customHeight="1" x14ac:dyDescent="0.25">
      <c r="A1662" s="100"/>
      <c r="B1662" s="100"/>
      <c r="C1662" s="100"/>
      <c r="D1662" s="105" t="str">
        <f>IF(OR(Historique!$B1662="",Historique!$C1662=""),"",IF(IFERROR(COUNTIF(INDEX(Données!$E$2:$Z$100,0,MATCH(Historique!$B1662,Données!$E$1:$Z$1,0)),Historique!$C1662),0)&gt;0,"OK","⚠ ERREUR"))</f>
        <v/>
      </c>
      <c r="F1662" s="148" t="b">
        <v>0</v>
      </c>
      <c r="J1662" s="2" t="str">
        <f>IF(B1662="","",_xlfn.XLOOKUP(B1662,Données!$P$2:$P$11,Données!$Q$2:$Q$11,""))</f>
        <v/>
      </c>
    </row>
    <row r="1663" spans="1:10" ht="24.75" customHeight="1" x14ac:dyDescent="0.25">
      <c r="A1663" s="100"/>
      <c r="B1663" s="100"/>
      <c r="C1663" s="100"/>
      <c r="D1663" s="105" t="str">
        <f>IF(OR(Historique!$B1663="",Historique!$C1663=""),"",IF(IFERROR(COUNTIF(INDEX(Données!$E$2:$Z$100,0,MATCH(Historique!$B1663,Données!$E$1:$Z$1,0)),Historique!$C1663),0)&gt;0,"OK","⚠ ERREUR"))</f>
        <v/>
      </c>
      <c r="F1663" s="148" t="b">
        <v>0</v>
      </c>
      <c r="J1663" s="2" t="str">
        <f>IF(B1663="","",_xlfn.XLOOKUP(B1663,Données!$P$2:$P$11,Données!$Q$2:$Q$11,""))</f>
        <v/>
      </c>
    </row>
    <row r="1664" spans="1:10" ht="24.75" customHeight="1" x14ac:dyDescent="0.25">
      <c r="A1664" s="100"/>
      <c r="B1664" s="100"/>
      <c r="C1664" s="100"/>
      <c r="D1664" s="105" t="str">
        <f>IF(OR(Historique!$B1664="",Historique!$C1664=""),"",IF(IFERROR(COUNTIF(INDEX(Données!$E$2:$Z$100,0,MATCH(Historique!$B1664,Données!$E$1:$Z$1,0)),Historique!$C1664),0)&gt;0,"OK","⚠ ERREUR"))</f>
        <v/>
      </c>
      <c r="F1664" s="148" t="b">
        <v>0</v>
      </c>
      <c r="J1664" s="2" t="str">
        <f>IF(B1664="","",_xlfn.XLOOKUP(B1664,Données!$P$2:$P$11,Données!$Q$2:$Q$11,""))</f>
        <v/>
      </c>
    </row>
    <row r="1665" spans="1:10" ht="24.75" customHeight="1" x14ac:dyDescent="0.25">
      <c r="A1665" s="100"/>
      <c r="B1665" s="100"/>
      <c r="C1665" s="100"/>
      <c r="D1665" s="105" t="str">
        <f>IF(OR(Historique!$B1665="",Historique!$C1665=""),"",IF(IFERROR(COUNTIF(INDEX(Données!$E$2:$Z$100,0,MATCH(Historique!$B1665,Données!$E$1:$Z$1,0)),Historique!$C1665),0)&gt;0,"OK","⚠ ERREUR"))</f>
        <v/>
      </c>
      <c r="F1665" s="148" t="b">
        <v>0</v>
      </c>
      <c r="J1665" s="2" t="str">
        <f>IF(B1665="","",_xlfn.XLOOKUP(B1665,Données!$P$2:$P$11,Données!$Q$2:$Q$11,""))</f>
        <v/>
      </c>
    </row>
    <row r="1666" spans="1:10" ht="24.75" customHeight="1" x14ac:dyDescent="0.25">
      <c r="A1666" s="100"/>
      <c r="B1666" s="100"/>
      <c r="C1666" s="100"/>
      <c r="D1666" s="105" t="str">
        <f>IF(OR(Historique!$B1666="",Historique!$C1666=""),"",IF(IFERROR(COUNTIF(INDEX(Données!$E$2:$Z$100,0,MATCH(Historique!$B1666,Données!$E$1:$Z$1,0)),Historique!$C1666),0)&gt;0,"OK","⚠ ERREUR"))</f>
        <v/>
      </c>
      <c r="F1666" s="148" t="b">
        <v>0</v>
      </c>
      <c r="J1666" s="2" t="str">
        <f>IF(B1666="","",_xlfn.XLOOKUP(B1666,Données!$P$2:$P$11,Données!$Q$2:$Q$11,""))</f>
        <v/>
      </c>
    </row>
    <row r="1667" spans="1:10" ht="24.75" customHeight="1" x14ac:dyDescent="0.25">
      <c r="A1667" s="100"/>
      <c r="B1667" s="100"/>
      <c r="C1667" s="100"/>
      <c r="D1667" s="105" t="str">
        <f>IF(OR(Historique!$B1667="",Historique!$C1667=""),"",IF(IFERROR(COUNTIF(INDEX(Données!$E$2:$Z$100,0,MATCH(Historique!$B1667,Données!$E$1:$Z$1,0)),Historique!$C1667),0)&gt;0,"OK","⚠ ERREUR"))</f>
        <v/>
      </c>
      <c r="F1667" s="148" t="b">
        <v>0</v>
      </c>
      <c r="J1667" s="2" t="str">
        <f>IF(B1667="","",_xlfn.XLOOKUP(B1667,Données!$P$2:$P$11,Données!$Q$2:$Q$11,""))</f>
        <v/>
      </c>
    </row>
    <row r="1668" spans="1:10" ht="24.75" customHeight="1" x14ac:dyDescent="0.25">
      <c r="A1668" s="100"/>
      <c r="B1668" s="100"/>
      <c r="C1668" s="100"/>
      <c r="D1668" s="105" t="str">
        <f>IF(OR(Historique!$B1668="",Historique!$C1668=""),"",IF(IFERROR(COUNTIF(INDEX(Données!$E$2:$Z$100,0,MATCH(Historique!$B1668,Données!$E$1:$Z$1,0)),Historique!$C1668),0)&gt;0,"OK","⚠ ERREUR"))</f>
        <v/>
      </c>
      <c r="F1668" s="148" t="b">
        <v>0</v>
      </c>
      <c r="J1668" s="2" t="str">
        <f>IF(B1668="","",_xlfn.XLOOKUP(B1668,Données!$P$2:$P$11,Données!$Q$2:$Q$11,""))</f>
        <v/>
      </c>
    </row>
    <row r="1669" spans="1:10" ht="24.75" customHeight="1" x14ac:dyDescent="0.25">
      <c r="A1669" s="100"/>
      <c r="B1669" s="100"/>
      <c r="C1669" s="100"/>
      <c r="D1669" s="105" t="str">
        <f>IF(OR(Historique!$B1669="",Historique!$C1669=""),"",IF(IFERROR(COUNTIF(INDEX(Données!$E$2:$Z$100,0,MATCH(Historique!$B1669,Données!$E$1:$Z$1,0)),Historique!$C1669),0)&gt;0,"OK","⚠ ERREUR"))</f>
        <v/>
      </c>
      <c r="F1669" s="148" t="b">
        <v>0</v>
      </c>
      <c r="J1669" s="2" t="str">
        <f>IF(B1669="","",_xlfn.XLOOKUP(B1669,Données!$P$2:$P$11,Données!$Q$2:$Q$11,""))</f>
        <v/>
      </c>
    </row>
    <row r="1670" spans="1:10" ht="24.75" customHeight="1" x14ac:dyDescent="0.25">
      <c r="A1670" s="100"/>
      <c r="B1670" s="100"/>
      <c r="C1670" s="100"/>
      <c r="D1670" s="105" t="str">
        <f>IF(OR(Historique!$B1670="",Historique!$C1670=""),"",IF(IFERROR(COUNTIF(INDEX(Données!$E$2:$Z$100,0,MATCH(Historique!$B1670,Données!$E$1:$Z$1,0)),Historique!$C1670),0)&gt;0,"OK","⚠ ERREUR"))</f>
        <v/>
      </c>
      <c r="F1670" s="148" t="b">
        <v>0</v>
      </c>
      <c r="J1670" s="2" t="str">
        <f>IF(B1670="","",_xlfn.XLOOKUP(B1670,Données!$P$2:$P$11,Données!$Q$2:$Q$11,""))</f>
        <v/>
      </c>
    </row>
    <row r="1671" spans="1:10" ht="24.75" customHeight="1" x14ac:dyDescent="0.25">
      <c r="A1671" s="100"/>
      <c r="B1671" s="100"/>
      <c r="C1671" s="100"/>
      <c r="D1671" s="105" t="str">
        <f>IF(OR(Historique!$B1671="",Historique!$C1671=""),"",IF(IFERROR(COUNTIF(INDEX(Données!$E$2:$Z$100,0,MATCH(Historique!$B1671,Données!$E$1:$Z$1,0)),Historique!$C1671),0)&gt;0,"OK","⚠ ERREUR"))</f>
        <v/>
      </c>
      <c r="F1671" s="148" t="b">
        <v>0</v>
      </c>
      <c r="J1671" s="2" t="str">
        <f>IF(B1671="","",_xlfn.XLOOKUP(B1671,Données!$P$2:$P$11,Données!$Q$2:$Q$11,""))</f>
        <v/>
      </c>
    </row>
    <row r="1672" spans="1:10" ht="24.75" customHeight="1" x14ac:dyDescent="0.25">
      <c r="A1672" s="100"/>
      <c r="B1672" s="100"/>
      <c r="C1672" s="100"/>
      <c r="D1672" s="105" t="str">
        <f>IF(OR(Historique!$B1672="",Historique!$C1672=""),"",IF(IFERROR(COUNTIF(INDEX(Données!$E$2:$Z$100,0,MATCH(Historique!$B1672,Données!$E$1:$Z$1,0)),Historique!$C1672),0)&gt;0,"OK","⚠ ERREUR"))</f>
        <v/>
      </c>
      <c r="F1672" s="148" t="b">
        <v>0</v>
      </c>
      <c r="J1672" s="2" t="str">
        <f>IF(B1672="","",_xlfn.XLOOKUP(B1672,Données!$P$2:$P$11,Données!$Q$2:$Q$11,""))</f>
        <v/>
      </c>
    </row>
    <row r="1673" spans="1:10" ht="24.75" customHeight="1" x14ac:dyDescent="0.25">
      <c r="A1673" s="100"/>
      <c r="B1673" s="100"/>
      <c r="C1673" s="100"/>
      <c r="D1673" s="105" t="str">
        <f>IF(OR(Historique!$B1673="",Historique!$C1673=""),"",IF(IFERROR(COUNTIF(INDEX(Données!$E$2:$Z$100,0,MATCH(Historique!$B1673,Données!$E$1:$Z$1,0)),Historique!$C1673),0)&gt;0,"OK","⚠ ERREUR"))</f>
        <v/>
      </c>
      <c r="F1673" s="148" t="b">
        <v>0</v>
      </c>
      <c r="J1673" s="2" t="str">
        <f>IF(B1673="","",_xlfn.XLOOKUP(B1673,Données!$P$2:$P$11,Données!$Q$2:$Q$11,""))</f>
        <v/>
      </c>
    </row>
    <row r="1674" spans="1:10" ht="24.75" customHeight="1" x14ac:dyDescent="0.25">
      <c r="A1674" s="100"/>
      <c r="B1674" s="100"/>
      <c r="C1674" s="100"/>
      <c r="D1674" s="105" t="str">
        <f>IF(OR(Historique!$B1674="",Historique!$C1674=""),"",IF(IFERROR(COUNTIF(INDEX(Données!$E$2:$Z$100,0,MATCH(Historique!$B1674,Données!$E$1:$Z$1,0)),Historique!$C1674),0)&gt;0,"OK","⚠ ERREUR"))</f>
        <v/>
      </c>
      <c r="F1674" s="148" t="b">
        <v>0</v>
      </c>
      <c r="J1674" s="2" t="str">
        <f>IF(B1674="","",_xlfn.XLOOKUP(B1674,Données!$P$2:$P$11,Données!$Q$2:$Q$11,""))</f>
        <v/>
      </c>
    </row>
    <row r="1675" spans="1:10" ht="24.75" customHeight="1" x14ac:dyDescent="0.25">
      <c r="A1675" s="100"/>
      <c r="B1675" s="100"/>
      <c r="C1675" s="100"/>
      <c r="D1675" s="105" t="str">
        <f>IF(OR(Historique!$B1675="",Historique!$C1675=""),"",IF(IFERROR(COUNTIF(INDEX(Données!$E$2:$Z$100,0,MATCH(Historique!$B1675,Données!$E$1:$Z$1,0)),Historique!$C1675),0)&gt;0,"OK","⚠ ERREUR"))</f>
        <v/>
      </c>
      <c r="F1675" s="148" t="b">
        <v>0</v>
      </c>
      <c r="J1675" s="2" t="str">
        <f>IF(B1675="","",_xlfn.XLOOKUP(B1675,Données!$P$2:$P$11,Données!$Q$2:$Q$11,""))</f>
        <v/>
      </c>
    </row>
    <row r="1676" spans="1:10" ht="24.75" customHeight="1" x14ac:dyDescent="0.25">
      <c r="A1676" s="100"/>
      <c r="B1676" s="100"/>
      <c r="C1676" s="100"/>
      <c r="D1676" s="105" t="str">
        <f>IF(OR(Historique!$B1676="",Historique!$C1676=""),"",IF(IFERROR(COUNTIF(INDEX(Données!$E$2:$Z$100,0,MATCH(Historique!$B1676,Données!$E$1:$Z$1,0)),Historique!$C1676),0)&gt;0,"OK","⚠ ERREUR"))</f>
        <v/>
      </c>
      <c r="F1676" s="148" t="b">
        <v>0</v>
      </c>
      <c r="J1676" s="2" t="str">
        <f>IF(B1676="","",_xlfn.XLOOKUP(B1676,Données!$P$2:$P$11,Données!$Q$2:$Q$11,""))</f>
        <v/>
      </c>
    </row>
    <row r="1677" spans="1:10" ht="24.75" customHeight="1" x14ac:dyDescent="0.25">
      <c r="A1677" s="100"/>
      <c r="B1677" s="100"/>
      <c r="C1677" s="100"/>
      <c r="D1677" s="105" t="str">
        <f>IF(OR(Historique!$B1677="",Historique!$C1677=""),"",IF(IFERROR(COUNTIF(INDEX(Données!$E$2:$Z$100,0,MATCH(Historique!$B1677,Données!$E$1:$Z$1,0)),Historique!$C1677),0)&gt;0,"OK","⚠ ERREUR"))</f>
        <v/>
      </c>
      <c r="F1677" s="148" t="b">
        <v>0</v>
      </c>
      <c r="J1677" s="2" t="str">
        <f>IF(B1677="","",_xlfn.XLOOKUP(B1677,Données!$P$2:$P$11,Données!$Q$2:$Q$11,""))</f>
        <v/>
      </c>
    </row>
    <row r="1678" spans="1:10" ht="24.75" customHeight="1" x14ac:dyDescent="0.25">
      <c r="A1678" s="100"/>
      <c r="B1678" s="100"/>
      <c r="C1678" s="100"/>
      <c r="D1678" s="105" t="str">
        <f>IF(OR(Historique!$B1678="",Historique!$C1678=""),"",IF(IFERROR(COUNTIF(INDEX(Données!$E$2:$Z$100,0,MATCH(Historique!$B1678,Données!$E$1:$Z$1,0)),Historique!$C1678),0)&gt;0,"OK","⚠ ERREUR"))</f>
        <v/>
      </c>
      <c r="F1678" s="148" t="b">
        <v>0</v>
      </c>
      <c r="J1678" s="2" t="str">
        <f>IF(B1678="","",_xlfn.XLOOKUP(B1678,Données!$P$2:$P$11,Données!$Q$2:$Q$11,""))</f>
        <v/>
      </c>
    </row>
    <row r="1679" spans="1:10" ht="24.75" customHeight="1" x14ac:dyDescent="0.25">
      <c r="A1679" s="100"/>
      <c r="B1679" s="100"/>
      <c r="C1679" s="100"/>
      <c r="D1679" s="105" t="str">
        <f>IF(OR(Historique!$B1679="",Historique!$C1679=""),"",IF(IFERROR(COUNTIF(INDEX(Données!$E$2:$Z$100,0,MATCH(Historique!$B1679,Données!$E$1:$Z$1,0)),Historique!$C1679),0)&gt;0,"OK","⚠ ERREUR"))</f>
        <v/>
      </c>
      <c r="F1679" s="148" t="b">
        <v>0</v>
      </c>
      <c r="J1679" s="2" t="str">
        <f>IF(B1679="","",_xlfn.XLOOKUP(B1679,Données!$P$2:$P$11,Données!$Q$2:$Q$11,""))</f>
        <v/>
      </c>
    </row>
    <row r="1680" spans="1:10" ht="24.75" customHeight="1" x14ac:dyDescent="0.25">
      <c r="A1680" s="100"/>
      <c r="B1680" s="100"/>
      <c r="C1680" s="100"/>
      <c r="D1680" s="105" t="str">
        <f>IF(OR(Historique!$B1680="",Historique!$C1680=""),"",IF(IFERROR(COUNTIF(INDEX(Données!$E$2:$Z$100,0,MATCH(Historique!$B1680,Données!$E$1:$Z$1,0)),Historique!$C1680),0)&gt;0,"OK","⚠ ERREUR"))</f>
        <v/>
      </c>
      <c r="F1680" s="148" t="b">
        <v>0</v>
      </c>
      <c r="J1680" s="2" t="str">
        <f>IF(B1680="","",_xlfn.XLOOKUP(B1680,Données!$P$2:$P$11,Données!$Q$2:$Q$11,""))</f>
        <v/>
      </c>
    </row>
    <row r="1681" spans="1:10" ht="24.75" customHeight="1" x14ac:dyDescent="0.25">
      <c r="A1681" s="100"/>
      <c r="B1681" s="100"/>
      <c r="C1681" s="100"/>
      <c r="D1681" s="105" t="str">
        <f>IF(OR(Historique!$B1681="",Historique!$C1681=""),"",IF(IFERROR(COUNTIF(INDEX(Données!$E$2:$Z$100,0,MATCH(Historique!$B1681,Données!$E$1:$Z$1,0)),Historique!$C1681),0)&gt;0,"OK","⚠ ERREUR"))</f>
        <v/>
      </c>
      <c r="F1681" s="148" t="b">
        <v>0</v>
      </c>
      <c r="J1681" s="2" t="str">
        <f>IF(B1681="","",_xlfn.XLOOKUP(B1681,Données!$P$2:$P$11,Données!$Q$2:$Q$11,""))</f>
        <v/>
      </c>
    </row>
    <row r="1682" spans="1:10" ht="24.75" customHeight="1" x14ac:dyDescent="0.25">
      <c r="A1682" s="100"/>
      <c r="B1682" s="100"/>
      <c r="C1682" s="100"/>
      <c r="D1682" s="105" t="str">
        <f>IF(OR(Historique!$B1682="",Historique!$C1682=""),"",IF(IFERROR(COUNTIF(INDEX(Données!$E$2:$Z$100,0,MATCH(Historique!$B1682,Données!$E$1:$Z$1,0)),Historique!$C1682),0)&gt;0,"OK","⚠ ERREUR"))</f>
        <v/>
      </c>
      <c r="F1682" s="148" t="b">
        <v>0</v>
      </c>
      <c r="J1682" s="2" t="str">
        <f>IF(B1682="","",_xlfn.XLOOKUP(B1682,Données!$P$2:$P$11,Données!$Q$2:$Q$11,""))</f>
        <v/>
      </c>
    </row>
    <row r="1683" spans="1:10" ht="24.75" customHeight="1" x14ac:dyDescent="0.25">
      <c r="A1683" s="100"/>
      <c r="B1683" s="100"/>
      <c r="C1683" s="100"/>
      <c r="D1683" s="105" t="str">
        <f>IF(OR(Historique!$B1683="",Historique!$C1683=""),"",IF(IFERROR(COUNTIF(INDEX(Données!$E$2:$Z$100,0,MATCH(Historique!$B1683,Données!$E$1:$Z$1,0)),Historique!$C1683),0)&gt;0,"OK","⚠ ERREUR"))</f>
        <v/>
      </c>
      <c r="F1683" s="148" t="b">
        <v>0</v>
      </c>
      <c r="J1683" s="2" t="str">
        <f>IF(B1683="","",_xlfn.XLOOKUP(B1683,Données!$P$2:$P$11,Données!$Q$2:$Q$11,""))</f>
        <v/>
      </c>
    </row>
    <row r="1684" spans="1:10" ht="24.75" customHeight="1" x14ac:dyDescent="0.25">
      <c r="A1684" s="100"/>
      <c r="B1684" s="100"/>
      <c r="C1684" s="100"/>
      <c r="D1684" s="105" t="str">
        <f>IF(OR(Historique!$B1684="",Historique!$C1684=""),"",IF(IFERROR(COUNTIF(INDEX(Données!$E$2:$Z$100,0,MATCH(Historique!$B1684,Données!$E$1:$Z$1,0)),Historique!$C1684),0)&gt;0,"OK","⚠ ERREUR"))</f>
        <v/>
      </c>
      <c r="F1684" s="148" t="b">
        <v>0</v>
      </c>
      <c r="J1684" s="2" t="str">
        <f>IF(B1684="","",_xlfn.XLOOKUP(B1684,Données!$P$2:$P$11,Données!$Q$2:$Q$11,""))</f>
        <v/>
      </c>
    </row>
    <row r="1685" spans="1:10" ht="24.75" customHeight="1" x14ac:dyDescent="0.25">
      <c r="A1685" s="100"/>
      <c r="B1685" s="100"/>
      <c r="C1685" s="100"/>
      <c r="D1685" s="105" t="str">
        <f>IF(OR(Historique!$B1685="",Historique!$C1685=""),"",IF(IFERROR(COUNTIF(INDEX(Données!$E$2:$Z$100,0,MATCH(Historique!$B1685,Données!$E$1:$Z$1,0)),Historique!$C1685),0)&gt;0,"OK","⚠ ERREUR"))</f>
        <v/>
      </c>
      <c r="F1685" s="148" t="b">
        <v>0</v>
      </c>
      <c r="J1685" s="2" t="str">
        <f>IF(B1685="","",_xlfn.XLOOKUP(B1685,Données!$P$2:$P$11,Données!$Q$2:$Q$11,""))</f>
        <v/>
      </c>
    </row>
    <row r="1686" spans="1:10" ht="24.75" customHeight="1" x14ac:dyDescent="0.25">
      <c r="A1686" s="100"/>
      <c r="B1686" s="100"/>
      <c r="C1686" s="100"/>
      <c r="D1686" s="105" t="str">
        <f>IF(OR(Historique!$B1686="",Historique!$C1686=""),"",IF(IFERROR(COUNTIF(INDEX(Données!$E$2:$Z$100,0,MATCH(Historique!$B1686,Données!$E$1:$Z$1,0)),Historique!$C1686),0)&gt;0,"OK","⚠ ERREUR"))</f>
        <v/>
      </c>
      <c r="F1686" s="148" t="b">
        <v>0</v>
      </c>
      <c r="J1686" s="2" t="str">
        <f>IF(B1686="","",_xlfn.XLOOKUP(B1686,Données!$P$2:$P$11,Données!$Q$2:$Q$11,""))</f>
        <v/>
      </c>
    </row>
    <row r="1687" spans="1:10" ht="24.75" customHeight="1" x14ac:dyDescent="0.25">
      <c r="A1687" s="100"/>
      <c r="B1687" s="100"/>
      <c r="C1687" s="100"/>
      <c r="D1687" s="105" t="str">
        <f>IF(OR(Historique!$B1687="",Historique!$C1687=""),"",IF(IFERROR(COUNTIF(INDEX(Données!$E$2:$Z$100,0,MATCH(Historique!$B1687,Données!$E$1:$Z$1,0)),Historique!$C1687),0)&gt;0,"OK","⚠ ERREUR"))</f>
        <v/>
      </c>
      <c r="F1687" s="148" t="b">
        <v>0</v>
      </c>
      <c r="J1687" s="2" t="str">
        <f>IF(B1687="","",_xlfn.XLOOKUP(B1687,Données!$P$2:$P$11,Données!$Q$2:$Q$11,""))</f>
        <v/>
      </c>
    </row>
    <row r="1688" spans="1:10" ht="24.75" customHeight="1" x14ac:dyDescent="0.25">
      <c r="A1688" s="100"/>
      <c r="B1688" s="100"/>
      <c r="C1688" s="100"/>
      <c r="D1688" s="105" t="str">
        <f>IF(OR(Historique!$B1688="",Historique!$C1688=""),"",IF(IFERROR(COUNTIF(INDEX(Données!$E$2:$Z$100,0,MATCH(Historique!$B1688,Données!$E$1:$Z$1,0)),Historique!$C1688),0)&gt;0,"OK","⚠ ERREUR"))</f>
        <v/>
      </c>
      <c r="F1688" s="148" t="b">
        <v>0</v>
      </c>
      <c r="J1688" s="2" t="str">
        <f>IF(B1688="","",_xlfn.XLOOKUP(B1688,Données!$P$2:$P$11,Données!$Q$2:$Q$11,""))</f>
        <v/>
      </c>
    </row>
    <row r="1689" spans="1:10" ht="24.75" customHeight="1" x14ac:dyDescent="0.25">
      <c r="A1689" s="100"/>
      <c r="B1689" s="100"/>
      <c r="C1689" s="100"/>
      <c r="D1689" s="105" t="str">
        <f>IF(OR(Historique!$B1689="",Historique!$C1689=""),"",IF(IFERROR(COUNTIF(INDEX(Données!$E$2:$Z$100,0,MATCH(Historique!$B1689,Données!$E$1:$Z$1,0)),Historique!$C1689),0)&gt;0,"OK","⚠ ERREUR"))</f>
        <v/>
      </c>
      <c r="F1689" s="148" t="b">
        <v>0</v>
      </c>
      <c r="J1689" s="2" t="str">
        <f>IF(B1689="","",_xlfn.XLOOKUP(B1689,Données!$P$2:$P$11,Données!$Q$2:$Q$11,""))</f>
        <v/>
      </c>
    </row>
    <row r="1690" spans="1:10" ht="24.75" customHeight="1" x14ac:dyDescent="0.25">
      <c r="A1690" s="100"/>
      <c r="B1690" s="100"/>
      <c r="C1690" s="100"/>
      <c r="D1690" s="105" t="str">
        <f>IF(OR(Historique!$B1690="",Historique!$C1690=""),"",IF(IFERROR(COUNTIF(INDEX(Données!$E$2:$Z$100,0,MATCH(Historique!$B1690,Données!$E$1:$Z$1,0)),Historique!$C1690),0)&gt;0,"OK","⚠ ERREUR"))</f>
        <v/>
      </c>
      <c r="F1690" s="148" t="b">
        <v>0</v>
      </c>
      <c r="J1690" s="2" t="str">
        <f>IF(B1690="","",_xlfn.XLOOKUP(B1690,Données!$P$2:$P$11,Données!$Q$2:$Q$11,""))</f>
        <v/>
      </c>
    </row>
    <row r="1691" spans="1:10" ht="24.75" customHeight="1" x14ac:dyDescent="0.25">
      <c r="A1691" s="100"/>
      <c r="B1691" s="100"/>
      <c r="C1691" s="100"/>
      <c r="D1691" s="105" t="str">
        <f>IF(OR(Historique!$B1691="",Historique!$C1691=""),"",IF(IFERROR(COUNTIF(INDEX(Données!$E$2:$Z$100,0,MATCH(Historique!$B1691,Données!$E$1:$Z$1,0)),Historique!$C1691),0)&gt;0,"OK","⚠ ERREUR"))</f>
        <v/>
      </c>
      <c r="F1691" s="148" t="b">
        <v>0</v>
      </c>
      <c r="J1691" s="2" t="str">
        <f>IF(B1691="","",_xlfn.XLOOKUP(B1691,Données!$P$2:$P$11,Données!$Q$2:$Q$11,""))</f>
        <v/>
      </c>
    </row>
    <row r="1692" spans="1:10" ht="24.75" customHeight="1" x14ac:dyDescent="0.25">
      <c r="A1692" s="100"/>
      <c r="B1692" s="100"/>
      <c r="C1692" s="100"/>
      <c r="D1692" s="105" t="str">
        <f>IF(OR(Historique!$B1692="",Historique!$C1692=""),"",IF(IFERROR(COUNTIF(INDEX(Données!$E$2:$Z$100,0,MATCH(Historique!$B1692,Données!$E$1:$Z$1,0)),Historique!$C1692),0)&gt;0,"OK","⚠ ERREUR"))</f>
        <v/>
      </c>
      <c r="F1692" s="148" t="b">
        <v>0</v>
      </c>
      <c r="J1692" s="2" t="str">
        <f>IF(B1692="","",_xlfn.XLOOKUP(B1692,Données!$P$2:$P$11,Données!$Q$2:$Q$11,""))</f>
        <v/>
      </c>
    </row>
    <row r="1693" spans="1:10" ht="24.75" customHeight="1" x14ac:dyDescent="0.25">
      <c r="A1693" s="100"/>
      <c r="B1693" s="100"/>
      <c r="C1693" s="100"/>
      <c r="D1693" s="105" t="str">
        <f>IF(OR(Historique!$B1693="",Historique!$C1693=""),"",IF(IFERROR(COUNTIF(INDEX(Données!$E$2:$Z$100,0,MATCH(Historique!$B1693,Données!$E$1:$Z$1,0)),Historique!$C1693),0)&gt;0,"OK","⚠ ERREUR"))</f>
        <v/>
      </c>
      <c r="F1693" s="148" t="b">
        <v>0</v>
      </c>
      <c r="J1693" s="2" t="str">
        <f>IF(B1693="","",_xlfn.XLOOKUP(B1693,Données!$P$2:$P$11,Données!$Q$2:$Q$11,""))</f>
        <v/>
      </c>
    </row>
    <row r="1694" spans="1:10" ht="24.75" customHeight="1" x14ac:dyDescent="0.25">
      <c r="A1694" s="100"/>
      <c r="B1694" s="100"/>
      <c r="C1694" s="100"/>
      <c r="D1694" s="105" t="str">
        <f>IF(OR(Historique!$B1694="",Historique!$C1694=""),"",IF(IFERROR(COUNTIF(INDEX(Données!$E$2:$Z$100,0,MATCH(Historique!$B1694,Données!$E$1:$Z$1,0)),Historique!$C1694),0)&gt;0,"OK","⚠ ERREUR"))</f>
        <v/>
      </c>
      <c r="F1694" s="148" t="b">
        <v>0</v>
      </c>
      <c r="J1694" s="2" t="str">
        <f>IF(B1694="","",_xlfn.XLOOKUP(B1694,Données!$P$2:$P$11,Données!$Q$2:$Q$11,""))</f>
        <v/>
      </c>
    </row>
    <row r="1695" spans="1:10" ht="24.75" customHeight="1" x14ac:dyDescent="0.25">
      <c r="A1695" s="100"/>
      <c r="B1695" s="100"/>
      <c r="C1695" s="100"/>
      <c r="D1695" s="105" t="str">
        <f>IF(OR(Historique!$B1695="",Historique!$C1695=""),"",IF(IFERROR(COUNTIF(INDEX(Données!$E$2:$Z$100,0,MATCH(Historique!$B1695,Données!$E$1:$Z$1,0)),Historique!$C1695),0)&gt;0,"OK","⚠ ERREUR"))</f>
        <v/>
      </c>
      <c r="F1695" s="148" t="b">
        <v>0</v>
      </c>
      <c r="J1695" s="2" t="str">
        <f>IF(B1695="","",_xlfn.XLOOKUP(B1695,Données!$P$2:$P$11,Données!$Q$2:$Q$11,""))</f>
        <v/>
      </c>
    </row>
    <row r="1696" spans="1:10" ht="24.75" customHeight="1" x14ac:dyDescent="0.25">
      <c r="A1696" s="100"/>
      <c r="B1696" s="100"/>
      <c r="C1696" s="100"/>
      <c r="D1696" s="105" t="str">
        <f>IF(OR(Historique!$B1696="",Historique!$C1696=""),"",IF(IFERROR(COUNTIF(INDEX(Données!$E$2:$Z$100,0,MATCH(Historique!$B1696,Données!$E$1:$Z$1,0)),Historique!$C1696),0)&gt;0,"OK","⚠ ERREUR"))</f>
        <v/>
      </c>
      <c r="F1696" s="148" t="b">
        <v>0</v>
      </c>
      <c r="J1696" s="2" t="str">
        <f>IF(B1696="","",_xlfn.XLOOKUP(B1696,Données!$P$2:$P$11,Données!$Q$2:$Q$11,""))</f>
        <v/>
      </c>
    </row>
    <row r="1697" spans="1:10" ht="24.75" customHeight="1" x14ac:dyDescent="0.25">
      <c r="A1697" s="100"/>
      <c r="B1697" s="100"/>
      <c r="C1697" s="100"/>
      <c r="D1697" s="105" t="str">
        <f>IF(OR(Historique!$B1697="",Historique!$C1697=""),"",IF(IFERROR(COUNTIF(INDEX(Données!$E$2:$Z$100,0,MATCH(Historique!$B1697,Données!$E$1:$Z$1,0)),Historique!$C1697),0)&gt;0,"OK","⚠ ERREUR"))</f>
        <v/>
      </c>
      <c r="F1697" s="148" t="b">
        <v>0</v>
      </c>
      <c r="J1697" s="2" t="str">
        <f>IF(B1697="","",_xlfn.XLOOKUP(B1697,Données!$P$2:$P$11,Données!$Q$2:$Q$11,""))</f>
        <v/>
      </c>
    </row>
    <row r="1698" spans="1:10" ht="24.75" customHeight="1" x14ac:dyDescent="0.25">
      <c r="A1698" s="100"/>
      <c r="B1698" s="100"/>
      <c r="C1698" s="100"/>
      <c r="D1698" s="105" t="str">
        <f>IF(OR(Historique!$B1698="",Historique!$C1698=""),"",IF(IFERROR(COUNTIF(INDEX(Données!$E$2:$Z$100,0,MATCH(Historique!$B1698,Données!$E$1:$Z$1,0)),Historique!$C1698),0)&gt;0,"OK","⚠ ERREUR"))</f>
        <v/>
      </c>
      <c r="F1698" s="148" t="b">
        <v>0</v>
      </c>
      <c r="J1698" s="2" t="str">
        <f>IF(B1698="","",_xlfn.XLOOKUP(B1698,Données!$P$2:$P$11,Données!$Q$2:$Q$11,""))</f>
        <v/>
      </c>
    </row>
    <row r="1699" spans="1:10" ht="24.75" customHeight="1" x14ac:dyDescent="0.25">
      <c r="A1699" s="100"/>
      <c r="B1699" s="100"/>
      <c r="C1699" s="100"/>
      <c r="D1699" s="105" t="str">
        <f>IF(OR(Historique!$B1699="",Historique!$C1699=""),"",IF(IFERROR(COUNTIF(INDEX(Données!$E$2:$Z$100,0,MATCH(Historique!$B1699,Données!$E$1:$Z$1,0)),Historique!$C1699),0)&gt;0,"OK","⚠ ERREUR"))</f>
        <v/>
      </c>
      <c r="F1699" s="148" t="b">
        <v>0</v>
      </c>
      <c r="J1699" s="2" t="str">
        <f>IF(B1699="","",_xlfn.XLOOKUP(B1699,Données!$P$2:$P$11,Données!$Q$2:$Q$11,""))</f>
        <v/>
      </c>
    </row>
    <row r="1700" spans="1:10" ht="24.75" customHeight="1" x14ac:dyDescent="0.25">
      <c r="A1700" s="100"/>
      <c r="B1700" s="100"/>
      <c r="C1700" s="100"/>
      <c r="D1700" s="105" t="str">
        <f>IF(OR(Historique!$B1700="",Historique!$C1700=""),"",IF(IFERROR(COUNTIF(INDEX(Données!$E$2:$Z$100,0,MATCH(Historique!$B1700,Données!$E$1:$Z$1,0)),Historique!$C1700),0)&gt;0,"OK","⚠ ERREUR"))</f>
        <v/>
      </c>
      <c r="F1700" s="148" t="b">
        <v>0</v>
      </c>
      <c r="J1700" s="2" t="str">
        <f>IF(B1700="","",_xlfn.XLOOKUP(B1700,Données!$P$2:$P$11,Données!$Q$2:$Q$11,""))</f>
        <v/>
      </c>
    </row>
    <row r="1701" spans="1:10" ht="24.75" customHeight="1" x14ac:dyDescent="0.25">
      <c r="A1701" s="100"/>
      <c r="B1701" s="100"/>
      <c r="C1701" s="100"/>
      <c r="D1701" s="105" t="str">
        <f>IF(OR(Historique!$B1701="",Historique!$C1701=""),"",IF(IFERROR(COUNTIF(INDEX(Données!$E$2:$Z$100,0,MATCH(Historique!$B1701,Données!$E$1:$Z$1,0)),Historique!$C1701),0)&gt;0,"OK","⚠ ERREUR"))</f>
        <v/>
      </c>
      <c r="F1701" s="148" t="b">
        <v>0</v>
      </c>
      <c r="J1701" s="2" t="str">
        <f>IF(B1701="","",_xlfn.XLOOKUP(B1701,Données!$P$2:$P$11,Données!$Q$2:$Q$11,""))</f>
        <v/>
      </c>
    </row>
    <row r="1702" spans="1:10" ht="24.75" customHeight="1" x14ac:dyDescent="0.25">
      <c r="A1702" s="100"/>
      <c r="B1702" s="100"/>
      <c r="C1702" s="100"/>
      <c r="D1702" s="105" t="str">
        <f>IF(OR(Historique!$B1702="",Historique!$C1702=""),"",IF(IFERROR(COUNTIF(INDEX(Données!$E$2:$Z$100,0,MATCH(Historique!$B1702,Données!$E$1:$Z$1,0)),Historique!$C1702),0)&gt;0,"OK","⚠ ERREUR"))</f>
        <v/>
      </c>
      <c r="F1702" s="148" t="b">
        <v>0</v>
      </c>
      <c r="J1702" s="2" t="str">
        <f>IF(B1702="","",_xlfn.XLOOKUP(B1702,Données!$P$2:$P$11,Données!$Q$2:$Q$11,""))</f>
        <v/>
      </c>
    </row>
    <row r="1703" spans="1:10" ht="24.75" customHeight="1" x14ac:dyDescent="0.25">
      <c r="A1703" s="100"/>
      <c r="B1703" s="100"/>
      <c r="C1703" s="100"/>
      <c r="D1703" s="105" t="str">
        <f>IF(OR(Historique!$B1703="",Historique!$C1703=""),"",IF(IFERROR(COUNTIF(INDEX(Données!$E$2:$Z$100,0,MATCH(Historique!$B1703,Données!$E$1:$Z$1,0)),Historique!$C1703),0)&gt;0,"OK","⚠ ERREUR"))</f>
        <v/>
      </c>
      <c r="F1703" s="148" t="b">
        <v>0</v>
      </c>
      <c r="J1703" s="2" t="str">
        <f>IF(B1703="","",_xlfn.XLOOKUP(B1703,Données!$P$2:$P$11,Données!$Q$2:$Q$11,""))</f>
        <v/>
      </c>
    </row>
    <row r="1704" spans="1:10" ht="24.75" customHeight="1" x14ac:dyDescent="0.25">
      <c r="A1704" s="100"/>
      <c r="B1704" s="100"/>
      <c r="C1704" s="100"/>
      <c r="D1704" s="105" t="str">
        <f>IF(OR(Historique!$B1704="",Historique!$C1704=""),"",IF(IFERROR(COUNTIF(INDEX(Données!$E$2:$Z$100,0,MATCH(Historique!$B1704,Données!$E$1:$Z$1,0)),Historique!$C1704),0)&gt;0,"OK","⚠ ERREUR"))</f>
        <v/>
      </c>
      <c r="F1704" s="148" t="b">
        <v>0</v>
      </c>
      <c r="J1704" s="2" t="str">
        <f>IF(B1704="","",_xlfn.XLOOKUP(B1704,Données!$P$2:$P$11,Données!$Q$2:$Q$11,""))</f>
        <v/>
      </c>
    </row>
    <row r="1705" spans="1:10" ht="24.75" customHeight="1" x14ac:dyDescent="0.25">
      <c r="A1705" s="100"/>
      <c r="B1705" s="100"/>
      <c r="C1705" s="100"/>
      <c r="D1705" s="105" t="str">
        <f>IF(OR(Historique!$B1705="",Historique!$C1705=""),"",IF(IFERROR(COUNTIF(INDEX(Données!$E$2:$Z$100,0,MATCH(Historique!$B1705,Données!$E$1:$Z$1,0)),Historique!$C1705),0)&gt;0,"OK","⚠ ERREUR"))</f>
        <v/>
      </c>
      <c r="F1705" s="148" t="b">
        <v>0</v>
      </c>
      <c r="J1705" s="2" t="str">
        <f>IF(B1705="","",_xlfn.XLOOKUP(B1705,Données!$P$2:$P$11,Données!$Q$2:$Q$11,""))</f>
        <v/>
      </c>
    </row>
    <row r="1706" spans="1:10" ht="24.75" customHeight="1" x14ac:dyDescent="0.25">
      <c r="A1706" s="100"/>
      <c r="B1706" s="100"/>
      <c r="C1706" s="100"/>
      <c r="D1706" s="105" t="str">
        <f>IF(OR(Historique!$B1706="",Historique!$C1706=""),"",IF(IFERROR(COUNTIF(INDEX(Données!$E$2:$Z$100,0,MATCH(Historique!$B1706,Données!$E$1:$Z$1,0)),Historique!$C1706),0)&gt;0,"OK","⚠ ERREUR"))</f>
        <v/>
      </c>
      <c r="F1706" s="148" t="b">
        <v>0</v>
      </c>
      <c r="J1706" s="2" t="str">
        <f>IF(B1706="","",_xlfn.XLOOKUP(B1706,Données!$P$2:$P$11,Données!$Q$2:$Q$11,""))</f>
        <v/>
      </c>
    </row>
    <row r="1707" spans="1:10" ht="24.75" customHeight="1" x14ac:dyDescent="0.25">
      <c r="A1707" s="100"/>
      <c r="B1707" s="100"/>
      <c r="C1707" s="100"/>
      <c r="D1707" s="105" t="str">
        <f>IF(OR(Historique!$B1707="",Historique!$C1707=""),"",IF(IFERROR(COUNTIF(INDEX(Données!$E$2:$Z$100,0,MATCH(Historique!$B1707,Données!$E$1:$Z$1,0)),Historique!$C1707),0)&gt;0,"OK","⚠ ERREUR"))</f>
        <v/>
      </c>
      <c r="F1707" s="148" t="b">
        <v>0</v>
      </c>
      <c r="J1707" s="2" t="str">
        <f>IF(B1707="","",_xlfn.XLOOKUP(B1707,Données!$P$2:$P$11,Données!$Q$2:$Q$11,""))</f>
        <v/>
      </c>
    </row>
    <row r="1708" spans="1:10" ht="24.75" customHeight="1" x14ac:dyDescent="0.25">
      <c r="A1708" s="100"/>
      <c r="B1708" s="100"/>
      <c r="C1708" s="100"/>
      <c r="D1708" s="105" t="str">
        <f>IF(OR(Historique!$B1708="",Historique!$C1708=""),"",IF(IFERROR(COUNTIF(INDEX(Données!$E$2:$Z$100,0,MATCH(Historique!$B1708,Données!$E$1:$Z$1,0)),Historique!$C1708),0)&gt;0,"OK","⚠ ERREUR"))</f>
        <v/>
      </c>
      <c r="F1708" s="148" t="b">
        <v>0</v>
      </c>
      <c r="J1708" s="2" t="str">
        <f>IF(B1708="","",_xlfn.XLOOKUP(B1708,Données!$P$2:$P$11,Données!$Q$2:$Q$11,""))</f>
        <v/>
      </c>
    </row>
    <row r="1709" spans="1:10" ht="24.75" customHeight="1" x14ac:dyDescent="0.25">
      <c r="A1709" s="100"/>
      <c r="B1709" s="100"/>
      <c r="C1709" s="100"/>
      <c r="D1709" s="105" t="str">
        <f>IF(OR(Historique!$B1709="",Historique!$C1709=""),"",IF(IFERROR(COUNTIF(INDEX(Données!$E$2:$Z$100,0,MATCH(Historique!$B1709,Données!$E$1:$Z$1,0)),Historique!$C1709),0)&gt;0,"OK","⚠ ERREUR"))</f>
        <v/>
      </c>
      <c r="F1709" s="148" t="b">
        <v>0</v>
      </c>
      <c r="J1709" s="2" t="str">
        <f>IF(B1709="","",_xlfn.XLOOKUP(B1709,Données!$P$2:$P$11,Données!$Q$2:$Q$11,""))</f>
        <v/>
      </c>
    </row>
    <row r="1710" spans="1:10" ht="24.75" customHeight="1" x14ac:dyDescent="0.25">
      <c r="A1710" s="100"/>
      <c r="B1710" s="100"/>
      <c r="C1710" s="100"/>
      <c r="D1710" s="105" t="str">
        <f>IF(OR(Historique!$B1710="",Historique!$C1710=""),"",IF(IFERROR(COUNTIF(INDEX(Données!$E$2:$Z$100,0,MATCH(Historique!$B1710,Données!$E$1:$Z$1,0)),Historique!$C1710),0)&gt;0,"OK","⚠ ERREUR"))</f>
        <v/>
      </c>
      <c r="F1710" s="148" t="b">
        <v>0</v>
      </c>
      <c r="J1710" s="2" t="str">
        <f>IF(B1710="","",_xlfn.XLOOKUP(B1710,Données!$P$2:$P$11,Données!$Q$2:$Q$11,""))</f>
        <v/>
      </c>
    </row>
    <row r="1711" spans="1:10" ht="24.75" customHeight="1" x14ac:dyDescent="0.25">
      <c r="A1711" s="100"/>
      <c r="B1711" s="100"/>
      <c r="C1711" s="100"/>
      <c r="D1711" s="105" t="str">
        <f>IF(OR(Historique!$B1711="",Historique!$C1711=""),"",IF(IFERROR(COUNTIF(INDEX(Données!$E$2:$Z$100,0,MATCH(Historique!$B1711,Données!$E$1:$Z$1,0)),Historique!$C1711),0)&gt;0,"OK","⚠ ERREUR"))</f>
        <v/>
      </c>
      <c r="F1711" s="148" t="b">
        <v>0</v>
      </c>
      <c r="J1711" s="2" t="str">
        <f>IF(B1711="","",_xlfn.XLOOKUP(B1711,Données!$P$2:$P$11,Données!$Q$2:$Q$11,""))</f>
        <v/>
      </c>
    </row>
    <row r="1712" spans="1:10" ht="24.75" customHeight="1" x14ac:dyDescent="0.25">
      <c r="A1712" s="100"/>
      <c r="B1712" s="100"/>
      <c r="C1712" s="100"/>
      <c r="D1712" s="105" t="str">
        <f>IF(OR(Historique!$B1712="",Historique!$C1712=""),"",IF(IFERROR(COUNTIF(INDEX(Données!$E$2:$Z$100,0,MATCH(Historique!$B1712,Données!$E$1:$Z$1,0)),Historique!$C1712),0)&gt;0,"OK","⚠ ERREUR"))</f>
        <v/>
      </c>
      <c r="F1712" s="148" t="b">
        <v>0</v>
      </c>
      <c r="J1712" s="2" t="str">
        <f>IF(B1712="","",_xlfn.XLOOKUP(B1712,Données!$P$2:$P$11,Données!$Q$2:$Q$11,""))</f>
        <v/>
      </c>
    </row>
    <row r="1713" spans="1:10" ht="24.75" customHeight="1" x14ac:dyDescent="0.25">
      <c r="A1713" s="100"/>
      <c r="B1713" s="100"/>
      <c r="C1713" s="100"/>
      <c r="D1713" s="105" t="str">
        <f>IF(OR(Historique!$B1713="",Historique!$C1713=""),"",IF(IFERROR(COUNTIF(INDEX(Données!$E$2:$Z$100,0,MATCH(Historique!$B1713,Données!$E$1:$Z$1,0)),Historique!$C1713),0)&gt;0,"OK","⚠ ERREUR"))</f>
        <v/>
      </c>
      <c r="F1713" s="148" t="b">
        <v>0</v>
      </c>
      <c r="J1713" s="2" t="str">
        <f>IF(B1713="","",_xlfn.XLOOKUP(B1713,Données!$P$2:$P$11,Données!$Q$2:$Q$11,""))</f>
        <v/>
      </c>
    </row>
    <row r="1714" spans="1:10" ht="24.75" customHeight="1" x14ac:dyDescent="0.25">
      <c r="A1714" s="100"/>
      <c r="B1714" s="100"/>
      <c r="C1714" s="100"/>
      <c r="D1714" s="105" t="str">
        <f>IF(OR(Historique!$B1714="",Historique!$C1714=""),"",IF(IFERROR(COUNTIF(INDEX(Données!$E$2:$Z$100,0,MATCH(Historique!$B1714,Données!$E$1:$Z$1,0)),Historique!$C1714),0)&gt;0,"OK","⚠ ERREUR"))</f>
        <v/>
      </c>
      <c r="F1714" s="148" t="b">
        <v>0</v>
      </c>
      <c r="J1714" s="2" t="str">
        <f>IF(B1714="","",_xlfn.XLOOKUP(B1714,Données!$P$2:$P$11,Données!$Q$2:$Q$11,""))</f>
        <v/>
      </c>
    </row>
    <row r="1715" spans="1:10" ht="24.75" customHeight="1" x14ac:dyDescent="0.25">
      <c r="A1715" s="100"/>
      <c r="B1715" s="100"/>
      <c r="C1715" s="100"/>
      <c r="D1715" s="105" t="str">
        <f>IF(OR(Historique!$B1715="",Historique!$C1715=""),"",IF(IFERROR(COUNTIF(INDEX(Données!$E$2:$Z$100,0,MATCH(Historique!$B1715,Données!$E$1:$Z$1,0)),Historique!$C1715),0)&gt;0,"OK","⚠ ERREUR"))</f>
        <v/>
      </c>
      <c r="F1715" s="148" t="b">
        <v>0</v>
      </c>
      <c r="J1715" s="2" t="str">
        <f>IF(B1715="","",_xlfn.XLOOKUP(B1715,Données!$P$2:$P$11,Données!$Q$2:$Q$11,""))</f>
        <v/>
      </c>
    </row>
    <row r="1716" spans="1:10" ht="24.75" customHeight="1" x14ac:dyDescent="0.25">
      <c r="A1716" s="100"/>
      <c r="B1716" s="100"/>
      <c r="C1716" s="100"/>
      <c r="D1716" s="105" t="str">
        <f>IF(OR(Historique!$B1716="",Historique!$C1716=""),"",IF(IFERROR(COUNTIF(INDEX(Données!$E$2:$Z$100,0,MATCH(Historique!$B1716,Données!$E$1:$Z$1,0)),Historique!$C1716),0)&gt;0,"OK","⚠ ERREUR"))</f>
        <v/>
      </c>
      <c r="F1716" s="148" t="b">
        <v>0</v>
      </c>
      <c r="J1716" s="2" t="str">
        <f>IF(B1716="","",_xlfn.XLOOKUP(B1716,Données!$P$2:$P$11,Données!$Q$2:$Q$11,""))</f>
        <v/>
      </c>
    </row>
    <row r="1717" spans="1:10" ht="24.75" customHeight="1" x14ac:dyDescent="0.25">
      <c r="A1717" s="100"/>
      <c r="B1717" s="100"/>
      <c r="C1717" s="100"/>
      <c r="D1717" s="105" t="str">
        <f>IF(OR(Historique!$B1717="",Historique!$C1717=""),"",IF(IFERROR(COUNTIF(INDEX(Données!$E$2:$Z$100,0,MATCH(Historique!$B1717,Données!$E$1:$Z$1,0)),Historique!$C1717),0)&gt;0,"OK","⚠ ERREUR"))</f>
        <v/>
      </c>
      <c r="F1717" s="148" t="b">
        <v>0</v>
      </c>
      <c r="J1717" s="2" t="str">
        <f>IF(B1717="","",_xlfn.XLOOKUP(B1717,Données!$P$2:$P$11,Données!$Q$2:$Q$11,""))</f>
        <v/>
      </c>
    </row>
    <row r="1718" spans="1:10" ht="24.75" customHeight="1" x14ac:dyDescent="0.25">
      <c r="A1718" s="100"/>
      <c r="B1718" s="100"/>
      <c r="C1718" s="100"/>
      <c r="D1718" s="105" t="str">
        <f>IF(OR(Historique!$B1718="",Historique!$C1718=""),"",IF(IFERROR(COUNTIF(INDEX(Données!$E$2:$Z$100,0,MATCH(Historique!$B1718,Données!$E$1:$Z$1,0)),Historique!$C1718),0)&gt;0,"OK","⚠ ERREUR"))</f>
        <v/>
      </c>
      <c r="F1718" s="148" t="b">
        <v>0</v>
      </c>
      <c r="J1718" s="2" t="str">
        <f>IF(B1718="","",_xlfn.XLOOKUP(B1718,Données!$P$2:$P$11,Données!$Q$2:$Q$11,""))</f>
        <v/>
      </c>
    </row>
    <row r="1719" spans="1:10" ht="24.75" customHeight="1" x14ac:dyDescent="0.25">
      <c r="A1719" s="100"/>
      <c r="B1719" s="100"/>
      <c r="C1719" s="100"/>
      <c r="D1719" s="105" t="str">
        <f>IF(OR(Historique!$B1719="",Historique!$C1719=""),"",IF(IFERROR(COUNTIF(INDEX(Données!$E$2:$Z$100,0,MATCH(Historique!$B1719,Données!$E$1:$Z$1,0)),Historique!$C1719),0)&gt;0,"OK","⚠ ERREUR"))</f>
        <v/>
      </c>
      <c r="F1719" s="148" t="b">
        <v>0</v>
      </c>
      <c r="J1719" s="2" t="str">
        <f>IF(B1719="","",_xlfn.XLOOKUP(B1719,Données!$P$2:$P$11,Données!$Q$2:$Q$11,""))</f>
        <v/>
      </c>
    </row>
    <row r="1720" spans="1:10" ht="24.75" customHeight="1" x14ac:dyDescent="0.25">
      <c r="A1720" s="100"/>
      <c r="B1720" s="100"/>
      <c r="C1720" s="100"/>
      <c r="D1720" s="105" t="str">
        <f>IF(OR(Historique!$B1720="",Historique!$C1720=""),"",IF(IFERROR(COUNTIF(INDEX(Données!$E$2:$Z$100,0,MATCH(Historique!$B1720,Données!$E$1:$Z$1,0)),Historique!$C1720),0)&gt;0,"OK","⚠ ERREUR"))</f>
        <v/>
      </c>
      <c r="F1720" s="148" t="b">
        <v>0</v>
      </c>
      <c r="J1720" s="2" t="str">
        <f>IF(B1720="","",_xlfn.XLOOKUP(B1720,Données!$P$2:$P$11,Données!$Q$2:$Q$11,""))</f>
        <v/>
      </c>
    </row>
    <row r="1721" spans="1:10" ht="24.75" customHeight="1" x14ac:dyDescent="0.25">
      <c r="A1721" s="100"/>
      <c r="B1721" s="100"/>
      <c r="C1721" s="100"/>
      <c r="D1721" s="105" t="str">
        <f>IF(OR(Historique!$B1721="",Historique!$C1721=""),"",IF(IFERROR(COUNTIF(INDEX(Données!$E$2:$Z$100,0,MATCH(Historique!$B1721,Données!$E$1:$Z$1,0)),Historique!$C1721),0)&gt;0,"OK","⚠ ERREUR"))</f>
        <v/>
      </c>
      <c r="F1721" s="148" t="b">
        <v>0</v>
      </c>
      <c r="J1721" s="2" t="str">
        <f>IF(B1721="","",_xlfn.XLOOKUP(B1721,Données!$P$2:$P$11,Données!$Q$2:$Q$11,""))</f>
        <v/>
      </c>
    </row>
    <row r="1722" spans="1:10" ht="24.75" customHeight="1" x14ac:dyDescent="0.25">
      <c r="A1722" s="100"/>
      <c r="B1722" s="100"/>
      <c r="C1722" s="100"/>
      <c r="D1722" s="105" t="str">
        <f>IF(OR(Historique!$B1722="",Historique!$C1722=""),"",IF(IFERROR(COUNTIF(INDEX(Données!$E$2:$Z$100,0,MATCH(Historique!$B1722,Données!$E$1:$Z$1,0)),Historique!$C1722),0)&gt;0,"OK","⚠ ERREUR"))</f>
        <v/>
      </c>
      <c r="F1722" s="148" t="b">
        <v>0</v>
      </c>
      <c r="J1722" s="2" t="str">
        <f>IF(B1722="","",_xlfn.XLOOKUP(B1722,Données!$P$2:$P$11,Données!$Q$2:$Q$11,""))</f>
        <v/>
      </c>
    </row>
    <row r="1723" spans="1:10" ht="24.75" customHeight="1" x14ac:dyDescent="0.25">
      <c r="A1723" s="100"/>
      <c r="B1723" s="100"/>
      <c r="C1723" s="100"/>
      <c r="D1723" s="105" t="str">
        <f>IF(OR(Historique!$B1723="",Historique!$C1723=""),"",IF(IFERROR(COUNTIF(INDEX(Données!$E$2:$Z$100,0,MATCH(Historique!$B1723,Données!$E$1:$Z$1,0)),Historique!$C1723),0)&gt;0,"OK","⚠ ERREUR"))</f>
        <v/>
      </c>
      <c r="F1723" s="148" t="b">
        <v>0</v>
      </c>
      <c r="J1723" s="2" t="str">
        <f>IF(B1723="","",_xlfn.XLOOKUP(B1723,Données!$P$2:$P$11,Données!$Q$2:$Q$11,""))</f>
        <v/>
      </c>
    </row>
    <row r="1724" spans="1:10" ht="24.75" customHeight="1" x14ac:dyDescent="0.25">
      <c r="A1724" s="100"/>
      <c r="B1724" s="100"/>
      <c r="C1724" s="100"/>
      <c r="D1724" s="105" t="str">
        <f>IF(OR(Historique!$B1724="",Historique!$C1724=""),"",IF(IFERROR(COUNTIF(INDEX(Données!$E$2:$Z$100,0,MATCH(Historique!$B1724,Données!$E$1:$Z$1,0)),Historique!$C1724),0)&gt;0,"OK","⚠ ERREUR"))</f>
        <v/>
      </c>
      <c r="F1724" s="148" t="b">
        <v>0</v>
      </c>
      <c r="J1724" s="2" t="str">
        <f>IF(B1724="","",_xlfn.XLOOKUP(B1724,Données!$P$2:$P$11,Données!$Q$2:$Q$11,""))</f>
        <v/>
      </c>
    </row>
    <row r="1725" spans="1:10" ht="24.75" customHeight="1" x14ac:dyDescent="0.25">
      <c r="A1725" s="100"/>
      <c r="B1725" s="100"/>
      <c r="C1725" s="100"/>
      <c r="D1725" s="105" t="str">
        <f>IF(OR(Historique!$B1725="",Historique!$C1725=""),"",IF(IFERROR(COUNTIF(INDEX(Données!$E$2:$Z$100,0,MATCH(Historique!$B1725,Données!$E$1:$Z$1,0)),Historique!$C1725),0)&gt;0,"OK","⚠ ERREUR"))</f>
        <v/>
      </c>
      <c r="F1725" s="148" t="b">
        <v>0</v>
      </c>
      <c r="J1725" s="2" t="str">
        <f>IF(B1725="","",_xlfn.XLOOKUP(B1725,Données!$P$2:$P$11,Données!$Q$2:$Q$11,""))</f>
        <v/>
      </c>
    </row>
    <row r="1726" spans="1:10" ht="24.75" customHeight="1" x14ac:dyDescent="0.25">
      <c r="A1726" s="100"/>
      <c r="B1726" s="100"/>
      <c r="C1726" s="100"/>
      <c r="D1726" s="105" t="str">
        <f>IF(OR(Historique!$B1726="",Historique!$C1726=""),"",IF(IFERROR(COUNTIF(INDEX(Données!$E$2:$Z$100,0,MATCH(Historique!$B1726,Données!$E$1:$Z$1,0)),Historique!$C1726),0)&gt;0,"OK","⚠ ERREUR"))</f>
        <v/>
      </c>
      <c r="F1726" s="148" t="b">
        <v>0</v>
      </c>
      <c r="J1726" s="2" t="str">
        <f>IF(B1726="","",_xlfn.XLOOKUP(B1726,Données!$P$2:$P$11,Données!$Q$2:$Q$11,""))</f>
        <v/>
      </c>
    </row>
    <row r="1727" spans="1:10" ht="24.75" customHeight="1" x14ac:dyDescent="0.25">
      <c r="A1727" s="100"/>
      <c r="B1727" s="100"/>
      <c r="C1727" s="100"/>
      <c r="D1727" s="105" t="str">
        <f>IF(OR(Historique!$B1727="",Historique!$C1727=""),"",IF(IFERROR(COUNTIF(INDEX(Données!$E$2:$Z$100,0,MATCH(Historique!$B1727,Données!$E$1:$Z$1,0)),Historique!$C1727),0)&gt;0,"OK","⚠ ERREUR"))</f>
        <v/>
      </c>
      <c r="F1727" s="148" t="b">
        <v>0</v>
      </c>
      <c r="J1727" s="2" t="str">
        <f>IF(B1727="","",_xlfn.XLOOKUP(B1727,Données!$P$2:$P$11,Données!$Q$2:$Q$11,""))</f>
        <v/>
      </c>
    </row>
    <row r="1728" spans="1:10" ht="24.75" customHeight="1" x14ac:dyDescent="0.25">
      <c r="A1728" s="100"/>
      <c r="B1728" s="100"/>
      <c r="C1728" s="100"/>
      <c r="D1728" s="105" t="str">
        <f>IF(OR(Historique!$B1728="",Historique!$C1728=""),"",IF(IFERROR(COUNTIF(INDEX(Données!$E$2:$Z$100,0,MATCH(Historique!$B1728,Données!$E$1:$Z$1,0)),Historique!$C1728),0)&gt;0,"OK","⚠ ERREUR"))</f>
        <v/>
      </c>
      <c r="F1728" s="148" t="b">
        <v>0</v>
      </c>
      <c r="J1728" s="2" t="str">
        <f>IF(B1728="","",_xlfn.XLOOKUP(B1728,Données!$P$2:$P$11,Données!$Q$2:$Q$11,""))</f>
        <v/>
      </c>
    </row>
    <row r="1729" spans="1:10" ht="24.75" customHeight="1" x14ac:dyDescent="0.25">
      <c r="A1729" s="100"/>
      <c r="B1729" s="100"/>
      <c r="C1729" s="100"/>
      <c r="D1729" s="105" t="str">
        <f>IF(OR(Historique!$B1729="",Historique!$C1729=""),"",IF(IFERROR(COUNTIF(INDEX(Données!$E$2:$Z$100,0,MATCH(Historique!$B1729,Données!$E$1:$Z$1,0)),Historique!$C1729),0)&gt;0,"OK","⚠ ERREUR"))</f>
        <v/>
      </c>
      <c r="F1729" s="148" t="b">
        <v>0</v>
      </c>
      <c r="J1729" s="2" t="str">
        <f>IF(B1729="","",_xlfn.XLOOKUP(B1729,Données!$P$2:$P$11,Données!$Q$2:$Q$11,""))</f>
        <v/>
      </c>
    </row>
    <row r="1730" spans="1:10" ht="24.75" customHeight="1" x14ac:dyDescent="0.25">
      <c r="A1730" s="100"/>
      <c r="B1730" s="100"/>
      <c r="C1730" s="100"/>
      <c r="D1730" s="105" t="str">
        <f>IF(OR(Historique!$B1730="",Historique!$C1730=""),"",IF(IFERROR(COUNTIF(INDEX(Données!$E$2:$Z$100,0,MATCH(Historique!$B1730,Données!$E$1:$Z$1,0)),Historique!$C1730),0)&gt;0,"OK","⚠ ERREUR"))</f>
        <v/>
      </c>
      <c r="F1730" s="148" t="b">
        <v>0</v>
      </c>
      <c r="J1730" s="2" t="str">
        <f>IF(B1730="","",_xlfn.XLOOKUP(B1730,Données!$P$2:$P$11,Données!$Q$2:$Q$11,""))</f>
        <v/>
      </c>
    </row>
    <row r="1731" spans="1:10" ht="24.75" customHeight="1" x14ac:dyDescent="0.25">
      <c r="A1731" s="100"/>
      <c r="B1731" s="100"/>
      <c r="C1731" s="100"/>
      <c r="D1731" s="105" t="str">
        <f>IF(OR(Historique!$B1731="",Historique!$C1731=""),"",IF(IFERROR(COUNTIF(INDEX(Données!$E$2:$Z$100,0,MATCH(Historique!$B1731,Données!$E$1:$Z$1,0)),Historique!$C1731),0)&gt;0,"OK","⚠ ERREUR"))</f>
        <v/>
      </c>
      <c r="F1731" s="148" t="b">
        <v>0</v>
      </c>
      <c r="J1731" s="2" t="str">
        <f>IF(B1731="","",_xlfn.XLOOKUP(B1731,Données!$P$2:$P$11,Données!$Q$2:$Q$11,""))</f>
        <v/>
      </c>
    </row>
    <row r="1732" spans="1:10" ht="24.75" customHeight="1" x14ac:dyDescent="0.25">
      <c r="A1732" s="100"/>
      <c r="B1732" s="100"/>
      <c r="C1732" s="100"/>
      <c r="D1732" s="105" t="str">
        <f>IF(OR(Historique!$B1732="",Historique!$C1732=""),"",IF(IFERROR(COUNTIF(INDEX(Données!$E$2:$Z$100,0,MATCH(Historique!$B1732,Données!$E$1:$Z$1,0)),Historique!$C1732),0)&gt;0,"OK","⚠ ERREUR"))</f>
        <v/>
      </c>
      <c r="F1732" s="148" t="b">
        <v>0</v>
      </c>
      <c r="J1732" s="2" t="str">
        <f>IF(B1732="","",_xlfn.XLOOKUP(B1732,Données!$P$2:$P$11,Données!$Q$2:$Q$11,""))</f>
        <v/>
      </c>
    </row>
    <row r="1733" spans="1:10" ht="24.75" customHeight="1" x14ac:dyDescent="0.25">
      <c r="A1733" s="100"/>
      <c r="B1733" s="100"/>
      <c r="C1733" s="100"/>
      <c r="D1733" s="105" t="str">
        <f>IF(OR(Historique!$B1733="",Historique!$C1733=""),"",IF(IFERROR(COUNTIF(INDEX(Données!$E$2:$Z$100,0,MATCH(Historique!$B1733,Données!$E$1:$Z$1,0)),Historique!$C1733),0)&gt;0,"OK","⚠ ERREUR"))</f>
        <v/>
      </c>
      <c r="F1733" s="148" t="b">
        <v>0</v>
      </c>
      <c r="J1733" s="2" t="str">
        <f>IF(B1733="","",_xlfn.XLOOKUP(B1733,Données!$P$2:$P$11,Données!$Q$2:$Q$11,""))</f>
        <v/>
      </c>
    </row>
    <row r="1734" spans="1:10" ht="24.75" customHeight="1" x14ac:dyDescent="0.25">
      <c r="A1734" s="100"/>
      <c r="B1734" s="100"/>
      <c r="C1734" s="100"/>
      <c r="D1734" s="105" t="str">
        <f>IF(OR(Historique!$B1734="",Historique!$C1734=""),"",IF(IFERROR(COUNTIF(INDEX(Données!$E$2:$Z$100,0,MATCH(Historique!$B1734,Données!$E$1:$Z$1,0)),Historique!$C1734),0)&gt;0,"OK","⚠ ERREUR"))</f>
        <v/>
      </c>
      <c r="F1734" s="148" t="b">
        <v>0</v>
      </c>
      <c r="J1734" s="2" t="str">
        <f>IF(B1734="","",_xlfn.XLOOKUP(B1734,Données!$P$2:$P$11,Données!$Q$2:$Q$11,""))</f>
        <v/>
      </c>
    </row>
    <row r="1735" spans="1:10" ht="24.75" customHeight="1" x14ac:dyDescent="0.25">
      <c r="A1735" s="100"/>
      <c r="B1735" s="100"/>
      <c r="C1735" s="100"/>
      <c r="D1735" s="105" t="str">
        <f>IF(OR(Historique!$B1735="",Historique!$C1735=""),"",IF(IFERROR(COUNTIF(INDEX(Données!$E$2:$Z$100,0,MATCH(Historique!$B1735,Données!$E$1:$Z$1,0)),Historique!$C1735),0)&gt;0,"OK","⚠ ERREUR"))</f>
        <v/>
      </c>
      <c r="F1735" s="148" t="b">
        <v>0</v>
      </c>
      <c r="J1735" s="2" t="str">
        <f>IF(B1735="","",_xlfn.XLOOKUP(B1735,Données!$P$2:$P$11,Données!$Q$2:$Q$11,""))</f>
        <v/>
      </c>
    </row>
    <row r="1736" spans="1:10" ht="24.75" customHeight="1" x14ac:dyDescent="0.25">
      <c r="A1736" s="100"/>
      <c r="B1736" s="100"/>
      <c r="C1736" s="100"/>
      <c r="D1736" s="105" t="str">
        <f>IF(OR(Historique!$B1736="",Historique!$C1736=""),"",IF(IFERROR(COUNTIF(INDEX(Données!$E$2:$Z$100,0,MATCH(Historique!$B1736,Données!$E$1:$Z$1,0)),Historique!$C1736),0)&gt;0,"OK","⚠ ERREUR"))</f>
        <v/>
      </c>
      <c r="F1736" s="148" t="b">
        <v>0</v>
      </c>
      <c r="J1736" s="2" t="str">
        <f>IF(B1736="","",_xlfn.XLOOKUP(B1736,Données!$P$2:$P$11,Données!$Q$2:$Q$11,""))</f>
        <v/>
      </c>
    </row>
    <row r="1737" spans="1:10" ht="24.75" customHeight="1" x14ac:dyDescent="0.25">
      <c r="A1737" s="100"/>
      <c r="B1737" s="100"/>
      <c r="C1737" s="100"/>
      <c r="D1737" s="105" t="str">
        <f>IF(OR(Historique!$B1737="",Historique!$C1737=""),"",IF(IFERROR(COUNTIF(INDEX(Données!$E$2:$Z$100,0,MATCH(Historique!$B1737,Données!$E$1:$Z$1,0)),Historique!$C1737),0)&gt;0,"OK","⚠ ERREUR"))</f>
        <v/>
      </c>
      <c r="F1737" s="148" t="b">
        <v>0</v>
      </c>
      <c r="J1737" s="2" t="str">
        <f>IF(B1737="","",_xlfn.XLOOKUP(B1737,Données!$P$2:$P$11,Données!$Q$2:$Q$11,""))</f>
        <v/>
      </c>
    </row>
    <row r="1738" spans="1:10" ht="24.75" customHeight="1" x14ac:dyDescent="0.25">
      <c r="A1738" s="100"/>
      <c r="B1738" s="100"/>
      <c r="C1738" s="100"/>
      <c r="D1738" s="105" t="str">
        <f>IF(OR(Historique!$B1738="",Historique!$C1738=""),"",IF(IFERROR(COUNTIF(INDEX(Données!$E$2:$Z$100,0,MATCH(Historique!$B1738,Données!$E$1:$Z$1,0)),Historique!$C1738),0)&gt;0,"OK","⚠ ERREUR"))</f>
        <v/>
      </c>
      <c r="F1738" s="148" t="b">
        <v>0</v>
      </c>
      <c r="J1738" s="2" t="str">
        <f>IF(B1738="","",_xlfn.XLOOKUP(B1738,Données!$P$2:$P$11,Données!$Q$2:$Q$11,""))</f>
        <v/>
      </c>
    </row>
    <row r="1739" spans="1:10" ht="24.75" customHeight="1" x14ac:dyDescent="0.25">
      <c r="A1739" s="100"/>
      <c r="B1739" s="100"/>
      <c r="C1739" s="100"/>
      <c r="D1739" s="105" t="str">
        <f>IF(OR(Historique!$B1739="",Historique!$C1739=""),"",IF(IFERROR(COUNTIF(INDEX(Données!$E$2:$Z$100,0,MATCH(Historique!$B1739,Données!$E$1:$Z$1,0)),Historique!$C1739),0)&gt;0,"OK","⚠ ERREUR"))</f>
        <v/>
      </c>
      <c r="F1739" s="148" t="b">
        <v>0</v>
      </c>
      <c r="J1739" s="2" t="str">
        <f>IF(B1739="","",_xlfn.XLOOKUP(B1739,Données!$P$2:$P$11,Données!$Q$2:$Q$11,""))</f>
        <v/>
      </c>
    </row>
    <row r="1740" spans="1:10" ht="24.75" customHeight="1" x14ac:dyDescent="0.25">
      <c r="A1740" s="100"/>
      <c r="B1740" s="100"/>
      <c r="C1740" s="100"/>
      <c r="D1740" s="105" t="str">
        <f>IF(OR(Historique!$B1740="",Historique!$C1740=""),"",IF(IFERROR(COUNTIF(INDEX(Données!$E$2:$Z$100,0,MATCH(Historique!$B1740,Données!$E$1:$Z$1,0)),Historique!$C1740),0)&gt;0,"OK","⚠ ERREUR"))</f>
        <v/>
      </c>
      <c r="F1740" s="148" t="b">
        <v>0</v>
      </c>
      <c r="J1740" s="2" t="str">
        <f>IF(B1740="","",_xlfn.XLOOKUP(B1740,Données!$P$2:$P$11,Données!$Q$2:$Q$11,""))</f>
        <v/>
      </c>
    </row>
    <row r="1741" spans="1:10" ht="24.75" customHeight="1" x14ac:dyDescent="0.25">
      <c r="A1741" s="100"/>
      <c r="B1741" s="100"/>
      <c r="C1741" s="100"/>
      <c r="D1741" s="105" t="str">
        <f>IF(OR(Historique!$B1741="",Historique!$C1741=""),"",IF(IFERROR(COUNTIF(INDEX(Données!$E$2:$Z$100,0,MATCH(Historique!$B1741,Données!$E$1:$Z$1,0)),Historique!$C1741),0)&gt;0,"OK","⚠ ERREUR"))</f>
        <v/>
      </c>
      <c r="F1741" s="148" t="b">
        <v>0</v>
      </c>
      <c r="J1741" s="2" t="str">
        <f>IF(B1741="","",_xlfn.XLOOKUP(B1741,Données!$P$2:$P$11,Données!$Q$2:$Q$11,""))</f>
        <v/>
      </c>
    </row>
    <row r="1742" spans="1:10" ht="24.75" customHeight="1" x14ac:dyDescent="0.25">
      <c r="A1742" s="100"/>
      <c r="B1742" s="100"/>
      <c r="C1742" s="100"/>
      <c r="D1742" s="105" t="str">
        <f>IF(OR(Historique!$B1742="",Historique!$C1742=""),"",IF(IFERROR(COUNTIF(INDEX(Données!$E$2:$Z$100,0,MATCH(Historique!$B1742,Données!$E$1:$Z$1,0)),Historique!$C1742),0)&gt;0,"OK","⚠ ERREUR"))</f>
        <v/>
      </c>
      <c r="F1742" s="148" t="b">
        <v>0</v>
      </c>
      <c r="J1742" s="2" t="str">
        <f>IF(B1742="","",_xlfn.XLOOKUP(B1742,Données!$P$2:$P$11,Données!$Q$2:$Q$11,""))</f>
        <v/>
      </c>
    </row>
    <row r="1743" spans="1:10" ht="24.75" customHeight="1" x14ac:dyDescent="0.25">
      <c r="A1743" s="100"/>
      <c r="B1743" s="100"/>
      <c r="C1743" s="100"/>
      <c r="D1743" s="105" t="str">
        <f>IF(OR(Historique!$B1743="",Historique!$C1743=""),"",IF(IFERROR(COUNTIF(INDEX(Données!$E$2:$Z$100,0,MATCH(Historique!$B1743,Données!$E$1:$Z$1,0)),Historique!$C1743),0)&gt;0,"OK","⚠ ERREUR"))</f>
        <v/>
      </c>
      <c r="F1743" s="148" t="b">
        <v>0</v>
      </c>
      <c r="J1743" s="2" t="str">
        <f>IF(B1743="","",_xlfn.XLOOKUP(B1743,Données!$P$2:$P$11,Données!$Q$2:$Q$11,""))</f>
        <v/>
      </c>
    </row>
    <row r="1744" spans="1:10" ht="24.75" customHeight="1" x14ac:dyDescent="0.25">
      <c r="A1744" s="100"/>
      <c r="B1744" s="100"/>
      <c r="C1744" s="100"/>
      <c r="D1744" s="105" t="str">
        <f>IF(OR(Historique!$B1744="",Historique!$C1744=""),"",IF(IFERROR(COUNTIF(INDEX(Données!$E$2:$Z$100,0,MATCH(Historique!$B1744,Données!$E$1:$Z$1,0)),Historique!$C1744),0)&gt;0,"OK","⚠ ERREUR"))</f>
        <v/>
      </c>
      <c r="F1744" s="148" t="b">
        <v>0</v>
      </c>
      <c r="J1744" s="2" t="str">
        <f>IF(B1744="","",_xlfn.XLOOKUP(B1744,Données!$P$2:$P$11,Données!$Q$2:$Q$11,""))</f>
        <v/>
      </c>
    </row>
    <row r="1745" spans="1:10" ht="24.75" customHeight="1" x14ac:dyDescent="0.25">
      <c r="A1745" s="100"/>
      <c r="B1745" s="100"/>
      <c r="C1745" s="100"/>
      <c r="D1745" s="105" t="str">
        <f>IF(OR(Historique!$B1745="",Historique!$C1745=""),"",IF(IFERROR(COUNTIF(INDEX(Données!$E$2:$Z$100,0,MATCH(Historique!$B1745,Données!$E$1:$Z$1,0)),Historique!$C1745),0)&gt;0,"OK","⚠ ERREUR"))</f>
        <v/>
      </c>
      <c r="F1745" s="148" t="b">
        <v>0</v>
      </c>
      <c r="J1745" s="2" t="str">
        <f>IF(B1745="","",_xlfn.XLOOKUP(B1745,Données!$P$2:$P$11,Données!$Q$2:$Q$11,""))</f>
        <v/>
      </c>
    </row>
    <row r="1746" spans="1:10" ht="24.75" customHeight="1" x14ac:dyDescent="0.25">
      <c r="A1746" s="100"/>
      <c r="B1746" s="100"/>
      <c r="C1746" s="100"/>
      <c r="D1746" s="105" t="str">
        <f>IF(OR(Historique!$B1746="",Historique!$C1746=""),"",IF(IFERROR(COUNTIF(INDEX(Données!$E$2:$Z$100,0,MATCH(Historique!$B1746,Données!$E$1:$Z$1,0)),Historique!$C1746),0)&gt;0,"OK","⚠ ERREUR"))</f>
        <v/>
      </c>
      <c r="F1746" s="148" t="b">
        <v>0</v>
      </c>
      <c r="J1746" s="2" t="str">
        <f>IF(B1746="","",_xlfn.XLOOKUP(B1746,Données!$P$2:$P$11,Données!$Q$2:$Q$11,""))</f>
        <v/>
      </c>
    </row>
    <row r="1747" spans="1:10" ht="24.75" customHeight="1" x14ac:dyDescent="0.25">
      <c r="A1747" s="100"/>
      <c r="B1747" s="100"/>
      <c r="C1747" s="100"/>
      <c r="D1747" s="105" t="str">
        <f>IF(OR(Historique!$B1747="",Historique!$C1747=""),"",IF(IFERROR(COUNTIF(INDEX(Données!$E$2:$Z$100,0,MATCH(Historique!$B1747,Données!$E$1:$Z$1,0)),Historique!$C1747),0)&gt;0,"OK","⚠ ERREUR"))</f>
        <v/>
      </c>
      <c r="F1747" s="148" t="b">
        <v>0</v>
      </c>
      <c r="J1747" s="2" t="str">
        <f>IF(B1747="","",_xlfn.XLOOKUP(B1747,Données!$P$2:$P$11,Données!$Q$2:$Q$11,""))</f>
        <v/>
      </c>
    </row>
    <row r="1748" spans="1:10" ht="24.75" customHeight="1" x14ac:dyDescent="0.25">
      <c r="A1748" s="100"/>
      <c r="B1748" s="100"/>
      <c r="C1748" s="100"/>
      <c r="D1748" s="105" t="str">
        <f>IF(OR(Historique!$B1748="",Historique!$C1748=""),"",IF(IFERROR(COUNTIF(INDEX(Données!$E$2:$Z$100,0,MATCH(Historique!$B1748,Données!$E$1:$Z$1,0)),Historique!$C1748),0)&gt;0,"OK","⚠ ERREUR"))</f>
        <v/>
      </c>
      <c r="F1748" s="148" t="b">
        <v>0</v>
      </c>
      <c r="J1748" s="2" t="str">
        <f>IF(B1748="","",_xlfn.XLOOKUP(B1748,Données!$P$2:$P$11,Données!$Q$2:$Q$11,""))</f>
        <v/>
      </c>
    </row>
    <row r="1749" spans="1:10" ht="24.75" customHeight="1" x14ac:dyDescent="0.25">
      <c r="A1749" s="100"/>
      <c r="B1749" s="100"/>
      <c r="C1749" s="100"/>
      <c r="D1749" s="105" t="str">
        <f>IF(OR(Historique!$B1749="",Historique!$C1749=""),"",IF(IFERROR(COUNTIF(INDEX(Données!$E$2:$Z$100,0,MATCH(Historique!$B1749,Données!$E$1:$Z$1,0)),Historique!$C1749),0)&gt;0,"OK","⚠ ERREUR"))</f>
        <v/>
      </c>
      <c r="F1749" s="148" t="b">
        <v>0</v>
      </c>
      <c r="J1749" s="2" t="str">
        <f>IF(B1749="","",_xlfn.XLOOKUP(B1749,Données!$P$2:$P$11,Données!$Q$2:$Q$11,""))</f>
        <v/>
      </c>
    </row>
    <row r="1750" spans="1:10" ht="24.75" customHeight="1" x14ac:dyDescent="0.25">
      <c r="A1750" s="100"/>
      <c r="B1750" s="100"/>
      <c r="C1750" s="100"/>
      <c r="D1750" s="105" t="str">
        <f>IF(OR(Historique!$B1750="",Historique!$C1750=""),"",IF(IFERROR(COUNTIF(INDEX(Données!$E$2:$Z$100,0,MATCH(Historique!$B1750,Données!$E$1:$Z$1,0)),Historique!$C1750),0)&gt;0,"OK","⚠ ERREUR"))</f>
        <v/>
      </c>
      <c r="F1750" s="148" t="b">
        <v>0</v>
      </c>
      <c r="J1750" s="2" t="str">
        <f>IF(B1750="","",_xlfn.XLOOKUP(B1750,Données!$P$2:$P$11,Données!$Q$2:$Q$11,""))</f>
        <v/>
      </c>
    </row>
    <row r="1751" spans="1:10" ht="24.75" customHeight="1" x14ac:dyDescent="0.25">
      <c r="A1751" s="100"/>
      <c r="B1751" s="100"/>
      <c r="C1751" s="100"/>
      <c r="D1751" s="105" t="str">
        <f>IF(OR(Historique!$B1751="",Historique!$C1751=""),"",IF(IFERROR(COUNTIF(INDEX(Données!$E$2:$Z$100,0,MATCH(Historique!$B1751,Données!$E$1:$Z$1,0)),Historique!$C1751),0)&gt;0,"OK","⚠ ERREUR"))</f>
        <v/>
      </c>
      <c r="F1751" s="148" t="b">
        <v>0</v>
      </c>
      <c r="J1751" s="2" t="str">
        <f>IF(B1751="","",_xlfn.XLOOKUP(B1751,Données!$P$2:$P$11,Données!$Q$2:$Q$11,""))</f>
        <v/>
      </c>
    </row>
    <row r="1752" spans="1:10" ht="24.75" customHeight="1" x14ac:dyDescent="0.25">
      <c r="A1752" s="100"/>
      <c r="B1752" s="100"/>
      <c r="C1752" s="100"/>
      <c r="D1752" s="105" t="str">
        <f>IF(OR(Historique!$B1752="",Historique!$C1752=""),"",IF(IFERROR(COUNTIF(INDEX(Données!$E$2:$Z$100,0,MATCH(Historique!$B1752,Données!$E$1:$Z$1,0)),Historique!$C1752),0)&gt;0,"OK","⚠ ERREUR"))</f>
        <v/>
      </c>
      <c r="F1752" s="148" t="b">
        <v>0</v>
      </c>
      <c r="J1752" s="2" t="str">
        <f>IF(B1752="","",_xlfn.XLOOKUP(B1752,Données!$P$2:$P$11,Données!$Q$2:$Q$11,""))</f>
        <v/>
      </c>
    </row>
    <row r="1753" spans="1:10" ht="24.75" customHeight="1" x14ac:dyDescent="0.25">
      <c r="A1753" s="100"/>
      <c r="B1753" s="100"/>
      <c r="C1753" s="100"/>
      <c r="D1753" s="105" t="str">
        <f>IF(OR(Historique!$B1753="",Historique!$C1753=""),"",IF(IFERROR(COUNTIF(INDEX(Données!$E$2:$Z$100,0,MATCH(Historique!$B1753,Données!$E$1:$Z$1,0)),Historique!$C1753),0)&gt;0,"OK","⚠ ERREUR"))</f>
        <v/>
      </c>
      <c r="F1753" s="148" t="b">
        <v>0</v>
      </c>
      <c r="J1753" s="2" t="str">
        <f>IF(B1753="","",_xlfn.XLOOKUP(B1753,Données!$P$2:$P$11,Données!$Q$2:$Q$11,""))</f>
        <v/>
      </c>
    </row>
    <row r="1754" spans="1:10" ht="24.75" customHeight="1" x14ac:dyDescent="0.25">
      <c r="A1754" s="100"/>
      <c r="B1754" s="100"/>
      <c r="C1754" s="100"/>
      <c r="D1754" s="105" t="str">
        <f>IF(OR(Historique!$B1754="",Historique!$C1754=""),"",IF(IFERROR(COUNTIF(INDEX(Données!$E$2:$Z$100,0,MATCH(Historique!$B1754,Données!$E$1:$Z$1,0)),Historique!$C1754),0)&gt;0,"OK","⚠ ERREUR"))</f>
        <v/>
      </c>
      <c r="F1754" s="148" t="b">
        <v>0</v>
      </c>
      <c r="J1754" s="2" t="str">
        <f>IF(B1754="","",_xlfn.XLOOKUP(B1754,Données!$P$2:$P$11,Données!$Q$2:$Q$11,""))</f>
        <v/>
      </c>
    </row>
    <row r="1755" spans="1:10" ht="24.75" customHeight="1" x14ac:dyDescent="0.25">
      <c r="A1755" s="100"/>
      <c r="B1755" s="100"/>
      <c r="C1755" s="100"/>
      <c r="D1755" s="105" t="str">
        <f>IF(OR(Historique!$B1755="",Historique!$C1755=""),"",IF(IFERROR(COUNTIF(INDEX(Données!$E$2:$Z$100,0,MATCH(Historique!$B1755,Données!$E$1:$Z$1,0)),Historique!$C1755),0)&gt;0,"OK","⚠ ERREUR"))</f>
        <v/>
      </c>
      <c r="F1755" s="148" t="b">
        <v>0</v>
      </c>
      <c r="J1755" s="2" t="str">
        <f>IF(B1755="","",_xlfn.XLOOKUP(B1755,Données!$P$2:$P$11,Données!$Q$2:$Q$11,""))</f>
        <v/>
      </c>
    </row>
    <row r="1756" spans="1:10" ht="24.75" customHeight="1" x14ac:dyDescent="0.25">
      <c r="A1756" s="100"/>
      <c r="B1756" s="100"/>
      <c r="C1756" s="100"/>
      <c r="D1756" s="105" t="str">
        <f>IF(OR(Historique!$B1756="",Historique!$C1756=""),"",IF(IFERROR(COUNTIF(INDEX(Données!$E$2:$Z$100,0,MATCH(Historique!$B1756,Données!$E$1:$Z$1,0)),Historique!$C1756),0)&gt;0,"OK","⚠ ERREUR"))</f>
        <v/>
      </c>
      <c r="F1756" s="148" t="b">
        <v>0</v>
      </c>
      <c r="J1756" s="2" t="str">
        <f>IF(B1756="","",_xlfn.XLOOKUP(B1756,Données!$P$2:$P$11,Données!$Q$2:$Q$11,""))</f>
        <v/>
      </c>
    </row>
    <row r="1757" spans="1:10" ht="24.75" customHeight="1" x14ac:dyDescent="0.25">
      <c r="A1757" s="100"/>
      <c r="B1757" s="100"/>
      <c r="C1757" s="100"/>
      <c r="D1757" s="105" t="str">
        <f>IF(OR(Historique!$B1757="",Historique!$C1757=""),"",IF(IFERROR(COUNTIF(INDEX(Données!$E$2:$Z$100,0,MATCH(Historique!$B1757,Données!$E$1:$Z$1,0)),Historique!$C1757),0)&gt;0,"OK","⚠ ERREUR"))</f>
        <v/>
      </c>
      <c r="F1757" s="148" t="b">
        <v>0</v>
      </c>
      <c r="J1757" s="2" t="str">
        <f>IF(B1757="","",_xlfn.XLOOKUP(B1757,Données!$P$2:$P$11,Données!$Q$2:$Q$11,""))</f>
        <v/>
      </c>
    </row>
    <row r="1758" spans="1:10" ht="24.75" customHeight="1" x14ac:dyDescent="0.25">
      <c r="A1758" s="100"/>
      <c r="B1758" s="100"/>
      <c r="C1758" s="100"/>
      <c r="D1758" s="105" t="str">
        <f>IF(OR(Historique!$B1758="",Historique!$C1758=""),"",IF(IFERROR(COUNTIF(INDEX(Données!$E$2:$Z$100,0,MATCH(Historique!$B1758,Données!$E$1:$Z$1,0)),Historique!$C1758),0)&gt;0,"OK","⚠ ERREUR"))</f>
        <v/>
      </c>
      <c r="F1758" s="148" t="b">
        <v>0</v>
      </c>
      <c r="J1758" s="2" t="str">
        <f>IF(B1758="","",_xlfn.XLOOKUP(B1758,Données!$P$2:$P$11,Données!$Q$2:$Q$11,""))</f>
        <v/>
      </c>
    </row>
    <row r="1759" spans="1:10" ht="24.75" customHeight="1" x14ac:dyDescent="0.25">
      <c r="A1759" s="100"/>
      <c r="B1759" s="100"/>
      <c r="C1759" s="100"/>
      <c r="D1759" s="105" t="str">
        <f>IF(OR(Historique!$B1759="",Historique!$C1759=""),"",IF(IFERROR(COUNTIF(INDEX(Données!$E$2:$Z$100,0,MATCH(Historique!$B1759,Données!$E$1:$Z$1,0)),Historique!$C1759),0)&gt;0,"OK","⚠ ERREUR"))</f>
        <v/>
      </c>
      <c r="F1759" s="148" t="b">
        <v>0</v>
      </c>
      <c r="J1759" s="2" t="str">
        <f>IF(B1759="","",_xlfn.XLOOKUP(B1759,Données!$P$2:$P$11,Données!$Q$2:$Q$11,""))</f>
        <v/>
      </c>
    </row>
    <row r="1760" spans="1:10" ht="24.75" customHeight="1" x14ac:dyDescent="0.25">
      <c r="A1760" s="100"/>
      <c r="B1760" s="100"/>
      <c r="C1760" s="100"/>
      <c r="D1760" s="105" t="str">
        <f>IF(OR(Historique!$B1760="",Historique!$C1760=""),"",IF(IFERROR(COUNTIF(INDEX(Données!$E$2:$Z$100,0,MATCH(Historique!$B1760,Données!$E$1:$Z$1,0)),Historique!$C1760),0)&gt;0,"OK","⚠ ERREUR"))</f>
        <v/>
      </c>
      <c r="F1760" s="148" t="b">
        <v>0</v>
      </c>
      <c r="J1760" s="2" t="str">
        <f>IF(B1760="","",_xlfn.XLOOKUP(B1760,Données!$P$2:$P$11,Données!$Q$2:$Q$11,""))</f>
        <v/>
      </c>
    </row>
    <row r="1761" spans="1:10" ht="24.75" customHeight="1" x14ac:dyDescent="0.25">
      <c r="A1761" s="100"/>
      <c r="B1761" s="100"/>
      <c r="C1761" s="100"/>
      <c r="D1761" s="105" t="str">
        <f>IF(OR(Historique!$B1761="",Historique!$C1761=""),"",IF(IFERROR(COUNTIF(INDEX(Données!$E$2:$Z$100,0,MATCH(Historique!$B1761,Données!$E$1:$Z$1,0)),Historique!$C1761),0)&gt;0,"OK","⚠ ERREUR"))</f>
        <v/>
      </c>
      <c r="F1761" s="148" t="b">
        <v>0</v>
      </c>
      <c r="J1761" s="2" t="str">
        <f>IF(B1761="","",_xlfn.XLOOKUP(B1761,Données!$P$2:$P$11,Données!$Q$2:$Q$11,""))</f>
        <v/>
      </c>
    </row>
    <row r="1762" spans="1:10" ht="24.75" customHeight="1" x14ac:dyDescent="0.25">
      <c r="A1762" s="100"/>
      <c r="B1762" s="100"/>
      <c r="C1762" s="100"/>
      <c r="D1762" s="105" t="str">
        <f>IF(OR(Historique!$B1762="",Historique!$C1762=""),"",IF(IFERROR(COUNTIF(INDEX(Données!$E$2:$Z$100,0,MATCH(Historique!$B1762,Données!$E$1:$Z$1,0)),Historique!$C1762),0)&gt;0,"OK","⚠ ERREUR"))</f>
        <v/>
      </c>
      <c r="F1762" s="148" t="b">
        <v>0</v>
      </c>
      <c r="J1762" s="2" t="str">
        <f>IF(B1762="","",_xlfn.XLOOKUP(B1762,Données!$P$2:$P$11,Données!$Q$2:$Q$11,""))</f>
        <v/>
      </c>
    </row>
    <row r="1763" spans="1:10" ht="24.75" customHeight="1" x14ac:dyDescent="0.25">
      <c r="A1763" s="100"/>
      <c r="B1763" s="100"/>
      <c r="C1763" s="100"/>
      <c r="D1763" s="105" t="str">
        <f>IF(OR(Historique!$B1763="",Historique!$C1763=""),"",IF(IFERROR(COUNTIF(INDEX(Données!$E$2:$Z$100,0,MATCH(Historique!$B1763,Données!$E$1:$Z$1,0)),Historique!$C1763),0)&gt;0,"OK","⚠ ERREUR"))</f>
        <v/>
      </c>
      <c r="F1763" s="148" t="b">
        <v>0</v>
      </c>
      <c r="J1763" s="2" t="str">
        <f>IF(B1763="","",_xlfn.XLOOKUP(B1763,Données!$P$2:$P$11,Données!$Q$2:$Q$11,""))</f>
        <v/>
      </c>
    </row>
    <row r="1764" spans="1:10" ht="24.75" customHeight="1" x14ac:dyDescent="0.25">
      <c r="A1764" s="100"/>
      <c r="B1764" s="100"/>
      <c r="C1764" s="100"/>
      <c r="D1764" s="105" t="str">
        <f>IF(OR(Historique!$B1764="",Historique!$C1764=""),"",IF(IFERROR(COUNTIF(INDEX(Données!$E$2:$Z$100,0,MATCH(Historique!$B1764,Données!$E$1:$Z$1,0)),Historique!$C1764),0)&gt;0,"OK","⚠ ERREUR"))</f>
        <v/>
      </c>
      <c r="F1764" s="148" t="b">
        <v>0</v>
      </c>
      <c r="J1764" s="2" t="str">
        <f>IF(B1764="","",_xlfn.XLOOKUP(B1764,Données!$P$2:$P$11,Données!$Q$2:$Q$11,""))</f>
        <v/>
      </c>
    </row>
    <row r="1765" spans="1:10" ht="24.75" customHeight="1" x14ac:dyDescent="0.25">
      <c r="A1765" s="100"/>
      <c r="B1765" s="100"/>
      <c r="C1765" s="100"/>
      <c r="D1765" s="105" t="str">
        <f>IF(OR(Historique!$B1765="",Historique!$C1765=""),"",IF(IFERROR(COUNTIF(INDEX(Données!$E$2:$Z$100,0,MATCH(Historique!$B1765,Données!$E$1:$Z$1,0)),Historique!$C1765),0)&gt;0,"OK","⚠ ERREUR"))</f>
        <v/>
      </c>
      <c r="F1765" s="148" t="b">
        <v>0</v>
      </c>
      <c r="J1765" s="2" t="str">
        <f>IF(B1765="","",_xlfn.XLOOKUP(B1765,Données!$P$2:$P$11,Données!$Q$2:$Q$11,""))</f>
        <v/>
      </c>
    </row>
    <row r="1766" spans="1:10" ht="24.75" customHeight="1" x14ac:dyDescent="0.25">
      <c r="A1766" s="100"/>
      <c r="B1766" s="100"/>
      <c r="C1766" s="100"/>
      <c r="D1766" s="105" t="str">
        <f>IF(OR(Historique!$B1766="",Historique!$C1766=""),"",IF(IFERROR(COUNTIF(INDEX(Données!$E$2:$Z$100,0,MATCH(Historique!$B1766,Données!$E$1:$Z$1,0)),Historique!$C1766),0)&gt;0,"OK","⚠ ERREUR"))</f>
        <v/>
      </c>
      <c r="F1766" s="148" t="b">
        <v>0</v>
      </c>
      <c r="J1766" s="2" t="str">
        <f>IF(B1766="","",_xlfn.XLOOKUP(B1766,Données!$P$2:$P$11,Données!$Q$2:$Q$11,""))</f>
        <v/>
      </c>
    </row>
    <row r="1767" spans="1:10" ht="24.75" customHeight="1" x14ac:dyDescent="0.25">
      <c r="A1767" s="100"/>
      <c r="B1767" s="100"/>
      <c r="C1767" s="100"/>
      <c r="D1767" s="105" t="str">
        <f>IF(OR(Historique!$B1767="",Historique!$C1767=""),"",IF(IFERROR(COUNTIF(INDEX(Données!$E$2:$Z$100,0,MATCH(Historique!$B1767,Données!$E$1:$Z$1,0)),Historique!$C1767),0)&gt;0,"OK","⚠ ERREUR"))</f>
        <v/>
      </c>
      <c r="F1767" s="148" t="b">
        <v>0</v>
      </c>
      <c r="J1767" s="2" t="str">
        <f>IF(B1767="","",_xlfn.XLOOKUP(B1767,Données!$P$2:$P$11,Données!$Q$2:$Q$11,""))</f>
        <v/>
      </c>
    </row>
    <row r="1768" spans="1:10" ht="24.75" customHeight="1" x14ac:dyDescent="0.25">
      <c r="A1768" s="100"/>
      <c r="B1768" s="100"/>
      <c r="C1768" s="100"/>
      <c r="D1768" s="105" t="str">
        <f>IF(OR(Historique!$B1768="",Historique!$C1768=""),"",IF(IFERROR(COUNTIF(INDEX(Données!$E$2:$Z$100,0,MATCH(Historique!$B1768,Données!$E$1:$Z$1,0)),Historique!$C1768),0)&gt;0,"OK","⚠ ERREUR"))</f>
        <v/>
      </c>
      <c r="F1768" s="148" t="b">
        <v>0</v>
      </c>
      <c r="J1768" s="2" t="str">
        <f>IF(B1768="","",_xlfn.XLOOKUP(B1768,Données!$P$2:$P$11,Données!$Q$2:$Q$11,""))</f>
        <v/>
      </c>
    </row>
    <row r="1769" spans="1:10" ht="24.75" customHeight="1" x14ac:dyDescent="0.25">
      <c r="A1769" s="100"/>
      <c r="B1769" s="100"/>
      <c r="C1769" s="100"/>
      <c r="D1769" s="105" t="str">
        <f>IF(OR(Historique!$B1769="",Historique!$C1769=""),"",IF(IFERROR(COUNTIF(INDEX(Données!$E$2:$Z$100,0,MATCH(Historique!$B1769,Données!$E$1:$Z$1,0)),Historique!$C1769),0)&gt;0,"OK","⚠ ERREUR"))</f>
        <v/>
      </c>
      <c r="F1769" s="148" t="b">
        <v>0</v>
      </c>
      <c r="J1769" s="2" t="str">
        <f>IF(B1769="","",_xlfn.XLOOKUP(B1769,Données!$P$2:$P$11,Données!$Q$2:$Q$11,""))</f>
        <v/>
      </c>
    </row>
    <row r="1770" spans="1:10" ht="24.75" customHeight="1" x14ac:dyDescent="0.25">
      <c r="A1770" s="100"/>
      <c r="B1770" s="100"/>
      <c r="C1770" s="100"/>
      <c r="D1770" s="105" t="str">
        <f>IF(OR(Historique!$B1770="",Historique!$C1770=""),"",IF(IFERROR(COUNTIF(INDEX(Données!$E$2:$Z$100,0,MATCH(Historique!$B1770,Données!$E$1:$Z$1,0)),Historique!$C1770),0)&gt;0,"OK","⚠ ERREUR"))</f>
        <v/>
      </c>
      <c r="F1770" s="148" t="b">
        <v>0</v>
      </c>
      <c r="J1770" s="2" t="str">
        <f>IF(B1770="","",_xlfn.XLOOKUP(B1770,Données!$P$2:$P$11,Données!$Q$2:$Q$11,""))</f>
        <v/>
      </c>
    </row>
    <row r="1771" spans="1:10" ht="24.75" customHeight="1" x14ac:dyDescent="0.25">
      <c r="A1771" s="100"/>
      <c r="B1771" s="100"/>
      <c r="C1771" s="100"/>
      <c r="D1771" s="105" t="str">
        <f>IF(OR(Historique!$B1771="",Historique!$C1771=""),"",IF(IFERROR(COUNTIF(INDEX(Données!$E$2:$Z$100,0,MATCH(Historique!$B1771,Données!$E$1:$Z$1,0)),Historique!$C1771),0)&gt;0,"OK","⚠ ERREUR"))</f>
        <v/>
      </c>
      <c r="F1771" s="148" t="b">
        <v>0</v>
      </c>
      <c r="J1771" s="2" t="str">
        <f>IF(B1771="","",_xlfn.XLOOKUP(B1771,Données!$P$2:$P$11,Données!$Q$2:$Q$11,""))</f>
        <v/>
      </c>
    </row>
    <row r="1772" spans="1:10" ht="24.75" customHeight="1" x14ac:dyDescent="0.25">
      <c r="A1772" s="100"/>
      <c r="B1772" s="100"/>
      <c r="C1772" s="100"/>
      <c r="D1772" s="105" t="str">
        <f>IF(OR(Historique!$B1772="",Historique!$C1772=""),"",IF(IFERROR(COUNTIF(INDEX(Données!$E$2:$Z$100,0,MATCH(Historique!$B1772,Données!$E$1:$Z$1,0)),Historique!$C1772),0)&gt;0,"OK","⚠ ERREUR"))</f>
        <v/>
      </c>
      <c r="F1772" s="148" t="b">
        <v>0</v>
      </c>
      <c r="J1772" s="2" t="str">
        <f>IF(B1772="","",_xlfn.XLOOKUP(B1772,Données!$P$2:$P$11,Données!$Q$2:$Q$11,""))</f>
        <v/>
      </c>
    </row>
    <row r="1773" spans="1:10" ht="24.75" customHeight="1" x14ac:dyDescent="0.25">
      <c r="A1773" s="100"/>
      <c r="B1773" s="100"/>
      <c r="C1773" s="100"/>
      <c r="D1773" s="105" t="str">
        <f>IF(OR(Historique!$B1773="",Historique!$C1773=""),"",IF(IFERROR(COUNTIF(INDEX(Données!$E$2:$Z$100,0,MATCH(Historique!$B1773,Données!$E$1:$Z$1,0)),Historique!$C1773),0)&gt;0,"OK","⚠ ERREUR"))</f>
        <v/>
      </c>
      <c r="F1773" s="148" t="b">
        <v>0</v>
      </c>
      <c r="J1773" s="2" t="str">
        <f>IF(B1773="","",_xlfn.XLOOKUP(B1773,Données!$P$2:$P$11,Données!$Q$2:$Q$11,""))</f>
        <v/>
      </c>
    </row>
    <row r="1774" spans="1:10" ht="24.75" customHeight="1" x14ac:dyDescent="0.25">
      <c r="A1774" s="100"/>
      <c r="B1774" s="100"/>
      <c r="C1774" s="100"/>
      <c r="D1774" s="105" t="str">
        <f>IF(OR(Historique!$B1774="",Historique!$C1774=""),"",IF(IFERROR(COUNTIF(INDEX(Données!$E$2:$Z$100,0,MATCH(Historique!$B1774,Données!$E$1:$Z$1,0)),Historique!$C1774),0)&gt;0,"OK","⚠ ERREUR"))</f>
        <v/>
      </c>
      <c r="F1774" s="148" t="b">
        <v>0</v>
      </c>
      <c r="J1774" s="2" t="str">
        <f>IF(B1774="","",_xlfn.XLOOKUP(B1774,Données!$P$2:$P$11,Données!$Q$2:$Q$11,""))</f>
        <v/>
      </c>
    </row>
    <row r="1775" spans="1:10" ht="24.75" customHeight="1" x14ac:dyDescent="0.25">
      <c r="A1775" s="100"/>
      <c r="B1775" s="100"/>
      <c r="C1775" s="100"/>
      <c r="D1775" s="105" t="str">
        <f>IF(OR(Historique!$B1775="",Historique!$C1775=""),"",IF(IFERROR(COUNTIF(INDEX(Données!$E$2:$Z$100,0,MATCH(Historique!$B1775,Données!$E$1:$Z$1,0)),Historique!$C1775),0)&gt;0,"OK","⚠ ERREUR"))</f>
        <v/>
      </c>
      <c r="F1775" s="148" t="b">
        <v>0</v>
      </c>
      <c r="J1775" s="2" t="str">
        <f>IF(B1775="","",_xlfn.XLOOKUP(B1775,Données!$P$2:$P$11,Données!$Q$2:$Q$11,""))</f>
        <v/>
      </c>
    </row>
    <row r="1776" spans="1:10" ht="24.75" customHeight="1" x14ac:dyDescent="0.25">
      <c r="A1776" s="100"/>
      <c r="B1776" s="100"/>
      <c r="C1776" s="100"/>
      <c r="D1776" s="105" t="str">
        <f>IF(OR(Historique!$B1776="",Historique!$C1776=""),"",IF(IFERROR(COUNTIF(INDEX(Données!$E$2:$Z$100,0,MATCH(Historique!$B1776,Données!$E$1:$Z$1,0)),Historique!$C1776),0)&gt;0,"OK","⚠ ERREUR"))</f>
        <v/>
      </c>
      <c r="F1776" s="148" t="b">
        <v>0</v>
      </c>
      <c r="J1776" s="2" t="str">
        <f>IF(B1776="","",_xlfn.XLOOKUP(B1776,Données!$P$2:$P$11,Données!$Q$2:$Q$11,""))</f>
        <v/>
      </c>
    </row>
    <row r="1777" spans="1:10" ht="24.75" customHeight="1" x14ac:dyDescent="0.25">
      <c r="A1777" s="100"/>
      <c r="B1777" s="100"/>
      <c r="C1777" s="100"/>
      <c r="D1777" s="105" t="str">
        <f>IF(OR(Historique!$B1777="",Historique!$C1777=""),"",IF(IFERROR(COUNTIF(INDEX(Données!$E$2:$Z$100,0,MATCH(Historique!$B1777,Données!$E$1:$Z$1,0)),Historique!$C1777),0)&gt;0,"OK","⚠ ERREUR"))</f>
        <v/>
      </c>
      <c r="F1777" s="148" t="b">
        <v>0</v>
      </c>
      <c r="J1777" s="2" t="str">
        <f>IF(B1777="","",_xlfn.XLOOKUP(B1777,Données!$P$2:$P$11,Données!$Q$2:$Q$11,""))</f>
        <v/>
      </c>
    </row>
    <row r="1778" spans="1:10" ht="24.75" customHeight="1" x14ac:dyDescent="0.25">
      <c r="A1778" s="100"/>
      <c r="B1778" s="100"/>
      <c r="C1778" s="100"/>
      <c r="D1778" s="105" t="str">
        <f>IF(OR(Historique!$B1778="",Historique!$C1778=""),"",IF(IFERROR(COUNTIF(INDEX(Données!$E$2:$Z$100,0,MATCH(Historique!$B1778,Données!$E$1:$Z$1,0)),Historique!$C1778),0)&gt;0,"OK","⚠ ERREUR"))</f>
        <v/>
      </c>
      <c r="F1778" s="148" t="b">
        <v>0</v>
      </c>
      <c r="J1778" s="2" t="str">
        <f>IF(B1778="","",_xlfn.XLOOKUP(B1778,Données!$P$2:$P$11,Données!$Q$2:$Q$11,""))</f>
        <v/>
      </c>
    </row>
    <row r="1779" spans="1:10" ht="24.75" customHeight="1" x14ac:dyDescent="0.25">
      <c r="A1779" s="100"/>
      <c r="B1779" s="100"/>
      <c r="C1779" s="100"/>
      <c r="D1779" s="105" t="str">
        <f>IF(OR(Historique!$B1779="",Historique!$C1779=""),"",IF(IFERROR(COUNTIF(INDEX(Données!$E$2:$Z$100,0,MATCH(Historique!$B1779,Données!$E$1:$Z$1,0)),Historique!$C1779),0)&gt;0,"OK","⚠ ERREUR"))</f>
        <v/>
      </c>
      <c r="F1779" s="148" t="b">
        <v>0</v>
      </c>
      <c r="J1779" s="2" t="str">
        <f>IF(B1779="","",_xlfn.XLOOKUP(B1779,Données!$P$2:$P$11,Données!$Q$2:$Q$11,""))</f>
        <v/>
      </c>
    </row>
    <row r="1780" spans="1:10" ht="24.75" customHeight="1" x14ac:dyDescent="0.25">
      <c r="A1780" s="100"/>
      <c r="B1780" s="100"/>
      <c r="C1780" s="100"/>
      <c r="D1780" s="105" t="str">
        <f>IF(OR(Historique!$B1780="",Historique!$C1780=""),"",IF(IFERROR(COUNTIF(INDEX(Données!$E$2:$Z$100,0,MATCH(Historique!$B1780,Données!$E$1:$Z$1,0)),Historique!$C1780),0)&gt;0,"OK","⚠ ERREUR"))</f>
        <v/>
      </c>
      <c r="F1780" s="148" t="b">
        <v>0</v>
      </c>
      <c r="J1780" s="2" t="str">
        <f>IF(B1780="","",_xlfn.XLOOKUP(B1780,Données!$P$2:$P$11,Données!$Q$2:$Q$11,""))</f>
        <v/>
      </c>
    </row>
    <row r="1781" spans="1:10" ht="24.75" customHeight="1" x14ac:dyDescent="0.25">
      <c r="A1781" s="100"/>
      <c r="B1781" s="100"/>
      <c r="C1781" s="100"/>
      <c r="D1781" s="105" t="str">
        <f>IF(OR(Historique!$B1781="",Historique!$C1781=""),"",IF(IFERROR(COUNTIF(INDEX(Données!$E$2:$Z$100,0,MATCH(Historique!$B1781,Données!$E$1:$Z$1,0)),Historique!$C1781),0)&gt;0,"OK","⚠ ERREUR"))</f>
        <v/>
      </c>
      <c r="F1781" s="148" t="b">
        <v>0</v>
      </c>
      <c r="J1781" s="2" t="str">
        <f>IF(B1781="","",_xlfn.XLOOKUP(B1781,Données!$P$2:$P$11,Données!$Q$2:$Q$11,""))</f>
        <v/>
      </c>
    </row>
    <row r="1782" spans="1:10" ht="24.75" customHeight="1" x14ac:dyDescent="0.25">
      <c r="A1782" s="100"/>
      <c r="B1782" s="100"/>
      <c r="C1782" s="100"/>
      <c r="D1782" s="105" t="str">
        <f>IF(OR(Historique!$B1782="",Historique!$C1782=""),"",IF(IFERROR(COUNTIF(INDEX(Données!$E$2:$Z$100,0,MATCH(Historique!$B1782,Données!$E$1:$Z$1,0)),Historique!$C1782),0)&gt;0,"OK","⚠ ERREUR"))</f>
        <v/>
      </c>
      <c r="F1782" s="148" t="b">
        <v>0</v>
      </c>
      <c r="J1782" s="2" t="str">
        <f>IF(B1782="","",_xlfn.XLOOKUP(B1782,Données!$P$2:$P$11,Données!$Q$2:$Q$11,""))</f>
        <v/>
      </c>
    </row>
    <row r="1783" spans="1:10" ht="24.75" customHeight="1" x14ac:dyDescent="0.25">
      <c r="A1783" s="100"/>
      <c r="B1783" s="100"/>
      <c r="C1783" s="100"/>
      <c r="D1783" s="105" t="str">
        <f>IF(OR(Historique!$B1783="",Historique!$C1783=""),"",IF(IFERROR(COUNTIF(INDEX(Données!$E$2:$Z$100,0,MATCH(Historique!$B1783,Données!$E$1:$Z$1,0)),Historique!$C1783),0)&gt;0,"OK","⚠ ERREUR"))</f>
        <v/>
      </c>
      <c r="F1783" s="148" t="b">
        <v>0</v>
      </c>
      <c r="J1783" s="2" t="str">
        <f>IF(B1783="","",_xlfn.XLOOKUP(B1783,Données!$P$2:$P$11,Données!$Q$2:$Q$11,""))</f>
        <v/>
      </c>
    </row>
    <row r="1784" spans="1:10" ht="24.75" customHeight="1" x14ac:dyDescent="0.25">
      <c r="A1784" s="100"/>
      <c r="B1784" s="100"/>
      <c r="C1784" s="100"/>
      <c r="D1784" s="105" t="str">
        <f>IF(OR(Historique!$B1784="",Historique!$C1784=""),"",IF(IFERROR(COUNTIF(INDEX(Données!$E$2:$Z$100,0,MATCH(Historique!$B1784,Données!$E$1:$Z$1,0)),Historique!$C1784),0)&gt;0,"OK","⚠ ERREUR"))</f>
        <v/>
      </c>
      <c r="F1784" s="148" t="b">
        <v>0</v>
      </c>
      <c r="J1784" s="2" t="str">
        <f>IF(B1784="","",_xlfn.XLOOKUP(B1784,Données!$P$2:$P$11,Données!$Q$2:$Q$11,""))</f>
        <v/>
      </c>
    </row>
    <row r="1785" spans="1:10" ht="24.75" customHeight="1" x14ac:dyDescent="0.25">
      <c r="A1785" s="100"/>
      <c r="B1785" s="100"/>
      <c r="C1785" s="100"/>
      <c r="D1785" s="105" t="str">
        <f>IF(OR(Historique!$B1785="",Historique!$C1785=""),"",IF(IFERROR(COUNTIF(INDEX(Données!$E$2:$Z$100,0,MATCH(Historique!$B1785,Données!$E$1:$Z$1,0)),Historique!$C1785),0)&gt;0,"OK","⚠ ERREUR"))</f>
        <v/>
      </c>
      <c r="F1785" s="148" t="b">
        <v>0</v>
      </c>
      <c r="J1785" s="2" t="str">
        <f>IF(B1785="","",_xlfn.XLOOKUP(B1785,Données!$P$2:$P$11,Données!$Q$2:$Q$11,""))</f>
        <v/>
      </c>
    </row>
    <row r="1786" spans="1:10" ht="24.75" customHeight="1" x14ac:dyDescent="0.25">
      <c r="A1786" s="100"/>
      <c r="B1786" s="100"/>
      <c r="C1786" s="100"/>
      <c r="D1786" s="105" t="str">
        <f>IF(OR(Historique!$B1786="",Historique!$C1786=""),"",IF(IFERROR(COUNTIF(INDEX(Données!$E$2:$Z$100,0,MATCH(Historique!$B1786,Données!$E$1:$Z$1,0)),Historique!$C1786),0)&gt;0,"OK","⚠ ERREUR"))</f>
        <v/>
      </c>
      <c r="F1786" s="148" t="b">
        <v>0</v>
      </c>
      <c r="J1786" s="2" t="str">
        <f>IF(B1786="","",_xlfn.XLOOKUP(B1786,Données!$P$2:$P$11,Données!$Q$2:$Q$11,""))</f>
        <v/>
      </c>
    </row>
    <row r="1787" spans="1:10" ht="24.75" customHeight="1" x14ac:dyDescent="0.25">
      <c r="A1787" s="100"/>
      <c r="B1787" s="100"/>
      <c r="C1787" s="100"/>
      <c r="D1787" s="105" t="str">
        <f>IF(OR(Historique!$B1787="",Historique!$C1787=""),"",IF(IFERROR(COUNTIF(INDEX(Données!$E$2:$Z$100,0,MATCH(Historique!$B1787,Données!$E$1:$Z$1,0)),Historique!$C1787),0)&gt;0,"OK","⚠ ERREUR"))</f>
        <v/>
      </c>
      <c r="F1787" s="148" t="b">
        <v>0</v>
      </c>
      <c r="J1787" s="2" t="str">
        <f>IF(B1787="","",_xlfn.XLOOKUP(B1787,Données!$P$2:$P$11,Données!$Q$2:$Q$11,""))</f>
        <v/>
      </c>
    </row>
    <row r="1788" spans="1:10" ht="24.75" customHeight="1" x14ac:dyDescent="0.25">
      <c r="A1788" s="100"/>
      <c r="B1788" s="100"/>
      <c r="C1788" s="100"/>
      <c r="D1788" s="105" t="str">
        <f>IF(OR(Historique!$B1788="",Historique!$C1788=""),"",IF(IFERROR(COUNTIF(INDEX(Données!$E$2:$Z$100,0,MATCH(Historique!$B1788,Données!$E$1:$Z$1,0)),Historique!$C1788),0)&gt;0,"OK","⚠ ERREUR"))</f>
        <v/>
      </c>
      <c r="F1788" s="148" t="b">
        <v>0</v>
      </c>
      <c r="J1788" s="2" t="str">
        <f>IF(B1788="","",_xlfn.XLOOKUP(B1788,Données!$P$2:$P$11,Données!$Q$2:$Q$11,""))</f>
        <v/>
      </c>
    </row>
    <row r="1789" spans="1:10" ht="24.75" customHeight="1" x14ac:dyDescent="0.25">
      <c r="A1789" s="100"/>
      <c r="B1789" s="100"/>
      <c r="C1789" s="100"/>
      <c r="D1789" s="105" t="str">
        <f>IF(OR(Historique!$B1789="",Historique!$C1789=""),"",IF(IFERROR(COUNTIF(INDEX(Données!$E$2:$Z$100,0,MATCH(Historique!$B1789,Données!$E$1:$Z$1,0)),Historique!$C1789),0)&gt;0,"OK","⚠ ERREUR"))</f>
        <v/>
      </c>
      <c r="F1789" s="148" t="b">
        <v>0</v>
      </c>
      <c r="J1789" s="2" t="str">
        <f>IF(B1789="","",_xlfn.XLOOKUP(B1789,Données!$P$2:$P$11,Données!$Q$2:$Q$11,""))</f>
        <v/>
      </c>
    </row>
    <row r="1790" spans="1:10" ht="24.75" customHeight="1" x14ac:dyDescent="0.25">
      <c r="A1790" s="100"/>
      <c r="B1790" s="100"/>
      <c r="C1790" s="100"/>
      <c r="D1790" s="105" t="str">
        <f>IF(OR(Historique!$B1790="",Historique!$C1790=""),"",IF(IFERROR(COUNTIF(INDEX(Données!$E$2:$Z$100,0,MATCH(Historique!$B1790,Données!$E$1:$Z$1,0)),Historique!$C1790),0)&gt;0,"OK","⚠ ERREUR"))</f>
        <v/>
      </c>
      <c r="F1790" s="148" t="b">
        <v>0</v>
      </c>
      <c r="J1790" s="2" t="str">
        <f>IF(B1790="","",_xlfn.XLOOKUP(B1790,Données!$P$2:$P$11,Données!$Q$2:$Q$11,""))</f>
        <v/>
      </c>
    </row>
    <row r="1791" spans="1:10" ht="24.75" customHeight="1" x14ac:dyDescent="0.25">
      <c r="A1791" s="100"/>
      <c r="B1791" s="100"/>
      <c r="C1791" s="100"/>
      <c r="D1791" s="105" t="str">
        <f>IF(OR(Historique!$B1791="",Historique!$C1791=""),"",IF(IFERROR(COUNTIF(INDEX(Données!$E$2:$Z$100,0,MATCH(Historique!$B1791,Données!$E$1:$Z$1,0)),Historique!$C1791),0)&gt;0,"OK","⚠ ERREUR"))</f>
        <v/>
      </c>
      <c r="F1791" s="148" t="b">
        <v>0</v>
      </c>
      <c r="J1791" s="2" t="str">
        <f>IF(B1791="","",_xlfn.XLOOKUP(B1791,Données!$P$2:$P$11,Données!$Q$2:$Q$11,""))</f>
        <v/>
      </c>
    </row>
    <row r="1792" spans="1:10" ht="24.75" customHeight="1" x14ac:dyDescent="0.25">
      <c r="A1792" s="100"/>
      <c r="B1792" s="100"/>
      <c r="C1792" s="100"/>
      <c r="D1792" s="105" t="str">
        <f>IF(OR(Historique!$B1792="",Historique!$C1792=""),"",IF(IFERROR(COUNTIF(INDEX(Données!$E$2:$Z$100,0,MATCH(Historique!$B1792,Données!$E$1:$Z$1,0)),Historique!$C1792),0)&gt;0,"OK","⚠ ERREUR"))</f>
        <v/>
      </c>
      <c r="F1792" s="148" t="b">
        <v>0</v>
      </c>
      <c r="J1792" s="2" t="str">
        <f>IF(B1792="","",_xlfn.XLOOKUP(B1792,Données!$P$2:$P$11,Données!$Q$2:$Q$11,""))</f>
        <v/>
      </c>
    </row>
    <row r="1793" spans="1:10" ht="24.75" customHeight="1" x14ac:dyDescent="0.25">
      <c r="A1793" s="100"/>
      <c r="B1793" s="100"/>
      <c r="C1793" s="100"/>
      <c r="D1793" s="105" t="str">
        <f>IF(OR(Historique!$B1793="",Historique!$C1793=""),"",IF(IFERROR(COUNTIF(INDEX(Données!$E$2:$Z$100,0,MATCH(Historique!$B1793,Données!$E$1:$Z$1,0)),Historique!$C1793),0)&gt;0,"OK","⚠ ERREUR"))</f>
        <v/>
      </c>
      <c r="F1793" s="148" t="b">
        <v>0</v>
      </c>
      <c r="J1793" s="2" t="str">
        <f>IF(B1793="","",_xlfn.XLOOKUP(B1793,Données!$P$2:$P$11,Données!$Q$2:$Q$11,""))</f>
        <v/>
      </c>
    </row>
    <row r="1794" spans="1:10" ht="24.75" customHeight="1" x14ac:dyDescent="0.25">
      <c r="A1794" s="100"/>
      <c r="B1794" s="100"/>
      <c r="C1794" s="100"/>
      <c r="D1794" s="105" t="str">
        <f>IF(OR(Historique!$B1794="",Historique!$C1794=""),"",IF(IFERROR(COUNTIF(INDEX(Données!$E$2:$Z$100,0,MATCH(Historique!$B1794,Données!$E$1:$Z$1,0)),Historique!$C1794),0)&gt;0,"OK","⚠ ERREUR"))</f>
        <v/>
      </c>
      <c r="F1794" s="148" t="b">
        <v>0</v>
      </c>
      <c r="J1794" s="2" t="str">
        <f>IF(B1794="","",_xlfn.XLOOKUP(B1794,Données!$P$2:$P$11,Données!$Q$2:$Q$11,""))</f>
        <v/>
      </c>
    </row>
    <row r="1795" spans="1:10" ht="24.75" customHeight="1" x14ac:dyDescent="0.25">
      <c r="A1795" s="100"/>
      <c r="B1795" s="100"/>
      <c r="C1795" s="100"/>
      <c r="D1795" s="105" t="str">
        <f>IF(OR(Historique!$B1795="",Historique!$C1795=""),"",IF(IFERROR(COUNTIF(INDEX(Données!$E$2:$Z$100,0,MATCH(Historique!$B1795,Données!$E$1:$Z$1,0)),Historique!$C1795),0)&gt;0,"OK","⚠ ERREUR"))</f>
        <v/>
      </c>
      <c r="F1795" s="148" t="b">
        <v>0</v>
      </c>
      <c r="J1795" s="2" t="str">
        <f>IF(B1795="","",_xlfn.XLOOKUP(B1795,Données!$P$2:$P$11,Données!$Q$2:$Q$11,""))</f>
        <v/>
      </c>
    </row>
    <row r="1796" spans="1:10" ht="24.75" customHeight="1" x14ac:dyDescent="0.25">
      <c r="A1796" s="100"/>
      <c r="B1796" s="100"/>
      <c r="C1796" s="100"/>
      <c r="D1796" s="105" t="str">
        <f>IF(OR(Historique!$B1796="",Historique!$C1796=""),"",IF(IFERROR(COUNTIF(INDEX(Données!$E$2:$Z$100,0,MATCH(Historique!$B1796,Données!$E$1:$Z$1,0)),Historique!$C1796),0)&gt;0,"OK","⚠ ERREUR"))</f>
        <v/>
      </c>
      <c r="F1796" s="148" t="b">
        <v>0</v>
      </c>
      <c r="J1796" s="2" t="str">
        <f>IF(B1796="","",_xlfn.XLOOKUP(B1796,Données!$P$2:$P$11,Données!$Q$2:$Q$11,""))</f>
        <v/>
      </c>
    </row>
    <row r="1797" spans="1:10" ht="24.75" customHeight="1" x14ac:dyDescent="0.25">
      <c r="A1797" s="100"/>
      <c r="B1797" s="100"/>
      <c r="C1797" s="100"/>
      <c r="D1797" s="105" t="str">
        <f>IF(OR(Historique!$B1797="",Historique!$C1797=""),"",IF(IFERROR(COUNTIF(INDEX(Données!$E$2:$Z$100,0,MATCH(Historique!$B1797,Données!$E$1:$Z$1,0)),Historique!$C1797),0)&gt;0,"OK","⚠ ERREUR"))</f>
        <v/>
      </c>
      <c r="F1797" s="148" t="b">
        <v>0</v>
      </c>
      <c r="J1797" s="2" t="str">
        <f>IF(B1797="","",_xlfn.XLOOKUP(B1797,Données!$P$2:$P$11,Données!$Q$2:$Q$11,""))</f>
        <v/>
      </c>
    </row>
    <row r="1798" spans="1:10" ht="24.75" customHeight="1" x14ac:dyDescent="0.25">
      <c r="A1798" s="100"/>
      <c r="B1798" s="100"/>
      <c r="C1798" s="100"/>
      <c r="D1798" s="105" t="str">
        <f>IF(OR(Historique!$B1798="",Historique!$C1798=""),"",IF(IFERROR(COUNTIF(INDEX(Données!$E$2:$Z$100,0,MATCH(Historique!$B1798,Données!$E$1:$Z$1,0)),Historique!$C1798),0)&gt;0,"OK","⚠ ERREUR"))</f>
        <v/>
      </c>
      <c r="F1798" s="148" t="b">
        <v>0</v>
      </c>
      <c r="J1798" s="2" t="str">
        <f>IF(B1798="","",_xlfn.XLOOKUP(B1798,Données!$P$2:$P$11,Données!$Q$2:$Q$11,""))</f>
        <v/>
      </c>
    </row>
    <row r="1799" spans="1:10" ht="24.75" customHeight="1" x14ac:dyDescent="0.25">
      <c r="A1799" s="100"/>
      <c r="B1799" s="100"/>
      <c r="C1799" s="100"/>
      <c r="D1799" s="105" t="str">
        <f>IF(OR(Historique!$B1799="",Historique!$C1799=""),"",IF(IFERROR(COUNTIF(INDEX(Données!$E$2:$Z$100,0,MATCH(Historique!$B1799,Données!$E$1:$Z$1,0)),Historique!$C1799),0)&gt;0,"OK","⚠ ERREUR"))</f>
        <v/>
      </c>
      <c r="F1799" s="148" t="b">
        <v>0</v>
      </c>
      <c r="J1799" s="2" t="str">
        <f>IF(B1799="","",_xlfn.XLOOKUP(B1799,Données!$P$2:$P$11,Données!$Q$2:$Q$11,""))</f>
        <v/>
      </c>
    </row>
    <row r="1800" spans="1:10" ht="24.75" customHeight="1" x14ac:dyDescent="0.25">
      <c r="A1800" s="100"/>
      <c r="B1800" s="100"/>
      <c r="C1800" s="100"/>
      <c r="D1800" s="105" t="str">
        <f>IF(OR(Historique!$B1800="",Historique!$C1800=""),"",IF(IFERROR(COUNTIF(INDEX(Données!$E$2:$Z$100,0,MATCH(Historique!$B1800,Données!$E$1:$Z$1,0)),Historique!$C1800),0)&gt;0,"OK","⚠ ERREUR"))</f>
        <v/>
      </c>
      <c r="F1800" s="148" t="b">
        <v>0</v>
      </c>
      <c r="J1800" s="2" t="str">
        <f>IF(B1800="","",_xlfn.XLOOKUP(B1800,Données!$P$2:$P$11,Données!$Q$2:$Q$11,""))</f>
        <v/>
      </c>
    </row>
    <row r="1801" spans="1:10" ht="24.75" customHeight="1" x14ac:dyDescent="0.25">
      <c r="A1801" s="100"/>
      <c r="B1801" s="100"/>
      <c r="C1801" s="100"/>
      <c r="D1801" s="105" t="str">
        <f>IF(OR(Historique!$B1801="",Historique!$C1801=""),"",IF(IFERROR(COUNTIF(INDEX(Données!$E$2:$Z$100,0,MATCH(Historique!$B1801,Données!$E$1:$Z$1,0)),Historique!$C1801),0)&gt;0,"OK","⚠ ERREUR"))</f>
        <v/>
      </c>
      <c r="F1801" s="148" t="b">
        <v>0</v>
      </c>
      <c r="J1801" s="2" t="str">
        <f>IF(B1801="","",_xlfn.XLOOKUP(B1801,Données!$P$2:$P$11,Données!$Q$2:$Q$11,""))</f>
        <v/>
      </c>
    </row>
    <row r="1802" spans="1:10" ht="24.75" customHeight="1" x14ac:dyDescent="0.25">
      <c r="A1802" s="100"/>
      <c r="B1802" s="100"/>
      <c r="C1802" s="100"/>
      <c r="D1802" s="105" t="str">
        <f>IF(OR(Historique!$B1802="",Historique!$C1802=""),"",IF(IFERROR(COUNTIF(INDEX(Données!$E$2:$Z$100,0,MATCH(Historique!$B1802,Données!$E$1:$Z$1,0)),Historique!$C1802),0)&gt;0,"OK","⚠ ERREUR"))</f>
        <v/>
      </c>
      <c r="F1802" s="148" t="b">
        <v>0</v>
      </c>
      <c r="J1802" s="2" t="str">
        <f>IF(B1802="","",_xlfn.XLOOKUP(B1802,Données!$P$2:$P$11,Données!$Q$2:$Q$11,""))</f>
        <v/>
      </c>
    </row>
    <row r="1803" spans="1:10" ht="24.75" customHeight="1" x14ac:dyDescent="0.25">
      <c r="A1803" s="100"/>
      <c r="B1803" s="100"/>
      <c r="C1803" s="100"/>
      <c r="D1803" s="105" t="str">
        <f>IF(OR(Historique!$B1803="",Historique!$C1803=""),"",IF(IFERROR(COUNTIF(INDEX(Données!$E$2:$Z$100,0,MATCH(Historique!$B1803,Données!$E$1:$Z$1,0)),Historique!$C1803),0)&gt;0,"OK","⚠ ERREUR"))</f>
        <v/>
      </c>
      <c r="F1803" s="148" t="b">
        <v>0</v>
      </c>
      <c r="J1803" s="2" t="str">
        <f>IF(B1803="","",_xlfn.XLOOKUP(B1803,Données!$P$2:$P$11,Données!$Q$2:$Q$11,""))</f>
        <v/>
      </c>
    </row>
    <row r="1804" spans="1:10" ht="24.75" customHeight="1" x14ac:dyDescent="0.25">
      <c r="A1804" s="100"/>
      <c r="B1804" s="100"/>
      <c r="C1804" s="100"/>
      <c r="D1804" s="105" t="str">
        <f>IF(OR(Historique!$B1804="",Historique!$C1804=""),"",IF(IFERROR(COUNTIF(INDEX(Données!$E$2:$Z$100,0,MATCH(Historique!$B1804,Données!$E$1:$Z$1,0)),Historique!$C1804),0)&gt;0,"OK","⚠ ERREUR"))</f>
        <v/>
      </c>
      <c r="F1804" s="148" t="b">
        <v>0</v>
      </c>
      <c r="J1804" s="2" t="str">
        <f>IF(B1804="","",_xlfn.XLOOKUP(B1804,Données!$P$2:$P$11,Données!$Q$2:$Q$11,""))</f>
        <v/>
      </c>
    </row>
    <row r="1805" spans="1:10" ht="24.75" customHeight="1" x14ac:dyDescent="0.25">
      <c r="A1805" s="100"/>
      <c r="B1805" s="100"/>
      <c r="C1805" s="100"/>
      <c r="D1805" s="105" t="str">
        <f>IF(OR(Historique!$B1805="",Historique!$C1805=""),"",IF(IFERROR(COUNTIF(INDEX(Données!$E$2:$Z$100,0,MATCH(Historique!$B1805,Données!$E$1:$Z$1,0)),Historique!$C1805),0)&gt;0,"OK","⚠ ERREUR"))</f>
        <v/>
      </c>
      <c r="F1805" s="148" t="b">
        <v>0</v>
      </c>
      <c r="J1805" s="2" t="str">
        <f>IF(B1805="","",_xlfn.XLOOKUP(B1805,Données!$P$2:$P$11,Données!$Q$2:$Q$11,""))</f>
        <v/>
      </c>
    </row>
    <row r="1806" spans="1:10" ht="24.75" customHeight="1" x14ac:dyDescent="0.25">
      <c r="A1806" s="100"/>
      <c r="B1806" s="100"/>
      <c r="C1806" s="100"/>
      <c r="D1806" s="105" t="str">
        <f>IF(OR(Historique!$B1806="",Historique!$C1806=""),"",IF(IFERROR(COUNTIF(INDEX(Données!$E$2:$Z$100,0,MATCH(Historique!$B1806,Données!$E$1:$Z$1,0)),Historique!$C1806),0)&gt;0,"OK","⚠ ERREUR"))</f>
        <v/>
      </c>
      <c r="F1806" s="148" t="b">
        <v>0</v>
      </c>
      <c r="J1806" s="2" t="str">
        <f>IF(B1806="","",_xlfn.XLOOKUP(B1806,Données!$P$2:$P$11,Données!$Q$2:$Q$11,""))</f>
        <v/>
      </c>
    </row>
    <row r="1807" spans="1:10" ht="24.75" customHeight="1" x14ac:dyDescent="0.25">
      <c r="A1807" s="100"/>
      <c r="B1807" s="100"/>
      <c r="C1807" s="100"/>
      <c r="D1807" s="105" t="str">
        <f>IF(OR(Historique!$B1807="",Historique!$C1807=""),"",IF(IFERROR(COUNTIF(INDEX(Données!$E$2:$Z$100,0,MATCH(Historique!$B1807,Données!$E$1:$Z$1,0)),Historique!$C1807),0)&gt;0,"OK","⚠ ERREUR"))</f>
        <v/>
      </c>
      <c r="F1807" s="148" t="b">
        <v>0</v>
      </c>
      <c r="J1807" s="2" t="str">
        <f>IF(B1807="","",_xlfn.XLOOKUP(B1807,Données!$P$2:$P$11,Données!$Q$2:$Q$11,""))</f>
        <v/>
      </c>
    </row>
    <row r="1808" spans="1:10" ht="24.75" customHeight="1" x14ac:dyDescent="0.25">
      <c r="A1808" s="100"/>
      <c r="B1808" s="100"/>
      <c r="C1808" s="100"/>
      <c r="D1808" s="105" t="str">
        <f>IF(OR(Historique!$B1808="",Historique!$C1808=""),"",IF(IFERROR(COUNTIF(INDEX(Données!$E$2:$Z$100,0,MATCH(Historique!$B1808,Données!$E$1:$Z$1,0)),Historique!$C1808),0)&gt;0,"OK","⚠ ERREUR"))</f>
        <v/>
      </c>
      <c r="F1808" s="148" t="b">
        <v>0</v>
      </c>
      <c r="J1808" s="2" t="str">
        <f>IF(B1808="","",_xlfn.XLOOKUP(B1808,Données!$P$2:$P$11,Données!$Q$2:$Q$11,""))</f>
        <v/>
      </c>
    </row>
    <row r="1809" spans="1:10" ht="24.75" customHeight="1" x14ac:dyDescent="0.25">
      <c r="A1809" s="100"/>
      <c r="B1809" s="100"/>
      <c r="C1809" s="100"/>
      <c r="D1809" s="105" t="str">
        <f>IF(OR(Historique!$B1809="",Historique!$C1809=""),"",IF(IFERROR(COUNTIF(INDEX(Données!$E$2:$Z$100,0,MATCH(Historique!$B1809,Données!$E$1:$Z$1,0)),Historique!$C1809),0)&gt;0,"OK","⚠ ERREUR"))</f>
        <v/>
      </c>
      <c r="F1809" s="148" t="b">
        <v>0</v>
      </c>
      <c r="J1809" s="2" t="str">
        <f>IF(B1809="","",_xlfn.XLOOKUP(B1809,Données!$P$2:$P$11,Données!$Q$2:$Q$11,""))</f>
        <v/>
      </c>
    </row>
    <row r="1810" spans="1:10" ht="24.75" customHeight="1" x14ac:dyDescent="0.25">
      <c r="A1810" s="100"/>
      <c r="B1810" s="100"/>
      <c r="C1810" s="100"/>
      <c r="D1810" s="105" t="str">
        <f>IF(OR(Historique!$B1810="",Historique!$C1810=""),"",IF(IFERROR(COUNTIF(INDEX(Données!$E$2:$Z$100,0,MATCH(Historique!$B1810,Données!$E$1:$Z$1,0)),Historique!$C1810),0)&gt;0,"OK","⚠ ERREUR"))</f>
        <v/>
      </c>
      <c r="F1810" s="148" t="b">
        <v>0</v>
      </c>
      <c r="J1810" s="2" t="str">
        <f>IF(B1810="","",_xlfn.XLOOKUP(B1810,Données!$P$2:$P$11,Données!$Q$2:$Q$11,""))</f>
        <v/>
      </c>
    </row>
    <row r="1811" spans="1:10" ht="24.75" customHeight="1" x14ac:dyDescent="0.25">
      <c r="A1811" s="100"/>
      <c r="B1811" s="100"/>
      <c r="C1811" s="100"/>
      <c r="D1811" s="105" t="str">
        <f>IF(OR(Historique!$B1811="",Historique!$C1811=""),"",IF(IFERROR(COUNTIF(INDEX(Données!$E$2:$Z$100,0,MATCH(Historique!$B1811,Données!$E$1:$Z$1,0)),Historique!$C1811),0)&gt;0,"OK","⚠ ERREUR"))</f>
        <v/>
      </c>
      <c r="F1811" s="148" t="b">
        <v>0</v>
      </c>
      <c r="J1811" s="2" t="str">
        <f>IF(B1811="","",_xlfn.XLOOKUP(B1811,Données!$P$2:$P$11,Données!$Q$2:$Q$11,""))</f>
        <v/>
      </c>
    </row>
    <row r="1812" spans="1:10" ht="24.75" customHeight="1" x14ac:dyDescent="0.25">
      <c r="A1812" s="100"/>
      <c r="B1812" s="100"/>
      <c r="C1812" s="100"/>
      <c r="D1812" s="105" t="str">
        <f>IF(OR(Historique!$B1812="",Historique!$C1812=""),"",IF(IFERROR(COUNTIF(INDEX(Données!$E$2:$Z$100,0,MATCH(Historique!$B1812,Données!$E$1:$Z$1,0)),Historique!$C1812),0)&gt;0,"OK","⚠ ERREUR"))</f>
        <v/>
      </c>
      <c r="F1812" s="148" t="b">
        <v>0</v>
      </c>
      <c r="J1812" s="2" t="str">
        <f>IF(B1812="","",_xlfn.XLOOKUP(B1812,Données!$P$2:$P$11,Données!$Q$2:$Q$11,""))</f>
        <v/>
      </c>
    </row>
    <row r="1813" spans="1:10" ht="24.75" customHeight="1" x14ac:dyDescent="0.25">
      <c r="A1813" s="100"/>
      <c r="B1813" s="100"/>
      <c r="C1813" s="100"/>
      <c r="D1813" s="105" t="str">
        <f>IF(OR(Historique!$B1813="",Historique!$C1813=""),"",IF(IFERROR(COUNTIF(INDEX(Données!$E$2:$Z$100,0,MATCH(Historique!$B1813,Données!$E$1:$Z$1,0)),Historique!$C1813),0)&gt;0,"OK","⚠ ERREUR"))</f>
        <v/>
      </c>
      <c r="F1813" s="148" t="b">
        <v>0</v>
      </c>
      <c r="J1813" s="2" t="str">
        <f>IF(B1813="","",_xlfn.XLOOKUP(B1813,Données!$P$2:$P$11,Données!$Q$2:$Q$11,""))</f>
        <v/>
      </c>
    </row>
    <row r="1814" spans="1:10" ht="24.75" customHeight="1" x14ac:dyDescent="0.25">
      <c r="A1814" s="100"/>
      <c r="B1814" s="100"/>
      <c r="C1814" s="100"/>
      <c r="D1814" s="105" t="str">
        <f>IF(OR(Historique!$B1814="",Historique!$C1814=""),"",IF(IFERROR(COUNTIF(INDEX(Données!$E$2:$Z$100,0,MATCH(Historique!$B1814,Données!$E$1:$Z$1,0)),Historique!$C1814),0)&gt;0,"OK","⚠ ERREUR"))</f>
        <v/>
      </c>
      <c r="F1814" s="148" t="b">
        <v>0</v>
      </c>
      <c r="J1814" s="2" t="str">
        <f>IF(B1814="","",_xlfn.XLOOKUP(B1814,Données!$P$2:$P$11,Données!$Q$2:$Q$11,""))</f>
        <v/>
      </c>
    </row>
    <row r="1815" spans="1:10" ht="24.75" customHeight="1" x14ac:dyDescent="0.25">
      <c r="A1815" s="100"/>
      <c r="B1815" s="100"/>
      <c r="C1815" s="100"/>
      <c r="D1815" s="105" t="str">
        <f>IF(OR(Historique!$B1815="",Historique!$C1815=""),"",IF(IFERROR(COUNTIF(INDEX(Données!$E$2:$Z$100,0,MATCH(Historique!$B1815,Données!$E$1:$Z$1,0)),Historique!$C1815),0)&gt;0,"OK","⚠ ERREUR"))</f>
        <v/>
      </c>
      <c r="F1815" s="148" t="b">
        <v>0</v>
      </c>
      <c r="J1815" s="2" t="str">
        <f>IF(B1815="","",_xlfn.XLOOKUP(B1815,Données!$P$2:$P$11,Données!$Q$2:$Q$11,""))</f>
        <v/>
      </c>
    </row>
    <row r="1816" spans="1:10" ht="24.75" customHeight="1" x14ac:dyDescent="0.25">
      <c r="A1816" s="100"/>
      <c r="B1816" s="100"/>
      <c r="C1816" s="100"/>
      <c r="D1816" s="105" t="str">
        <f>IF(OR(Historique!$B1816="",Historique!$C1816=""),"",IF(IFERROR(COUNTIF(INDEX(Données!$E$2:$Z$100,0,MATCH(Historique!$B1816,Données!$E$1:$Z$1,0)),Historique!$C1816),0)&gt;0,"OK","⚠ ERREUR"))</f>
        <v/>
      </c>
      <c r="F1816" s="148" t="b">
        <v>0</v>
      </c>
      <c r="J1816" s="2" t="str">
        <f>IF(B1816="","",_xlfn.XLOOKUP(B1816,Données!$P$2:$P$11,Données!$Q$2:$Q$11,""))</f>
        <v/>
      </c>
    </row>
    <row r="1817" spans="1:10" ht="24.75" customHeight="1" x14ac:dyDescent="0.25">
      <c r="A1817" s="100"/>
      <c r="B1817" s="100"/>
      <c r="C1817" s="100"/>
      <c r="D1817" s="105" t="str">
        <f>IF(OR(Historique!$B1817="",Historique!$C1817=""),"",IF(IFERROR(COUNTIF(INDEX(Données!$E$2:$Z$100,0,MATCH(Historique!$B1817,Données!$E$1:$Z$1,0)),Historique!$C1817),0)&gt;0,"OK","⚠ ERREUR"))</f>
        <v/>
      </c>
      <c r="F1817" s="148" t="b">
        <v>0</v>
      </c>
      <c r="J1817" s="2" t="str">
        <f>IF(B1817="","",_xlfn.XLOOKUP(B1817,Données!$P$2:$P$11,Données!$Q$2:$Q$11,""))</f>
        <v/>
      </c>
    </row>
    <row r="1818" spans="1:10" ht="24.75" customHeight="1" x14ac:dyDescent="0.25">
      <c r="A1818" s="100"/>
      <c r="B1818" s="100"/>
      <c r="C1818" s="100"/>
      <c r="D1818" s="105" t="str">
        <f>IF(OR(Historique!$B1818="",Historique!$C1818=""),"",IF(IFERROR(COUNTIF(INDEX(Données!$E$2:$Z$100,0,MATCH(Historique!$B1818,Données!$E$1:$Z$1,0)),Historique!$C1818),0)&gt;0,"OK","⚠ ERREUR"))</f>
        <v/>
      </c>
      <c r="F1818" s="148" t="b">
        <v>0</v>
      </c>
      <c r="J1818" s="2" t="str">
        <f>IF(B1818="","",_xlfn.XLOOKUP(B1818,Données!$P$2:$P$11,Données!$Q$2:$Q$11,""))</f>
        <v/>
      </c>
    </row>
    <row r="1819" spans="1:10" ht="24.75" customHeight="1" x14ac:dyDescent="0.25">
      <c r="A1819" s="100"/>
      <c r="B1819" s="100"/>
      <c r="C1819" s="100"/>
      <c r="D1819" s="105" t="str">
        <f>IF(OR(Historique!$B1819="",Historique!$C1819=""),"",IF(IFERROR(COUNTIF(INDEX(Données!$E$2:$Z$100,0,MATCH(Historique!$B1819,Données!$E$1:$Z$1,0)),Historique!$C1819),0)&gt;0,"OK","⚠ ERREUR"))</f>
        <v/>
      </c>
      <c r="F1819" s="148" t="b">
        <v>0</v>
      </c>
      <c r="J1819" s="2" t="str">
        <f>IF(B1819="","",_xlfn.XLOOKUP(B1819,Données!$P$2:$P$11,Données!$Q$2:$Q$11,""))</f>
        <v/>
      </c>
    </row>
    <row r="1820" spans="1:10" ht="24.75" customHeight="1" x14ac:dyDescent="0.25">
      <c r="A1820" s="100"/>
      <c r="B1820" s="100"/>
      <c r="C1820" s="100"/>
      <c r="D1820" s="105" t="str">
        <f>IF(OR(Historique!$B1820="",Historique!$C1820=""),"",IF(IFERROR(COUNTIF(INDEX(Données!$E$2:$Z$100,0,MATCH(Historique!$B1820,Données!$E$1:$Z$1,0)),Historique!$C1820),0)&gt;0,"OK","⚠ ERREUR"))</f>
        <v/>
      </c>
      <c r="F1820" s="148" t="b">
        <v>0</v>
      </c>
      <c r="J1820" s="2" t="str">
        <f>IF(B1820="","",_xlfn.XLOOKUP(B1820,Données!$P$2:$P$11,Données!$Q$2:$Q$11,""))</f>
        <v/>
      </c>
    </row>
    <row r="1821" spans="1:10" ht="24.75" customHeight="1" x14ac:dyDescent="0.25">
      <c r="A1821" s="100"/>
      <c r="B1821" s="100"/>
      <c r="C1821" s="100"/>
      <c r="D1821" s="105" t="str">
        <f>IF(OR(Historique!$B1821="",Historique!$C1821=""),"",IF(IFERROR(COUNTIF(INDEX(Données!$E$2:$Z$100,0,MATCH(Historique!$B1821,Données!$E$1:$Z$1,0)),Historique!$C1821),0)&gt;0,"OK","⚠ ERREUR"))</f>
        <v/>
      </c>
      <c r="F1821" s="148" t="b">
        <v>0</v>
      </c>
      <c r="J1821" s="2" t="str">
        <f>IF(B1821="","",_xlfn.XLOOKUP(B1821,Données!$P$2:$P$11,Données!$Q$2:$Q$11,""))</f>
        <v/>
      </c>
    </row>
    <row r="1822" spans="1:10" ht="24.75" customHeight="1" x14ac:dyDescent="0.25">
      <c r="A1822" s="100"/>
      <c r="B1822" s="100"/>
      <c r="C1822" s="100"/>
      <c r="D1822" s="105" t="str">
        <f>IF(OR(Historique!$B1822="",Historique!$C1822=""),"",IF(IFERROR(COUNTIF(INDEX(Données!$E$2:$Z$100,0,MATCH(Historique!$B1822,Données!$E$1:$Z$1,0)),Historique!$C1822),0)&gt;0,"OK","⚠ ERREUR"))</f>
        <v/>
      </c>
      <c r="F1822" s="148" t="b">
        <v>0</v>
      </c>
      <c r="J1822" s="2" t="str">
        <f>IF(B1822="","",_xlfn.XLOOKUP(B1822,Données!$P$2:$P$11,Données!$Q$2:$Q$11,""))</f>
        <v/>
      </c>
    </row>
    <row r="1823" spans="1:10" ht="24.75" customHeight="1" x14ac:dyDescent="0.25">
      <c r="A1823" s="100"/>
      <c r="B1823" s="100"/>
      <c r="C1823" s="100"/>
      <c r="D1823" s="105" t="str">
        <f>IF(OR(Historique!$B1823="",Historique!$C1823=""),"",IF(IFERROR(COUNTIF(INDEX(Données!$E$2:$Z$100,0,MATCH(Historique!$B1823,Données!$E$1:$Z$1,0)),Historique!$C1823),0)&gt;0,"OK","⚠ ERREUR"))</f>
        <v/>
      </c>
      <c r="F1823" s="148" t="b">
        <v>0</v>
      </c>
      <c r="J1823" s="2" t="str">
        <f>IF(B1823="","",_xlfn.XLOOKUP(B1823,Données!$P$2:$P$11,Données!$Q$2:$Q$11,""))</f>
        <v/>
      </c>
    </row>
    <row r="1824" spans="1:10" ht="24.75" customHeight="1" x14ac:dyDescent="0.25">
      <c r="A1824" s="100"/>
      <c r="B1824" s="100"/>
      <c r="C1824" s="100"/>
      <c r="D1824" s="105" t="str">
        <f>IF(OR(Historique!$B1824="",Historique!$C1824=""),"",IF(IFERROR(COUNTIF(INDEX(Données!$E$2:$Z$100,0,MATCH(Historique!$B1824,Données!$E$1:$Z$1,0)),Historique!$C1824),0)&gt;0,"OK","⚠ ERREUR"))</f>
        <v/>
      </c>
      <c r="F1824" s="148" t="b">
        <v>0</v>
      </c>
      <c r="J1824" s="2" t="str">
        <f>IF(B1824="","",_xlfn.XLOOKUP(B1824,Données!$P$2:$P$11,Données!$Q$2:$Q$11,""))</f>
        <v/>
      </c>
    </row>
    <row r="1825" spans="1:10" ht="24.75" customHeight="1" x14ac:dyDescent="0.25">
      <c r="A1825" s="100"/>
      <c r="B1825" s="100"/>
      <c r="C1825" s="100"/>
      <c r="D1825" s="105" t="str">
        <f>IF(OR(Historique!$B1825="",Historique!$C1825=""),"",IF(IFERROR(COUNTIF(INDEX(Données!$E$2:$Z$100,0,MATCH(Historique!$B1825,Données!$E$1:$Z$1,0)),Historique!$C1825),0)&gt;0,"OK","⚠ ERREUR"))</f>
        <v/>
      </c>
      <c r="F1825" s="148" t="b">
        <v>0</v>
      </c>
      <c r="J1825" s="2" t="str">
        <f>IF(B1825="","",_xlfn.XLOOKUP(B1825,Données!$P$2:$P$11,Données!$Q$2:$Q$11,""))</f>
        <v/>
      </c>
    </row>
    <row r="1826" spans="1:10" ht="24.75" customHeight="1" x14ac:dyDescent="0.25">
      <c r="A1826" s="100"/>
      <c r="B1826" s="100"/>
      <c r="C1826" s="100"/>
      <c r="D1826" s="105" t="str">
        <f>IF(OR(Historique!$B1826="",Historique!$C1826=""),"",IF(IFERROR(COUNTIF(INDEX(Données!$E$2:$Z$100,0,MATCH(Historique!$B1826,Données!$E$1:$Z$1,0)),Historique!$C1826),0)&gt;0,"OK","⚠ ERREUR"))</f>
        <v/>
      </c>
      <c r="F1826" s="148" t="b">
        <v>0</v>
      </c>
      <c r="J1826" s="2" t="str">
        <f>IF(B1826="","",_xlfn.XLOOKUP(B1826,Données!$P$2:$P$11,Données!$Q$2:$Q$11,""))</f>
        <v/>
      </c>
    </row>
    <row r="1827" spans="1:10" ht="24.75" customHeight="1" x14ac:dyDescent="0.25">
      <c r="A1827" s="100"/>
      <c r="B1827" s="100"/>
      <c r="C1827" s="100"/>
      <c r="D1827" s="105" t="str">
        <f>IF(OR(Historique!$B1827="",Historique!$C1827=""),"",IF(IFERROR(COUNTIF(INDEX(Données!$E$2:$Z$100,0,MATCH(Historique!$B1827,Données!$E$1:$Z$1,0)),Historique!$C1827),0)&gt;0,"OK","⚠ ERREUR"))</f>
        <v/>
      </c>
      <c r="F1827" s="148" t="b">
        <v>0</v>
      </c>
      <c r="J1827" s="2" t="str">
        <f>IF(B1827="","",_xlfn.XLOOKUP(B1827,Données!$P$2:$P$11,Données!$Q$2:$Q$11,""))</f>
        <v/>
      </c>
    </row>
    <row r="1828" spans="1:10" ht="24.75" customHeight="1" x14ac:dyDescent="0.25">
      <c r="A1828" s="100"/>
      <c r="B1828" s="100"/>
      <c r="C1828" s="100"/>
      <c r="D1828" s="105" t="str">
        <f>IF(OR(Historique!$B1828="",Historique!$C1828=""),"",IF(IFERROR(COUNTIF(INDEX(Données!$E$2:$Z$100,0,MATCH(Historique!$B1828,Données!$E$1:$Z$1,0)),Historique!$C1828),0)&gt;0,"OK","⚠ ERREUR"))</f>
        <v/>
      </c>
      <c r="F1828" s="148" t="b">
        <v>0</v>
      </c>
      <c r="J1828" s="2" t="str">
        <f>IF(B1828="","",_xlfn.XLOOKUP(B1828,Données!$P$2:$P$11,Données!$Q$2:$Q$11,""))</f>
        <v/>
      </c>
    </row>
    <row r="1829" spans="1:10" ht="24.75" customHeight="1" x14ac:dyDescent="0.25">
      <c r="A1829" s="100"/>
      <c r="B1829" s="100"/>
      <c r="C1829" s="100"/>
      <c r="D1829" s="105" t="str">
        <f>IF(OR(Historique!$B1829="",Historique!$C1829=""),"",IF(IFERROR(COUNTIF(INDEX(Données!$E$2:$Z$100,0,MATCH(Historique!$B1829,Données!$E$1:$Z$1,0)),Historique!$C1829),0)&gt;0,"OK","⚠ ERREUR"))</f>
        <v/>
      </c>
      <c r="F1829" s="148" t="b">
        <v>0</v>
      </c>
      <c r="J1829" s="2" t="str">
        <f>IF(B1829="","",_xlfn.XLOOKUP(B1829,Données!$P$2:$P$11,Données!$Q$2:$Q$11,""))</f>
        <v/>
      </c>
    </row>
    <row r="1830" spans="1:10" ht="24.75" customHeight="1" x14ac:dyDescent="0.25">
      <c r="A1830" s="100"/>
      <c r="B1830" s="100"/>
      <c r="C1830" s="100"/>
      <c r="D1830" s="105" t="str">
        <f>IF(OR(Historique!$B1830="",Historique!$C1830=""),"",IF(IFERROR(COUNTIF(INDEX(Données!$E$2:$Z$100,0,MATCH(Historique!$B1830,Données!$E$1:$Z$1,0)),Historique!$C1830),0)&gt;0,"OK","⚠ ERREUR"))</f>
        <v/>
      </c>
      <c r="F1830" s="148" t="b">
        <v>0</v>
      </c>
      <c r="J1830" s="2" t="str">
        <f>IF(B1830="","",_xlfn.XLOOKUP(B1830,Données!$P$2:$P$11,Données!$Q$2:$Q$11,""))</f>
        <v/>
      </c>
    </row>
    <row r="1831" spans="1:10" ht="24.75" customHeight="1" x14ac:dyDescent="0.25">
      <c r="A1831" s="100"/>
      <c r="B1831" s="100"/>
      <c r="C1831" s="100"/>
      <c r="D1831" s="105" t="str">
        <f>IF(OR(Historique!$B1831="",Historique!$C1831=""),"",IF(IFERROR(COUNTIF(INDEX(Données!$E$2:$Z$100,0,MATCH(Historique!$B1831,Données!$E$1:$Z$1,0)),Historique!$C1831),0)&gt;0,"OK","⚠ ERREUR"))</f>
        <v/>
      </c>
      <c r="F1831" s="148" t="b">
        <v>0</v>
      </c>
      <c r="J1831" s="2" t="str">
        <f>IF(B1831="","",_xlfn.XLOOKUP(B1831,Données!$P$2:$P$11,Données!$Q$2:$Q$11,""))</f>
        <v/>
      </c>
    </row>
    <row r="1832" spans="1:10" ht="24.75" customHeight="1" x14ac:dyDescent="0.25">
      <c r="A1832" s="100"/>
      <c r="B1832" s="100"/>
      <c r="C1832" s="100"/>
      <c r="D1832" s="105" t="str">
        <f>IF(OR(Historique!$B1832="",Historique!$C1832=""),"",IF(IFERROR(COUNTIF(INDEX(Données!$E$2:$Z$100,0,MATCH(Historique!$B1832,Données!$E$1:$Z$1,0)),Historique!$C1832),0)&gt;0,"OK","⚠ ERREUR"))</f>
        <v/>
      </c>
      <c r="F1832" s="148" t="b">
        <v>0</v>
      </c>
      <c r="J1832" s="2" t="str">
        <f>IF(B1832="","",_xlfn.XLOOKUP(B1832,Données!$P$2:$P$11,Données!$Q$2:$Q$11,""))</f>
        <v/>
      </c>
    </row>
    <row r="1833" spans="1:10" ht="24.75" customHeight="1" x14ac:dyDescent="0.25">
      <c r="A1833" s="100"/>
      <c r="B1833" s="100"/>
      <c r="C1833" s="100"/>
      <c r="D1833" s="105" t="str">
        <f>IF(OR(Historique!$B1833="",Historique!$C1833=""),"",IF(IFERROR(COUNTIF(INDEX(Données!$E$2:$Z$100,0,MATCH(Historique!$B1833,Données!$E$1:$Z$1,0)),Historique!$C1833),0)&gt;0,"OK","⚠ ERREUR"))</f>
        <v/>
      </c>
      <c r="F1833" s="148" t="b">
        <v>0</v>
      </c>
      <c r="J1833" s="2" t="str">
        <f>IF(B1833="","",_xlfn.XLOOKUP(B1833,Données!$P$2:$P$11,Données!$Q$2:$Q$11,""))</f>
        <v/>
      </c>
    </row>
    <row r="1834" spans="1:10" ht="24.75" customHeight="1" x14ac:dyDescent="0.25">
      <c r="A1834" s="100"/>
      <c r="B1834" s="100"/>
      <c r="C1834" s="100"/>
      <c r="D1834" s="105" t="str">
        <f>IF(OR(Historique!$B1834="",Historique!$C1834=""),"",IF(IFERROR(COUNTIF(INDEX(Données!$E$2:$Z$100,0,MATCH(Historique!$B1834,Données!$E$1:$Z$1,0)),Historique!$C1834),0)&gt;0,"OK","⚠ ERREUR"))</f>
        <v/>
      </c>
      <c r="F1834" s="148" t="b">
        <v>0</v>
      </c>
      <c r="J1834" s="2" t="str">
        <f>IF(B1834="","",_xlfn.XLOOKUP(B1834,Données!$P$2:$P$11,Données!$Q$2:$Q$11,""))</f>
        <v/>
      </c>
    </row>
    <row r="1835" spans="1:10" ht="24.75" customHeight="1" x14ac:dyDescent="0.25">
      <c r="A1835" s="100"/>
      <c r="B1835" s="100"/>
      <c r="C1835" s="100"/>
      <c r="D1835" s="105" t="str">
        <f>IF(OR(Historique!$B1835="",Historique!$C1835=""),"",IF(IFERROR(COUNTIF(INDEX(Données!$E$2:$Z$100,0,MATCH(Historique!$B1835,Données!$E$1:$Z$1,0)),Historique!$C1835),0)&gt;0,"OK","⚠ ERREUR"))</f>
        <v/>
      </c>
      <c r="F1835" s="148" t="b">
        <v>0</v>
      </c>
      <c r="J1835" s="2" t="str">
        <f>IF(B1835="","",_xlfn.XLOOKUP(B1835,Données!$P$2:$P$11,Données!$Q$2:$Q$11,""))</f>
        <v/>
      </c>
    </row>
    <row r="1836" spans="1:10" ht="24.75" customHeight="1" x14ac:dyDescent="0.25">
      <c r="A1836" s="100"/>
      <c r="B1836" s="100"/>
      <c r="C1836" s="100"/>
      <c r="D1836" s="105" t="str">
        <f>IF(OR(Historique!$B1836="",Historique!$C1836=""),"",IF(IFERROR(COUNTIF(INDEX(Données!$E$2:$Z$100,0,MATCH(Historique!$B1836,Données!$E$1:$Z$1,0)),Historique!$C1836),0)&gt;0,"OK","⚠ ERREUR"))</f>
        <v/>
      </c>
      <c r="F1836" s="148" t="b">
        <v>0</v>
      </c>
      <c r="J1836" s="2" t="str">
        <f>IF(B1836="","",_xlfn.XLOOKUP(B1836,Données!$P$2:$P$11,Données!$Q$2:$Q$11,""))</f>
        <v/>
      </c>
    </row>
    <row r="1837" spans="1:10" ht="24.75" customHeight="1" x14ac:dyDescent="0.25">
      <c r="A1837" s="100"/>
      <c r="B1837" s="100"/>
      <c r="C1837" s="100"/>
      <c r="D1837" s="105" t="str">
        <f>IF(OR(Historique!$B1837="",Historique!$C1837=""),"",IF(IFERROR(COUNTIF(INDEX(Données!$E$2:$Z$100,0,MATCH(Historique!$B1837,Données!$E$1:$Z$1,0)),Historique!$C1837),0)&gt;0,"OK","⚠ ERREUR"))</f>
        <v/>
      </c>
      <c r="F1837" s="148" t="b">
        <v>0</v>
      </c>
      <c r="J1837" s="2" t="str">
        <f>IF(B1837="","",_xlfn.XLOOKUP(B1837,Données!$P$2:$P$11,Données!$Q$2:$Q$11,""))</f>
        <v/>
      </c>
    </row>
    <row r="1838" spans="1:10" ht="24.75" customHeight="1" x14ac:dyDescent="0.25">
      <c r="A1838" s="100"/>
      <c r="B1838" s="100"/>
      <c r="C1838" s="100"/>
      <c r="D1838" s="105" t="str">
        <f>IF(OR(Historique!$B1838="",Historique!$C1838=""),"",IF(IFERROR(COUNTIF(INDEX(Données!$E$2:$Z$100,0,MATCH(Historique!$B1838,Données!$E$1:$Z$1,0)),Historique!$C1838),0)&gt;0,"OK","⚠ ERREUR"))</f>
        <v/>
      </c>
      <c r="F1838" s="148" t="b">
        <v>0</v>
      </c>
      <c r="J1838" s="2" t="str">
        <f>IF(B1838="","",_xlfn.XLOOKUP(B1838,Données!$P$2:$P$11,Données!$Q$2:$Q$11,""))</f>
        <v/>
      </c>
    </row>
    <row r="1839" spans="1:10" ht="24.75" customHeight="1" x14ac:dyDescent="0.25">
      <c r="A1839" s="100"/>
      <c r="B1839" s="100"/>
      <c r="C1839" s="100"/>
      <c r="D1839" s="105" t="str">
        <f>IF(OR(Historique!$B1839="",Historique!$C1839=""),"",IF(IFERROR(COUNTIF(INDEX(Données!$E$2:$Z$100,0,MATCH(Historique!$B1839,Données!$E$1:$Z$1,0)),Historique!$C1839),0)&gt;0,"OK","⚠ ERREUR"))</f>
        <v/>
      </c>
      <c r="F1839" s="148" t="b">
        <v>0</v>
      </c>
      <c r="J1839" s="2" t="str">
        <f>IF(B1839="","",_xlfn.XLOOKUP(B1839,Données!$P$2:$P$11,Données!$Q$2:$Q$11,""))</f>
        <v/>
      </c>
    </row>
    <row r="1840" spans="1:10" ht="24.75" customHeight="1" x14ac:dyDescent="0.25">
      <c r="A1840" s="100"/>
      <c r="B1840" s="100"/>
      <c r="C1840" s="100"/>
      <c r="D1840" s="105" t="str">
        <f>IF(OR(Historique!$B1840="",Historique!$C1840=""),"",IF(IFERROR(COUNTIF(INDEX(Données!$E$2:$Z$100,0,MATCH(Historique!$B1840,Données!$E$1:$Z$1,0)),Historique!$C1840),0)&gt;0,"OK","⚠ ERREUR"))</f>
        <v/>
      </c>
      <c r="F1840" s="148" t="b">
        <v>0</v>
      </c>
      <c r="J1840" s="2" t="str">
        <f>IF(B1840="","",_xlfn.XLOOKUP(B1840,Données!$P$2:$P$11,Données!$Q$2:$Q$11,""))</f>
        <v/>
      </c>
    </row>
    <row r="1841" spans="1:10" ht="24.75" customHeight="1" x14ac:dyDescent="0.25">
      <c r="A1841" s="100"/>
      <c r="B1841" s="100"/>
      <c r="C1841" s="100"/>
      <c r="D1841" s="105" t="str">
        <f>IF(OR(Historique!$B1841="",Historique!$C1841=""),"",IF(IFERROR(COUNTIF(INDEX(Données!$E$2:$Z$100,0,MATCH(Historique!$B1841,Données!$E$1:$Z$1,0)),Historique!$C1841),0)&gt;0,"OK","⚠ ERREUR"))</f>
        <v/>
      </c>
      <c r="F1841" s="148" t="b">
        <v>0</v>
      </c>
      <c r="J1841" s="2" t="str">
        <f>IF(B1841="","",_xlfn.XLOOKUP(B1841,Données!$P$2:$P$11,Données!$Q$2:$Q$11,""))</f>
        <v/>
      </c>
    </row>
    <row r="1842" spans="1:10" ht="24.75" customHeight="1" x14ac:dyDescent="0.25">
      <c r="A1842" s="100"/>
      <c r="B1842" s="100"/>
      <c r="C1842" s="100"/>
      <c r="D1842" s="105" t="str">
        <f>IF(OR(Historique!$B1842="",Historique!$C1842=""),"",IF(IFERROR(COUNTIF(INDEX(Données!$E$2:$Z$100,0,MATCH(Historique!$B1842,Données!$E$1:$Z$1,0)),Historique!$C1842),0)&gt;0,"OK","⚠ ERREUR"))</f>
        <v/>
      </c>
      <c r="F1842" s="148" t="b">
        <v>0</v>
      </c>
      <c r="J1842" s="2" t="str">
        <f>IF(B1842="","",_xlfn.XLOOKUP(B1842,Données!$P$2:$P$11,Données!$Q$2:$Q$11,""))</f>
        <v/>
      </c>
    </row>
    <row r="1843" spans="1:10" ht="24.75" customHeight="1" x14ac:dyDescent="0.25">
      <c r="A1843" s="100"/>
      <c r="B1843" s="100"/>
      <c r="C1843" s="100"/>
      <c r="D1843" s="105" t="str">
        <f>IF(OR(Historique!$B1843="",Historique!$C1843=""),"",IF(IFERROR(COUNTIF(INDEX(Données!$E$2:$Z$100,0,MATCH(Historique!$B1843,Données!$E$1:$Z$1,0)),Historique!$C1843),0)&gt;0,"OK","⚠ ERREUR"))</f>
        <v/>
      </c>
      <c r="F1843" s="148" t="b">
        <v>0</v>
      </c>
      <c r="J1843" s="2" t="str">
        <f>IF(B1843="","",_xlfn.XLOOKUP(B1843,Données!$P$2:$P$11,Données!$Q$2:$Q$11,""))</f>
        <v/>
      </c>
    </row>
    <row r="1844" spans="1:10" ht="24.75" customHeight="1" x14ac:dyDescent="0.25">
      <c r="A1844" s="100"/>
      <c r="B1844" s="100"/>
      <c r="C1844" s="100"/>
      <c r="D1844" s="105" t="str">
        <f>IF(OR(Historique!$B1844="",Historique!$C1844=""),"",IF(IFERROR(COUNTIF(INDEX(Données!$E$2:$Z$100,0,MATCH(Historique!$B1844,Données!$E$1:$Z$1,0)),Historique!$C1844),0)&gt;0,"OK","⚠ ERREUR"))</f>
        <v/>
      </c>
      <c r="F1844" s="148" t="b">
        <v>0</v>
      </c>
      <c r="J1844" s="2" t="str">
        <f>IF(B1844="","",_xlfn.XLOOKUP(B1844,Données!$P$2:$P$11,Données!$Q$2:$Q$11,""))</f>
        <v/>
      </c>
    </row>
    <row r="1845" spans="1:10" ht="24.75" customHeight="1" x14ac:dyDescent="0.25">
      <c r="A1845" s="100"/>
      <c r="B1845" s="100"/>
      <c r="C1845" s="100"/>
      <c r="D1845" s="105" t="str">
        <f>IF(OR(Historique!$B1845="",Historique!$C1845=""),"",IF(IFERROR(COUNTIF(INDEX(Données!$E$2:$Z$100,0,MATCH(Historique!$B1845,Données!$E$1:$Z$1,0)),Historique!$C1845),0)&gt;0,"OK","⚠ ERREUR"))</f>
        <v/>
      </c>
      <c r="F1845" s="148" t="b">
        <v>0</v>
      </c>
      <c r="J1845" s="2" t="str">
        <f>IF(B1845="","",_xlfn.XLOOKUP(B1845,Données!$P$2:$P$11,Données!$Q$2:$Q$11,""))</f>
        <v/>
      </c>
    </row>
    <row r="1846" spans="1:10" ht="24.75" customHeight="1" x14ac:dyDescent="0.25">
      <c r="A1846" s="100"/>
      <c r="B1846" s="100"/>
      <c r="C1846" s="100"/>
      <c r="D1846" s="105" t="str">
        <f>IF(OR(Historique!$B1846="",Historique!$C1846=""),"",IF(IFERROR(COUNTIF(INDEX(Données!$E$2:$Z$100,0,MATCH(Historique!$B1846,Données!$E$1:$Z$1,0)),Historique!$C1846),0)&gt;0,"OK","⚠ ERREUR"))</f>
        <v/>
      </c>
      <c r="F1846" s="148" t="b">
        <v>0</v>
      </c>
      <c r="J1846" s="2" t="str">
        <f>IF(B1846="","",_xlfn.XLOOKUP(B1846,Données!$P$2:$P$11,Données!$Q$2:$Q$11,""))</f>
        <v/>
      </c>
    </row>
    <row r="1847" spans="1:10" ht="24.75" customHeight="1" x14ac:dyDescent="0.25">
      <c r="A1847" s="100"/>
      <c r="B1847" s="100"/>
      <c r="C1847" s="100"/>
      <c r="D1847" s="105" t="str">
        <f>IF(OR(Historique!$B1847="",Historique!$C1847=""),"",IF(IFERROR(COUNTIF(INDEX(Données!$E$2:$Z$100,0,MATCH(Historique!$B1847,Données!$E$1:$Z$1,0)),Historique!$C1847),0)&gt;0,"OK","⚠ ERREUR"))</f>
        <v/>
      </c>
      <c r="F1847" s="148" t="b">
        <v>0</v>
      </c>
      <c r="J1847" s="2" t="str">
        <f>IF(B1847="","",_xlfn.XLOOKUP(B1847,Données!$P$2:$P$11,Données!$Q$2:$Q$11,""))</f>
        <v/>
      </c>
    </row>
    <row r="1848" spans="1:10" ht="24.75" customHeight="1" x14ac:dyDescent="0.25">
      <c r="A1848" s="100"/>
      <c r="B1848" s="100"/>
      <c r="C1848" s="100"/>
      <c r="D1848" s="105" t="str">
        <f>IF(OR(Historique!$B1848="",Historique!$C1848=""),"",IF(IFERROR(COUNTIF(INDEX(Données!$E$2:$Z$100,0,MATCH(Historique!$B1848,Données!$E$1:$Z$1,0)),Historique!$C1848),0)&gt;0,"OK","⚠ ERREUR"))</f>
        <v/>
      </c>
      <c r="F1848" s="148" t="b">
        <v>0</v>
      </c>
      <c r="J1848" s="2" t="str">
        <f>IF(B1848="","",_xlfn.XLOOKUP(B1848,Données!$P$2:$P$11,Données!$Q$2:$Q$11,""))</f>
        <v/>
      </c>
    </row>
    <row r="1849" spans="1:10" ht="24.75" customHeight="1" x14ac:dyDescent="0.25">
      <c r="A1849" s="100"/>
      <c r="B1849" s="100"/>
      <c r="C1849" s="100"/>
      <c r="D1849" s="105" t="str">
        <f>IF(OR(Historique!$B1849="",Historique!$C1849=""),"",IF(IFERROR(COUNTIF(INDEX(Données!$E$2:$Z$100,0,MATCH(Historique!$B1849,Données!$E$1:$Z$1,0)),Historique!$C1849),0)&gt;0,"OK","⚠ ERREUR"))</f>
        <v/>
      </c>
      <c r="F1849" s="148" t="b">
        <v>0</v>
      </c>
      <c r="J1849" s="2" t="str">
        <f>IF(B1849="","",_xlfn.XLOOKUP(B1849,Données!$P$2:$P$11,Données!$Q$2:$Q$11,""))</f>
        <v/>
      </c>
    </row>
    <row r="1850" spans="1:10" ht="24.75" customHeight="1" x14ac:dyDescent="0.25">
      <c r="A1850" s="100"/>
      <c r="B1850" s="100"/>
      <c r="C1850" s="100"/>
      <c r="D1850" s="105" t="str">
        <f>IF(OR(Historique!$B1850="",Historique!$C1850=""),"",IF(IFERROR(COUNTIF(INDEX(Données!$E$2:$Z$100,0,MATCH(Historique!$B1850,Données!$E$1:$Z$1,0)),Historique!$C1850),0)&gt;0,"OK","⚠ ERREUR"))</f>
        <v/>
      </c>
      <c r="F1850" s="148" t="b">
        <v>0</v>
      </c>
      <c r="J1850" s="2" t="str">
        <f>IF(B1850="","",_xlfn.XLOOKUP(B1850,Données!$P$2:$P$11,Données!$Q$2:$Q$11,""))</f>
        <v/>
      </c>
    </row>
    <row r="1851" spans="1:10" ht="24.75" customHeight="1" x14ac:dyDescent="0.25">
      <c r="A1851" s="100"/>
      <c r="B1851" s="100"/>
      <c r="C1851" s="100"/>
      <c r="D1851" s="105" t="str">
        <f>IF(OR(Historique!$B1851="",Historique!$C1851=""),"",IF(IFERROR(COUNTIF(INDEX(Données!$E$2:$Z$100,0,MATCH(Historique!$B1851,Données!$E$1:$Z$1,0)),Historique!$C1851),0)&gt;0,"OK","⚠ ERREUR"))</f>
        <v/>
      </c>
      <c r="F1851" s="148" t="b">
        <v>0</v>
      </c>
      <c r="J1851" s="2" t="str">
        <f>IF(B1851="","",_xlfn.XLOOKUP(B1851,Données!$P$2:$P$11,Données!$Q$2:$Q$11,""))</f>
        <v/>
      </c>
    </row>
    <row r="1852" spans="1:10" ht="24.75" customHeight="1" x14ac:dyDescent="0.25">
      <c r="A1852" s="100"/>
      <c r="B1852" s="100"/>
      <c r="C1852" s="100"/>
      <c r="D1852" s="105" t="str">
        <f>IF(OR(Historique!$B1852="",Historique!$C1852=""),"",IF(IFERROR(COUNTIF(INDEX(Données!$E$2:$Z$100,0,MATCH(Historique!$B1852,Données!$E$1:$Z$1,0)),Historique!$C1852),0)&gt;0,"OK","⚠ ERREUR"))</f>
        <v/>
      </c>
      <c r="F1852" s="148" t="b">
        <v>0</v>
      </c>
      <c r="J1852" s="2" t="str">
        <f>IF(B1852="","",_xlfn.XLOOKUP(B1852,Données!$P$2:$P$11,Données!$Q$2:$Q$11,""))</f>
        <v/>
      </c>
    </row>
    <row r="1853" spans="1:10" ht="24.75" customHeight="1" x14ac:dyDescent="0.25">
      <c r="A1853" s="100"/>
      <c r="B1853" s="100"/>
      <c r="C1853" s="100"/>
      <c r="D1853" s="105" t="str">
        <f>IF(OR(Historique!$B1853="",Historique!$C1853=""),"",IF(IFERROR(COUNTIF(INDEX(Données!$E$2:$Z$100,0,MATCH(Historique!$B1853,Données!$E$1:$Z$1,0)),Historique!$C1853),0)&gt;0,"OK","⚠ ERREUR"))</f>
        <v/>
      </c>
      <c r="F1853" s="148" t="b">
        <v>0</v>
      </c>
      <c r="J1853" s="2" t="str">
        <f>IF(B1853="","",_xlfn.XLOOKUP(B1853,Données!$P$2:$P$11,Données!$Q$2:$Q$11,""))</f>
        <v/>
      </c>
    </row>
    <row r="1854" spans="1:10" ht="24.75" customHeight="1" x14ac:dyDescent="0.25">
      <c r="A1854" s="100"/>
      <c r="B1854" s="100"/>
      <c r="C1854" s="100"/>
      <c r="D1854" s="105" t="str">
        <f>IF(OR(Historique!$B1854="",Historique!$C1854=""),"",IF(IFERROR(COUNTIF(INDEX(Données!$E$2:$Z$100,0,MATCH(Historique!$B1854,Données!$E$1:$Z$1,0)),Historique!$C1854),0)&gt;0,"OK","⚠ ERREUR"))</f>
        <v/>
      </c>
      <c r="F1854" s="148" t="b">
        <v>0</v>
      </c>
      <c r="J1854" s="2" t="str">
        <f>IF(B1854="","",_xlfn.XLOOKUP(B1854,Données!$P$2:$P$11,Données!$Q$2:$Q$11,""))</f>
        <v/>
      </c>
    </row>
    <row r="1855" spans="1:10" ht="24.75" customHeight="1" x14ac:dyDescent="0.25">
      <c r="A1855" s="100"/>
      <c r="B1855" s="100"/>
      <c r="C1855" s="100"/>
      <c r="D1855" s="105" t="str">
        <f>IF(OR(Historique!$B1855="",Historique!$C1855=""),"",IF(IFERROR(COUNTIF(INDEX(Données!$E$2:$Z$100,0,MATCH(Historique!$B1855,Données!$E$1:$Z$1,0)),Historique!$C1855),0)&gt;0,"OK","⚠ ERREUR"))</f>
        <v/>
      </c>
      <c r="F1855" s="148" t="b">
        <v>0</v>
      </c>
      <c r="J1855" s="2" t="str">
        <f>IF(B1855="","",_xlfn.XLOOKUP(B1855,Données!$P$2:$P$11,Données!$Q$2:$Q$11,""))</f>
        <v/>
      </c>
    </row>
    <row r="1856" spans="1:10" ht="24.75" customHeight="1" x14ac:dyDescent="0.25">
      <c r="A1856" s="100"/>
      <c r="B1856" s="100"/>
      <c r="C1856" s="100"/>
      <c r="D1856" s="105" t="str">
        <f>IF(OR(Historique!$B1856="",Historique!$C1856=""),"",IF(IFERROR(COUNTIF(INDEX(Données!$E$2:$Z$100,0,MATCH(Historique!$B1856,Données!$E$1:$Z$1,0)),Historique!$C1856),0)&gt;0,"OK","⚠ ERREUR"))</f>
        <v/>
      </c>
      <c r="F1856" s="148" t="b">
        <v>0</v>
      </c>
      <c r="J1856" s="2" t="str">
        <f>IF(B1856="","",_xlfn.XLOOKUP(B1856,Données!$P$2:$P$11,Données!$Q$2:$Q$11,""))</f>
        <v/>
      </c>
    </row>
    <row r="1857" spans="1:10" ht="24.75" customHeight="1" x14ac:dyDescent="0.25">
      <c r="A1857" s="100"/>
      <c r="B1857" s="100"/>
      <c r="C1857" s="100"/>
      <c r="D1857" s="105" t="str">
        <f>IF(OR(Historique!$B1857="",Historique!$C1857=""),"",IF(IFERROR(COUNTIF(INDEX(Données!$E$2:$Z$100,0,MATCH(Historique!$B1857,Données!$E$1:$Z$1,0)),Historique!$C1857),0)&gt;0,"OK","⚠ ERREUR"))</f>
        <v/>
      </c>
      <c r="F1857" s="148" t="b">
        <v>0</v>
      </c>
      <c r="J1857" s="2" t="str">
        <f>IF(B1857="","",_xlfn.XLOOKUP(B1857,Données!$P$2:$P$11,Données!$Q$2:$Q$11,""))</f>
        <v/>
      </c>
    </row>
    <row r="1858" spans="1:10" ht="24.75" customHeight="1" x14ac:dyDescent="0.25">
      <c r="A1858" s="100"/>
      <c r="B1858" s="100"/>
      <c r="C1858" s="100"/>
      <c r="D1858" s="105" t="str">
        <f>IF(OR(Historique!$B1858="",Historique!$C1858=""),"",IF(IFERROR(COUNTIF(INDEX(Données!$E$2:$Z$100,0,MATCH(Historique!$B1858,Données!$E$1:$Z$1,0)),Historique!$C1858),0)&gt;0,"OK","⚠ ERREUR"))</f>
        <v/>
      </c>
      <c r="F1858" s="148" t="b">
        <v>0</v>
      </c>
      <c r="J1858" s="2" t="str">
        <f>IF(B1858="","",_xlfn.XLOOKUP(B1858,Données!$P$2:$P$11,Données!$Q$2:$Q$11,""))</f>
        <v/>
      </c>
    </row>
    <row r="1859" spans="1:10" ht="24.75" customHeight="1" x14ac:dyDescent="0.25">
      <c r="A1859" s="100"/>
      <c r="B1859" s="100"/>
      <c r="C1859" s="100"/>
      <c r="D1859" s="105" t="str">
        <f>IF(OR(Historique!$B1859="",Historique!$C1859=""),"",IF(IFERROR(COUNTIF(INDEX(Données!$E$2:$Z$100,0,MATCH(Historique!$B1859,Données!$E$1:$Z$1,0)),Historique!$C1859),0)&gt;0,"OK","⚠ ERREUR"))</f>
        <v/>
      </c>
      <c r="F1859" s="148" t="b">
        <v>0</v>
      </c>
      <c r="J1859" s="2" t="str">
        <f>IF(B1859="","",_xlfn.XLOOKUP(B1859,Données!$P$2:$P$11,Données!$Q$2:$Q$11,""))</f>
        <v/>
      </c>
    </row>
    <row r="1860" spans="1:10" ht="24.75" customHeight="1" x14ac:dyDescent="0.25">
      <c r="A1860" s="100"/>
      <c r="B1860" s="100"/>
      <c r="C1860" s="100"/>
      <c r="D1860" s="105" t="str">
        <f>IF(OR(Historique!$B1860="",Historique!$C1860=""),"",IF(IFERROR(COUNTIF(INDEX(Données!$E$2:$Z$100,0,MATCH(Historique!$B1860,Données!$E$1:$Z$1,0)),Historique!$C1860),0)&gt;0,"OK","⚠ ERREUR"))</f>
        <v/>
      </c>
      <c r="F1860" s="148" t="b">
        <v>0</v>
      </c>
      <c r="J1860" s="2" t="str">
        <f>IF(B1860="","",_xlfn.XLOOKUP(B1860,Données!$P$2:$P$11,Données!$Q$2:$Q$11,""))</f>
        <v/>
      </c>
    </row>
    <row r="1861" spans="1:10" ht="24.75" customHeight="1" x14ac:dyDescent="0.25">
      <c r="A1861" s="100"/>
      <c r="B1861" s="100"/>
      <c r="C1861" s="100"/>
      <c r="D1861" s="105" t="str">
        <f>IF(OR(Historique!$B1861="",Historique!$C1861=""),"",IF(IFERROR(COUNTIF(INDEX(Données!$E$2:$Z$100,0,MATCH(Historique!$B1861,Données!$E$1:$Z$1,0)),Historique!$C1861),0)&gt;0,"OK","⚠ ERREUR"))</f>
        <v/>
      </c>
      <c r="F1861" s="148" t="b">
        <v>0</v>
      </c>
      <c r="J1861" s="2" t="str">
        <f>IF(B1861="","",_xlfn.XLOOKUP(B1861,Données!$P$2:$P$11,Données!$Q$2:$Q$11,""))</f>
        <v/>
      </c>
    </row>
    <row r="1862" spans="1:10" ht="24.75" customHeight="1" x14ac:dyDescent="0.25">
      <c r="A1862" s="100"/>
      <c r="B1862" s="100"/>
      <c r="C1862" s="100"/>
      <c r="D1862" s="105" t="str">
        <f>IF(OR(Historique!$B1862="",Historique!$C1862=""),"",IF(IFERROR(COUNTIF(INDEX(Données!$E$2:$Z$100,0,MATCH(Historique!$B1862,Données!$E$1:$Z$1,0)),Historique!$C1862),0)&gt;0,"OK","⚠ ERREUR"))</f>
        <v/>
      </c>
      <c r="F1862" s="148" t="b">
        <v>0</v>
      </c>
      <c r="J1862" s="2" t="str">
        <f>IF(B1862="","",_xlfn.XLOOKUP(B1862,Données!$P$2:$P$11,Données!$Q$2:$Q$11,""))</f>
        <v/>
      </c>
    </row>
    <row r="1863" spans="1:10" ht="24.75" customHeight="1" x14ac:dyDescent="0.25">
      <c r="A1863" s="100"/>
      <c r="B1863" s="100"/>
      <c r="C1863" s="100"/>
      <c r="D1863" s="105" t="str">
        <f>IF(OR(Historique!$B1863="",Historique!$C1863=""),"",IF(IFERROR(COUNTIF(INDEX(Données!$E$2:$Z$100,0,MATCH(Historique!$B1863,Données!$E$1:$Z$1,0)),Historique!$C1863),0)&gt;0,"OK","⚠ ERREUR"))</f>
        <v/>
      </c>
      <c r="F1863" s="148" t="b">
        <v>0</v>
      </c>
      <c r="J1863" s="2" t="str">
        <f>IF(B1863="","",_xlfn.XLOOKUP(B1863,Données!$P$2:$P$11,Données!$Q$2:$Q$11,""))</f>
        <v/>
      </c>
    </row>
    <row r="1864" spans="1:10" ht="24.75" customHeight="1" x14ac:dyDescent="0.25">
      <c r="A1864" s="100"/>
      <c r="B1864" s="100"/>
      <c r="C1864" s="100"/>
      <c r="D1864" s="105" t="str">
        <f>IF(OR(Historique!$B1864="",Historique!$C1864=""),"",IF(IFERROR(COUNTIF(INDEX(Données!$E$2:$Z$100,0,MATCH(Historique!$B1864,Données!$E$1:$Z$1,0)),Historique!$C1864),0)&gt;0,"OK","⚠ ERREUR"))</f>
        <v/>
      </c>
      <c r="F1864" s="148" t="b">
        <v>0</v>
      </c>
      <c r="J1864" s="2" t="str">
        <f>IF(B1864="","",_xlfn.XLOOKUP(B1864,Données!$P$2:$P$11,Données!$Q$2:$Q$11,""))</f>
        <v/>
      </c>
    </row>
    <row r="1865" spans="1:10" ht="24.75" customHeight="1" x14ac:dyDescent="0.25">
      <c r="A1865" s="100"/>
      <c r="B1865" s="100"/>
      <c r="C1865" s="100"/>
      <c r="D1865" s="105" t="str">
        <f>IF(OR(Historique!$B1865="",Historique!$C1865=""),"",IF(IFERROR(COUNTIF(INDEX(Données!$E$2:$Z$100,0,MATCH(Historique!$B1865,Données!$E$1:$Z$1,0)),Historique!$C1865),0)&gt;0,"OK","⚠ ERREUR"))</f>
        <v/>
      </c>
      <c r="F1865" s="148" t="b">
        <v>0</v>
      </c>
      <c r="J1865" s="2" t="str">
        <f>IF(B1865="","",_xlfn.XLOOKUP(B1865,Données!$P$2:$P$11,Données!$Q$2:$Q$11,""))</f>
        <v/>
      </c>
    </row>
    <row r="1866" spans="1:10" ht="24.75" customHeight="1" x14ac:dyDescent="0.25">
      <c r="A1866" s="100"/>
      <c r="B1866" s="100"/>
      <c r="C1866" s="100"/>
      <c r="D1866" s="105" t="str">
        <f>IF(OR(Historique!$B1866="",Historique!$C1866=""),"",IF(IFERROR(COUNTIF(INDEX(Données!$E$2:$Z$100,0,MATCH(Historique!$B1866,Données!$E$1:$Z$1,0)),Historique!$C1866),0)&gt;0,"OK","⚠ ERREUR"))</f>
        <v/>
      </c>
      <c r="F1866" s="148" t="b">
        <v>0</v>
      </c>
      <c r="J1866" s="2" t="str">
        <f>IF(B1866="","",_xlfn.XLOOKUP(B1866,Données!$P$2:$P$11,Données!$Q$2:$Q$11,""))</f>
        <v/>
      </c>
    </row>
    <row r="1867" spans="1:10" ht="24.75" customHeight="1" x14ac:dyDescent="0.25">
      <c r="A1867" s="100"/>
      <c r="B1867" s="100"/>
      <c r="C1867" s="100"/>
      <c r="D1867" s="105" t="str">
        <f>IF(OR(Historique!$B1867="",Historique!$C1867=""),"",IF(IFERROR(COUNTIF(INDEX(Données!$E$2:$Z$100,0,MATCH(Historique!$B1867,Données!$E$1:$Z$1,0)),Historique!$C1867),0)&gt;0,"OK","⚠ ERREUR"))</f>
        <v/>
      </c>
      <c r="F1867" s="148" t="b">
        <v>0</v>
      </c>
      <c r="J1867" s="2" t="str">
        <f>IF(B1867="","",_xlfn.XLOOKUP(B1867,Données!$P$2:$P$11,Données!$Q$2:$Q$11,""))</f>
        <v/>
      </c>
    </row>
    <row r="1868" spans="1:10" ht="24.75" customHeight="1" x14ac:dyDescent="0.25">
      <c r="A1868" s="100"/>
      <c r="B1868" s="100"/>
      <c r="C1868" s="100"/>
      <c r="D1868" s="105" t="str">
        <f>IF(OR(Historique!$B1868="",Historique!$C1868=""),"",IF(IFERROR(COUNTIF(INDEX(Données!$E$2:$Z$100,0,MATCH(Historique!$B1868,Données!$E$1:$Z$1,0)),Historique!$C1868),0)&gt;0,"OK","⚠ ERREUR"))</f>
        <v/>
      </c>
      <c r="F1868" s="148" t="b">
        <v>0</v>
      </c>
      <c r="J1868" s="2" t="str">
        <f>IF(B1868="","",_xlfn.XLOOKUP(B1868,Données!$P$2:$P$11,Données!$Q$2:$Q$11,""))</f>
        <v/>
      </c>
    </row>
    <row r="1869" spans="1:10" ht="24.75" customHeight="1" x14ac:dyDescent="0.25">
      <c r="A1869" s="100"/>
      <c r="B1869" s="100"/>
      <c r="C1869" s="100"/>
      <c r="D1869" s="105" t="str">
        <f>IF(OR(Historique!$B1869="",Historique!$C1869=""),"",IF(IFERROR(COUNTIF(INDEX(Données!$E$2:$Z$100,0,MATCH(Historique!$B1869,Données!$E$1:$Z$1,0)),Historique!$C1869),0)&gt;0,"OK","⚠ ERREUR"))</f>
        <v/>
      </c>
      <c r="F1869" s="148" t="b">
        <v>0</v>
      </c>
      <c r="J1869" s="2" t="str">
        <f>IF(B1869="","",_xlfn.XLOOKUP(B1869,Données!$P$2:$P$11,Données!$Q$2:$Q$11,""))</f>
        <v/>
      </c>
    </row>
    <row r="1870" spans="1:10" ht="24.75" customHeight="1" x14ac:dyDescent="0.25">
      <c r="A1870" s="100"/>
      <c r="B1870" s="100"/>
      <c r="C1870" s="100"/>
      <c r="D1870" s="105" t="str">
        <f>IF(OR(Historique!$B1870="",Historique!$C1870=""),"",IF(IFERROR(COUNTIF(INDEX(Données!$E$2:$Z$100,0,MATCH(Historique!$B1870,Données!$E$1:$Z$1,0)),Historique!$C1870),0)&gt;0,"OK","⚠ ERREUR"))</f>
        <v/>
      </c>
      <c r="F1870" s="148" t="b">
        <v>0</v>
      </c>
      <c r="J1870" s="2" t="str">
        <f>IF(B1870="","",_xlfn.XLOOKUP(B1870,Données!$P$2:$P$11,Données!$Q$2:$Q$11,""))</f>
        <v/>
      </c>
    </row>
    <row r="1871" spans="1:10" ht="24.75" customHeight="1" x14ac:dyDescent="0.25">
      <c r="A1871" s="100"/>
      <c r="B1871" s="100"/>
      <c r="C1871" s="100"/>
      <c r="D1871" s="105" t="str">
        <f>IF(OR(Historique!$B1871="",Historique!$C1871=""),"",IF(IFERROR(COUNTIF(INDEX(Données!$E$2:$Z$100,0,MATCH(Historique!$B1871,Données!$E$1:$Z$1,0)),Historique!$C1871),0)&gt;0,"OK","⚠ ERREUR"))</f>
        <v/>
      </c>
      <c r="F1871" s="148" t="b">
        <v>0</v>
      </c>
      <c r="J1871" s="2" t="str">
        <f>IF(B1871="","",_xlfn.XLOOKUP(B1871,Données!$P$2:$P$11,Données!$Q$2:$Q$11,""))</f>
        <v/>
      </c>
    </row>
    <row r="1872" spans="1:10" ht="24.75" customHeight="1" x14ac:dyDescent="0.25">
      <c r="A1872" s="100"/>
      <c r="B1872" s="100"/>
      <c r="C1872" s="100"/>
      <c r="D1872" s="105" t="str">
        <f>IF(OR(Historique!$B1872="",Historique!$C1872=""),"",IF(IFERROR(COUNTIF(INDEX(Données!$E$2:$Z$100,0,MATCH(Historique!$B1872,Données!$E$1:$Z$1,0)),Historique!$C1872),0)&gt;0,"OK","⚠ ERREUR"))</f>
        <v/>
      </c>
      <c r="F1872" s="148" t="b">
        <v>0</v>
      </c>
      <c r="J1872" s="2" t="str">
        <f>IF(B1872="","",_xlfn.XLOOKUP(B1872,Données!$P$2:$P$11,Données!$Q$2:$Q$11,""))</f>
        <v/>
      </c>
    </row>
    <row r="1873" spans="1:10" ht="24.75" customHeight="1" x14ac:dyDescent="0.25">
      <c r="A1873" s="100"/>
      <c r="B1873" s="100"/>
      <c r="C1873" s="100"/>
      <c r="D1873" s="105" t="str">
        <f>IF(OR(Historique!$B1873="",Historique!$C1873=""),"",IF(IFERROR(COUNTIF(INDEX(Données!$E$2:$Z$100,0,MATCH(Historique!$B1873,Données!$E$1:$Z$1,0)),Historique!$C1873),0)&gt;0,"OK","⚠ ERREUR"))</f>
        <v/>
      </c>
      <c r="F1873" s="148" t="b">
        <v>0</v>
      </c>
      <c r="J1873" s="2" t="str">
        <f>IF(B1873="","",_xlfn.XLOOKUP(B1873,Données!$P$2:$P$11,Données!$Q$2:$Q$11,""))</f>
        <v/>
      </c>
    </row>
    <row r="1874" spans="1:10" ht="24.75" customHeight="1" x14ac:dyDescent="0.25">
      <c r="A1874" s="100"/>
      <c r="B1874" s="100"/>
      <c r="C1874" s="100"/>
      <c r="D1874" s="105" t="str">
        <f>IF(OR(Historique!$B1874="",Historique!$C1874=""),"",IF(IFERROR(COUNTIF(INDEX(Données!$E$2:$Z$100,0,MATCH(Historique!$B1874,Données!$E$1:$Z$1,0)),Historique!$C1874),0)&gt;0,"OK","⚠ ERREUR"))</f>
        <v/>
      </c>
      <c r="F1874" s="148" t="b">
        <v>0</v>
      </c>
      <c r="J1874" s="2" t="str">
        <f>IF(B1874="","",_xlfn.XLOOKUP(B1874,Données!$P$2:$P$11,Données!$Q$2:$Q$11,""))</f>
        <v/>
      </c>
    </row>
    <row r="1875" spans="1:10" ht="24.75" customHeight="1" x14ac:dyDescent="0.25">
      <c r="A1875" s="100"/>
      <c r="B1875" s="100"/>
      <c r="C1875" s="100"/>
      <c r="D1875" s="105" t="str">
        <f>IF(OR(Historique!$B1875="",Historique!$C1875=""),"",IF(IFERROR(COUNTIF(INDEX(Données!$E$2:$Z$100,0,MATCH(Historique!$B1875,Données!$E$1:$Z$1,0)),Historique!$C1875),0)&gt;0,"OK","⚠ ERREUR"))</f>
        <v/>
      </c>
      <c r="F1875" s="148" t="b">
        <v>0</v>
      </c>
      <c r="J1875" s="2" t="str">
        <f>IF(B1875="","",_xlfn.XLOOKUP(B1875,Données!$P$2:$P$11,Données!$Q$2:$Q$11,""))</f>
        <v/>
      </c>
    </row>
    <row r="1876" spans="1:10" ht="24.75" customHeight="1" x14ac:dyDescent="0.25">
      <c r="A1876" s="100"/>
      <c r="B1876" s="100"/>
      <c r="C1876" s="100"/>
      <c r="D1876" s="105" t="str">
        <f>IF(OR(Historique!$B1876="",Historique!$C1876=""),"",IF(IFERROR(COUNTIF(INDEX(Données!$E$2:$Z$100,0,MATCH(Historique!$B1876,Données!$E$1:$Z$1,0)),Historique!$C1876),0)&gt;0,"OK","⚠ ERREUR"))</f>
        <v/>
      </c>
      <c r="F1876" s="148" t="b">
        <v>0</v>
      </c>
      <c r="J1876" s="2" t="str">
        <f>IF(B1876="","",_xlfn.XLOOKUP(B1876,Données!$P$2:$P$11,Données!$Q$2:$Q$11,""))</f>
        <v/>
      </c>
    </row>
    <row r="1877" spans="1:10" ht="24.75" customHeight="1" x14ac:dyDescent="0.25">
      <c r="A1877" s="100"/>
      <c r="B1877" s="100"/>
      <c r="C1877" s="100"/>
      <c r="D1877" s="105" t="str">
        <f>IF(OR(Historique!$B1877="",Historique!$C1877=""),"",IF(IFERROR(COUNTIF(INDEX(Données!$E$2:$Z$100,0,MATCH(Historique!$B1877,Données!$E$1:$Z$1,0)),Historique!$C1877),0)&gt;0,"OK","⚠ ERREUR"))</f>
        <v/>
      </c>
      <c r="F1877" s="148" t="b">
        <v>0</v>
      </c>
      <c r="J1877" s="2" t="str">
        <f>IF(B1877="","",_xlfn.XLOOKUP(B1877,Données!$P$2:$P$11,Données!$Q$2:$Q$11,""))</f>
        <v/>
      </c>
    </row>
    <row r="1878" spans="1:10" ht="24.75" customHeight="1" x14ac:dyDescent="0.25">
      <c r="A1878" s="100"/>
      <c r="B1878" s="100"/>
      <c r="C1878" s="100"/>
      <c r="D1878" s="105" t="str">
        <f>IF(OR(Historique!$B1878="",Historique!$C1878=""),"",IF(IFERROR(COUNTIF(INDEX(Données!$E$2:$Z$100,0,MATCH(Historique!$B1878,Données!$E$1:$Z$1,0)),Historique!$C1878),0)&gt;0,"OK","⚠ ERREUR"))</f>
        <v/>
      </c>
      <c r="F1878" s="148" t="b">
        <v>0</v>
      </c>
      <c r="J1878" s="2" t="str">
        <f>IF(B1878="","",_xlfn.XLOOKUP(B1878,Données!$P$2:$P$11,Données!$Q$2:$Q$11,""))</f>
        <v/>
      </c>
    </row>
    <row r="1879" spans="1:10" ht="24.75" customHeight="1" x14ac:dyDescent="0.25">
      <c r="A1879" s="100"/>
      <c r="B1879" s="100"/>
      <c r="C1879" s="100"/>
      <c r="D1879" s="105" t="str">
        <f>IF(OR(Historique!$B1879="",Historique!$C1879=""),"",IF(IFERROR(COUNTIF(INDEX(Données!$E$2:$Z$100,0,MATCH(Historique!$B1879,Données!$E$1:$Z$1,0)),Historique!$C1879),0)&gt;0,"OK","⚠ ERREUR"))</f>
        <v/>
      </c>
      <c r="F1879" s="148" t="b">
        <v>0</v>
      </c>
      <c r="J1879" s="2" t="str">
        <f>IF(B1879="","",_xlfn.XLOOKUP(B1879,Données!$P$2:$P$11,Données!$Q$2:$Q$11,""))</f>
        <v/>
      </c>
    </row>
    <row r="1880" spans="1:10" ht="24.75" customHeight="1" x14ac:dyDescent="0.25">
      <c r="A1880" s="100"/>
      <c r="B1880" s="100"/>
      <c r="C1880" s="100"/>
      <c r="D1880" s="105" t="str">
        <f>IF(OR(Historique!$B1880="",Historique!$C1880=""),"",IF(IFERROR(COUNTIF(INDEX(Données!$E$2:$Z$100,0,MATCH(Historique!$B1880,Données!$E$1:$Z$1,0)),Historique!$C1880),0)&gt;0,"OK","⚠ ERREUR"))</f>
        <v/>
      </c>
      <c r="F1880" s="148" t="b">
        <v>0</v>
      </c>
      <c r="J1880" s="2" t="str">
        <f>IF(B1880="","",_xlfn.XLOOKUP(B1880,Données!$P$2:$P$11,Données!$Q$2:$Q$11,""))</f>
        <v/>
      </c>
    </row>
    <row r="1881" spans="1:10" ht="24.75" customHeight="1" x14ac:dyDescent="0.25">
      <c r="A1881" s="100"/>
      <c r="B1881" s="100"/>
      <c r="C1881" s="100"/>
      <c r="D1881" s="105" t="str">
        <f>IF(OR(Historique!$B1881="",Historique!$C1881=""),"",IF(IFERROR(COUNTIF(INDEX(Données!$E$2:$Z$100,0,MATCH(Historique!$B1881,Données!$E$1:$Z$1,0)),Historique!$C1881),0)&gt;0,"OK","⚠ ERREUR"))</f>
        <v/>
      </c>
      <c r="F1881" s="148" t="b">
        <v>0</v>
      </c>
      <c r="J1881" s="2" t="str">
        <f>IF(B1881="","",_xlfn.XLOOKUP(B1881,Données!$P$2:$P$11,Données!$Q$2:$Q$11,""))</f>
        <v/>
      </c>
    </row>
    <row r="1882" spans="1:10" ht="24.75" customHeight="1" x14ac:dyDescent="0.25">
      <c r="A1882" s="100"/>
      <c r="B1882" s="100"/>
      <c r="C1882" s="100"/>
      <c r="D1882" s="105" t="str">
        <f>IF(OR(Historique!$B1882="",Historique!$C1882=""),"",IF(IFERROR(COUNTIF(INDEX(Données!$E$2:$Z$100,0,MATCH(Historique!$B1882,Données!$E$1:$Z$1,0)),Historique!$C1882),0)&gt;0,"OK","⚠ ERREUR"))</f>
        <v/>
      </c>
      <c r="F1882" s="148" t="b">
        <v>0</v>
      </c>
      <c r="J1882" s="2" t="str">
        <f>IF(B1882="","",_xlfn.XLOOKUP(B1882,Données!$P$2:$P$11,Données!$Q$2:$Q$11,""))</f>
        <v/>
      </c>
    </row>
    <row r="1883" spans="1:10" ht="24.75" customHeight="1" x14ac:dyDescent="0.25">
      <c r="A1883" s="100"/>
      <c r="B1883" s="100"/>
      <c r="C1883" s="100"/>
      <c r="D1883" s="105" t="str">
        <f>IF(OR(Historique!$B1883="",Historique!$C1883=""),"",IF(IFERROR(COUNTIF(INDEX(Données!$E$2:$Z$100,0,MATCH(Historique!$B1883,Données!$E$1:$Z$1,0)),Historique!$C1883),0)&gt;0,"OK","⚠ ERREUR"))</f>
        <v/>
      </c>
      <c r="F1883" s="148" t="b">
        <v>0</v>
      </c>
      <c r="J1883" s="2" t="str">
        <f>IF(B1883="","",_xlfn.XLOOKUP(B1883,Données!$P$2:$P$11,Données!$Q$2:$Q$11,""))</f>
        <v/>
      </c>
    </row>
    <row r="1884" spans="1:10" ht="24.75" customHeight="1" x14ac:dyDescent="0.25">
      <c r="A1884" s="100"/>
      <c r="B1884" s="100"/>
      <c r="C1884" s="100"/>
      <c r="D1884" s="105" t="str">
        <f>IF(OR(Historique!$B1884="",Historique!$C1884=""),"",IF(IFERROR(COUNTIF(INDEX(Données!$E$2:$Z$100,0,MATCH(Historique!$B1884,Données!$E$1:$Z$1,0)),Historique!$C1884),0)&gt;0,"OK","⚠ ERREUR"))</f>
        <v/>
      </c>
      <c r="F1884" s="148" t="b">
        <v>0</v>
      </c>
      <c r="J1884" s="2" t="str">
        <f>IF(B1884="","",_xlfn.XLOOKUP(B1884,Données!$P$2:$P$11,Données!$Q$2:$Q$11,""))</f>
        <v/>
      </c>
    </row>
    <row r="1885" spans="1:10" ht="24.75" customHeight="1" x14ac:dyDescent="0.25">
      <c r="A1885" s="100"/>
      <c r="B1885" s="100"/>
      <c r="C1885" s="100"/>
      <c r="D1885" s="105" t="str">
        <f>IF(OR(Historique!$B1885="",Historique!$C1885=""),"",IF(IFERROR(COUNTIF(INDEX(Données!$E$2:$Z$100,0,MATCH(Historique!$B1885,Données!$E$1:$Z$1,0)),Historique!$C1885),0)&gt;0,"OK","⚠ ERREUR"))</f>
        <v/>
      </c>
      <c r="F1885" s="148" t="b">
        <v>0</v>
      </c>
      <c r="J1885" s="2" t="str">
        <f>IF(B1885="","",_xlfn.XLOOKUP(B1885,Données!$P$2:$P$11,Données!$Q$2:$Q$11,""))</f>
        <v/>
      </c>
    </row>
    <row r="1886" spans="1:10" ht="24.75" customHeight="1" x14ac:dyDescent="0.25">
      <c r="A1886" s="100"/>
      <c r="B1886" s="100"/>
      <c r="C1886" s="100"/>
      <c r="D1886" s="105" t="str">
        <f>IF(OR(Historique!$B1886="",Historique!$C1886=""),"",IF(IFERROR(COUNTIF(INDEX(Données!$E$2:$Z$100,0,MATCH(Historique!$B1886,Données!$E$1:$Z$1,0)),Historique!$C1886),0)&gt;0,"OK","⚠ ERREUR"))</f>
        <v/>
      </c>
      <c r="F1886" s="148" t="b">
        <v>0</v>
      </c>
      <c r="J1886" s="2" t="str">
        <f>IF(B1886="","",_xlfn.XLOOKUP(B1886,Données!$P$2:$P$11,Données!$Q$2:$Q$11,""))</f>
        <v/>
      </c>
    </row>
    <row r="1887" spans="1:10" ht="24.75" customHeight="1" x14ac:dyDescent="0.25">
      <c r="A1887" s="100"/>
      <c r="B1887" s="100"/>
      <c r="C1887" s="100"/>
      <c r="D1887" s="105" t="str">
        <f>IF(OR(Historique!$B1887="",Historique!$C1887=""),"",IF(IFERROR(COUNTIF(INDEX(Données!$E$2:$Z$100,0,MATCH(Historique!$B1887,Données!$E$1:$Z$1,0)),Historique!$C1887),0)&gt;0,"OK","⚠ ERREUR"))</f>
        <v/>
      </c>
      <c r="F1887" s="148" t="b">
        <v>0</v>
      </c>
      <c r="J1887" s="2" t="str">
        <f>IF(B1887="","",_xlfn.XLOOKUP(B1887,Données!$P$2:$P$11,Données!$Q$2:$Q$11,""))</f>
        <v/>
      </c>
    </row>
    <row r="1888" spans="1:10" ht="24.75" customHeight="1" x14ac:dyDescent="0.25">
      <c r="A1888" s="100"/>
      <c r="B1888" s="100"/>
      <c r="C1888" s="100"/>
      <c r="D1888" s="105" t="str">
        <f>IF(OR(Historique!$B1888="",Historique!$C1888=""),"",IF(IFERROR(COUNTIF(INDEX(Données!$E$2:$Z$100,0,MATCH(Historique!$B1888,Données!$E$1:$Z$1,0)),Historique!$C1888),0)&gt;0,"OK","⚠ ERREUR"))</f>
        <v/>
      </c>
      <c r="F1888" s="148" t="b">
        <v>0</v>
      </c>
      <c r="J1888" s="2" t="str">
        <f>IF(B1888="","",_xlfn.XLOOKUP(B1888,Données!$P$2:$P$11,Données!$Q$2:$Q$11,""))</f>
        <v/>
      </c>
    </row>
    <row r="1889" spans="1:10" ht="24.75" customHeight="1" x14ac:dyDescent="0.25">
      <c r="A1889" s="100"/>
      <c r="B1889" s="100"/>
      <c r="C1889" s="100"/>
      <c r="D1889" s="105" t="str">
        <f>IF(OR(Historique!$B1889="",Historique!$C1889=""),"",IF(IFERROR(COUNTIF(INDEX(Données!$E$2:$Z$100,0,MATCH(Historique!$B1889,Données!$E$1:$Z$1,0)),Historique!$C1889),0)&gt;0,"OK","⚠ ERREUR"))</f>
        <v/>
      </c>
      <c r="F1889" s="148" t="b">
        <v>0</v>
      </c>
      <c r="J1889" s="2" t="str">
        <f>IF(B1889="","",_xlfn.XLOOKUP(B1889,Données!$P$2:$P$11,Données!$Q$2:$Q$11,""))</f>
        <v/>
      </c>
    </row>
    <row r="1890" spans="1:10" ht="24.75" customHeight="1" x14ac:dyDescent="0.25">
      <c r="A1890" s="100"/>
      <c r="B1890" s="100"/>
      <c r="C1890" s="100"/>
      <c r="D1890" s="105" t="str">
        <f>IF(OR(Historique!$B1890="",Historique!$C1890=""),"",IF(IFERROR(COUNTIF(INDEX(Données!$E$2:$Z$100,0,MATCH(Historique!$B1890,Données!$E$1:$Z$1,0)),Historique!$C1890),0)&gt;0,"OK","⚠ ERREUR"))</f>
        <v/>
      </c>
      <c r="F1890" s="148" t="b">
        <v>0</v>
      </c>
      <c r="J1890" s="2" t="str">
        <f>IF(B1890="","",_xlfn.XLOOKUP(B1890,Données!$P$2:$P$11,Données!$Q$2:$Q$11,""))</f>
        <v/>
      </c>
    </row>
    <row r="1891" spans="1:10" ht="24.75" customHeight="1" x14ac:dyDescent="0.25">
      <c r="A1891" s="100"/>
      <c r="B1891" s="100"/>
      <c r="C1891" s="100"/>
      <c r="D1891" s="105" t="str">
        <f>IF(OR(Historique!$B1891="",Historique!$C1891=""),"",IF(IFERROR(COUNTIF(INDEX(Données!$E$2:$Z$100,0,MATCH(Historique!$B1891,Données!$E$1:$Z$1,0)),Historique!$C1891),0)&gt;0,"OK","⚠ ERREUR"))</f>
        <v/>
      </c>
      <c r="F1891" s="148" t="b">
        <v>0</v>
      </c>
      <c r="J1891" s="2" t="str">
        <f>IF(B1891="","",_xlfn.XLOOKUP(B1891,Données!$P$2:$P$11,Données!$Q$2:$Q$11,""))</f>
        <v/>
      </c>
    </row>
    <row r="1892" spans="1:10" ht="24.75" customHeight="1" x14ac:dyDescent="0.25">
      <c r="A1892" s="100"/>
      <c r="B1892" s="100"/>
      <c r="C1892" s="100"/>
      <c r="D1892" s="105" t="str">
        <f>IF(OR(Historique!$B1892="",Historique!$C1892=""),"",IF(IFERROR(COUNTIF(INDEX(Données!$E$2:$Z$100,0,MATCH(Historique!$B1892,Données!$E$1:$Z$1,0)),Historique!$C1892),0)&gt;0,"OK","⚠ ERREUR"))</f>
        <v/>
      </c>
      <c r="F1892" s="148" t="b">
        <v>0</v>
      </c>
      <c r="J1892" s="2" t="str">
        <f>IF(B1892="","",_xlfn.XLOOKUP(B1892,Données!$P$2:$P$11,Données!$Q$2:$Q$11,""))</f>
        <v/>
      </c>
    </row>
    <row r="1893" spans="1:10" ht="24.75" customHeight="1" x14ac:dyDescent="0.25">
      <c r="A1893" s="100"/>
      <c r="B1893" s="100"/>
      <c r="C1893" s="100"/>
      <c r="D1893" s="105" t="str">
        <f>IF(OR(Historique!$B1893="",Historique!$C1893=""),"",IF(IFERROR(COUNTIF(INDEX(Données!$E$2:$Z$100,0,MATCH(Historique!$B1893,Données!$E$1:$Z$1,0)),Historique!$C1893),0)&gt;0,"OK","⚠ ERREUR"))</f>
        <v/>
      </c>
      <c r="F1893" s="148" t="b">
        <v>0</v>
      </c>
      <c r="J1893" s="2" t="str">
        <f>IF(B1893="","",_xlfn.XLOOKUP(B1893,Données!$P$2:$P$11,Données!$Q$2:$Q$11,""))</f>
        <v/>
      </c>
    </row>
    <row r="1894" spans="1:10" ht="24.75" customHeight="1" x14ac:dyDescent="0.25">
      <c r="A1894" s="100"/>
      <c r="B1894" s="100"/>
      <c r="C1894" s="100"/>
      <c r="D1894" s="105" t="str">
        <f>IF(OR(Historique!$B1894="",Historique!$C1894=""),"",IF(IFERROR(COUNTIF(INDEX(Données!$E$2:$Z$100,0,MATCH(Historique!$B1894,Données!$E$1:$Z$1,0)),Historique!$C1894),0)&gt;0,"OK","⚠ ERREUR"))</f>
        <v/>
      </c>
      <c r="F1894" s="148" t="b">
        <v>0</v>
      </c>
      <c r="J1894" s="2" t="str">
        <f>IF(B1894="","",_xlfn.XLOOKUP(B1894,Données!$P$2:$P$11,Données!$Q$2:$Q$11,""))</f>
        <v/>
      </c>
    </row>
    <row r="1895" spans="1:10" ht="24.75" customHeight="1" x14ac:dyDescent="0.25">
      <c r="A1895" s="100"/>
      <c r="B1895" s="100"/>
      <c r="C1895" s="100"/>
      <c r="D1895" s="105" t="str">
        <f>IF(OR(Historique!$B1895="",Historique!$C1895=""),"",IF(IFERROR(COUNTIF(INDEX(Données!$E$2:$Z$100,0,MATCH(Historique!$B1895,Données!$E$1:$Z$1,0)),Historique!$C1895),0)&gt;0,"OK","⚠ ERREUR"))</f>
        <v/>
      </c>
      <c r="F1895" s="148" t="b">
        <v>0</v>
      </c>
      <c r="J1895" s="2" t="str">
        <f>IF(B1895="","",_xlfn.XLOOKUP(B1895,Données!$P$2:$P$11,Données!$Q$2:$Q$11,""))</f>
        <v/>
      </c>
    </row>
    <row r="1896" spans="1:10" ht="24.75" customHeight="1" x14ac:dyDescent="0.25">
      <c r="A1896" s="100"/>
      <c r="B1896" s="100"/>
      <c r="C1896" s="100"/>
      <c r="D1896" s="105" t="str">
        <f>IF(OR(Historique!$B1896="",Historique!$C1896=""),"",IF(IFERROR(COUNTIF(INDEX(Données!$E$2:$Z$100,0,MATCH(Historique!$B1896,Données!$E$1:$Z$1,0)),Historique!$C1896),0)&gt;0,"OK","⚠ ERREUR"))</f>
        <v/>
      </c>
      <c r="F1896" s="148" t="b">
        <v>0</v>
      </c>
      <c r="J1896" s="2" t="str">
        <f>IF(B1896="","",_xlfn.XLOOKUP(B1896,Données!$P$2:$P$11,Données!$Q$2:$Q$11,""))</f>
        <v/>
      </c>
    </row>
    <row r="1897" spans="1:10" ht="24.75" customHeight="1" x14ac:dyDescent="0.25">
      <c r="A1897" s="100"/>
      <c r="B1897" s="100"/>
      <c r="C1897" s="100"/>
      <c r="D1897" s="105" t="str">
        <f>IF(OR(Historique!$B1897="",Historique!$C1897=""),"",IF(IFERROR(COUNTIF(INDEX(Données!$E$2:$Z$100,0,MATCH(Historique!$B1897,Données!$E$1:$Z$1,0)),Historique!$C1897),0)&gt;0,"OK","⚠ ERREUR"))</f>
        <v/>
      </c>
      <c r="F1897" s="148" t="b">
        <v>0</v>
      </c>
      <c r="J1897" s="2" t="str">
        <f>IF(B1897="","",_xlfn.XLOOKUP(B1897,Données!$P$2:$P$11,Données!$Q$2:$Q$11,""))</f>
        <v/>
      </c>
    </row>
    <row r="1898" spans="1:10" ht="24.75" customHeight="1" x14ac:dyDescent="0.25">
      <c r="A1898" s="100"/>
      <c r="B1898" s="100"/>
      <c r="C1898" s="100"/>
      <c r="D1898" s="105" t="str">
        <f>IF(OR(Historique!$B1898="",Historique!$C1898=""),"",IF(IFERROR(COUNTIF(INDEX(Données!$E$2:$Z$100,0,MATCH(Historique!$B1898,Données!$E$1:$Z$1,0)),Historique!$C1898),0)&gt;0,"OK","⚠ ERREUR"))</f>
        <v/>
      </c>
      <c r="F1898" s="148" t="b">
        <v>0</v>
      </c>
      <c r="J1898" s="2" t="str">
        <f>IF(B1898="","",_xlfn.XLOOKUP(B1898,Données!$P$2:$P$11,Données!$Q$2:$Q$11,""))</f>
        <v/>
      </c>
    </row>
    <row r="1899" spans="1:10" ht="24.75" customHeight="1" x14ac:dyDescent="0.25">
      <c r="A1899" s="100"/>
      <c r="B1899" s="100"/>
      <c r="C1899" s="100"/>
      <c r="D1899" s="105" t="str">
        <f>IF(OR(Historique!$B1899="",Historique!$C1899=""),"",IF(IFERROR(COUNTIF(INDEX(Données!$E$2:$Z$100,0,MATCH(Historique!$B1899,Données!$E$1:$Z$1,0)),Historique!$C1899),0)&gt;0,"OK","⚠ ERREUR"))</f>
        <v/>
      </c>
      <c r="F1899" s="148" t="b">
        <v>0</v>
      </c>
      <c r="J1899" s="2" t="str">
        <f>IF(B1899="","",_xlfn.XLOOKUP(B1899,Données!$P$2:$P$11,Données!$Q$2:$Q$11,""))</f>
        <v/>
      </c>
    </row>
    <row r="1900" spans="1:10" ht="24.75" customHeight="1" x14ac:dyDescent="0.25">
      <c r="A1900" s="100"/>
      <c r="B1900" s="100"/>
      <c r="C1900" s="100"/>
      <c r="D1900" s="105" t="str">
        <f>IF(OR(Historique!$B1900="",Historique!$C1900=""),"",IF(IFERROR(COUNTIF(INDEX(Données!$E$2:$Z$100,0,MATCH(Historique!$B1900,Données!$E$1:$Z$1,0)),Historique!$C1900),0)&gt;0,"OK","⚠ ERREUR"))</f>
        <v/>
      </c>
      <c r="F1900" s="148" t="b">
        <v>0</v>
      </c>
      <c r="J1900" s="2" t="str">
        <f>IF(B1900="","",_xlfn.XLOOKUP(B1900,Données!$P$2:$P$11,Données!$Q$2:$Q$11,""))</f>
        <v/>
      </c>
    </row>
    <row r="1901" spans="1:10" ht="24.75" customHeight="1" x14ac:dyDescent="0.25">
      <c r="A1901" s="100"/>
      <c r="B1901" s="100"/>
      <c r="C1901" s="100"/>
      <c r="D1901" s="105" t="str">
        <f>IF(OR(Historique!$B1901="",Historique!$C1901=""),"",IF(IFERROR(COUNTIF(INDEX(Données!$E$2:$Z$100,0,MATCH(Historique!$B1901,Données!$E$1:$Z$1,0)),Historique!$C1901),0)&gt;0,"OK","⚠ ERREUR"))</f>
        <v/>
      </c>
      <c r="F1901" s="148" t="b">
        <v>0</v>
      </c>
      <c r="J1901" s="2" t="str">
        <f>IF(B1901="","",_xlfn.XLOOKUP(B1901,Données!$P$2:$P$11,Données!$Q$2:$Q$11,""))</f>
        <v/>
      </c>
    </row>
    <row r="1902" spans="1:10" ht="24.75" customHeight="1" x14ac:dyDescent="0.25">
      <c r="A1902" s="100"/>
      <c r="B1902" s="100"/>
      <c r="C1902" s="100"/>
      <c r="D1902" s="105" t="str">
        <f>IF(OR(Historique!$B1902="",Historique!$C1902=""),"",IF(IFERROR(COUNTIF(INDEX(Données!$E$2:$Z$100,0,MATCH(Historique!$B1902,Données!$E$1:$Z$1,0)),Historique!$C1902),0)&gt;0,"OK","⚠ ERREUR"))</f>
        <v/>
      </c>
      <c r="F1902" s="148" t="b">
        <v>0</v>
      </c>
      <c r="J1902" s="2" t="str">
        <f>IF(B1902="","",_xlfn.XLOOKUP(B1902,Données!$P$2:$P$11,Données!$Q$2:$Q$11,""))</f>
        <v/>
      </c>
    </row>
    <row r="1903" spans="1:10" ht="24.75" customHeight="1" x14ac:dyDescent="0.25">
      <c r="A1903" s="100"/>
      <c r="B1903" s="100"/>
      <c r="C1903" s="100"/>
      <c r="D1903" s="105" t="str">
        <f>IF(OR(Historique!$B1903="",Historique!$C1903=""),"",IF(IFERROR(COUNTIF(INDEX(Données!$E$2:$Z$100,0,MATCH(Historique!$B1903,Données!$E$1:$Z$1,0)),Historique!$C1903),0)&gt;0,"OK","⚠ ERREUR"))</f>
        <v/>
      </c>
      <c r="F1903" s="148" t="b">
        <v>0</v>
      </c>
      <c r="J1903" s="2" t="str">
        <f>IF(B1903="","",_xlfn.XLOOKUP(B1903,Données!$P$2:$P$11,Données!$Q$2:$Q$11,""))</f>
        <v/>
      </c>
    </row>
    <row r="1904" spans="1:10" ht="24.75" customHeight="1" x14ac:dyDescent="0.25">
      <c r="A1904" s="100"/>
      <c r="B1904" s="100"/>
      <c r="C1904" s="100"/>
      <c r="D1904" s="105" t="str">
        <f>IF(OR(Historique!$B1904="",Historique!$C1904=""),"",IF(IFERROR(COUNTIF(INDEX(Données!$E$2:$Z$100,0,MATCH(Historique!$B1904,Données!$E$1:$Z$1,0)),Historique!$C1904),0)&gt;0,"OK","⚠ ERREUR"))</f>
        <v/>
      </c>
      <c r="F1904" s="148" t="b">
        <v>0</v>
      </c>
      <c r="J1904" s="2" t="str">
        <f>IF(B1904="","",_xlfn.XLOOKUP(B1904,Données!$P$2:$P$11,Données!$Q$2:$Q$11,""))</f>
        <v/>
      </c>
    </row>
    <row r="1905" spans="1:10" ht="24.75" customHeight="1" x14ac:dyDescent="0.25">
      <c r="A1905" s="100"/>
      <c r="B1905" s="100"/>
      <c r="C1905" s="100"/>
      <c r="D1905" s="105" t="str">
        <f>IF(OR(Historique!$B1905="",Historique!$C1905=""),"",IF(IFERROR(COUNTIF(INDEX(Données!$E$2:$Z$100,0,MATCH(Historique!$B1905,Données!$E$1:$Z$1,0)),Historique!$C1905),0)&gt;0,"OK","⚠ ERREUR"))</f>
        <v/>
      </c>
      <c r="F1905" s="148" t="b">
        <v>0</v>
      </c>
      <c r="J1905" s="2" t="str">
        <f>IF(B1905="","",_xlfn.XLOOKUP(B1905,Données!$P$2:$P$11,Données!$Q$2:$Q$11,""))</f>
        <v/>
      </c>
    </row>
    <row r="1906" spans="1:10" ht="24.75" customHeight="1" x14ac:dyDescent="0.25">
      <c r="A1906" s="100"/>
      <c r="B1906" s="100"/>
      <c r="C1906" s="100"/>
      <c r="D1906" s="105" t="str">
        <f>IF(OR(Historique!$B1906="",Historique!$C1906=""),"",IF(IFERROR(COUNTIF(INDEX(Données!$E$2:$Z$100,0,MATCH(Historique!$B1906,Données!$E$1:$Z$1,0)),Historique!$C1906),0)&gt;0,"OK","⚠ ERREUR"))</f>
        <v/>
      </c>
      <c r="F1906" s="148" t="b">
        <v>0</v>
      </c>
      <c r="J1906" s="2" t="str">
        <f>IF(B1906="","",_xlfn.XLOOKUP(B1906,Données!$P$2:$P$11,Données!$Q$2:$Q$11,""))</f>
        <v/>
      </c>
    </row>
    <row r="1907" spans="1:10" ht="24.75" customHeight="1" x14ac:dyDescent="0.25">
      <c r="A1907" s="100"/>
      <c r="B1907" s="100"/>
      <c r="C1907" s="100"/>
      <c r="D1907" s="105" t="str">
        <f>IF(OR(Historique!$B1907="",Historique!$C1907=""),"",IF(IFERROR(COUNTIF(INDEX(Données!$E$2:$Z$100,0,MATCH(Historique!$B1907,Données!$E$1:$Z$1,0)),Historique!$C1907),0)&gt;0,"OK","⚠ ERREUR"))</f>
        <v/>
      </c>
      <c r="F1907" s="148" t="b">
        <v>0</v>
      </c>
      <c r="J1907" s="2" t="str">
        <f>IF(B1907="","",_xlfn.XLOOKUP(B1907,Données!$P$2:$P$11,Données!$Q$2:$Q$11,""))</f>
        <v/>
      </c>
    </row>
    <row r="1908" spans="1:10" ht="24.75" customHeight="1" x14ac:dyDescent="0.25">
      <c r="A1908" s="100"/>
      <c r="B1908" s="100"/>
      <c r="C1908" s="100"/>
      <c r="D1908" s="105" t="str">
        <f>IF(OR(Historique!$B1908="",Historique!$C1908=""),"",IF(IFERROR(COUNTIF(INDEX(Données!$E$2:$Z$100,0,MATCH(Historique!$B1908,Données!$E$1:$Z$1,0)),Historique!$C1908),0)&gt;0,"OK","⚠ ERREUR"))</f>
        <v/>
      </c>
      <c r="F1908" s="148" t="b">
        <v>0</v>
      </c>
      <c r="J1908" s="2" t="str">
        <f>IF(B1908="","",_xlfn.XLOOKUP(B1908,Données!$P$2:$P$11,Données!$Q$2:$Q$11,""))</f>
        <v/>
      </c>
    </row>
    <row r="1909" spans="1:10" ht="24.75" customHeight="1" x14ac:dyDescent="0.25">
      <c r="A1909" s="100"/>
      <c r="B1909" s="100"/>
      <c r="C1909" s="100"/>
      <c r="D1909" s="105" t="str">
        <f>IF(OR(Historique!$B1909="",Historique!$C1909=""),"",IF(IFERROR(COUNTIF(INDEX(Données!$E$2:$Z$100,0,MATCH(Historique!$B1909,Données!$E$1:$Z$1,0)),Historique!$C1909),0)&gt;0,"OK","⚠ ERREUR"))</f>
        <v/>
      </c>
      <c r="F1909" s="148" t="b">
        <v>0</v>
      </c>
      <c r="J1909" s="2" t="str">
        <f>IF(B1909="","",_xlfn.XLOOKUP(B1909,Données!$P$2:$P$11,Données!$Q$2:$Q$11,""))</f>
        <v/>
      </c>
    </row>
    <row r="1910" spans="1:10" ht="24.75" customHeight="1" x14ac:dyDescent="0.25">
      <c r="A1910" s="100"/>
      <c r="B1910" s="100"/>
      <c r="C1910" s="100"/>
      <c r="D1910" s="105" t="str">
        <f>IF(OR(Historique!$B1910="",Historique!$C1910=""),"",IF(IFERROR(COUNTIF(INDEX(Données!$E$2:$Z$100,0,MATCH(Historique!$B1910,Données!$E$1:$Z$1,0)),Historique!$C1910),0)&gt;0,"OK","⚠ ERREUR"))</f>
        <v/>
      </c>
      <c r="F1910" s="148" t="b">
        <v>0</v>
      </c>
      <c r="J1910" s="2" t="str">
        <f>IF(B1910="","",_xlfn.XLOOKUP(B1910,Données!$P$2:$P$11,Données!$Q$2:$Q$11,""))</f>
        <v/>
      </c>
    </row>
    <row r="1911" spans="1:10" ht="24.75" customHeight="1" x14ac:dyDescent="0.25">
      <c r="A1911" s="100"/>
      <c r="B1911" s="100"/>
      <c r="C1911" s="100"/>
      <c r="D1911" s="105" t="str">
        <f>IF(OR(Historique!$B1911="",Historique!$C1911=""),"",IF(IFERROR(COUNTIF(INDEX(Données!$E$2:$Z$100,0,MATCH(Historique!$B1911,Données!$E$1:$Z$1,0)),Historique!$C1911),0)&gt;0,"OK","⚠ ERREUR"))</f>
        <v/>
      </c>
      <c r="F1911" s="148" t="b">
        <v>0</v>
      </c>
      <c r="J1911" s="2" t="str">
        <f>IF(B1911="","",_xlfn.XLOOKUP(B1911,Données!$P$2:$P$11,Données!$Q$2:$Q$11,""))</f>
        <v/>
      </c>
    </row>
    <row r="1912" spans="1:10" ht="24.75" customHeight="1" x14ac:dyDescent="0.25">
      <c r="A1912" s="100"/>
      <c r="B1912" s="100"/>
      <c r="C1912" s="100"/>
      <c r="D1912" s="105" t="str">
        <f>IF(OR(Historique!$B1912="",Historique!$C1912=""),"",IF(IFERROR(COUNTIF(INDEX(Données!$E$2:$Z$100,0,MATCH(Historique!$B1912,Données!$E$1:$Z$1,0)),Historique!$C1912),0)&gt;0,"OK","⚠ ERREUR"))</f>
        <v/>
      </c>
      <c r="F1912" s="148" t="b">
        <v>0</v>
      </c>
      <c r="J1912" s="2" t="str">
        <f>IF(B1912="","",_xlfn.XLOOKUP(B1912,Données!$P$2:$P$11,Données!$Q$2:$Q$11,""))</f>
        <v/>
      </c>
    </row>
    <row r="1913" spans="1:10" ht="24.75" customHeight="1" x14ac:dyDescent="0.25">
      <c r="A1913" s="100"/>
      <c r="B1913" s="100"/>
      <c r="C1913" s="100"/>
      <c r="D1913" s="105" t="str">
        <f>IF(OR(Historique!$B1913="",Historique!$C1913=""),"",IF(IFERROR(COUNTIF(INDEX(Données!$E$2:$Z$100,0,MATCH(Historique!$B1913,Données!$E$1:$Z$1,0)),Historique!$C1913),0)&gt;0,"OK","⚠ ERREUR"))</f>
        <v/>
      </c>
      <c r="F1913" s="148" t="b">
        <v>0</v>
      </c>
      <c r="J1913" s="2" t="str">
        <f>IF(B1913="","",_xlfn.XLOOKUP(B1913,Données!$P$2:$P$11,Données!$Q$2:$Q$11,""))</f>
        <v/>
      </c>
    </row>
    <row r="1914" spans="1:10" ht="24.75" customHeight="1" x14ac:dyDescent="0.25">
      <c r="A1914" s="100"/>
      <c r="B1914" s="100"/>
      <c r="C1914" s="100"/>
      <c r="D1914" s="105" t="str">
        <f>IF(OR(Historique!$B1914="",Historique!$C1914=""),"",IF(IFERROR(COUNTIF(INDEX(Données!$E$2:$Z$100,0,MATCH(Historique!$B1914,Données!$E$1:$Z$1,0)),Historique!$C1914),0)&gt;0,"OK","⚠ ERREUR"))</f>
        <v/>
      </c>
      <c r="F1914" s="148" t="b">
        <v>0</v>
      </c>
      <c r="J1914" s="2" t="str">
        <f>IF(B1914="","",_xlfn.XLOOKUP(B1914,Données!$P$2:$P$11,Données!$Q$2:$Q$11,""))</f>
        <v/>
      </c>
    </row>
    <row r="1915" spans="1:10" ht="24.75" customHeight="1" x14ac:dyDescent="0.25">
      <c r="A1915" s="100"/>
      <c r="B1915" s="100"/>
      <c r="C1915" s="100"/>
      <c r="D1915" s="105" t="str">
        <f>IF(OR(Historique!$B1915="",Historique!$C1915=""),"",IF(IFERROR(COUNTIF(INDEX(Données!$E$2:$Z$100,0,MATCH(Historique!$B1915,Données!$E$1:$Z$1,0)),Historique!$C1915),0)&gt;0,"OK","⚠ ERREUR"))</f>
        <v/>
      </c>
      <c r="F1915" s="148" t="b">
        <v>0</v>
      </c>
      <c r="J1915" s="2" t="str">
        <f>IF(B1915="","",_xlfn.XLOOKUP(B1915,Données!$P$2:$P$11,Données!$Q$2:$Q$11,""))</f>
        <v/>
      </c>
    </row>
    <row r="1916" spans="1:10" ht="24.75" customHeight="1" x14ac:dyDescent="0.25">
      <c r="A1916" s="100"/>
      <c r="B1916" s="100"/>
      <c r="C1916" s="100"/>
      <c r="D1916" s="105" t="str">
        <f>IF(OR(Historique!$B1916="",Historique!$C1916=""),"",IF(IFERROR(COUNTIF(INDEX(Données!$E$2:$Z$100,0,MATCH(Historique!$B1916,Données!$E$1:$Z$1,0)),Historique!$C1916),0)&gt;0,"OK","⚠ ERREUR"))</f>
        <v/>
      </c>
      <c r="F1916" s="148" t="b">
        <v>0</v>
      </c>
      <c r="J1916" s="2" t="str">
        <f>IF(B1916="","",_xlfn.XLOOKUP(B1916,Données!$P$2:$P$11,Données!$Q$2:$Q$11,""))</f>
        <v/>
      </c>
    </row>
    <row r="1917" spans="1:10" ht="24.75" customHeight="1" x14ac:dyDescent="0.25">
      <c r="A1917" s="100"/>
      <c r="B1917" s="100"/>
      <c r="C1917" s="100"/>
      <c r="D1917" s="105" t="str">
        <f>IF(OR(Historique!$B1917="",Historique!$C1917=""),"",IF(IFERROR(COUNTIF(INDEX(Données!$E$2:$Z$100,0,MATCH(Historique!$B1917,Données!$E$1:$Z$1,0)),Historique!$C1917),0)&gt;0,"OK","⚠ ERREUR"))</f>
        <v/>
      </c>
      <c r="F1917" s="148" t="b">
        <v>0</v>
      </c>
      <c r="J1917" s="2" t="str">
        <f>IF(B1917="","",_xlfn.XLOOKUP(B1917,Données!$P$2:$P$11,Données!$Q$2:$Q$11,""))</f>
        <v/>
      </c>
    </row>
    <row r="1918" spans="1:10" ht="24.75" customHeight="1" x14ac:dyDescent="0.25">
      <c r="A1918" s="100"/>
      <c r="B1918" s="100"/>
      <c r="C1918" s="100"/>
      <c r="D1918" s="105" t="str">
        <f>IF(OR(Historique!$B1918="",Historique!$C1918=""),"",IF(IFERROR(COUNTIF(INDEX(Données!$E$2:$Z$100,0,MATCH(Historique!$B1918,Données!$E$1:$Z$1,0)),Historique!$C1918),0)&gt;0,"OK","⚠ ERREUR"))</f>
        <v/>
      </c>
      <c r="F1918" s="148" t="b">
        <v>0</v>
      </c>
      <c r="J1918" s="2" t="str">
        <f>IF(B1918="","",_xlfn.XLOOKUP(B1918,Données!$P$2:$P$11,Données!$Q$2:$Q$11,""))</f>
        <v/>
      </c>
    </row>
    <row r="1919" spans="1:10" ht="24.75" customHeight="1" x14ac:dyDescent="0.25">
      <c r="A1919" s="100"/>
      <c r="B1919" s="100"/>
      <c r="C1919" s="100"/>
      <c r="D1919" s="105" t="str">
        <f>IF(OR(Historique!$B1919="",Historique!$C1919=""),"",IF(IFERROR(COUNTIF(INDEX(Données!$E$2:$Z$100,0,MATCH(Historique!$B1919,Données!$E$1:$Z$1,0)),Historique!$C1919),0)&gt;0,"OK","⚠ ERREUR"))</f>
        <v/>
      </c>
      <c r="F1919" s="148" t="b">
        <v>0</v>
      </c>
      <c r="J1919" s="2" t="str">
        <f>IF(B1919="","",_xlfn.XLOOKUP(B1919,Données!$P$2:$P$11,Données!$Q$2:$Q$11,""))</f>
        <v/>
      </c>
    </row>
    <row r="1920" spans="1:10" ht="24.75" customHeight="1" x14ac:dyDescent="0.25">
      <c r="A1920" s="100"/>
      <c r="B1920" s="100"/>
      <c r="C1920" s="100"/>
      <c r="D1920" s="105" t="str">
        <f>IF(OR(Historique!$B1920="",Historique!$C1920=""),"",IF(IFERROR(COUNTIF(INDEX(Données!$E$2:$Z$100,0,MATCH(Historique!$B1920,Données!$E$1:$Z$1,0)),Historique!$C1920),0)&gt;0,"OK","⚠ ERREUR"))</f>
        <v/>
      </c>
      <c r="F1920" s="148" t="b">
        <v>0</v>
      </c>
      <c r="J1920" s="2" t="str">
        <f>IF(B1920="","",_xlfn.XLOOKUP(B1920,Données!$P$2:$P$11,Données!$Q$2:$Q$11,""))</f>
        <v/>
      </c>
    </row>
    <row r="1921" spans="1:10" ht="24.75" customHeight="1" x14ac:dyDescent="0.25">
      <c r="A1921" s="100"/>
      <c r="B1921" s="100"/>
      <c r="C1921" s="100"/>
      <c r="D1921" s="105" t="str">
        <f>IF(OR(Historique!$B1921="",Historique!$C1921=""),"",IF(IFERROR(COUNTIF(INDEX(Données!$E$2:$Z$100,0,MATCH(Historique!$B1921,Données!$E$1:$Z$1,0)),Historique!$C1921),0)&gt;0,"OK","⚠ ERREUR"))</f>
        <v/>
      </c>
      <c r="F1921" s="148" t="b">
        <v>0</v>
      </c>
      <c r="J1921" s="2" t="str">
        <f>IF(B1921="","",_xlfn.XLOOKUP(B1921,Données!$P$2:$P$11,Données!$Q$2:$Q$11,""))</f>
        <v/>
      </c>
    </row>
    <row r="1922" spans="1:10" ht="24.75" customHeight="1" x14ac:dyDescent="0.25">
      <c r="A1922" s="100"/>
      <c r="B1922" s="100"/>
      <c r="C1922" s="100"/>
      <c r="D1922" s="105" t="str">
        <f>IF(OR(Historique!$B1922="",Historique!$C1922=""),"",IF(IFERROR(COUNTIF(INDEX(Données!$E$2:$Z$100,0,MATCH(Historique!$B1922,Données!$E$1:$Z$1,0)),Historique!$C1922),0)&gt;0,"OK","⚠ ERREUR"))</f>
        <v/>
      </c>
      <c r="F1922" s="148" t="b">
        <v>0</v>
      </c>
      <c r="J1922" s="2" t="str">
        <f>IF(B1922="","",_xlfn.XLOOKUP(B1922,Données!$P$2:$P$11,Données!$Q$2:$Q$11,""))</f>
        <v/>
      </c>
    </row>
    <row r="1923" spans="1:10" ht="24.75" customHeight="1" x14ac:dyDescent="0.25">
      <c r="A1923" s="100"/>
      <c r="B1923" s="100"/>
      <c r="C1923" s="100"/>
      <c r="D1923" s="105" t="str">
        <f>IF(OR(Historique!$B1923="",Historique!$C1923=""),"",IF(IFERROR(COUNTIF(INDEX(Données!$E$2:$Z$100,0,MATCH(Historique!$B1923,Données!$E$1:$Z$1,0)),Historique!$C1923),0)&gt;0,"OK","⚠ ERREUR"))</f>
        <v/>
      </c>
      <c r="F1923" s="148" t="b">
        <v>0</v>
      </c>
      <c r="J1923" s="2" t="str">
        <f>IF(B1923="","",_xlfn.XLOOKUP(B1923,Données!$P$2:$P$11,Données!$Q$2:$Q$11,""))</f>
        <v/>
      </c>
    </row>
    <row r="1924" spans="1:10" ht="24.75" customHeight="1" x14ac:dyDescent="0.25">
      <c r="A1924" s="100"/>
      <c r="B1924" s="100"/>
      <c r="C1924" s="100"/>
      <c r="D1924" s="105" t="str">
        <f>IF(OR(Historique!$B1924="",Historique!$C1924=""),"",IF(IFERROR(COUNTIF(INDEX(Données!$E$2:$Z$100,0,MATCH(Historique!$B1924,Données!$E$1:$Z$1,0)),Historique!$C1924),0)&gt;0,"OK","⚠ ERREUR"))</f>
        <v/>
      </c>
      <c r="F1924" s="148" t="b">
        <v>0</v>
      </c>
      <c r="J1924" s="2" t="str">
        <f>IF(B1924="","",_xlfn.XLOOKUP(B1924,Données!$P$2:$P$11,Données!$Q$2:$Q$11,""))</f>
        <v/>
      </c>
    </row>
    <row r="1925" spans="1:10" ht="24.75" customHeight="1" x14ac:dyDescent="0.25">
      <c r="A1925" s="100"/>
      <c r="B1925" s="100"/>
      <c r="C1925" s="100"/>
      <c r="D1925" s="105" t="str">
        <f>IF(OR(Historique!$B1925="",Historique!$C1925=""),"",IF(IFERROR(COUNTIF(INDEX(Données!$E$2:$Z$100,0,MATCH(Historique!$B1925,Données!$E$1:$Z$1,0)),Historique!$C1925),0)&gt;0,"OK","⚠ ERREUR"))</f>
        <v/>
      </c>
      <c r="F1925" s="148" t="b">
        <v>0</v>
      </c>
      <c r="J1925" s="2" t="str">
        <f>IF(B1925="","",_xlfn.XLOOKUP(B1925,Données!$P$2:$P$11,Données!$Q$2:$Q$11,""))</f>
        <v/>
      </c>
    </row>
    <row r="1926" spans="1:10" ht="24.75" customHeight="1" x14ac:dyDescent="0.25">
      <c r="A1926" s="100"/>
      <c r="B1926" s="100"/>
      <c r="C1926" s="100"/>
      <c r="D1926" s="105" t="str">
        <f>IF(OR(Historique!$B1926="",Historique!$C1926=""),"",IF(IFERROR(COUNTIF(INDEX(Données!$E$2:$Z$100,0,MATCH(Historique!$B1926,Données!$E$1:$Z$1,0)),Historique!$C1926),0)&gt;0,"OK","⚠ ERREUR"))</f>
        <v/>
      </c>
      <c r="F1926" s="148" t="b">
        <v>0</v>
      </c>
      <c r="J1926" s="2" t="str">
        <f>IF(B1926="","",_xlfn.XLOOKUP(B1926,Données!$P$2:$P$11,Données!$Q$2:$Q$11,""))</f>
        <v/>
      </c>
    </row>
    <row r="1927" spans="1:10" ht="24.75" customHeight="1" x14ac:dyDescent="0.25">
      <c r="A1927" s="100"/>
      <c r="B1927" s="100"/>
      <c r="C1927" s="100"/>
      <c r="D1927" s="105" t="str">
        <f>IF(OR(Historique!$B1927="",Historique!$C1927=""),"",IF(IFERROR(COUNTIF(INDEX(Données!$E$2:$Z$100,0,MATCH(Historique!$B1927,Données!$E$1:$Z$1,0)),Historique!$C1927),0)&gt;0,"OK","⚠ ERREUR"))</f>
        <v/>
      </c>
      <c r="F1927" s="148" t="b">
        <v>0</v>
      </c>
      <c r="J1927" s="2" t="str">
        <f>IF(B1927="","",_xlfn.XLOOKUP(B1927,Données!$P$2:$P$11,Données!$Q$2:$Q$11,""))</f>
        <v/>
      </c>
    </row>
    <row r="1928" spans="1:10" ht="24.75" customHeight="1" x14ac:dyDescent="0.25">
      <c r="A1928" s="100"/>
      <c r="B1928" s="100"/>
      <c r="C1928" s="100"/>
      <c r="D1928" s="105" t="str">
        <f>IF(OR(Historique!$B1928="",Historique!$C1928=""),"",IF(IFERROR(COUNTIF(INDEX(Données!$E$2:$Z$100,0,MATCH(Historique!$B1928,Données!$E$1:$Z$1,0)),Historique!$C1928),0)&gt;0,"OK","⚠ ERREUR"))</f>
        <v/>
      </c>
      <c r="F1928" s="148" t="b">
        <v>0</v>
      </c>
      <c r="J1928" s="2" t="str">
        <f>IF(B1928="","",_xlfn.XLOOKUP(B1928,Données!$P$2:$P$11,Données!$Q$2:$Q$11,""))</f>
        <v/>
      </c>
    </row>
    <row r="1929" spans="1:10" ht="24.75" customHeight="1" x14ac:dyDescent="0.25">
      <c r="A1929" s="100"/>
      <c r="B1929" s="100"/>
      <c r="C1929" s="100"/>
      <c r="D1929" s="105" t="str">
        <f>IF(OR(Historique!$B1929="",Historique!$C1929=""),"",IF(IFERROR(COUNTIF(INDEX(Données!$E$2:$Z$100,0,MATCH(Historique!$B1929,Données!$E$1:$Z$1,0)),Historique!$C1929),0)&gt;0,"OK","⚠ ERREUR"))</f>
        <v/>
      </c>
      <c r="F1929" s="148" t="b">
        <v>0</v>
      </c>
      <c r="J1929" s="2" t="str">
        <f>IF(B1929="","",_xlfn.XLOOKUP(B1929,Données!$P$2:$P$11,Données!$Q$2:$Q$11,""))</f>
        <v/>
      </c>
    </row>
    <row r="1930" spans="1:10" ht="24.75" customHeight="1" x14ac:dyDescent="0.25">
      <c r="A1930" s="100"/>
      <c r="B1930" s="100"/>
      <c r="C1930" s="100"/>
      <c r="D1930" s="105" t="str">
        <f>IF(OR(Historique!$B1930="",Historique!$C1930=""),"",IF(IFERROR(COUNTIF(INDEX(Données!$E$2:$Z$100,0,MATCH(Historique!$B1930,Données!$E$1:$Z$1,0)),Historique!$C1930),0)&gt;0,"OK","⚠ ERREUR"))</f>
        <v/>
      </c>
      <c r="F1930" s="148" t="b">
        <v>0</v>
      </c>
      <c r="J1930" s="2" t="str">
        <f>IF(B1930="","",_xlfn.XLOOKUP(B1930,Données!$P$2:$P$11,Données!$Q$2:$Q$11,""))</f>
        <v/>
      </c>
    </row>
    <row r="1931" spans="1:10" ht="24.75" customHeight="1" x14ac:dyDescent="0.25">
      <c r="A1931" s="100"/>
      <c r="B1931" s="100"/>
      <c r="C1931" s="100"/>
      <c r="D1931" s="105" t="str">
        <f>IF(OR(Historique!$B1931="",Historique!$C1931=""),"",IF(IFERROR(COUNTIF(INDEX(Données!$E$2:$Z$100,0,MATCH(Historique!$B1931,Données!$E$1:$Z$1,0)),Historique!$C1931),0)&gt;0,"OK","⚠ ERREUR"))</f>
        <v/>
      </c>
      <c r="F1931" s="148" t="b">
        <v>0</v>
      </c>
      <c r="J1931" s="2" t="str">
        <f>IF(B1931="","",_xlfn.XLOOKUP(B1931,Données!$P$2:$P$11,Données!$Q$2:$Q$11,""))</f>
        <v/>
      </c>
    </row>
    <row r="1932" spans="1:10" ht="24.75" customHeight="1" x14ac:dyDescent="0.25">
      <c r="A1932" s="100"/>
      <c r="B1932" s="100"/>
      <c r="C1932" s="100"/>
      <c r="D1932" s="105" t="str">
        <f>IF(OR(Historique!$B1932="",Historique!$C1932=""),"",IF(IFERROR(COUNTIF(INDEX(Données!$E$2:$Z$100,0,MATCH(Historique!$B1932,Données!$E$1:$Z$1,0)),Historique!$C1932),0)&gt;0,"OK","⚠ ERREUR"))</f>
        <v/>
      </c>
      <c r="F1932" s="148" t="b">
        <v>0</v>
      </c>
      <c r="J1932" s="2" t="str">
        <f>IF(B1932="","",_xlfn.XLOOKUP(B1932,Données!$P$2:$P$11,Données!$Q$2:$Q$11,""))</f>
        <v/>
      </c>
    </row>
    <row r="1933" spans="1:10" ht="24.75" customHeight="1" x14ac:dyDescent="0.25">
      <c r="A1933" s="100"/>
      <c r="B1933" s="100"/>
      <c r="C1933" s="100"/>
      <c r="D1933" s="105" t="str">
        <f>IF(OR(Historique!$B1933="",Historique!$C1933=""),"",IF(IFERROR(COUNTIF(INDEX(Données!$E$2:$Z$100,0,MATCH(Historique!$B1933,Données!$E$1:$Z$1,0)),Historique!$C1933),0)&gt;0,"OK","⚠ ERREUR"))</f>
        <v/>
      </c>
      <c r="F1933" s="148" t="b">
        <v>0</v>
      </c>
      <c r="J1933" s="2" t="str">
        <f>IF(B1933="","",_xlfn.XLOOKUP(B1933,Données!$P$2:$P$11,Données!$Q$2:$Q$11,""))</f>
        <v/>
      </c>
    </row>
    <row r="1934" spans="1:10" ht="24.75" customHeight="1" x14ac:dyDescent="0.25">
      <c r="A1934" s="100"/>
      <c r="B1934" s="100"/>
      <c r="C1934" s="100"/>
      <c r="D1934" s="105" t="str">
        <f>IF(OR(Historique!$B1934="",Historique!$C1934=""),"",IF(IFERROR(COUNTIF(INDEX(Données!$E$2:$Z$100,0,MATCH(Historique!$B1934,Données!$E$1:$Z$1,0)),Historique!$C1934),0)&gt;0,"OK","⚠ ERREUR"))</f>
        <v/>
      </c>
      <c r="F1934" s="148" t="b">
        <v>0</v>
      </c>
      <c r="J1934" s="2" t="str">
        <f>IF(B1934="","",_xlfn.XLOOKUP(B1934,Données!$P$2:$P$11,Données!$Q$2:$Q$11,""))</f>
        <v/>
      </c>
    </row>
    <row r="1935" spans="1:10" ht="24.75" customHeight="1" x14ac:dyDescent="0.25">
      <c r="A1935" s="100"/>
      <c r="B1935" s="100"/>
      <c r="C1935" s="100"/>
      <c r="D1935" s="105" t="str">
        <f>IF(OR(Historique!$B1935="",Historique!$C1935=""),"",IF(IFERROR(COUNTIF(INDEX(Données!$E$2:$Z$100,0,MATCH(Historique!$B1935,Données!$E$1:$Z$1,0)),Historique!$C1935),0)&gt;0,"OK","⚠ ERREUR"))</f>
        <v/>
      </c>
      <c r="F1935" s="148" t="b">
        <v>0</v>
      </c>
      <c r="J1935" s="2" t="str">
        <f>IF(B1935="","",_xlfn.XLOOKUP(B1935,Données!$P$2:$P$11,Données!$Q$2:$Q$11,""))</f>
        <v/>
      </c>
    </row>
    <row r="1936" spans="1:10" ht="24.75" customHeight="1" x14ac:dyDescent="0.25">
      <c r="A1936" s="100"/>
      <c r="B1936" s="100"/>
      <c r="C1936" s="100"/>
      <c r="D1936" s="105" t="str">
        <f>IF(OR(Historique!$B1936="",Historique!$C1936=""),"",IF(IFERROR(COUNTIF(INDEX(Données!$E$2:$Z$100,0,MATCH(Historique!$B1936,Données!$E$1:$Z$1,0)),Historique!$C1936),0)&gt;0,"OK","⚠ ERREUR"))</f>
        <v/>
      </c>
      <c r="F1936" s="148" t="b">
        <v>0</v>
      </c>
      <c r="J1936" s="2" t="str">
        <f>IF(B1936="","",_xlfn.XLOOKUP(B1936,Données!$P$2:$P$11,Données!$Q$2:$Q$11,""))</f>
        <v/>
      </c>
    </row>
    <row r="1937" spans="1:10" ht="24.75" customHeight="1" x14ac:dyDescent="0.25">
      <c r="A1937" s="100"/>
      <c r="B1937" s="100"/>
      <c r="C1937" s="100"/>
      <c r="D1937" s="105" t="str">
        <f>IF(OR(Historique!$B1937="",Historique!$C1937=""),"",IF(IFERROR(COUNTIF(INDEX(Données!$E$2:$Z$100,0,MATCH(Historique!$B1937,Données!$E$1:$Z$1,0)),Historique!$C1937),0)&gt;0,"OK","⚠ ERREUR"))</f>
        <v/>
      </c>
      <c r="F1937" s="148" t="b">
        <v>0</v>
      </c>
      <c r="J1937" s="2" t="str">
        <f>IF(B1937="","",_xlfn.XLOOKUP(B1937,Données!$P$2:$P$11,Données!$Q$2:$Q$11,""))</f>
        <v/>
      </c>
    </row>
    <row r="1938" spans="1:10" ht="24.75" customHeight="1" x14ac:dyDescent="0.25">
      <c r="A1938" s="100"/>
      <c r="B1938" s="100"/>
      <c r="C1938" s="100"/>
      <c r="D1938" s="105" t="str">
        <f>IF(OR(Historique!$B1938="",Historique!$C1938=""),"",IF(IFERROR(COUNTIF(INDEX(Données!$E$2:$Z$100,0,MATCH(Historique!$B1938,Données!$E$1:$Z$1,0)),Historique!$C1938),0)&gt;0,"OK","⚠ ERREUR"))</f>
        <v/>
      </c>
      <c r="F1938" s="148" t="b">
        <v>0</v>
      </c>
      <c r="J1938" s="2" t="str">
        <f>IF(B1938="","",_xlfn.XLOOKUP(B1938,Données!$P$2:$P$11,Données!$Q$2:$Q$11,""))</f>
        <v/>
      </c>
    </row>
    <row r="1939" spans="1:10" ht="24.75" customHeight="1" x14ac:dyDescent="0.25">
      <c r="A1939" s="100"/>
      <c r="B1939" s="100"/>
      <c r="C1939" s="100"/>
      <c r="D1939" s="105" t="str">
        <f>IF(OR(Historique!$B1939="",Historique!$C1939=""),"",IF(IFERROR(COUNTIF(INDEX(Données!$E$2:$Z$100,0,MATCH(Historique!$B1939,Données!$E$1:$Z$1,0)),Historique!$C1939),0)&gt;0,"OK","⚠ ERREUR"))</f>
        <v/>
      </c>
      <c r="F1939" s="148" t="b">
        <v>0</v>
      </c>
      <c r="J1939" s="2" t="str">
        <f>IF(B1939="","",_xlfn.XLOOKUP(B1939,Données!$P$2:$P$11,Données!$Q$2:$Q$11,""))</f>
        <v/>
      </c>
    </row>
    <row r="1940" spans="1:10" ht="24.75" customHeight="1" x14ac:dyDescent="0.25">
      <c r="A1940" s="100"/>
      <c r="B1940" s="100"/>
      <c r="C1940" s="100"/>
      <c r="D1940" s="105" t="str">
        <f>IF(OR(Historique!$B1940="",Historique!$C1940=""),"",IF(IFERROR(COUNTIF(INDEX(Données!$E$2:$Z$100,0,MATCH(Historique!$B1940,Données!$E$1:$Z$1,0)),Historique!$C1940),0)&gt;0,"OK","⚠ ERREUR"))</f>
        <v/>
      </c>
      <c r="F1940" s="148" t="b">
        <v>0</v>
      </c>
      <c r="J1940" s="2" t="str">
        <f>IF(B1940="","",_xlfn.XLOOKUP(B1940,Données!$P$2:$P$11,Données!$Q$2:$Q$11,""))</f>
        <v/>
      </c>
    </row>
    <row r="1941" spans="1:10" ht="24.75" customHeight="1" x14ac:dyDescent="0.25">
      <c r="A1941" s="100"/>
      <c r="B1941" s="100"/>
      <c r="C1941" s="100"/>
      <c r="D1941" s="105" t="str">
        <f>IF(OR(Historique!$B1941="",Historique!$C1941=""),"",IF(IFERROR(COUNTIF(INDEX(Données!$E$2:$Z$100,0,MATCH(Historique!$B1941,Données!$E$1:$Z$1,0)),Historique!$C1941),0)&gt;0,"OK","⚠ ERREUR"))</f>
        <v/>
      </c>
      <c r="F1941" s="148" t="b">
        <v>0</v>
      </c>
      <c r="J1941" s="2" t="str">
        <f>IF(B1941="","",_xlfn.XLOOKUP(B1941,Données!$P$2:$P$11,Données!$Q$2:$Q$11,""))</f>
        <v/>
      </c>
    </row>
    <row r="1942" spans="1:10" ht="24.75" customHeight="1" x14ac:dyDescent="0.25">
      <c r="A1942" s="100"/>
      <c r="B1942" s="100"/>
      <c r="C1942" s="100"/>
      <c r="D1942" s="105" t="str">
        <f>IF(OR(Historique!$B1942="",Historique!$C1942=""),"",IF(IFERROR(COUNTIF(INDEX(Données!$E$2:$Z$100,0,MATCH(Historique!$B1942,Données!$E$1:$Z$1,0)),Historique!$C1942),0)&gt;0,"OK","⚠ ERREUR"))</f>
        <v/>
      </c>
      <c r="F1942" s="148" t="b">
        <v>0</v>
      </c>
      <c r="J1942" s="2" t="str">
        <f>IF(B1942="","",_xlfn.XLOOKUP(B1942,Données!$P$2:$P$11,Données!$Q$2:$Q$11,""))</f>
        <v/>
      </c>
    </row>
    <row r="1943" spans="1:10" ht="24.75" customHeight="1" x14ac:dyDescent="0.25">
      <c r="A1943" s="100"/>
      <c r="B1943" s="100"/>
      <c r="C1943" s="100"/>
      <c r="D1943" s="105" t="str">
        <f>IF(OR(Historique!$B1943="",Historique!$C1943=""),"",IF(IFERROR(COUNTIF(INDEX(Données!$E$2:$Z$100,0,MATCH(Historique!$B1943,Données!$E$1:$Z$1,0)),Historique!$C1943),0)&gt;0,"OK","⚠ ERREUR"))</f>
        <v/>
      </c>
      <c r="F1943" s="148" t="b">
        <v>0</v>
      </c>
      <c r="J1943" s="2" t="str">
        <f>IF(B1943="","",_xlfn.XLOOKUP(B1943,Données!$P$2:$P$11,Données!$Q$2:$Q$11,""))</f>
        <v/>
      </c>
    </row>
    <row r="1944" spans="1:10" ht="24.75" customHeight="1" x14ac:dyDescent="0.25">
      <c r="A1944" s="100"/>
      <c r="B1944" s="100"/>
      <c r="C1944" s="100"/>
      <c r="D1944" s="105" t="str">
        <f>IF(OR(Historique!$B1944="",Historique!$C1944=""),"",IF(IFERROR(COUNTIF(INDEX(Données!$E$2:$Z$100,0,MATCH(Historique!$B1944,Données!$E$1:$Z$1,0)),Historique!$C1944),0)&gt;0,"OK","⚠ ERREUR"))</f>
        <v/>
      </c>
      <c r="F1944" s="148" t="b">
        <v>0</v>
      </c>
      <c r="J1944" s="2" t="str">
        <f>IF(B1944="","",_xlfn.XLOOKUP(B1944,Données!$P$2:$P$11,Données!$Q$2:$Q$11,""))</f>
        <v/>
      </c>
    </row>
    <row r="1945" spans="1:10" ht="24.75" customHeight="1" x14ac:dyDescent="0.25">
      <c r="A1945" s="100"/>
      <c r="B1945" s="100"/>
      <c r="C1945" s="100"/>
      <c r="D1945" s="105" t="str">
        <f>IF(OR(Historique!$B1945="",Historique!$C1945=""),"",IF(IFERROR(COUNTIF(INDEX(Données!$E$2:$Z$100,0,MATCH(Historique!$B1945,Données!$E$1:$Z$1,0)),Historique!$C1945),0)&gt;0,"OK","⚠ ERREUR"))</f>
        <v/>
      </c>
      <c r="F1945" s="148" t="b">
        <v>0</v>
      </c>
      <c r="J1945" s="2" t="str">
        <f>IF(B1945="","",_xlfn.XLOOKUP(B1945,Données!$P$2:$P$11,Données!$Q$2:$Q$11,""))</f>
        <v/>
      </c>
    </row>
    <row r="1946" spans="1:10" ht="24.75" customHeight="1" x14ac:dyDescent="0.25">
      <c r="A1946" s="100"/>
      <c r="B1946" s="100"/>
      <c r="C1946" s="100"/>
      <c r="D1946" s="105" t="str">
        <f>IF(OR(Historique!$B1946="",Historique!$C1946=""),"",IF(IFERROR(COUNTIF(INDEX(Données!$E$2:$Z$100,0,MATCH(Historique!$B1946,Données!$E$1:$Z$1,0)),Historique!$C1946),0)&gt;0,"OK","⚠ ERREUR"))</f>
        <v/>
      </c>
      <c r="F1946" s="148" t="b">
        <v>0</v>
      </c>
      <c r="J1946" s="2" t="str">
        <f>IF(B1946="","",_xlfn.XLOOKUP(B1946,Données!$P$2:$P$11,Données!$Q$2:$Q$11,""))</f>
        <v/>
      </c>
    </row>
    <row r="1947" spans="1:10" ht="24.75" customHeight="1" x14ac:dyDescent="0.25">
      <c r="A1947" s="100"/>
      <c r="B1947" s="100"/>
      <c r="C1947" s="100"/>
      <c r="D1947" s="105" t="str">
        <f>IF(OR(Historique!$B1947="",Historique!$C1947=""),"",IF(IFERROR(COUNTIF(INDEX(Données!$E$2:$Z$100,0,MATCH(Historique!$B1947,Données!$E$1:$Z$1,0)),Historique!$C1947),0)&gt;0,"OK","⚠ ERREUR"))</f>
        <v/>
      </c>
      <c r="F1947" s="148" t="b">
        <v>0</v>
      </c>
      <c r="J1947" s="2" t="str">
        <f>IF(B1947="","",_xlfn.XLOOKUP(B1947,Données!$P$2:$P$11,Données!$Q$2:$Q$11,""))</f>
        <v/>
      </c>
    </row>
    <row r="1948" spans="1:10" ht="24.75" customHeight="1" x14ac:dyDescent="0.25">
      <c r="A1948" s="100"/>
      <c r="B1948" s="100"/>
      <c r="C1948" s="100"/>
      <c r="D1948" s="105" t="str">
        <f>IF(OR(Historique!$B1948="",Historique!$C1948=""),"",IF(IFERROR(COUNTIF(INDEX(Données!$E$2:$Z$100,0,MATCH(Historique!$B1948,Données!$E$1:$Z$1,0)),Historique!$C1948),0)&gt;0,"OK","⚠ ERREUR"))</f>
        <v/>
      </c>
      <c r="F1948" s="148" t="b">
        <v>0</v>
      </c>
      <c r="J1948" s="2" t="str">
        <f>IF(B1948="","",_xlfn.XLOOKUP(B1948,Données!$P$2:$P$11,Données!$Q$2:$Q$11,""))</f>
        <v/>
      </c>
    </row>
    <row r="1949" spans="1:10" ht="24.75" customHeight="1" x14ac:dyDescent="0.25">
      <c r="A1949" s="100"/>
      <c r="B1949" s="100"/>
      <c r="C1949" s="100"/>
      <c r="D1949" s="105" t="str">
        <f>IF(OR(Historique!$B1949="",Historique!$C1949=""),"",IF(IFERROR(COUNTIF(INDEX(Données!$E$2:$Z$100,0,MATCH(Historique!$B1949,Données!$E$1:$Z$1,0)),Historique!$C1949),0)&gt;0,"OK","⚠ ERREUR"))</f>
        <v/>
      </c>
      <c r="F1949" s="148" t="b">
        <v>0</v>
      </c>
      <c r="J1949" s="2" t="str">
        <f>IF(B1949="","",_xlfn.XLOOKUP(B1949,Données!$P$2:$P$11,Données!$Q$2:$Q$11,""))</f>
        <v/>
      </c>
    </row>
    <row r="1950" spans="1:10" ht="24.75" customHeight="1" x14ac:dyDescent="0.25">
      <c r="A1950" s="100"/>
      <c r="B1950" s="100"/>
      <c r="C1950" s="100"/>
      <c r="D1950" s="105" t="str">
        <f>IF(OR(Historique!$B1950="",Historique!$C1950=""),"",IF(IFERROR(COUNTIF(INDEX(Données!$E$2:$Z$100,0,MATCH(Historique!$B1950,Données!$E$1:$Z$1,0)),Historique!$C1950),0)&gt;0,"OK","⚠ ERREUR"))</f>
        <v/>
      </c>
      <c r="F1950" s="148" t="b">
        <v>0</v>
      </c>
      <c r="J1950" s="2" t="str">
        <f>IF(B1950="","",_xlfn.XLOOKUP(B1950,Données!$P$2:$P$11,Données!$Q$2:$Q$11,""))</f>
        <v/>
      </c>
    </row>
    <row r="1951" spans="1:10" ht="24.75" customHeight="1" x14ac:dyDescent="0.25">
      <c r="A1951" s="100"/>
      <c r="B1951" s="100"/>
      <c r="C1951" s="100"/>
      <c r="D1951" s="105" t="str">
        <f>IF(OR(Historique!$B1951="",Historique!$C1951=""),"",IF(IFERROR(COUNTIF(INDEX(Données!$E$2:$Z$100,0,MATCH(Historique!$B1951,Données!$E$1:$Z$1,0)),Historique!$C1951),0)&gt;0,"OK","⚠ ERREUR"))</f>
        <v/>
      </c>
      <c r="F1951" s="148" t="b">
        <v>0</v>
      </c>
      <c r="J1951" s="2" t="str">
        <f>IF(B1951="","",_xlfn.XLOOKUP(B1951,Données!$P$2:$P$11,Données!$Q$2:$Q$11,""))</f>
        <v/>
      </c>
    </row>
    <row r="1952" spans="1:10" ht="24.75" customHeight="1" x14ac:dyDescent="0.25">
      <c r="A1952" s="100"/>
      <c r="B1952" s="100"/>
      <c r="C1952" s="100"/>
      <c r="D1952" s="105" t="str">
        <f>IF(OR(Historique!$B1952="",Historique!$C1952=""),"",IF(IFERROR(COUNTIF(INDEX(Données!$E$2:$Z$100,0,MATCH(Historique!$B1952,Données!$E$1:$Z$1,0)),Historique!$C1952),0)&gt;0,"OK","⚠ ERREUR"))</f>
        <v/>
      </c>
      <c r="F1952" s="148" t="b">
        <v>0</v>
      </c>
      <c r="J1952" s="2" t="str">
        <f>IF(B1952="","",_xlfn.XLOOKUP(B1952,Données!$P$2:$P$11,Données!$Q$2:$Q$11,""))</f>
        <v/>
      </c>
    </row>
    <row r="1953" spans="1:10" ht="24.75" customHeight="1" x14ac:dyDescent="0.25">
      <c r="A1953" s="100"/>
      <c r="B1953" s="100"/>
      <c r="C1953" s="100"/>
      <c r="D1953" s="105" t="str">
        <f>IF(OR(Historique!$B1953="",Historique!$C1953=""),"",IF(IFERROR(COUNTIF(INDEX(Données!$E$2:$Z$100,0,MATCH(Historique!$B1953,Données!$E$1:$Z$1,0)),Historique!$C1953),0)&gt;0,"OK","⚠ ERREUR"))</f>
        <v/>
      </c>
      <c r="F1953" s="148" t="b">
        <v>0</v>
      </c>
      <c r="J1953" s="2" t="str">
        <f>IF(B1953="","",_xlfn.XLOOKUP(B1953,Données!$P$2:$P$11,Données!$Q$2:$Q$11,""))</f>
        <v/>
      </c>
    </row>
    <row r="1954" spans="1:10" ht="24.75" customHeight="1" x14ac:dyDescent="0.25">
      <c r="A1954" s="100"/>
      <c r="B1954" s="100"/>
      <c r="C1954" s="100"/>
      <c r="D1954" s="105" t="str">
        <f>IF(OR(Historique!$B1954="",Historique!$C1954=""),"",IF(IFERROR(COUNTIF(INDEX(Données!$E$2:$Z$100,0,MATCH(Historique!$B1954,Données!$E$1:$Z$1,0)),Historique!$C1954),0)&gt;0,"OK","⚠ ERREUR"))</f>
        <v/>
      </c>
      <c r="F1954" s="148" t="b">
        <v>0</v>
      </c>
      <c r="J1954" s="2" t="str">
        <f>IF(B1954="","",_xlfn.XLOOKUP(B1954,Données!$P$2:$P$11,Données!$Q$2:$Q$11,""))</f>
        <v/>
      </c>
    </row>
    <row r="1955" spans="1:10" ht="24.75" customHeight="1" x14ac:dyDescent="0.25">
      <c r="A1955" s="100"/>
      <c r="B1955" s="100"/>
      <c r="C1955" s="100"/>
      <c r="D1955" s="105" t="str">
        <f>IF(OR(Historique!$B1955="",Historique!$C1955=""),"",IF(IFERROR(COUNTIF(INDEX(Données!$E$2:$Z$100,0,MATCH(Historique!$B1955,Données!$E$1:$Z$1,0)),Historique!$C1955),0)&gt;0,"OK","⚠ ERREUR"))</f>
        <v/>
      </c>
      <c r="F1955" s="148" t="b">
        <v>0</v>
      </c>
      <c r="J1955" s="2" t="str">
        <f>IF(B1955="","",_xlfn.XLOOKUP(B1955,Données!$P$2:$P$11,Données!$Q$2:$Q$11,""))</f>
        <v/>
      </c>
    </row>
    <row r="1956" spans="1:10" ht="24.75" customHeight="1" x14ac:dyDescent="0.25">
      <c r="A1956" s="100"/>
      <c r="B1956" s="100"/>
      <c r="C1956" s="100"/>
      <c r="D1956" s="105" t="str">
        <f>IF(OR(Historique!$B1956="",Historique!$C1956=""),"",IF(IFERROR(COUNTIF(INDEX(Données!$E$2:$Z$100,0,MATCH(Historique!$B1956,Données!$E$1:$Z$1,0)),Historique!$C1956),0)&gt;0,"OK","⚠ ERREUR"))</f>
        <v/>
      </c>
      <c r="F1956" s="148" t="b">
        <v>0</v>
      </c>
      <c r="J1956" s="2" t="str">
        <f>IF(B1956="","",_xlfn.XLOOKUP(B1956,Données!$P$2:$P$11,Données!$Q$2:$Q$11,""))</f>
        <v/>
      </c>
    </row>
    <row r="1957" spans="1:10" ht="24.75" customHeight="1" x14ac:dyDescent="0.25">
      <c r="A1957" s="100"/>
      <c r="B1957" s="100"/>
      <c r="C1957" s="100"/>
      <c r="D1957" s="105" t="str">
        <f>IF(OR(Historique!$B1957="",Historique!$C1957=""),"",IF(IFERROR(COUNTIF(INDEX(Données!$E$2:$Z$100,0,MATCH(Historique!$B1957,Données!$E$1:$Z$1,0)),Historique!$C1957),0)&gt;0,"OK","⚠ ERREUR"))</f>
        <v/>
      </c>
      <c r="F1957" s="148" t="b">
        <v>0</v>
      </c>
      <c r="J1957" s="2" t="str">
        <f>IF(B1957="","",_xlfn.XLOOKUP(B1957,Données!$P$2:$P$11,Données!$Q$2:$Q$11,""))</f>
        <v/>
      </c>
    </row>
    <row r="1958" spans="1:10" ht="24.75" customHeight="1" x14ac:dyDescent="0.25">
      <c r="A1958" s="100"/>
      <c r="B1958" s="100"/>
      <c r="C1958" s="100"/>
      <c r="D1958" s="105" t="str">
        <f>IF(OR(Historique!$B1958="",Historique!$C1958=""),"",IF(IFERROR(COUNTIF(INDEX(Données!$E$2:$Z$100,0,MATCH(Historique!$B1958,Données!$E$1:$Z$1,0)),Historique!$C1958),0)&gt;0,"OK","⚠ ERREUR"))</f>
        <v/>
      </c>
      <c r="F1958" s="148" t="b">
        <v>0</v>
      </c>
      <c r="J1958" s="2" t="str">
        <f>IF(B1958="","",_xlfn.XLOOKUP(B1958,Données!$P$2:$P$11,Données!$Q$2:$Q$11,""))</f>
        <v/>
      </c>
    </row>
    <row r="1959" spans="1:10" ht="24.75" customHeight="1" x14ac:dyDescent="0.25">
      <c r="A1959" s="100"/>
      <c r="B1959" s="100"/>
      <c r="C1959" s="100"/>
      <c r="D1959" s="105" t="str">
        <f>IF(OR(Historique!$B1959="",Historique!$C1959=""),"",IF(IFERROR(COUNTIF(INDEX(Données!$E$2:$Z$100,0,MATCH(Historique!$B1959,Données!$E$1:$Z$1,0)),Historique!$C1959),0)&gt;0,"OK","⚠ ERREUR"))</f>
        <v/>
      </c>
      <c r="F1959" s="148" t="b">
        <v>0</v>
      </c>
      <c r="J1959" s="2" t="str">
        <f>IF(B1959="","",_xlfn.XLOOKUP(B1959,Données!$P$2:$P$11,Données!$Q$2:$Q$11,""))</f>
        <v/>
      </c>
    </row>
    <row r="1960" spans="1:10" ht="24.75" customHeight="1" x14ac:dyDescent="0.25">
      <c r="A1960" s="100"/>
      <c r="B1960" s="100"/>
      <c r="C1960" s="100"/>
      <c r="D1960" s="105" t="str">
        <f>IF(OR(Historique!$B1960="",Historique!$C1960=""),"",IF(IFERROR(COUNTIF(INDEX(Données!$E$2:$Z$100,0,MATCH(Historique!$B1960,Données!$E$1:$Z$1,0)),Historique!$C1960),0)&gt;0,"OK","⚠ ERREUR"))</f>
        <v/>
      </c>
      <c r="F1960" s="148" t="b">
        <v>0</v>
      </c>
      <c r="J1960" s="2" t="str">
        <f>IF(B1960="","",_xlfn.XLOOKUP(B1960,Données!$P$2:$P$11,Données!$Q$2:$Q$11,""))</f>
        <v/>
      </c>
    </row>
    <row r="1961" spans="1:10" ht="24.75" customHeight="1" x14ac:dyDescent="0.25">
      <c r="A1961" s="100"/>
      <c r="B1961" s="100"/>
      <c r="C1961" s="100"/>
      <c r="D1961" s="105" t="str">
        <f>IF(OR(Historique!$B1961="",Historique!$C1961=""),"",IF(IFERROR(COUNTIF(INDEX(Données!$E$2:$Z$100,0,MATCH(Historique!$B1961,Données!$E$1:$Z$1,0)),Historique!$C1961),0)&gt;0,"OK","⚠ ERREUR"))</f>
        <v/>
      </c>
      <c r="F1961" s="148" t="b">
        <v>0</v>
      </c>
      <c r="J1961" s="2" t="str">
        <f>IF(B1961="","",_xlfn.XLOOKUP(B1961,Données!$P$2:$P$11,Données!$Q$2:$Q$11,""))</f>
        <v/>
      </c>
    </row>
    <row r="1962" spans="1:10" ht="24.75" customHeight="1" x14ac:dyDescent="0.25">
      <c r="A1962" s="100"/>
      <c r="B1962" s="100"/>
      <c r="C1962" s="100"/>
      <c r="D1962" s="105" t="str">
        <f>IF(OR(Historique!$B1962="",Historique!$C1962=""),"",IF(IFERROR(COUNTIF(INDEX(Données!$E$2:$Z$100,0,MATCH(Historique!$B1962,Données!$E$1:$Z$1,0)),Historique!$C1962),0)&gt;0,"OK","⚠ ERREUR"))</f>
        <v/>
      </c>
      <c r="F1962" s="148" t="b">
        <v>0</v>
      </c>
      <c r="J1962" s="2" t="str">
        <f>IF(B1962="","",_xlfn.XLOOKUP(B1962,Données!$P$2:$P$11,Données!$Q$2:$Q$11,""))</f>
        <v/>
      </c>
    </row>
    <row r="1963" spans="1:10" ht="24.75" customHeight="1" x14ac:dyDescent="0.25">
      <c r="A1963" s="100"/>
      <c r="B1963" s="100"/>
      <c r="C1963" s="100"/>
      <c r="D1963" s="105" t="str">
        <f>IF(OR(Historique!$B1963="",Historique!$C1963=""),"",IF(IFERROR(COUNTIF(INDEX(Données!$E$2:$Z$100,0,MATCH(Historique!$B1963,Données!$E$1:$Z$1,0)),Historique!$C1963),0)&gt;0,"OK","⚠ ERREUR"))</f>
        <v/>
      </c>
      <c r="F1963" s="148" t="b">
        <v>0</v>
      </c>
      <c r="J1963" s="2" t="str">
        <f>IF(B1963="","",_xlfn.XLOOKUP(B1963,Données!$P$2:$P$11,Données!$Q$2:$Q$11,""))</f>
        <v/>
      </c>
    </row>
    <row r="1964" spans="1:10" ht="24.75" customHeight="1" x14ac:dyDescent="0.25">
      <c r="A1964" s="100"/>
      <c r="B1964" s="100"/>
      <c r="C1964" s="100"/>
      <c r="D1964" s="105" t="str">
        <f>IF(OR(Historique!$B1964="",Historique!$C1964=""),"",IF(IFERROR(COUNTIF(INDEX(Données!$E$2:$Z$100,0,MATCH(Historique!$B1964,Données!$E$1:$Z$1,0)),Historique!$C1964),0)&gt;0,"OK","⚠ ERREUR"))</f>
        <v/>
      </c>
      <c r="F1964" s="148" t="b">
        <v>0</v>
      </c>
      <c r="J1964" s="2" t="str">
        <f>IF(B1964="","",_xlfn.XLOOKUP(B1964,Données!$P$2:$P$11,Données!$Q$2:$Q$11,""))</f>
        <v/>
      </c>
    </row>
    <row r="1965" spans="1:10" ht="24.75" customHeight="1" x14ac:dyDescent="0.25">
      <c r="A1965" s="100"/>
      <c r="B1965" s="100"/>
      <c r="C1965" s="100"/>
      <c r="D1965" s="105" t="str">
        <f>IF(OR(Historique!$B1965="",Historique!$C1965=""),"",IF(IFERROR(COUNTIF(INDEX(Données!$E$2:$Z$100,0,MATCH(Historique!$B1965,Données!$E$1:$Z$1,0)),Historique!$C1965),0)&gt;0,"OK","⚠ ERREUR"))</f>
        <v/>
      </c>
      <c r="F1965" s="148" t="b">
        <v>0</v>
      </c>
      <c r="J1965" s="2" t="str">
        <f>IF(B1965="","",_xlfn.XLOOKUP(B1965,Données!$P$2:$P$11,Données!$Q$2:$Q$11,""))</f>
        <v/>
      </c>
    </row>
    <row r="1966" spans="1:10" ht="24.75" customHeight="1" x14ac:dyDescent="0.25">
      <c r="A1966" s="100"/>
      <c r="B1966" s="100"/>
      <c r="C1966" s="100"/>
      <c r="D1966" s="105" t="str">
        <f>IF(OR(Historique!$B1966="",Historique!$C1966=""),"",IF(IFERROR(COUNTIF(INDEX(Données!$E$2:$Z$100,0,MATCH(Historique!$B1966,Données!$E$1:$Z$1,0)),Historique!$C1966),0)&gt;0,"OK","⚠ ERREUR"))</f>
        <v/>
      </c>
      <c r="F1966" s="148" t="b">
        <v>0</v>
      </c>
      <c r="J1966" s="2" t="str">
        <f>IF(B1966="","",_xlfn.XLOOKUP(B1966,Données!$P$2:$P$11,Données!$Q$2:$Q$11,""))</f>
        <v/>
      </c>
    </row>
    <row r="1967" spans="1:10" ht="24.75" customHeight="1" x14ac:dyDescent="0.25">
      <c r="A1967" s="100"/>
      <c r="B1967" s="100"/>
      <c r="C1967" s="100"/>
      <c r="D1967" s="105" t="str">
        <f>IF(OR(Historique!$B1967="",Historique!$C1967=""),"",IF(IFERROR(COUNTIF(INDEX(Données!$E$2:$Z$100,0,MATCH(Historique!$B1967,Données!$E$1:$Z$1,0)),Historique!$C1967),0)&gt;0,"OK","⚠ ERREUR"))</f>
        <v/>
      </c>
      <c r="F1967" s="148" t="b">
        <v>0</v>
      </c>
      <c r="J1967" s="2" t="str">
        <f>IF(B1967="","",_xlfn.XLOOKUP(B1967,Données!$P$2:$P$11,Données!$Q$2:$Q$11,""))</f>
        <v/>
      </c>
    </row>
    <row r="1968" spans="1:10" ht="24.75" customHeight="1" x14ac:dyDescent="0.25">
      <c r="A1968" s="100"/>
      <c r="B1968" s="100"/>
      <c r="C1968" s="100"/>
      <c r="D1968" s="105" t="str">
        <f>IF(OR(Historique!$B1968="",Historique!$C1968=""),"",IF(IFERROR(COUNTIF(INDEX(Données!$E$2:$Z$100,0,MATCH(Historique!$B1968,Données!$E$1:$Z$1,0)),Historique!$C1968),0)&gt;0,"OK","⚠ ERREUR"))</f>
        <v/>
      </c>
      <c r="F1968" s="148" t="b">
        <v>0</v>
      </c>
      <c r="J1968" s="2" t="str">
        <f>IF(B1968="","",_xlfn.XLOOKUP(B1968,Données!$P$2:$P$11,Données!$Q$2:$Q$11,""))</f>
        <v/>
      </c>
    </row>
    <row r="1969" spans="1:10" ht="24.75" customHeight="1" x14ac:dyDescent="0.25">
      <c r="A1969" s="100"/>
      <c r="B1969" s="100"/>
      <c r="C1969" s="100"/>
      <c r="D1969" s="105" t="str">
        <f>IF(OR(Historique!$B1969="",Historique!$C1969=""),"",IF(IFERROR(COUNTIF(INDEX(Données!$E$2:$Z$100,0,MATCH(Historique!$B1969,Données!$E$1:$Z$1,0)),Historique!$C1969),0)&gt;0,"OK","⚠ ERREUR"))</f>
        <v/>
      </c>
      <c r="F1969" s="148" t="b">
        <v>0</v>
      </c>
      <c r="J1969" s="2" t="str">
        <f>IF(B1969="","",_xlfn.XLOOKUP(B1969,Données!$P$2:$P$11,Données!$Q$2:$Q$11,""))</f>
        <v/>
      </c>
    </row>
    <row r="1970" spans="1:10" ht="24.75" customHeight="1" x14ac:dyDescent="0.25">
      <c r="A1970" s="100"/>
      <c r="B1970" s="100"/>
      <c r="C1970" s="100"/>
      <c r="D1970" s="105" t="str">
        <f>IF(OR(Historique!$B1970="",Historique!$C1970=""),"",IF(IFERROR(COUNTIF(INDEX(Données!$E$2:$Z$100,0,MATCH(Historique!$B1970,Données!$E$1:$Z$1,0)),Historique!$C1970),0)&gt;0,"OK","⚠ ERREUR"))</f>
        <v/>
      </c>
      <c r="F1970" s="148" t="b">
        <v>0</v>
      </c>
      <c r="J1970" s="2" t="str">
        <f>IF(B1970="","",_xlfn.XLOOKUP(B1970,Données!$P$2:$P$11,Données!$Q$2:$Q$11,""))</f>
        <v/>
      </c>
    </row>
    <row r="1971" spans="1:10" ht="24.75" customHeight="1" x14ac:dyDescent="0.25">
      <c r="A1971" s="100"/>
      <c r="B1971" s="100"/>
      <c r="C1971" s="100"/>
      <c r="D1971" s="105" t="str">
        <f>IF(OR(Historique!$B1971="",Historique!$C1971=""),"",IF(IFERROR(COUNTIF(INDEX(Données!$E$2:$Z$100,0,MATCH(Historique!$B1971,Données!$E$1:$Z$1,0)),Historique!$C1971),0)&gt;0,"OK","⚠ ERREUR"))</f>
        <v/>
      </c>
      <c r="F1971" s="148" t="b">
        <v>0</v>
      </c>
      <c r="J1971" s="2" t="str">
        <f>IF(B1971="","",_xlfn.XLOOKUP(B1971,Données!$P$2:$P$11,Données!$Q$2:$Q$11,""))</f>
        <v/>
      </c>
    </row>
    <row r="1972" spans="1:10" ht="24.75" customHeight="1" x14ac:dyDescent="0.25">
      <c r="A1972" s="100"/>
      <c r="B1972" s="100"/>
      <c r="C1972" s="100"/>
      <c r="D1972" s="105" t="str">
        <f>IF(OR(Historique!$B1972="",Historique!$C1972=""),"",IF(IFERROR(COUNTIF(INDEX(Données!$E$2:$Z$100,0,MATCH(Historique!$B1972,Données!$E$1:$Z$1,0)),Historique!$C1972),0)&gt;0,"OK","⚠ ERREUR"))</f>
        <v/>
      </c>
      <c r="F1972" s="148" t="b">
        <v>0</v>
      </c>
      <c r="J1972" s="2" t="str">
        <f>IF(B1972="","",_xlfn.XLOOKUP(B1972,Données!$P$2:$P$11,Données!$Q$2:$Q$11,""))</f>
        <v/>
      </c>
    </row>
    <row r="1973" spans="1:10" ht="24.75" customHeight="1" x14ac:dyDescent="0.25">
      <c r="A1973" s="100"/>
      <c r="B1973" s="100"/>
      <c r="C1973" s="100"/>
      <c r="D1973" s="105" t="str">
        <f>IF(OR(Historique!$B1973="",Historique!$C1973=""),"",IF(IFERROR(COUNTIF(INDEX(Données!$E$2:$Z$100,0,MATCH(Historique!$B1973,Données!$E$1:$Z$1,0)),Historique!$C1973),0)&gt;0,"OK","⚠ ERREUR"))</f>
        <v/>
      </c>
      <c r="F1973" s="148" t="b">
        <v>0</v>
      </c>
      <c r="J1973" s="2" t="str">
        <f>IF(B1973="","",_xlfn.XLOOKUP(B1973,Données!$P$2:$P$11,Données!$Q$2:$Q$11,""))</f>
        <v/>
      </c>
    </row>
    <row r="1974" spans="1:10" ht="24.75" customHeight="1" x14ac:dyDescent="0.25">
      <c r="A1974" s="100"/>
      <c r="B1974" s="100"/>
      <c r="C1974" s="100"/>
      <c r="D1974" s="105" t="str">
        <f>IF(OR(Historique!$B1974="",Historique!$C1974=""),"",IF(IFERROR(COUNTIF(INDEX(Données!$E$2:$Z$100,0,MATCH(Historique!$B1974,Données!$E$1:$Z$1,0)),Historique!$C1974),0)&gt;0,"OK","⚠ ERREUR"))</f>
        <v/>
      </c>
      <c r="F1974" s="148" t="b">
        <v>0</v>
      </c>
      <c r="J1974" s="2" t="str">
        <f>IF(B1974="","",_xlfn.XLOOKUP(B1974,Données!$P$2:$P$11,Données!$Q$2:$Q$11,""))</f>
        <v/>
      </c>
    </row>
    <row r="1975" spans="1:10" ht="24.75" customHeight="1" x14ac:dyDescent="0.25">
      <c r="A1975" s="100"/>
      <c r="B1975" s="100"/>
      <c r="C1975" s="100"/>
      <c r="D1975" s="105" t="str">
        <f>IF(OR(Historique!$B1975="",Historique!$C1975=""),"",IF(IFERROR(COUNTIF(INDEX(Données!$E$2:$Z$100,0,MATCH(Historique!$B1975,Données!$E$1:$Z$1,0)),Historique!$C1975),0)&gt;0,"OK","⚠ ERREUR"))</f>
        <v/>
      </c>
      <c r="F1975" s="148" t="b">
        <v>0</v>
      </c>
      <c r="J1975" s="2" t="str">
        <f>IF(B1975="","",_xlfn.XLOOKUP(B1975,Données!$P$2:$P$11,Données!$Q$2:$Q$11,""))</f>
        <v/>
      </c>
    </row>
    <row r="1976" spans="1:10" ht="24.75" customHeight="1" x14ac:dyDescent="0.25">
      <c r="A1976" s="100"/>
      <c r="B1976" s="100"/>
      <c r="C1976" s="100"/>
      <c r="D1976" s="105" t="str">
        <f>IF(OR(Historique!$B1976="",Historique!$C1976=""),"",IF(IFERROR(COUNTIF(INDEX(Données!$E$2:$Z$100,0,MATCH(Historique!$B1976,Données!$E$1:$Z$1,0)),Historique!$C1976),0)&gt;0,"OK","⚠ ERREUR"))</f>
        <v/>
      </c>
      <c r="F1976" s="148" t="b">
        <v>0</v>
      </c>
      <c r="J1976" s="2" t="str">
        <f>IF(B1976="","",_xlfn.XLOOKUP(B1976,Données!$P$2:$P$11,Données!$Q$2:$Q$11,""))</f>
        <v/>
      </c>
    </row>
    <row r="1977" spans="1:10" ht="24.75" customHeight="1" x14ac:dyDescent="0.25">
      <c r="A1977" s="100"/>
      <c r="B1977" s="100"/>
      <c r="C1977" s="100"/>
      <c r="D1977" s="105" t="str">
        <f>IF(OR(Historique!$B1977="",Historique!$C1977=""),"",IF(IFERROR(COUNTIF(INDEX(Données!$E$2:$Z$100,0,MATCH(Historique!$B1977,Données!$E$1:$Z$1,0)),Historique!$C1977),0)&gt;0,"OK","⚠ ERREUR"))</f>
        <v/>
      </c>
      <c r="F1977" s="148" t="b">
        <v>0</v>
      </c>
      <c r="J1977" s="2" t="str">
        <f>IF(B1977="","",_xlfn.XLOOKUP(B1977,Données!$P$2:$P$11,Données!$Q$2:$Q$11,""))</f>
        <v/>
      </c>
    </row>
    <row r="1978" spans="1:10" ht="24.75" customHeight="1" x14ac:dyDescent="0.25">
      <c r="A1978" s="100"/>
      <c r="B1978" s="100"/>
      <c r="C1978" s="100"/>
      <c r="D1978" s="105" t="str">
        <f>IF(OR(Historique!$B1978="",Historique!$C1978=""),"",IF(IFERROR(COUNTIF(INDEX(Données!$E$2:$Z$100,0,MATCH(Historique!$B1978,Données!$E$1:$Z$1,0)),Historique!$C1978),0)&gt;0,"OK","⚠ ERREUR"))</f>
        <v/>
      </c>
      <c r="F1978" s="148" t="b">
        <v>0</v>
      </c>
      <c r="J1978" s="2" t="str">
        <f>IF(B1978="","",_xlfn.XLOOKUP(B1978,Données!$P$2:$P$11,Données!$Q$2:$Q$11,""))</f>
        <v/>
      </c>
    </row>
    <row r="1979" spans="1:10" ht="24.75" customHeight="1" x14ac:dyDescent="0.25">
      <c r="A1979" s="100"/>
      <c r="B1979" s="100"/>
      <c r="C1979" s="100"/>
      <c r="D1979" s="105" t="str">
        <f>IF(OR(Historique!$B1979="",Historique!$C1979=""),"",IF(IFERROR(COUNTIF(INDEX(Données!$E$2:$Z$100,0,MATCH(Historique!$B1979,Données!$E$1:$Z$1,0)),Historique!$C1979),0)&gt;0,"OK","⚠ ERREUR"))</f>
        <v/>
      </c>
      <c r="F1979" s="148" t="b">
        <v>0</v>
      </c>
      <c r="J1979" s="2" t="str">
        <f>IF(B1979="","",_xlfn.XLOOKUP(B1979,Données!$P$2:$P$11,Données!$Q$2:$Q$11,""))</f>
        <v/>
      </c>
    </row>
    <row r="1980" spans="1:10" ht="24.75" customHeight="1" x14ac:dyDescent="0.25">
      <c r="A1980" s="100"/>
      <c r="B1980" s="100"/>
      <c r="C1980" s="100"/>
      <c r="D1980" s="105" t="str">
        <f>IF(OR(Historique!$B1980="",Historique!$C1980=""),"",IF(IFERROR(COUNTIF(INDEX(Données!$E$2:$Z$100,0,MATCH(Historique!$B1980,Données!$E$1:$Z$1,0)),Historique!$C1980),0)&gt;0,"OK","⚠ ERREUR"))</f>
        <v/>
      </c>
      <c r="F1980" s="148" t="b">
        <v>0</v>
      </c>
      <c r="J1980" s="2" t="str">
        <f>IF(B1980="","",_xlfn.XLOOKUP(B1980,Données!$P$2:$P$11,Données!$Q$2:$Q$11,""))</f>
        <v/>
      </c>
    </row>
    <row r="1981" spans="1:10" ht="24.75" customHeight="1" x14ac:dyDescent="0.25">
      <c r="A1981" s="100"/>
      <c r="B1981" s="100"/>
      <c r="C1981" s="100"/>
      <c r="D1981" s="105" t="str">
        <f>IF(OR(Historique!$B1981="",Historique!$C1981=""),"",IF(IFERROR(COUNTIF(INDEX(Données!$E$2:$Z$100,0,MATCH(Historique!$B1981,Données!$E$1:$Z$1,0)),Historique!$C1981),0)&gt;0,"OK","⚠ ERREUR"))</f>
        <v/>
      </c>
      <c r="F1981" s="148" t="b">
        <v>0</v>
      </c>
      <c r="J1981" s="2" t="str">
        <f>IF(B1981="","",_xlfn.XLOOKUP(B1981,Données!$P$2:$P$11,Données!$Q$2:$Q$11,""))</f>
        <v/>
      </c>
    </row>
    <row r="1982" spans="1:10" ht="24.75" customHeight="1" x14ac:dyDescent="0.25">
      <c r="A1982" s="100"/>
      <c r="B1982" s="100"/>
      <c r="C1982" s="100"/>
      <c r="D1982" s="105" t="str">
        <f>IF(OR(Historique!$B1982="",Historique!$C1982=""),"",IF(IFERROR(COUNTIF(INDEX(Données!$E$2:$Z$100,0,MATCH(Historique!$B1982,Données!$E$1:$Z$1,0)),Historique!$C1982),0)&gt;0,"OK","⚠ ERREUR"))</f>
        <v/>
      </c>
      <c r="F1982" s="148" t="b">
        <v>0</v>
      </c>
      <c r="J1982" s="2" t="str">
        <f>IF(B1982="","",_xlfn.XLOOKUP(B1982,Données!$P$2:$P$11,Données!$Q$2:$Q$11,""))</f>
        <v/>
      </c>
    </row>
    <row r="1983" spans="1:10" ht="24.75" customHeight="1" x14ac:dyDescent="0.25">
      <c r="A1983" s="100"/>
      <c r="B1983" s="100"/>
      <c r="C1983" s="100"/>
      <c r="D1983" s="105" t="str">
        <f>IF(OR(Historique!$B1983="",Historique!$C1983=""),"",IF(IFERROR(COUNTIF(INDEX(Données!$E$2:$Z$100,0,MATCH(Historique!$B1983,Données!$E$1:$Z$1,0)),Historique!$C1983),0)&gt;0,"OK","⚠ ERREUR"))</f>
        <v/>
      </c>
      <c r="F1983" s="148" t="b">
        <v>0</v>
      </c>
      <c r="J1983" s="2" t="str">
        <f>IF(B1983="","",_xlfn.XLOOKUP(B1983,Données!$P$2:$P$11,Données!$Q$2:$Q$11,""))</f>
        <v/>
      </c>
    </row>
    <row r="1984" spans="1:10" ht="24.75" customHeight="1" x14ac:dyDescent="0.25">
      <c r="A1984" s="100"/>
      <c r="B1984" s="100"/>
      <c r="C1984" s="100"/>
      <c r="D1984" s="105" t="str">
        <f>IF(OR(Historique!$B1984="",Historique!$C1984=""),"",IF(IFERROR(COUNTIF(INDEX(Données!$E$2:$Z$100,0,MATCH(Historique!$B1984,Données!$E$1:$Z$1,0)),Historique!$C1984),0)&gt;0,"OK","⚠ ERREUR"))</f>
        <v/>
      </c>
      <c r="F1984" s="148" t="b">
        <v>0</v>
      </c>
      <c r="J1984" s="2" t="str">
        <f>IF(B1984="","",_xlfn.XLOOKUP(B1984,Données!$P$2:$P$11,Données!$Q$2:$Q$11,""))</f>
        <v/>
      </c>
    </row>
    <row r="1985" spans="1:10" ht="24.75" customHeight="1" x14ac:dyDescent="0.25">
      <c r="A1985" s="100"/>
      <c r="B1985" s="100"/>
      <c r="C1985" s="100"/>
      <c r="D1985" s="105" t="str">
        <f>IF(OR(Historique!$B1985="",Historique!$C1985=""),"",IF(IFERROR(COUNTIF(INDEX(Données!$E$2:$Z$100,0,MATCH(Historique!$B1985,Données!$E$1:$Z$1,0)),Historique!$C1985),0)&gt;0,"OK","⚠ ERREUR"))</f>
        <v/>
      </c>
      <c r="F1985" s="148" t="b">
        <v>0</v>
      </c>
      <c r="J1985" s="2" t="str">
        <f>IF(B1985="","",_xlfn.XLOOKUP(B1985,Données!$P$2:$P$11,Données!$Q$2:$Q$11,""))</f>
        <v/>
      </c>
    </row>
    <row r="1986" spans="1:10" ht="24.75" customHeight="1" x14ac:dyDescent="0.25">
      <c r="A1986" s="100"/>
      <c r="B1986" s="100"/>
      <c r="C1986" s="100"/>
      <c r="D1986" s="105" t="str">
        <f>IF(OR(Historique!$B1986="",Historique!$C1986=""),"",IF(IFERROR(COUNTIF(INDEX(Données!$E$2:$Z$100,0,MATCH(Historique!$B1986,Données!$E$1:$Z$1,0)),Historique!$C1986),0)&gt;0,"OK","⚠ ERREUR"))</f>
        <v/>
      </c>
      <c r="F1986" s="148" t="b">
        <v>0</v>
      </c>
      <c r="J1986" s="2" t="str">
        <f>IF(B1986="","",_xlfn.XLOOKUP(B1986,Données!$P$2:$P$11,Données!$Q$2:$Q$11,""))</f>
        <v/>
      </c>
    </row>
    <row r="1987" spans="1:10" ht="24.75" customHeight="1" x14ac:dyDescent="0.25">
      <c r="A1987" s="100"/>
      <c r="B1987" s="100"/>
      <c r="C1987" s="100"/>
      <c r="D1987" s="105" t="str">
        <f>IF(OR(Historique!$B1987="",Historique!$C1987=""),"",IF(IFERROR(COUNTIF(INDEX(Données!$E$2:$Z$100,0,MATCH(Historique!$B1987,Données!$E$1:$Z$1,0)),Historique!$C1987),0)&gt;0,"OK","⚠ ERREUR"))</f>
        <v/>
      </c>
      <c r="F1987" s="148" t="b">
        <v>0</v>
      </c>
      <c r="J1987" s="2" t="str">
        <f>IF(B1987="","",_xlfn.XLOOKUP(B1987,Données!$P$2:$P$11,Données!$Q$2:$Q$11,""))</f>
        <v/>
      </c>
    </row>
    <row r="1988" spans="1:10" ht="24.75" customHeight="1" x14ac:dyDescent="0.25">
      <c r="A1988" s="100"/>
      <c r="B1988" s="100"/>
      <c r="C1988" s="100"/>
      <c r="D1988" s="105" t="str">
        <f>IF(OR(Historique!$B1988="",Historique!$C1988=""),"",IF(IFERROR(COUNTIF(INDEX(Données!$E$2:$Z$100,0,MATCH(Historique!$B1988,Données!$E$1:$Z$1,0)),Historique!$C1988),0)&gt;0,"OK","⚠ ERREUR"))</f>
        <v/>
      </c>
      <c r="F1988" s="148" t="b">
        <v>0</v>
      </c>
      <c r="J1988" s="2" t="str">
        <f>IF(B1988="","",_xlfn.XLOOKUP(B1988,Données!$P$2:$P$11,Données!$Q$2:$Q$11,""))</f>
        <v/>
      </c>
    </row>
    <row r="1989" spans="1:10" ht="24.75" customHeight="1" x14ac:dyDescent="0.25">
      <c r="A1989" s="100"/>
      <c r="B1989" s="100"/>
      <c r="C1989" s="100"/>
      <c r="D1989" s="105" t="str">
        <f>IF(OR(Historique!$B1989="",Historique!$C1989=""),"",IF(IFERROR(COUNTIF(INDEX(Données!$E$2:$Z$100,0,MATCH(Historique!$B1989,Données!$E$1:$Z$1,0)),Historique!$C1989),0)&gt;0,"OK","⚠ ERREUR"))</f>
        <v/>
      </c>
      <c r="F1989" s="148" t="b">
        <v>0</v>
      </c>
      <c r="J1989" s="2" t="str">
        <f>IF(B1989="","",_xlfn.XLOOKUP(B1989,Données!$P$2:$P$11,Données!$Q$2:$Q$11,""))</f>
        <v/>
      </c>
    </row>
    <row r="1990" spans="1:10" ht="24.75" customHeight="1" x14ac:dyDescent="0.25">
      <c r="A1990" s="100"/>
      <c r="B1990" s="100"/>
      <c r="C1990" s="100"/>
      <c r="D1990" s="105" t="str">
        <f>IF(OR(Historique!$B1990="",Historique!$C1990=""),"",IF(IFERROR(COUNTIF(INDEX(Données!$E$2:$Z$100,0,MATCH(Historique!$B1990,Données!$E$1:$Z$1,0)),Historique!$C1990),0)&gt;0,"OK","⚠ ERREUR"))</f>
        <v/>
      </c>
      <c r="F1990" s="148" t="b">
        <v>0</v>
      </c>
      <c r="J1990" s="2" t="str">
        <f>IF(B1990="","",_xlfn.XLOOKUP(B1990,Données!$P$2:$P$11,Données!$Q$2:$Q$11,""))</f>
        <v/>
      </c>
    </row>
    <row r="1991" spans="1:10" ht="24.75" customHeight="1" x14ac:dyDescent="0.25">
      <c r="A1991" s="100"/>
      <c r="B1991" s="100"/>
      <c r="C1991" s="100"/>
      <c r="D1991" s="105" t="str">
        <f>IF(OR(Historique!$B1991="",Historique!$C1991=""),"",IF(IFERROR(COUNTIF(INDEX(Données!$E$2:$Z$100,0,MATCH(Historique!$B1991,Données!$E$1:$Z$1,0)),Historique!$C1991),0)&gt;0,"OK","⚠ ERREUR"))</f>
        <v/>
      </c>
      <c r="F1991" s="148" t="b">
        <v>0</v>
      </c>
      <c r="J1991" s="2" t="str">
        <f>IF(B1991="","",_xlfn.XLOOKUP(B1991,Données!$P$2:$P$11,Données!$Q$2:$Q$11,""))</f>
        <v/>
      </c>
    </row>
    <row r="1992" spans="1:10" ht="24.75" customHeight="1" x14ac:dyDescent="0.25">
      <c r="A1992" s="100"/>
      <c r="B1992" s="100"/>
      <c r="C1992" s="100"/>
      <c r="D1992" s="105" t="str">
        <f>IF(OR(Historique!$B1992="",Historique!$C1992=""),"",IF(IFERROR(COUNTIF(INDEX(Données!$E$2:$Z$100,0,MATCH(Historique!$B1992,Données!$E$1:$Z$1,0)),Historique!$C1992),0)&gt;0,"OK","⚠ ERREUR"))</f>
        <v/>
      </c>
      <c r="F1992" s="148" t="b">
        <v>0</v>
      </c>
      <c r="J1992" s="2" t="str">
        <f>IF(B1992="","",_xlfn.XLOOKUP(B1992,Données!$P$2:$P$11,Données!$Q$2:$Q$11,""))</f>
        <v/>
      </c>
    </row>
    <row r="1993" spans="1:10" ht="24.75" customHeight="1" x14ac:dyDescent="0.25">
      <c r="A1993" s="100"/>
      <c r="B1993" s="100"/>
      <c r="C1993" s="100"/>
      <c r="D1993" s="105" t="str">
        <f>IF(OR(Historique!$B1993="",Historique!$C1993=""),"",IF(IFERROR(COUNTIF(INDEX(Données!$E$2:$Z$100,0,MATCH(Historique!$B1993,Données!$E$1:$Z$1,0)),Historique!$C1993),0)&gt;0,"OK","⚠ ERREUR"))</f>
        <v/>
      </c>
      <c r="F1993" s="148" t="b">
        <v>0</v>
      </c>
      <c r="J1993" s="2" t="str">
        <f>IF(B1993="","",_xlfn.XLOOKUP(B1993,Données!$P$2:$P$11,Données!$Q$2:$Q$11,""))</f>
        <v/>
      </c>
    </row>
    <row r="1994" spans="1:10" ht="24.75" customHeight="1" x14ac:dyDescent="0.25">
      <c r="A1994" s="100"/>
      <c r="B1994" s="100"/>
      <c r="C1994" s="100"/>
      <c r="D1994" s="105" t="str">
        <f>IF(OR(Historique!$B1994="",Historique!$C1994=""),"",IF(IFERROR(COUNTIF(INDEX(Données!$E$2:$Z$100,0,MATCH(Historique!$B1994,Données!$E$1:$Z$1,0)),Historique!$C1994),0)&gt;0,"OK","⚠ ERREUR"))</f>
        <v/>
      </c>
      <c r="F1994" s="148" t="b">
        <v>0</v>
      </c>
      <c r="J1994" s="2" t="str">
        <f>IF(B1994="","",_xlfn.XLOOKUP(B1994,Données!$P$2:$P$11,Données!$Q$2:$Q$11,""))</f>
        <v/>
      </c>
    </row>
    <row r="1995" spans="1:10" ht="24.75" customHeight="1" x14ac:dyDescent="0.25">
      <c r="A1995" s="100"/>
      <c r="B1995" s="100"/>
      <c r="C1995" s="100"/>
      <c r="D1995" s="105" t="str">
        <f>IF(OR(Historique!$B1995="",Historique!$C1995=""),"",IF(IFERROR(COUNTIF(INDEX(Données!$E$2:$Z$100,0,MATCH(Historique!$B1995,Données!$E$1:$Z$1,0)),Historique!$C1995),0)&gt;0,"OK","⚠ ERREUR"))</f>
        <v/>
      </c>
      <c r="F1995" s="148" t="b">
        <v>0</v>
      </c>
      <c r="J1995" s="2" t="str">
        <f>IF(B1995="","",_xlfn.XLOOKUP(B1995,Données!$P$2:$P$11,Données!$Q$2:$Q$11,""))</f>
        <v/>
      </c>
    </row>
    <row r="1996" spans="1:10" ht="24.75" customHeight="1" x14ac:dyDescent="0.25">
      <c r="A1996" s="100"/>
      <c r="B1996" s="100"/>
      <c r="C1996" s="100"/>
      <c r="D1996" s="105" t="str">
        <f>IF(OR(Historique!$B1996="",Historique!$C1996=""),"",IF(IFERROR(COUNTIF(INDEX(Données!$E$2:$Z$100,0,MATCH(Historique!$B1996,Données!$E$1:$Z$1,0)),Historique!$C1996),0)&gt;0,"OK","⚠ ERREUR"))</f>
        <v/>
      </c>
      <c r="F1996" s="148" t="b">
        <v>0</v>
      </c>
      <c r="J1996" s="2" t="str">
        <f>IF(B1996="","",_xlfn.XLOOKUP(B1996,Données!$P$2:$P$11,Données!$Q$2:$Q$11,""))</f>
        <v/>
      </c>
    </row>
    <row r="1997" spans="1:10" ht="24.75" customHeight="1" x14ac:dyDescent="0.25">
      <c r="A1997" s="100"/>
      <c r="B1997" s="100"/>
      <c r="C1997" s="100"/>
      <c r="D1997" s="105" t="str">
        <f>IF(OR(Historique!$B1997="",Historique!$C1997=""),"",IF(IFERROR(COUNTIF(INDEX(Données!$E$2:$Z$100,0,MATCH(Historique!$B1997,Données!$E$1:$Z$1,0)),Historique!$C1997),0)&gt;0,"OK","⚠ ERREUR"))</f>
        <v/>
      </c>
      <c r="F1997" s="148" t="b">
        <v>0</v>
      </c>
      <c r="J1997" s="2" t="str">
        <f>IF(B1997="","",_xlfn.XLOOKUP(B1997,Données!$P$2:$P$11,Données!$Q$2:$Q$11,""))</f>
        <v/>
      </c>
    </row>
    <row r="1998" spans="1:10" ht="24.75" customHeight="1" x14ac:dyDescent="0.25">
      <c r="A1998" s="100"/>
      <c r="B1998" s="100"/>
      <c r="C1998" s="100"/>
      <c r="D1998" s="105" t="str">
        <f>IF(OR(Historique!$B1998="",Historique!$C1998=""),"",IF(IFERROR(COUNTIF(INDEX(Données!$E$2:$Z$100,0,MATCH(Historique!$B1998,Données!$E$1:$Z$1,0)),Historique!$C1998),0)&gt;0,"OK","⚠ ERREUR"))</f>
        <v/>
      </c>
      <c r="F1998" s="148" t="b">
        <v>0</v>
      </c>
      <c r="J1998" s="2" t="str">
        <f>IF(B1998="","",_xlfn.XLOOKUP(B1998,Données!$P$2:$P$11,Données!$Q$2:$Q$11,""))</f>
        <v/>
      </c>
    </row>
    <row r="1999" spans="1:10" ht="24.75" customHeight="1" x14ac:dyDescent="0.25">
      <c r="A1999" s="100"/>
      <c r="B1999" s="100"/>
      <c r="C1999" s="100"/>
      <c r="D1999" s="105" t="str">
        <f>IF(OR(Historique!$B1999="",Historique!$C1999=""),"",IF(IFERROR(COUNTIF(INDEX(Données!$E$2:$Z$100,0,MATCH(Historique!$B1999,Données!$E$1:$Z$1,0)),Historique!$C1999),0)&gt;0,"OK","⚠ ERREUR"))</f>
        <v/>
      </c>
      <c r="F1999" s="148" t="b">
        <v>0</v>
      </c>
      <c r="J1999" s="2" t="str">
        <f>IF(B1999="","",_xlfn.XLOOKUP(B1999,Données!$P$2:$P$11,Données!$Q$2:$Q$11,""))</f>
        <v/>
      </c>
    </row>
    <row r="2000" spans="1:10" ht="24.75" customHeight="1" x14ac:dyDescent="0.25">
      <c r="A2000" s="100"/>
      <c r="B2000" s="100"/>
      <c r="C2000" s="100"/>
      <c r="D2000" s="105" t="str">
        <f>IF(OR(Historique!$B2000="",Historique!$C2000=""),"",IF(IFERROR(COUNTIF(INDEX(Données!$E$2:$Z$100,0,MATCH(Historique!$B2000,Données!$E$1:$Z$1,0)),Historique!$C2000),0)&gt;0,"OK","⚠ ERREUR"))</f>
        <v/>
      </c>
      <c r="F2000" s="148" t="b">
        <v>0</v>
      </c>
      <c r="J2000" s="2" t="str">
        <f>IF(B2000="","",_xlfn.XLOOKUP(B2000,Données!$P$2:$P$11,Données!$Q$2:$Q$11,""))</f>
        <v/>
      </c>
    </row>
    <row r="2001" spans="1:10" ht="24.75" customHeight="1" x14ac:dyDescent="0.25">
      <c r="A2001" s="100"/>
      <c r="B2001" s="100"/>
      <c r="C2001" s="100"/>
      <c r="D2001" s="105" t="str">
        <f>IF(OR(Historique!$B2001="",Historique!$C2001=""),"",IF(IFERROR(COUNTIF(INDEX(Données!$E$2:$Z$100,0,MATCH(Historique!$B2001,Données!$E$1:$Z$1,0)),Historique!$C2001),0)&gt;0,"OK","⚠ ERREUR"))</f>
        <v/>
      </c>
      <c r="F2001" s="148" t="b">
        <v>0</v>
      </c>
      <c r="J2001" s="2" t="str">
        <f>IF(B2001="","",_xlfn.XLOOKUP(B2001,Données!$P$2:$P$11,Données!$Q$2:$Q$11,""))</f>
        <v/>
      </c>
    </row>
    <row r="2002" spans="1:10" ht="24.75" customHeight="1" x14ac:dyDescent="0.25">
      <c r="A2002" s="100"/>
      <c r="B2002" s="100"/>
      <c r="C2002" s="100"/>
      <c r="D2002" s="105" t="str">
        <f>IF(OR(Historique!$B2002="",Historique!$C2002=""),"",IF(IFERROR(COUNTIF(INDEX(Données!$E$2:$Z$100,0,MATCH(Historique!$B2002,Données!$E$1:$Z$1,0)),Historique!$C2002),0)&gt;0,"OK","⚠ ERREUR"))</f>
        <v/>
      </c>
      <c r="F2002" s="148" t="b">
        <v>0</v>
      </c>
      <c r="J2002" s="2" t="str">
        <f>IF(B2002="","",_xlfn.XLOOKUP(B2002,Données!$P$2:$P$11,Données!$Q$2:$Q$11,""))</f>
        <v/>
      </c>
    </row>
    <row r="2003" spans="1:10" ht="24.75" customHeight="1" x14ac:dyDescent="0.25">
      <c r="A2003" s="100"/>
      <c r="B2003" s="100"/>
      <c r="C2003" s="100"/>
      <c r="D2003" s="105" t="str">
        <f>IF(OR(Historique!$B2003="",Historique!$C2003=""),"",IF(IFERROR(COUNTIF(INDEX(Données!$E$2:$Z$100,0,MATCH(Historique!$B2003,Données!$E$1:$Z$1,0)),Historique!$C2003),0)&gt;0,"OK","⚠ ERREUR"))</f>
        <v/>
      </c>
      <c r="F2003" s="148" t="b">
        <v>0</v>
      </c>
      <c r="J2003" s="2" t="str">
        <f>IF(B2003="","",_xlfn.XLOOKUP(B2003,Données!$P$2:$P$11,Données!$Q$2:$Q$11,""))</f>
        <v/>
      </c>
    </row>
    <row r="2004" spans="1:10" ht="24.75" customHeight="1" x14ac:dyDescent="0.25">
      <c r="A2004" s="100"/>
      <c r="B2004" s="100"/>
      <c r="C2004" s="100"/>
      <c r="D2004" s="105" t="str">
        <f>IF(OR(Historique!$B2004="",Historique!$C2004=""),"",IF(IFERROR(COUNTIF(INDEX(Données!$E$2:$Z$100,0,MATCH(Historique!$B2004,Données!$E$1:$Z$1,0)),Historique!$C2004),0)&gt;0,"OK","⚠ ERREUR"))</f>
        <v/>
      </c>
      <c r="F2004" s="148" t="b">
        <v>0</v>
      </c>
      <c r="J2004" s="2" t="str">
        <f>IF(B2004="","",_xlfn.XLOOKUP(B2004,Données!$P$2:$P$11,Données!$Q$2:$Q$11,""))</f>
        <v/>
      </c>
    </row>
    <row r="2005" spans="1:10" ht="24.75" customHeight="1" x14ac:dyDescent="0.25">
      <c r="A2005" s="100"/>
      <c r="B2005" s="100"/>
      <c r="C2005" s="100"/>
      <c r="D2005" s="105" t="str">
        <f>IF(OR(Historique!$B2005="",Historique!$C2005=""),"",IF(IFERROR(COUNTIF(INDEX(Données!$E$2:$Z$100,0,MATCH(Historique!$B2005,Données!$E$1:$Z$1,0)),Historique!$C2005),0)&gt;0,"OK","⚠ ERREUR"))</f>
        <v/>
      </c>
      <c r="F2005" s="148" t="b">
        <v>0</v>
      </c>
      <c r="J2005" s="2" t="str">
        <f>IF(B2005="","",_xlfn.XLOOKUP(B2005,Données!$P$2:$P$11,Données!$Q$2:$Q$11,""))</f>
        <v/>
      </c>
    </row>
    <row r="2006" spans="1:10" ht="24.75" customHeight="1" x14ac:dyDescent="0.25">
      <c r="A2006" s="100"/>
      <c r="B2006" s="100"/>
      <c r="C2006" s="100"/>
      <c r="D2006" s="105" t="str">
        <f>IF(OR(Historique!$B2006="",Historique!$C2006=""),"",IF(IFERROR(COUNTIF(INDEX(Données!$E$2:$Z$100,0,MATCH(Historique!$B2006,Données!$E$1:$Z$1,0)),Historique!$C2006),0)&gt;0,"OK","⚠ ERREUR"))</f>
        <v/>
      </c>
      <c r="F2006" s="148" t="b">
        <v>0</v>
      </c>
      <c r="J2006" s="2" t="str">
        <f>IF(B2006="","",_xlfn.XLOOKUP(B2006,Données!$P$2:$P$11,Données!$Q$2:$Q$11,""))</f>
        <v/>
      </c>
    </row>
    <row r="2007" spans="1:10" ht="24.75" customHeight="1" x14ac:dyDescent="0.25">
      <c r="A2007" s="100"/>
      <c r="B2007" s="100"/>
      <c r="C2007" s="100"/>
      <c r="D2007" s="105" t="str">
        <f>IF(OR(Historique!$B2007="",Historique!$C2007=""),"",IF(IFERROR(COUNTIF(INDEX(Données!$E$2:$Z$100,0,MATCH(Historique!$B2007,Données!$E$1:$Z$1,0)),Historique!$C2007),0)&gt;0,"OK","⚠ ERREUR"))</f>
        <v/>
      </c>
      <c r="F2007" s="148" t="b">
        <v>0</v>
      </c>
      <c r="J2007" s="2" t="str">
        <f>IF(B2007="","",_xlfn.XLOOKUP(B2007,Données!$P$2:$P$11,Données!$Q$2:$Q$11,""))</f>
        <v/>
      </c>
    </row>
    <row r="2008" spans="1:10" ht="24.75" customHeight="1" x14ac:dyDescent="0.25">
      <c r="A2008" s="100"/>
      <c r="B2008" s="100"/>
      <c r="C2008" s="100"/>
      <c r="D2008" s="105" t="str">
        <f>IF(OR(Historique!$B2008="",Historique!$C2008=""),"",IF(IFERROR(COUNTIF(INDEX(Données!$E$2:$Z$100,0,MATCH(Historique!$B2008,Données!$E$1:$Z$1,0)),Historique!$C2008),0)&gt;0,"OK","⚠ ERREUR"))</f>
        <v/>
      </c>
      <c r="F2008" s="148" t="b">
        <v>0</v>
      </c>
      <c r="J2008" s="2" t="str">
        <f>IF(B2008="","",_xlfn.XLOOKUP(B2008,Données!$P$2:$P$11,Données!$Q$2:$Q$11,""))</f>
        <v/>
      </c>
    </row>
    <row r="2009" spans="1:10" ht="24.75" customHeight="1" x14ac:dyDescent="0.25">
      <c r="A2009" s="100"/>
      <c r="B2009" s="100"/>
      <c r="C2009" s="100"/>
      <c r="D2009" s="105" t="str">
        <f>IF(OR(Historique!$B2009="",Historique!$C2009=""),"",IF(IFERROR(COUNTIF(INDEX(Données!$E$2:$Z$100,0,MATCH(Historique!$B2009,Données!$E$1:$Z$1,0)),Historique!$C2009),0)&gt;0,"OK","⚠ ERREUR"))</f>
        <v/>
      </c>
      <c r="F2009" s="148" t="b">
        <v>0</v>
      </c>
      <c r="J2009" s="2" t="str">
        <f>IF(B2009="","",_xlfn.XLOOKUP(B2009,Données!$P$2:$P$11,Données!$Q$2:$Q$11,""))</f>
        <v/>
      </c>
    </row>
    <row r="2010" spans="1:10" ht="24.75" customHeight="1" x14ac:dyDescent="0.25">
      <c r="A2010" s="100"/>
      <c r="B2010" s="100"/>
      <c r="C2010" s="100"/>
      <c r="D2010" s="105" t="str">
        <f>IF(OR(Historique!$B2010="",Historique!$C2010=""),"",IF(IFERROR(COUNTIF(INDEX(Données!$E$2:$Z$100,0,MATCH(Historique!$B2010,Données!$E$1:$Z$1,0)),Historique!$C2010),0)&gt;0,"OK","⚠ ERREUR"))</f>
        <v/>
      </c>
      <c r="F2010" s="148" t="b">
        <v>0</v>
      </c>
      <c r="J2010" s="2" t="str">
        <f>IF(B2010="","",_xlfn.XLOOKUP(B2010,Données!$P$2:$P$11,Données!$Q$2:$Q$11,""))</f>
        <v/>
      </c>
    </row>
    <row r="2011" spans="1:10" ht="24.75" customHeight="1" x14ac:dyDescent="0.25">
      <c r="A2011" s="100"/>
      <c r="B2011" s="100"/>
      <c r="C2011" s="100"/>
      <c r="D2011" s="105" t="str">
        <f>IF(OR(Historique!$B2011="",Historique!$C2011=""),"",IF(IFERROR(COUNTIF(INDEX(Données!$E$2:$Z$100,0,MATCH(Historique!$B2011,Données!$E$1:$Z$1,0)),Historique!$C2011),0)&gt;0,"OK","⚠ ERREUR"))</f>
        <v/>
      </c>
      <c r="F2011" s="148" t="b">
        <v>0</v>
      </c>
      <c r="J2011" s="2" t="str">
        <f>IF(B2011="","",_xlfn.XLOOKUP(B2011,Données!$P$2:$P$11,Données!$Q$2:$Q$11,""))</f>
        <v/>
      </c>
    </row>
    <row r="2012" spans="1:10" ht="24.75" customHeight="1" x14ac:dyDescent="0.25">
      <c r="A2012" s="100"/>
      <c r="B2012" s="100"/>
      <c r="C2012" s="100"/>
      <c r="D2012" s="105" t="str">
        <f>IF(OR(Historique!$B2012="",Historique!$C2012=""),"",IF(IFERROR(COUNTIF(INDEX(Données!$E$2:$Z$100,0,MATCH(Historique!$B2012,Données!$E$1:$Z$1,0)),Historique!$C2012),0)&gt;0,"OK","⚠ ERREUR"))</f>
        <v/>
      </c>
      <c r="F2012" s="148" t="b">
        <v>0</v>
      </c>
      <c r="J2012" s="2" t="str">
        <f>IF(B2012="","",_xlfn.XLOOKUP(B2012,Données!$P$2:$P$11,Données!$Q$2:$Q$11,""))</f>
        <v/>
      </c>
    </row>
    <row r="2013" spans="1:10" ht="24.75" customHeight="1" x14ac:dyDescent="0.25">
      <c r="A2013" s="100"/>
      <c r="B2013" s="100"/>
      <c r="C2013" s="100"/>
      <c r="D2013" s="105" t="str">
        <f>IF(OR(Historique!$B2013="",Historique!$C2013=""),"",IF(IFERROR(COUNTIF(INDEX(Données!$E$2:$Z$100,0,MATCH(Historique!$B2013,Données!$E$1:$Z$1,0)),Historique!$C2013),0)&gt;0,"OK","⚠ ERREUR"))</f>
        <v/>
      </c>
      <c r="F2013" s="148" t="b">
        <v>0</v>
      </c>
      <c r="J2013" s="2" t="str">
        <f>IF(B2013="","",_xlfn.XLOOKUP(B2013,Données!$P$2:$P$11,Données!$Q$2:$Q$11,""))</f>
        <v/>
      </c>
    </row>
    <row r="2014" spans="1:10" ht="24.75" customHeight="1" x14ac:dyDescent="0.25">
      <c r="A2014" s="100"/>
      <c r="B2014" s="100"/>
      <c r="C2014" s="100"/>
      <c r="D2014" s="105" t="str">
        <f>IF(OR(Historique!$B2014="",Historique!$C2014=""),"",IF(IFERROR(COUNTIF(INDEX(Données!$E$2:$Z$100,0,MATCH(Historique!$B2014,Données!$E$1:$Z$1,0)),Historique!$C2014),0)&gt;0,"OK","⚠ ERREUR"))</f>
        <v/>
      </c>
      <c r="F2014" s="148" t="b">
        <v>0</v>
      </c>
      <c r="J2014" s="2" t="str">
        <f>IF(B2014="","",_xlfn.XLOOKUP(B2014,Données!$P$2:$P$11,Données!$Q$2:$Q$11,""))</f>
        <v/>
      </c>
    </row>
    <row r="2015" spans="1:10" ht="24.75" customHeight="1" x14ac:dyDescent="0.25">
      <c r="A2015" s="100"/>
      <c r="B2015" s="100"/>
      <c r="C2015" s="100"/>
      <c r="D2015" s="105" t="str">
        <f>IF(OR(Historique!$B2015="",Historique!$C2015=""),"",IF(IFERROR(COUNTIF(INDEX(Données!$E$2:$Z$100,0,MATCH(Historique!$B2015,Données!$E$1:$Z$1,0)),Historique!$C2015),0)&gt;0,"OK","⚠ ERREUR"))</f>
        <v/>
      </c>
      <c r="F2015" s="148" t="b">
        <v>0</v>
      </c>
      <c r="J2015" s="2" t="str">
        <f>IF(B2015="","",_xlfn.XLOOKUP(B2015,Données!$P$2:$P$11,Données!$Q$2:$Q$11,""))</f>
        <v/>
      </c>
    </row>
    <row r="2016" spans="1:10" ht="24.75" customHeight="1" x14ac:dyDescent="0.25">
      <c r="A2016" s="100"/>
      <c r="B2016" s="100"/>
      <c r="C2016" s="100"/>
      <c r="D2016" s="105" t="str">
        <f>IF(OR(Historique!$B2016="",Historique!$C2016=""),"",IF(IFERROR(COUNTIF(INDEX(Données!$E$2:$Z$100,0,MATCH(Historique!$B2016,Données!$E$1:$Z$1,0)),Historique!$C2016),0)&gt;0,"OK","⚠ ERREUR"))</f>
        <v/>
      </c>
      <c r="F2016" s="148" t="b">
        <v>0</v>
      </c>
      <c r="J2016" s="2" t="str">
        <f>IF(B2016="","",_xlfn.XLOOKUP(B2016,Données!$P$2:$P$11,Données!$Q$2:$Q$11,""))</f>
        <v/>
      </c>
    </row>
    <row r="2017" spans="1:10" ht="24.75" customHeight="1" x14ac:dyDescent="0.25">
      <c r="A2017" s="100"/>
      <c r="B2017" s="100"/>
      <c r="C2017" s="100"/>
      <c r="D2017" s="105" t="str">
        <f>IF(OR(Historique!$B2017="",Historique!$C2017=""),"",IF(IFERROR(COUNTIF(INDEX(Données!$E$2:$Z$100,0,MATCH(Historique!$B2017,Données!$E$1:$Z$1,0)),Historique!$C2017),0)&gt;0,"OK","⚠ ERREUR"))</f>
        <v/>
      </c>
      <c r="F2017" s="148" t="b">
        <v>0</v>
      </c>
      <c r="J2017" s="2" t="str">
        <f>IF(B2017="","",_xlfn.XLOOKUP(B2017,Données!$P$2:$P$11,Données!$Q$2:$Q$11,""))</f>
        <v/>
      </c>
    </row>
    <row r="2018" spans="1:10" ht="24.75" customHeight="1" x14ac:dyDescent="0.25">
      <c r="A2018" s="100"/>
      <c r="B2018" s="100"/>
      <c r="C2018" s="100"/>
      <c r="D2018" s="105" t="str">
        <f>IF(OR(Historique!$B2018="",Historique!$C2018=""),"",IF(IFERROR(COUNTIF(INDEX(Données!$E$2:$Z$100,0,MATCH(Historique!$B2018,Données!$E$1:$Z$1,0)),Historique!$C2018),0)&gt;0,"OK","⚠ ERREUR"))</f>
        <v/>
      </c>
      <c r="F2018" s="148" t="b">
        <v>0</v>
      </c>
      <c r="J2018" s="2" t="str">
        <f>IF(B2018="","",_xlfn.XLOOKUP(B2018,Données!$P$2:$P$11,Données!$Q$2:$Q$11,""))</f>
        <v/>
      </c>
    </row>
    <row r="2019" spans="1:10" ht="24.75" customHeight="1" x14ac:dyDescent="0.25">
      <c r="A2019" s="100"/>
      <c r="B2019" s="100"/>
      <c r="C2019" s="100"/>
      <c r="D2019" s="105" t="str">
        <f>IF(OR(Historique!$B2019="",Historique!$C2019=""),"",IF(IFERROR(COUNTIF(INDEX(Données!$E$2:$Z$100,0,MATCH(Historique!$B2019,Données!$E$1:$Z$1,0)),Historique!$C2019),0)&gt;0,"OK","⚠ ERREUR"))</f>
        <v/>
      </c>
      <c r="F2019" s="148" t="b">
        <v>0</v>
      </c>
      <c r="J2019" s="2" t="str">
        <f>IF(B2019="","",_xlfn.XLOOKUP(B2019,Données!$P$2:$P$11,Données!$Q$2:$Q$11,""))</f>
        <v/>
      </c>
    </row>
    <row r="2020" spans="1:10" ht="24.75" customHeight="1" x14ac:dyDescent="0.25">
      <c r="A2020" s="100"/>
      <c r="B2020" s="100"/>
      <c r="C2020" s="100"/>
      <c r="D2020" s="105" t="str">
        <f>IF(OR(Historique!$B2020="",Historique!$C2020=""),"",IF(IFERROR(COUNTIF(INDEX(Données!$E$2:$Z$100,0,MATCH(Historique!$B2020,Données!$E$1:$Z$1,0)),Historique!$C2020),0)&gt;0,"OK","⚠ ERREUR"))</f>
        <v/>
      </c>
      <c r="F2020" s="148" t="b">
        <v>0</v>
      </c>
      <c r="J2020" s="2" t="str">
        <f>IF(B2020="","",_xlfn.XLOOKUP(B2020,Données!$P$2:$P$11,Données!$Q$2:$Q$11,""))</f>
        <v/>
      </c>
    </row>
    <row r="2021" spans="1:10" ht="24.75" customHeight="1" x14ac:dyDescent="0.25">
      <c r="A2021" s="100"/>
      <c r="B2021" s="100"/>
      <c r="C2021" s="100"/>
      <c r="D2021" s="105" t="str">
        <f>IF(OR(Historique!$B2021="",Historique!$C2021=""),"",IF(IFERROR(COUNTIF(INDEX(Données!$E$2:$Z$100,0,MATCH(Historique!$B2021,Données!$E$1:$Z$1,0)),Historique!$C2021),0)&gt;0,"OK","⚠ ERREUR"))</f>
        <v/>
      </c>
      <c r="F2021" s="148" t="b">
        <v>0</v>
      </c>
      <c r="J2021" s="2" t="str">
        <f>IF(B2021="","",_xlfn.XLOOKUP(B2021,Données!$P$2:$P$11,Données!$Q$2:$Q$11,""))</f>
        <v/>
      </c>
    </row>
    <row r="2022" spans="1:10" ht="24.75" customHeight="1" x14ac:dyDescent="0.25">
      <c r="A2022" s="100"/>
      <c r="B2022" s="100"/>
      <c r="C2022" s="100"/>
      <c r="D2022" s="105" t="str">
        <f>IF(OR(Historique!$B2022="",Historique!$C2022=""),"",IF(IFERROR(COUNTIF(INDEX(Données!$E$2:$Z$100,0,MATCH(Historique!$B2022,Données!$E$1:$Z$1,0)),Historique!$C2022),0)&gt;0,"OK","⚠ ERREUR"))</f>
        <v/>
      </c>
      <c r="F2022" s="148" t="b">
        <v>0</v>
      </c>
      <c r="J2022" s="2" t="str">
        <f>IF(B2022="","",_xlfn.XLOOKUP(B2022,Données!$P$2:$P$11,Données!$Q$2:$Q$11,""))</f>
        <v/>
      </c>
    </row>
    <row r="2023" spans="1:10" ht="24.75" customHeight="1" x14ac:dyDescent="0.25">
      <c r="A2023" s="100"/>
      <c r="B2023" s="100"/>
      <c r="C2023" s="100"/>
      <c r="D2023" s="105" t="str">
        <f>IF(OR(Historique!$B2023="",Historique!$C2023=""),"",IF(IFERROR(COUNTIF(INDEX(Données!$E$2:$Z$100,0,MATCH(Historique!$B2023,Données!$E$1:$Z$1,0)),Historique!$C2023),0)&gt;0,"OK","⚠ ERREUR"))</f>
        <v/>
      </c>
      <c r="F2023" s="148" t="b">
        <v>0</v>
      </c>
      <c r="J2023" s="2" t="str">
        <f>IF(B2023="","",_xlfn.XLOOKUP(B2023,Données!$P$2:$P$11,Données!$Q$2:$Q$11,""))</f>
        <v/>
      </c>
    </row>
    <row r="2024" spans="1:10" ht="24.75" customHeight="1" x14ac:dyDescent="0.25">
      <c r="A2024" s="100"/>
      <c r="B2024" s="100"/>
      <c r="C2024" s="100"/>
      <c r="D2024" s="105" t="str">
        <f>IF(OR(Historique!$B2024="",Historique!$C2024=""),"",IF(IFERROR(COUNTIF(INDEX(Données!$E$2:$Z$100,0,MATCH(Historique!$B2024,Données!$E$1:$Z$1,0)),Historique!$C2024),0)&gt;0,"OK","⚠ ERREUR"))</f>
        <v/>
      </c>
      <c r="F2024" s="148" t="b">
        <v>0</v>
      </c>
      <c r="J2024" s="2" t="str">
        <f>IF(B2024="","",_xlfn.XLOOKUP(B2024,Données!$P$2:$P$11,Données!$Q$2:$Q$11,""))</f>
        <v/>
      </c>
    </row>
    <row r="2025" spans="1:10" ht="24.75" customHeight="1" x14ac:dyDescent="0.25">
      <c r="A2025" s="100"/>
      <c r="B2025" s="100"/>
      <c r="C2025" s="100"/>
      <c r="D2025" s="105" t="str">
        <f>IF(OR(Historique!$B2025="",Historique!$C2025=""),"",IF(IFERROR(COUNTIF(INDEX(Données!$E$2:$Z$100,0,MATCH(Historique!$B2025,Données!$E$1:$Z$1,0)),Historique!$C2025),0)&gt;0,"OK","⚠ ERREUR"))</f>
        <v/>
      </c>
      <c r="F2025" s="148" t="b">
        <v>0</v>
      </c>
      <c r="J2025" s="2" t="str">
        <f>IF(B2025="","",_xlfn.XLOOKUP(B2025,Données!$P$2:$P$11,Données!$Q$2:$Q$11,""))</f>
        <v/>
      </c>
    </row>
    <row r="2026" spans="1:10" ht="24.75" customHeight="1" x14ac:dyDescent="0.25">
      <c r="A2026" s="100"/>
      <c r="B2026" s="100"/>
      <c r="C2026" s="100"/>
      <c r="D2026" s="105" t="str">
        <f>IF(OR(Historique!$B2026="",Historique!$C2026=""),"",IF(IFERROR(COUNTIF(INDEX(Données!$E$2:$Z$100,0,MATCH(Historique!$B2026,Données!$E$1:$Z$1,0)),Historique!$C2026),0)&gt;0,"OK","⚠ ERREUR"))</f>
        <v/>
      </c>
      <c r="F2026" s="148" t="b">
        <v>0</v>
      </c>
      <c r="J2026" s="2" t="str">
        <f>IF(B2026="","",_xlfn.XLOOKUP(B2026,Données!$P$2:$P$11,Données!$Q$2:$Q$11,""))</f>
        <v/>
      </c>
    </row>
    <row r="2027" spans="1:10" ht="24.75" customHeight="1" x14ac:dyDescent="0.25">
      <c r="A2027" s="100"/>
      <c r="B2027" s="100"/>
      <c r="C2027" s="100"/>
      <c r="D2027" s="105" t="str">
        <f>IF(OR(Historique!$B2027="",Historique!$C2027=""),"",IF(IFERROR(COUNTIF(INDEX(Données!$E$2:$Z$100,0,MATCH(Historique!$B2027,Données!$E$1:$Z$1,0)),Historique!$C2027),0)&gt;0,"OK","⚠ ERREUR"))</f>
        <v/>
      </c>
      <c r="F2027" s="148" t="b">
        <v>0</v>
      </c>
      <c r="J2027" s="2" t="str">
        <f>IF(B2027="","",_xlfn.XLOOKUP(B2027,Données!$P$2:$P$11,Données!$Q$2:$Q$11,""))</f>
        <v/>
      </c>
    </row>
    <row r="2028" spans="1:10" ht="24.75" customHeight="1" x14ac:dyDescent="0.25">
      <c r="A2028" s="100"/>
      <c r="B2028" s="100"/>
      <c r="C2028" s="100"/>
      <c r="D2028" s="105" t="str">
        <f>IF(OR(Historique!$B2028="",Historique!$C2028=""),"",IF(IFERROR(COUNTIF(INDEX(Données!$E$2:$Z$100,0,MATCH(Historique!$B2028,Données!$E$1:$Z$1,0)),Historique!$C2028),0)&gt;0,"OK","⚠ ERREUR"))</f>
        <v/>
      </c>
      <c r="F2028" s="148" t="b">
        <v>0</v>
      </c>
      <c r="J2028" s="2" t="str">
        <f>IF(B2028="","",_xlfn.XLOOKUP(B2028,Données!$P$2:$P$11,Données!$Q$2:$Q$11,""))</f>
        <v/>
      </c>
    </row>
    <row r="2029" spans="1:10" ht="24.75" customHeight="1" x14ac:dyDescent="0.25">
      <c r="A2029" s="100"/>
      <c r="B2029" s="100"/>
      <c r="C2029" s="100"/>
      <c r="D2029" s="105" t="str">
        <f>IF(OR(Historique!$B2029="",Historique!$C2029=""),"",IF(IFERROR(COUNTIF(INDEX(Données!$E$2:$Z$100,0,MATCH(Historique!$B2029,Données!$E$1:$Z$1,0)),Historique!$C2029),0)&gt;0,"OK","⚠ ERREUR"))</f>
        <v/>
      </c>
      <c r="F2029" s="148" t="b">
        <v>0</v>
      </c>
      <c r="J2029" s="2" t="str">
        <f>IF(B2029="","",_xlfn.XLOOKUP(B2029,Données!$P$2:$P$11,Données!$Q$2:$Q$11,""))</f>
        <v/>
      </c>
    </row>
    <row r="2030" spans="1:10" ht="24.75" customHeight="1" x14ac:dyDescent="0.25">
      <c r="A2030" s="100"/>
      <c r="B2030" s="100"/>
      <c r="C2030" s="100"/>
      <c r="D2030" s="105" t="str">
        <f>IF(OR(Historique!$B2030="",Historique!$C2030=""),"",IF(IFERROR(COUNTIF(INDEX(Données!$E$2:$Z$100,0,MATCH(Historique!$B2030,Données!$E$1:$Z$1,0)),Historique!$C2030),0)&gt;0,"OK","⚠ ERREUR"))</f>
        <v/>
      </c>
      <c r="F2030" s="148" t="b">
        <v>0</v>
      </c>
      <c r="J2030" s="2" t="str">
        <f>IF(B2030="","",_xlfn.XLOOKUP(B2030,Données!$P$2:$P$11,Données!$Q$2:$Q$11,""))</f>
        <v/>
      </c>
    </row>
    <row r="2031" spans="1:10" ht="24.75" customHeight="1" x14ac:dyDescent="0.25">
      <c r="A2031" s="100"/>
      <c r="B2031" s="100"/>
      <c r="C2031" s="100"/>
      <c r="D2031" s="105" t="str">
        <f>IF(OR(Historique!$B2031="",Historique!$C2031=""),"",IF(IFERROR(COUNTIF(INDEX(Données!$E$2:$Z$100,0,MATCH(Historique!$B2031,Données!$E$1:$Z$1,0)),Historique!$C2031),0)&gt;0,"OK","⚠ ERREUR"))</f>
        <v/>
      </c>
      <c r="F2031" s="148" t="b">
        <v>0</v>
      </c>
      <c r="J2031" s="2" t="str">
        <f>IF(B2031="","",_xlfn.XLOOKUP(B2031,Données!$P$2:$P$11,Données!$Q$2:$Q$11,""))</f>
        <v/>
      </c>
    </row>
    <row r="2032" spans="1:10" ht="24.75" customHeight="1" x14ac:dyDescent="0.25">
      <c r="A2032" s="100"/>
      <c r="B2032" s="100"/>
      <c r="C2032" s="100"/>
      <c r="D2032" s="105" t="str">
        <f>IF(OR(Historique!$B2032="",Historique!$C2032=""),"",IF(IFERROR(COUNTIF(INDEX(Données!$E$2:$Z$100,0,MATCH(Historique!$B2032,Données!$E$1:$Z$1,0)),Historique!$C2032),0)&gt;0,"OK","⚠ ERREUR"))</f>
        <v/>
      </c>
      <c r="F2032" s="148" t="b">
        <v>0</v>
      </c>
      <c r="J2032" s="2" t="str">
        <f>IF(B2032="","",_xlfn.XLOOKUP(B2032,Données!$P$2:$P$11,Données!$Q$2:$Q$11,""))</f>
        <v/>
      </c>
    </row>
    <row r="2033" spans="1:10" ht="24.75" customHeight="1" x14ac:dyDescent="0.25">
      <c r="A2033" s="100"/>
      <c r="B2033" s="100"/>
      <c r="C2033" s="100"/>
      <c r="D2033" s="105" t="str">
        <f>IF(OR(Historique!$B2033="",Historique!$C2033=""),"",IF(IFERROR(COUNTIF(INDEX(Données!$E$2:$Z$100,0,MATCH(Historique!$B2033,Données!$E$1:$Z$1,0)),Historique!$C2033),0)&gt;0,"OK","⚠ ERREUR"))</f>
        <v/>
      </c>
      <c r="F2033" s="148" t="b">
        <v>0</v>
      </c>
      <c r="J2033" s="2" t="str">
        <f>IF(B2033="","",_xlfn.XLOOKUP(B2033,Données!$P$2:$P$11,Données!$Q$2:$Q$11,""))</f>
        <v/>
      </c>
    </row>
    <row r="2034" spans="1:10" ht="24.75" customHeight="1" x14ac:dyDescent="0.25">
      <c r="A2034" s="100"/>
      <c r="B2034" s="100"/>
      <c r="C2034" s="100"/>
      <c r="D2034" s="105" t="str">
        <f>IF(OR(Historique!$B2034="",Historique!$C2034=""),"",IF(IFERROR(COUNTIF(INDEX(Données!$E$2:$Z$100,0,MATCH(Historique!$B2034,Données!$E$1:$Z$1,0)),Historique!$C2034),0)&gt;0,"OK","⚠ ERREUR"))</f>
        <v/>
      </c>
      <c r="F2034" s="148" t="b">
        <v>0</v>
      </c>
      <c r="J2034" s="2" t="str">
        <f>IF(B2034="","",_xlfn.XLOOKUP(B2034,Données!$P$2:$P$11,Données!$Q$2:$Q$11,""))</f>
        <v/>
      </c>
    </row>
    <row r="2035" spans="1:10" ht="24.75" customHeight="1" x14ac:dyDescent="0.25">
      <c r="A2035" s="100"/>
      <c r="B2035" s="100"/>
      <c r="C2035" s="100"/>
      <c r="D2035" s="105" t="str">
        <f>IF(OR(Historique!$B2035="",Historique!$C2035=""),"",IF(IFERROR(COUNTIF(INDEX(Données!$E$2:$Z$100,0,MATCH(Historique!$B2035,Données!$E$1:$Z$1,0)),Historique!$C2035),0)&gt;0,"OK","⚠ ERREUR"))</f>
        <v/>
      </c>
      <c r="F2035" s="148" t="b">
        <v>0</v>
      </c>
      <c r="J2035" s="2" t="str">
        <f>IF(B2035="","",_xlfn.XLOOKUP(B2035,Données!$P$2:$P$11,Données!$Q$2:$Q$11,""))</f>
        <v/>
      </c>
    </row>
    <row r="2036" spans="1:10" ht="24.75" customHeight="1" x14ac:dyDescent="0.25">
      <c r="A2036" s="100"/>
      <c r="B2036" s="100"/>
      <c r="C2036" s="100"/>
      <c r="D2036" s="105" t="str">
        <f>IF(OR(Historique!$B2036="",Historique!$C2036=""),"",IF(IFERROR(COUNTIF(INDEX(Données!$E$2:$Z$100,0,MATCH(Historique!$B2036,Données!$E$1:$Z$1,0)),Historique!$C2036),0)&gt;0,"OK","⚠ ERREUR"))</f>
        <v/>
      </c>
      <c r="F2036" s="148" t="b">
        <v>0</v>
      </c>
      <c r="J2036" s="2" t="str">
        <f>IF(B2036="","",_xlfn.XLOOKUP(B2036,Données!$P$2:$P$11,Données!$Q$2:$Q$11,""))</f>
        <v/>
      </c>
    </row>
    <row r="2037" spans="1:10" ht="24.75" customHeight="1" x14ac:dyDescent="0.25">
      <c r="A2037" s="100"/>
      <c r="B2037" s="100"/>
      <c r="C2037" s="100"/>
      <c r="D2037" s="105" t="str">
        <f>IF(OR(Historique!$B2037="",Historique!$C2037=""),"",IF(IFERROR(COUNTIF(INDEX(Données!$E$2:$Z$100,0,MATCH(Historique!$B2037,Données!$E$1:$Z$1,0)),Historique!$C2037),0)&gt;0,"OK","⚠ ERREUR"))</f>
        <v/>
      </c>
      <c r="F2037" s="148" t="b">
        <v>0</v>
      </c>
      <c r="J2037" s="2" t="str">
        <f>IF(B2037="","",_xlfn.XLOOKUP(B2037,Données!$P$2:$P$11,Données!$Q$2:$Q$11,""))</f>
        <v/>
      </c>
    </row>
    <row r="2038" spans="1:10" ht="24.75" customHeight="1" x14ac:dyDescent="0.25">
      <c r="A2038" s="100"/>
      <c r="B2038" s="100"/>
      <c r="C2038" s="100"/>
      <c r="D2038" s="105" t="str">
        <f>IF(OR(Historique!$B2038="",Historique!$C2038=""),"",IF(IFERROR(COUNTIF(INDEX(Données!$E$2:$Z$100,0,MATCH(Historique!$B2038,Données!$E$1:$Z$1,0)),Historique!$C2038),0)&gt;0,"OK","⚠ ERREUR"))</f>
        <v/>
      </c>
      <c r="F2038" s="148" t="b">
        <v>0</v>
      </c>
      <c r="J2038" s="2" t="str">
        <f>IF(B2038="","",_xlfn.XLOOKUP(B2038,Données!$P$2:$P$11,Données!$Q$2:$Q$11,""))</f>
        <v/>
      </c>
    </row>
    <row r="2039" spans="1:10" ht="24.75" customHeight="1" x14ac:dyDescent="0.25">
      <c r="A2039" s="100"/>
      <c r="B2039" s="100"/>
      <c r="C2039" s="100"/>
      <c r="D2039" s="105" t="str">
        <f>IF(OR(Historique!$B2039="",Historique!$C2039=""),"",IF(IFERROR(COUNTIF(INDEX(Données!$E$2:$Z$100,0,MATCH(Historique!$B2039,Données!$E$1:$Z$1,0)),Historique!$C2039),0)&gt;0,"OK","⚠ ERREUR"))</f>
        <v/>
      </c>
      <c r="F2039" s="148" t="b">
        <v>0</v>
      </c>
      <c r="J2039" s="2" t="str">
        <f>IF(B2039="","",_xlfn.XLOOKUP(B2039,Données!$P$2:$P$11,Données!$Q$2:$Q$11,""))</f>
        <v/>
      </c>
    </row>
    <row r="2040" spans="1:10" ht="24.75" customHeight="1" x14ac:dyDescent="0.25">
      <c r="A2040" s="100"/>
      <c r="B2040" s="100"/>
      <c r="C2040" s="100"/>
      <c r="D2040" s="105" t="str">
        <f>IF(OR(Historique!$B2040="",Historique!$C2040=""),"",IF(IFERROR(COUNTIF(INDEX(Données!$E$2:$Z$100,0,MATCH(Historique!$B2040,Données!$E$1:$Z$1,0)),Historique!$C2040),0)&gt;0,"OK","⚠ ERREUR"))</f>
        <v/>
      </c>
      <c r="F2040" s="148" t="b">
        <v>0</v>
      </c>
      <c r="J2040" s="2" t="str">
        <f>IF(B2040="","",_xlfn.XLOOKUP(B2040,Données!$P$2:$P$11,Données!$Q$2:$Q$11,""))</f>
        <v/>
      </c>
    </row>
    <row r="2041" spans="1:10" ht="24.75" customHeight="1" x14ac:dyDescent="0.25">
      <c r="A2041" s="100"/>
      <c r="B2041" s="100"/>
      <c r="C2041" s="100"/>
      <c r="D2041" s="105" t="str">
        <f>IF(OR(Historique!$B2041="",Historique!$C2041=""),"",IF(IFERROR(COUNTIF(INDEX(Données!$E$2:$Z$100,0,MATCH(Historique!$B2041,Données!$E$1:$Z$1,0)),Historique!$C2041),0)&gt;0,"OK","⚠ ERREUR"))</f>
        <v/>
      </c>
      <c r="F2041" s="148" t="b">
        <v>0</v>
      </c>
      <c r="J2041" s="2" t="str">
        <f>IF(B2041="","",_xlfn.XLOOKUP(B2041,Données!$P$2:$P$11,Données!$Q$2:$Q$11,""))</f>
        <v/>
      </c>
    </row>
    <row r="2042" spans="1:10" ht="24.75" customHeight="1" x14ac:dyDescent="0.25">
      <c r="A2042" s="100"/>
      <c r="B2042" s="100"/>
      <c r="C2042" s="100"/>
      <c r="D2042" s="105" t="str">
        <f>IF(OR(Historique!$B2042="",Historique!$C2042=""),"",IF(IFERROR(COUNTIF(INDEX(Données!$E$2:$Z$100,0,MATCH(Historique!$B2042,Données!$E$1:$Z$1,0)),Historique!$C2042),0)&gt;0,"OK","⚠ ERREUR"))</f>
        <v/>
      </c>
      <c r="F2042" s="148" t="b">
        <v>0</v>
      </c>
      <c r="J2042" s="2" t="str">
        <f>IF(B2042="","",_xlfn.XLOOKUP(B2042,Données!$P$2:$P$11,Données!$Q$2:$Q$11,""))</f>
        <v/>
      </c>
    </row>
    <row r="2043" spans="1:10" ht="24.75" customHeight="1" x14ac:dyDescent="0.25">
      <c r="A2043" s="100"/>
      <c r="B2043" s="100"/>
      <c r="C2043" s="100"/>
      <c r="D2043" s="105" t="str">
        <f>IF(OR(Historique!$B2043="",Historique!$C2043=""),"",IF(IFERROR(COUNTIF(INDEX(Données!$E$2:$Z$100,0,MATCH(Historique!$B2043,Données!$E$1:$Z$1,0)),Historique!$C2043),0)&gt;0,"OK","⚠ ERREUR"))</f>
        <v/>
      </c>
      <c r="F2043" s="148" t="b">
        <v>0</v>
      </c>
      <c r="J2043" s="2" t="str">
        <f>IF(B2043="","",_xlfn.XLOOKUP(B2043,Données!$P$2:$P$11,Données!$Q$2:$Q$11,""))</f>
        <v/>
      </c>
    </row>
    <row r="2044" spans="1:10" ht="24.75" customHeight="1" x14ac:dyDescent="0.25">
      <c r="A2044" s="100"/>
      <c r="B2044" s="100"/>
      <c r="C2044" s="100"/>
      <c r="D2044" s="105" t="str">
        <f>IF(OR(Historique!$B2044="",Historique!$C2044=""),"",IF(IFERROR(COUNTIF(INDEX(Données!$E$2:$Z$100,0,MATCH(Historique!$B2044,Données!$E$1:$Z$1,0)),Historique!$C2044),0)&gt;0,"OK","⚠ ERREUR"))</f>
        <v/>
      </c>
      <c r="F2044" s="148" t="b">
        <v>0</v>
      </c>
      <c r="J2044" s="2" t="str">
        <f>IF(B2044="","",_xlfn.XLOOKUP(B2044,Données!$P$2:$P$11,Données!$Q$2:$Q$11,""))</f>
        <v/>
      </c>
    </row>
    <row r="2045" spans="1:10" ht="24.75" customHeight="1" x14ac:dyDescent="0.25">
      <c r="A2045" s="100"/>
      <c r="B2045" s="100"/>
      <c r="C2045" s="100"/>
      <c r="D2045" s="105" t="str">
        <f>IF(OR(Historique!$B2045="",Historique!$C2045=""),"",IF(IFERROR(COUNTIF(INDEX(Données!$E$2:$Z$100,0,MATCH(Historique!$B2045,Données!$E$1:$Z$1,0)),Historique!$C2045),0)&gt;0,"OK","⚠ ERREUR"))</f>
        <v/>
      </c>
      <c r="F2045" s="148" t="b">
        <v>0</v>
      </c>
      <c r="J2045" s="2" t="str">
        <f>IF(B2045="","",_xlfn.XLOOKUP(B2045,Données!$P$2:$P$11,Données!$Q$2:$Q$11,""))</f>
        <v/>
      </c>
    </row>
    <row r="2046" spans="1:10" ht="24.75" customHeight="1" x14ac:dyDescent="0.25">
      <c r="A2046" s="100"/>
      <c r="B2046" s="100"/>
      <c r="C2046" s="100"/>
      <c r="D2046" s="105" t="str">
        <f>IF(OR(Historique!$B2046="",Historique!$C2046=""),"",IF(IFERROR(COUNTIF(INDEX(Données!$E$2:$Z$100,0,MATCH(Historique!$B2046,Données!$E$1:$Z$1,0)),Historique!$C2046),0)&gt;0,"OK","⚠ ERREUR"))</f>
        <v/>
      </c>
      <c r="F2046" s="148" t="b">
        <v>0</v>
      </c>
      <c r="J2046" s="2" t="str">
        <f>IF(B2046="","",_xlfn.XLOOKUP(B2046,Données!$P$2:$P$11,Données!$Q$2:$Q$11,""))</f>
        <v/>
      </c>
    </row>
    <row r="2047" spans="1:10" ht="24.75" customHeight="1" x14ac:dyDescent="0.25">
      <c r="A2047" s="100"/>
      <c r="B2047" s="100"/>
      <c r="C2047" s="100"/>
      <c r="D2047" s="105" t="str">
        <f>IF(OR(Historique!$B2047="",Historique!$C2047=""),"",IF(IFERROR(COUNTIF(INDEX(Données!$E$2:$Z$100,0,MATCH(Historique!$B2047,Données!$E$1:$Z$1,0)),Historique!$C2047),0)&gt;0,"OK","⚠ ERREUR"))</f>
        <v/>
      </c>
      <c r="F2047" s="148" t="b">
        <v>0</v>
      </c>
      <c r="J2047" s="2" t="str">
        <f>IF(B2047="","",_xlfn.XLOOKUP(B2047,Données!$P$2:$P$11,Données!$Q$2:$Q$11,""))</f>
        <v/>
      </c>
    </row>
    <row r="2048" spans="1:10" ht="24.75" customHeight="1" x14ac:dyDescent="0.25">
      <c r="A2048" s="100"/>
      <c r="B2048" s="100"/>
      <c r="C2048" s="100"/>
      <c r="D2048" s="105" t="str">
        <f>IF(OR(Historique!$B2048="",Historique!$C2048=""),"",IF(IFERROR(COUNTIF(INDEX(Données!$E$2:$Z$100,0,MATCH(Historique!$B2048,Données!$E$1:$Z$1,0)),Historique!$C2048),0)&gt;0,"OK","⚠ ERREUR"))</f>
        <v/>
      </c>
      <c r="F2048" s="148" t="b">
        <v>0</v>
      </c>
      <c r="J2048" s="2" t="str">
        <f>IF(B2048="","",_xlfn.XLOOKUP(B2048,Données!$P$2:$P$11,Données!$Q$2:$Q$11,""))</f>
        <v/>
      </c>
    </row>
    <row r="2049" spans="1:10" ht="24.75" customHeight="1" x14ac:dyDescent="0.25">
      <c r="A2049" s="100"/>
      <c r="B2049" s="100"/>
      <c r="C2049" s="100"/>
      <c r="D2049" s="105" t="str">
        <f>IF(OR(Historique!$B2049="",Historique!$C2049=""),"",IF(IFERROR(COUNTIF(INDEX(Données!$E$2:$Z$100,0,MATCH(Historique!$B2049,Données!$E$1:$Z$1,0)),Historique!$C2049),0)&gt;0,"OK","⚠ ERREUR"))</f>
        <v/>
      </c>
      <c r="F2049" s="148" t="b">
        <v>0</v>
      </c>
      <c r="J2049" s="2" t="str">
        <f>IF(B2049="","",_xlfn.XLOOKUP(B2049,Données!$P$2:$P$11,Données!$Q$2:$Q$11,""))</f>
        <v/>
      </c>
    </row>
    <row r="2050" spans="1:10" ht="24.75" customHeight="1" x14ac:dyDescent="0.25">
      <c r="A2050" s="100"/>
      <c r="B2050" s="100"/>
      <c r="C2050" s="100"/>
      <c r="D2050" s="105" t="str">
        <f>IF(OR(Historique!$B2050="",Historique!$C2050=""),"",IF(IFERROR(COUNTIF(INDEX(Données!$E$2:$Z$100,0,MATCH(Historique!$B2050,Données!$E$1:$Z$1,0)),Historique!$C2050),0)&gt;0,"OK","⚠ ERREUR"))</f>
        <v/>
      </c>
      <c r="F2050" s="148" t="b">
        <v>0</v>
      </c>
      <c r="J2050" s="2" t="str">
        <f>IF(B2050="","",_xlfn.XLOOKUP(B2050,Données!$P$2:$P$11,Données!$Q$2:$Q$11,""))</f>
        <v/>
      </c>
    </row>
    <row r="2051" spans="1:10" ht="24.75" customHeight="1" x14ac:dyDescent="0.25">
      <c r="A2051" s="100"/>
      <c r="B2051" s="100"/>
      <c r="C2051" s="100"/>
      <c r="D2051" s="105" t="str">
        <f>IF(OR(Historique!$B2051="",Historique!$C2051=""),"",IF(IFERROR(COUNTIF(INDEX(Données!$E$2:$Z$100,0,MATCH(Historique!$B2051,Données!$E$1:$Z$1,0)),Historique!$C2051),0)&gt;0,"OK","⚠ ERREUR"))</f>
        <v/>
      </c>
      <c r="F2051" s="148" t="b">
        <v>0</v>
      </c>
      <c r="J2051" s="2" t="str">
        <f>IF(B2051="","",_xlfn.XLOOKUP(B2051,Données!$P$2:$P$11,Données!$Q$2:$Q$11,""))</f>
        <v/>
      </c>
    </row>
    <row r="2052" spans="1:10" ht="24.75" customHeight="1" x14ac:dyDescent="0.25">
      <c r="A2052" s="100"/>
      <c r="B2052" s="100"/>
      <c r="C2052" s="100"/>
      <c r="D2052" s="105" t="str">
        <f>IF(OR(Historique!$B2052="",Historique!$C2052=""),"",IF(IFERROR(COUNTIF(INDEX(Données!$E$2:$Z$100,0,MATCH(Historique!$B2052,Données!$E$1:$Z$1,0)),Historique!$C2052),0)&gt;0,"OK","⚠ ERREUR"))</f>
        <v/>
      </c>
      <c r="F2052" s="148" t="b">
        <v>0</v>
      </c>
      <c r="J2052" s="2" t="str">
        <f>IF(B2052="","",_xlfn.XLOOKUP(B2052,Données!$P$2:$P$11,Données!$Q$2:$Q$11,""))</f>
        <v/>
      </c>
    </row>
    <row r="2053" spans="1:10" ht="24.75" customHeight="1" x14ac:dyDescent="0.25">
      <c r="A2053" s="100"/>
      <c r="B2053" s="100"/>
      <c r="C2053" s="100"/>
      <c r="D2053" s="105" t="str">
        <f>IF(OR(Historique!$B2053="",Historique!$C2053=""),"",IF(IFERROR(COUNTIF(INDEX(Données!$E$2:$Z$100,0,MATCH(Historique!$B2053,Données!$E$1:$Z$1,0)),Historique!$C2053),0)&gt;0,"OK","⚠ ERREUR"))</f>
        <v/>
      </c>
      <c r="F2053" s="148" t="b">
        <v>0</v>
      </c>
      <c r="J2053" s="2" t="str">
        <f>IF(B2053="","",_xlfn.XLOOKUP(B2053,Données!$P$2:$P$11,Données!$Q$2:$Q$11,""))</f>
        <v/>
      </c>
    </row>
    <row r="2054" spans="1:10" ht="24.75" customHeight="1" x14ac:dyDescent="0.25">
      <c r="A2054" s="100"/>
      <c r="B2054" s="100"/>
      <c r="C2054" s="100"/>
      <c r="D2054" s="105" t="str">
        <f>IF(OR(Historique!$B2054="",Historique!$C2054=""),"",IF(IFERROR(COUNTIF(INDEX(Données!$E$2:$Z$100,0,MATCH(Historique!$B2054,Données!$E$1:$Z$1,0)),Historique!$C2054),0)&gt;0,"OK","⚠ ERREUR"))</f>
        <v/>
      </c>
      <c r="F2054" s="148" t="b">
        <v>0</v>
      </c>
      <c r="J2054" s="2" t="str">
        <f>IF(B2054="","",_xlfn.XLOOKUP(B2054,Données!$P$2:$P$11,Données!$Q$2:$Q$11,""))</f>
        <v/>
      </c>
    </row>
    <row r="2055" spans="1:10" ht="24.75" customHeight="1" x14ac:dyDescent="0.25">
      <c r="A2055" s="100"/>
      <c r="B2055" s="100"/>
      <c r="C2055" s="100"/>
      <c r="D2055" s="105" t="str">
        <f>IF(OR(Historique!$B2055="",Historique!$C2055=""),"",IF(IFERROR(COUNTIF(INDEX(Données!$E$2:$Z$100,0,MATCH(Historique!$B2055,Données!$E$1:$Z$1,0)),Historique!$C2055),0)&gt;0,"OK","⚠ ERREUR"))</f>
        <v/>
      </c>
      <c r="F2055" s="148" t="b">
        <v>0</v>
      </c>
      <c r="J2055" s="2" t="str">
        <f>IF(B2055="","",_xlfn.XLOOKUP(B2055,Données!$P$2:$P$11,Données!$Q$2:$Q$11,""))</f>
        <v/>
      </c>
    </row>
    <row r="2056" spans="1:10" ht="24.75" customHeight="1" x14ac:dyDescent="0.25">
      <c r="A2056" s="100"/>
      <c r="B2056" s="100"/>
      <c r="C2056" s="100"/>
      <c r="D2056" s="105" t="str">
        <f>IF(OR(Historique!$B2056="",Historique!$C2056=""),"",IF(IFERROR(COUNTIF(INDEX(Données!$E$2:$Z$100,0,MATCH(Historique!$B2056,Données!$E$1:$Z$1,0)),Historique!$C2056),0)&gt;0,"OK","⚠ ERREUR"))</f>
        <v/>
      </c>
      <c r="F2056" s="148" t="b">
        <v>0</v>
      </c>
      <c r="J2056" s="2" t="str">
        <f>IF(B2056="","",_xlfn.XLOOKUP(B2056,Données!$P$2:$P$11,Données!$Q$2:$Q$11,""))</f>
        <v/>
      </c>
    </row>
    <row r="2057" spans="1:10" ht="24.75" customHeight="1" x14ac:dyDescent="0.25">
      <c r="A2057" s="100"/>
      <c r="B2057" s="100"/>
      <c r="C2057" s="100"/>
      <c r="D2057" s="105" t="str">
        <f>IF(OR(Historique!$B2057="",Historique!$C2057=""),"",IF(IFERROR(COUNTIF(INDEX(Données!$E$2:$Z$100,0,MATCH(Historique!$B2057,Données!$E$1:$Z$1,0)),Historique!$C2057),0)&gt;0,"OK","⚠ ERREUR"))</f>
        <v/>
      </c>
      <c r="F2057" s="148" t="b">
        <v>0</v>
      </c>
      <c r="J2057" s="2" t="str">
        <f>IF(B2057="","",_xlfn.XLOOKUP(B2057,Données!$P$2:$P$11,Données!$Q$2:$Q$11,""))</f>
        <v/>
      </c>
    </row>
    <row r="2058" spans="1:10" ht="24.75" customHeight="1" x14ac:dyDescent="0.25">
      <c r="A2058" s="100"/>
      <c r="B2058" s="100"/>
      <c r="C2058" s="100"/>
      <c r="D2058" s="105" t="str">
        <f>IF(OR(Historique!$B2058="",Historique!$C2058=""),"",IF(IFERROR(COUNTIF(INDEX(Données!$E$2:$Z$100,0,MATCH(Historique!$B2058,Données!$E$1:$Z$1,0)),Historique!$C2058),0)&gt;0,"OK","⚠ ERREUR"))</f>
        <v/>
      </c>
      <c r="F2058" s="148" t="b">
        <v>0</v>
      </c>
      <c r="J2058" s="2" t="str">
        <f>IF(B2058="","",_xlfn.XLOOKUP(B2058,Données!$P$2:$P$11,Données!$Q$2:$Q$11,""))</f>
        <v/>
      </c>
    </row>
    <row r="2059" spans="1:10" ht="24.75" customHeight="1" x14ac:dyDescent="0.25">
      <c r="A2059" s="100"/>
      <c r="B2059" s="100"/>
      <c r="C2059" s="100"/>
      <c r="D2059" s="105" t="str">
        <f>IF(OR(Historique!$B2059="",Historique!$C2059=""),"",IF(IFERROR(COUNTIF(INDEX(Données!$E$2:$Z$100,0,MATCH(Historique!$B2059,Données!$E$1:$Z$1,0)),Historique!$C2059),0)&gt;0,"OK","⚠ ERREUR"))</f>
        <v/>
      </c>
      <c r="F2059" s="148" t="b">
        <v>0</v>
      </c>
      <c r="J2059" s="2" t="str">
        <f>IF(B2059="","",_xlfn.XLOOKUP(B2059,Données!$P$2:$P$11,Données!$Q$2:$Q$11,""))</f>
        <v/>
      </c>
    </row>
    <row r="2060" spans="1:10" ht="24.75" customHeight="1" x14ac:dyDescent="0.25">
      <c r="A2060" s="100"/>
      <c r="B2060" s="100"/>
      <c r="C2060" s="100"/>
      <c r="D2060" s="105" t="str">
        <f>IF(OR(Historique!$B2060="",Historique!$C2060=""),"",IF(IFERROR(COUNTIF(INDEX(Données!$E$2:$Z$100,0,MATCH(Historique!$B2060,Données!$E$1:$Z$1,0)),Historique!$C2060),0)&gt;0,"OK","⚠ ERREUR"))</f>
        <v/>
      </c>
      <c r="F2060" s="148" t="b">
        <v>0</v>
      </c>
      <c r="J2060" s="2" t="str">
        <f>IF(B2060="","",_xlfn.XLOOKUP(B2060,Données!$P$2:$P$11,Données!$Q$2:$Q$11,""))</f>
        <v/>
      </c>
    </row>
    <row r="2061" spans="1:10" ht="24.75" customHeight="1" x14ac:dyDescent="0.25">
      <c r="A2061" s="100"/>
      <c r="B2061" s="100"/>
      <c r="C2061" s="100"/>
      <c r="D2061" s="105" t="str">
        <f>IF(OR(Historique!$B2061="",Historique!$C2061=""),"",IF(IFERROR(COUNTIF(INDEX(Données!$E$2:$Z$100,0,MATCH(Historique!$B2061,Données!$E$1:$Z$1,0)),Historique!$C2061),0)&gt;0,"OK","⚠ ERREUR"))</f>
        <v/>
      </c>
      <c r="F2061" s="148" t="b">
        <v>0</v>
      </c>
      <c r="J2061" s="2" t="str">
        <f>IF(B2061="","",_xlfn.XLOOKUP(B2061,Données!$P$2:$P$11,Données!$Q$2:$Q$11,""))</f>
        <v/>
      </c>
    </row>
    <row r="2062" spans="1:10" ht="24.75" customHeight="1" x14ac:dyDescent="0.25">
      <c r="A2062" s="100"/>
      <c r="B2062" s="100"/>
      <c r="C2062" s="100"/>
      <c r="D2062" s="105" t="str">
        <f>IF(OR(Historique!$B2062="",Historique!$C2062=""),"",IF(IFERROR(COUNTIF(INDEX(Données!$E$2:$Z$100,0,MATCH(Historique!$B2062,Données!$E$1:$Z$1,0)),Historique!$C2062),0)&gt;0,"OK","⚠ ERREUR"))</f>
        <v/>
      </c>
      <c r="F2062" s="148" t="b">
        <v>0</v>
      </c>
      <c r="J2062" s="2" t="str">
        <f>IF(B2062="","",_xlfn.XLOOKUP(B2062,Données!$P$2:$P$11,Données!$Q$2:$Q$11,""))</f>
        <v/>
      </c>
    </row>
    <row r="2063" spans="1:10" ht="24.75" customHeight="1" x14ac:dyDescent="0.25">
      <c r="A2063" s="100"/>
      <c r="B2063" s="100"/>
      <c r="C2063" s="100"/>
      <c r="D2063" s="105" t="str">
        <f>IF(OR(Historique!$B2063="",Historique!$C2063=""),"",IF(IFERROR(COUNTIF(INDEX(Données!$E$2:$Z$100,0,MATCH(Historique!$B2063,Données!$E$1:$Z$1,0)),Historique!$C2063),0)&gt;0,"OK","⚠ ERREUR"))</f>
        <v/>
      </c>
      <c r="F2063" s="148" t="b">
        <v>0</v>
      </c>
      <c r="J2063" s="2" t="str">
        <f>IF(B2063="","",_xlfn.XLOOKUP(B2063,Données!$P$2:$P$11,Données!$Q$2:$Q$11,""))</f>
        <v/>
      </c>
    </row>
    <row r="2064" spans="1:10" ht="24.75" customHeight="1" x14ac:dyDescent="0.25">
      <c r="A2064" s="100"/>
      <c r="B2064" s="100"/>
      <c r="C2064" s="100"/>
      <c r="D2064" s="105" t="str">
        <f>IF(OR(Historique!$B2064="",Historique!$C2064=""),"",IF(IFERROR(COUNTIF(INDEX(Données!$E$2:$Z$100,0,MATCH(Historique!$B2064,Données!$E$1:$Z$1,0)),Historique!$C2064),0)&gt;0,"OK","⚠ ERREUR"))</f>
        <v/>
      </c>
      <c r="F2064" s="148" t="b">
        <v>0</v>
      </c>
      <c r="J2064" s="2" t="str">
        <f>IF(B2064="","",_xlfn.XLOOKUP(B2064,Données!$P$2:$P$11,Données!$Q$2:$Q$11,""))</f>
        <v/>
      </c>
    </row>
    <row r="2065" spans="1:10" ht="24.75" customHeight="1" x14ac:dyDescent="0.25">
      <c r="A2065" s="100"/>
      <c r="B2065" s="100"/>
      <c r="C2065" s="100"/>
      <c r="D2065" s="105" t="str">
        <f>IF(OR(Historique!$B2065="",Historique!$C2065=""),"",IF(IFERROR(COUNTIF(INDEX(Données!$E$2:$Z$100,0,MATCH(Historique!$B2065,Données!$E$1:$Z$1,0)),Historique!$C2065),0)&gt;0,"OK","⚠ ERREUR"))</f>
        <v/>
      </c>
      <c r="F2065" s="148" t="b">
        <v>0</v>
      </c>
      <c r="J2065" s="2" t="str">
        <f>IF(B2065="","",_xlfn.XLOOKUP(B2065,Données!$P$2:$P$11,Données!$Q$2:$Q$11,""))</f>
        <v/>
      </c>
    </row>
    <row r="2066" spans="1:10" ht="24.75" customHeight="1" x14ac:dyDescent="0.25">
      <c r="A2066" s="100"/>
      <c r="B2066" s="100"/>
      <c r="C2066" s="100"/>
      <c r="D2066" s="105" t="str">
        <f>IF(OR(Historique!$B2066="",Historique!$C2066=""),"",IF(IFERROR(COUNTIF(INDEX(Données!$E$2:$Z$100,0,MATCH(Historique!$B2066,Données!$E$1:$Z$1,0)),Historique!$C2066),0)&gt;0,"OK","⚠ ERREUR"))</f>
        <v/>
      </c>
      <c r="F2066" s="148" t="b">
        <v>0</v>
      </c>
      <c r="J2066" s="2" t="str">
        <f>IF(B2066="","",_xlfn.XLOOKUP(B2066,Données!$P$2:$P$11,Données!$Q$2:$Q$11,""))</f>
        <v/>
      </c>
    </row>
    <row r="2067" spans="1:10" ht="24.75" customHeight="1" x14ac:dyDescent="0.25">
      <c r="A2067" s="100"/>
      <c r="B2067" s="100"/>
      <c r="C2067" s="100"/>
      <c r="D2067" s="105" t="str">
        <f>IF(OR(Historique!$B2067="",Historique!$C2067=""),"",IF(IFERROR(COUNTIF(INDEX(Données!$E$2:$Z$100,0,MATCH(Historique!$B2067,Données!$E$1:$Z$1,0)),Historique!$C2067),0)&gt;0,"OK","⚠ ERREUR"))</f>
        <v/>
      </c>
      <c r="F2067" s="148" t="b">
        <v>0</v>
      </c>
      <c r="J2067" s="2" t="str">
        <f>IF(B2067="","",_xlfn.XLOOKUP(B2067,Données!$P$2:$P$11,Données!$Q$2:$Q$11,""))</f>
        <v/>
      </c>
    </row>
    <row r="2068" spans="1:10" ht="24.75" customHeight="1" x14ac:dyDescent="0.25">
      <c r="A2068" s="100"/>
      <c r="B2068" s="100"/>
      <c r="C2068" s="100"/>
      <c r="D2068" s="105" t="str">
        <f>IF(OR(Historique!$B2068="",Historique!$C2068=""),"",IF(IFERROR(COUNTIF(INDEX(Données!$E$2:$Z$100,0,MATCH(Historique!$B2068,Données!$E$1:$Z$1,0)),Historique!$C2068),0)&gt;0,"OK","⚠ ERREUR"))</f>
        <v/>
      </c>
      <c r="F2068" s="148" t="b">
        <v>0</v>
      </c>
      <c r="J2068" s="2" t="str">
        <f>IF(B2068="","",_xlfn.XLOOKUP(B2068,Données!$P$2:$P$11,Données!$Q$2:$Q$11,""))</f>
        <v/>
      </c>
    </row>
    <row r="2069" spans="1:10" ht="24.75" customHeight="1" x14ac:dyDescent="0.25">
      <c r="A2069" s="100"/>
      <c r="B2069" s="100"/>
      <c r="C2069" s="100"/>
      <c r="D2069" s="105" t="str">
        <f>IF(OR(Historique!$B2069="",Historique!$C2069=""),"",IF(IFERROR(COUNTIF(INDEX(Données!$E$2:$Z$100,0,MATCH(Historique!$B2069,Données!$E$1:$Z$1,0)),Historique!$C2069),0)&gt;0,"OK","⚠ ERREUR"))</f>
        <v/>
      </c>
      <c r="F2069" s="148" t="b">
        <v>0</v>
      </c>
      <c r="J2069" s="2" t="str">
        <f>IF(B2069="","",_xlfn.XLOOKUP(B2069,Données!$P$2:$P$11,Données!$Q$2:$Q$11,""))</f>
        <v/>
      </c>
    </row>
    <row r="2070" spans="1:10" ht="24.75" customHeight="1" x14ac:dyDescent="0.25">
      <c r="A2070" s="100"/>
      <c r="B2070" s="100"/>
      <c r="C2070" s="100"/>
      <c r="D2070" s="105" t="str">
        <f>IF(OR(Historique!$B2070="",Historique!$C2070=""),"",IF(IFERROR(COUNTIF(INDEX(Données!$E$2:$Z$100,0,MATCH(Historique!$B2070,Données!$E$1:$Z$1,0)),Historique!$C2070),0)&gt;0,"OK","⚠ ERREUR"))</f>
        <v/>
      </c>
      <c r="F2070" s="148" t="b">
        <v>0</v>
      </c>
      <c r="J2070" s="2" t="str">
        <f>IF(B2070="","",_xlfn.XLOOKUP(B2070,Données!$P$2:$P$11,Données!$Q$2:$Q$11,""))</f>
        <v/>
      </c>
    </row>
    <row r="2071" spans="1:10" ht="24.75" customHeight="1" x14ac:dyDescent="0.25">
      <c r="A2071" s="100"/>
      <c r="B2071" s="100"/>
      <c r="C2071" s="100"/>
      <c r="D2071" s="105" t="str">
        <f>IF(OR(Historique!$B2071="",Historique!$C2071=""),"",IF(IFERROR(COUNTIF(INDEX(Données!$E$2:$Z$100,0,MATCH(Historique!$B2071,Données!$E$1:$Z$1,0)),Historique!$C2071),0)&gt;0,"OK","⚠ ERREUR"))</f>
        <v/>
      </c>
      <c r="F2071" s="148" t="b">
        <v>0</v>
      </c>
      <c r="J2071" s="2" t="str">
        <f>IF(B2071="","",_xlfn.XLOOKUP(B2071,Données!$P$2:$P$11,Données!$Q$2:$Q$11,""))</f>
        <v/>
      </c>
    </row>
    <row r="2072" spans="1:10" ht="24.75" customHeight="1" x14ac:dyDescent="0.25">
      <c r="A2072" s="100"/>
      <c r="B2072" s="100"/>
      <c r="C2072" s="100"/>
      <c r="D2072" s="105" t="str">
        <f>IF(OR(Historique!$B2072="",Historique!$C2072=""),"",IF(IFERROR(COUNTIF(INDEX(Données!$E$2:$Z$100,0,MATCH(Historique!$B2072,Données!$E$1:$Z$1,0)),Historique!$C2072),0)&gt;0,"OK","⚠ ERREUR"))</f>
        <v/>
      </c>
      <c r="F2072" s="148" t="b">
        <v>0</v>
      </c>
      <c r="J2072" s="2" t="str">
        <f>IF(B2072="","",_xlfn.XLOOKUP(B2072,Données!$P$2:$P$11,Données!$Q$2:$Q$11,""))</f>
        <v/>
      </c>
    </row>
    <row r="2073" spans="1:10" ht="24.75" customHeight="1" x14ac:dyDescent="0.25">
      <c r="A2073" s="100"/>
      <c r="B2073" s="100"/>
      <c r="C2073" s="100"/>
      <c r="D2073" s="105" t="str">
        <f>IF(OR(Historique!$B2073="",Historique!$C2073=""),"",IF(IFERROR(COUNTIF(INDEX(Données!$E$2:$Z$100,0,MATCH(Historique!$B2073,Données!$E$1:$Z$1,0)),Historique!$C2073),0)&gt;0,"OK","⚠ ERREUR"))</f>
        <v/>
      </c>
      <c r="F2073" s="148" t="b">
        <v>0</v>
      </c>
      <c r="J2073" s="2" t="str">
        <f>IF(B2073="","",_xlfn.XLOOKUP(B2073,Données!$P$2:$P$11,Données!$Q$2:$Q$11,""))</f>
        <v/>
      </c>
    </row>
    <row r="2074" spans="1:10" ht="24.75" customHeight="1" x14ac:dyDescent="0.25">
      <c r="A2074" s="100"/>
      <c r="B2074" s="100"/>
      <c r="C2074" s="100"/>
      <c r="D2074" s="105" t="str">
        <f>IF(OR(Historique!$B2074="",Historique!$C2074=""),"",IF(IFERROR(COUNTIF(INDEX(Données!$E$2:$Z$100,0,MATCH(Historique!$B2074,Données!$E$1:$Z$1,0)),Historique!$C2074),0)&gt;0,"OK","⚠ ERREUR"))</f>
        <v/>
      </c>
      <c r="F2074" s="148" t="b">
        <v>0</v>
      </c>
      <c r="J2074" s="2" t="str">
        <f>IF(B2074="","",_xlfn.XLOOKUP(B2074,Données!$P$2:$P$11,Données!$Q$2:$Q$11,""))</f>
        <v/>
      </c>
    </row>
    <row r="2075" spans="1:10" ht="24.75" customHeight="1" x14ac:dyDescent="0.25">
      <c r="A2075" s="100"/>
      <c r="B2075" s="100"/>
      <c r="C2075" s="100"/>
      <c r="D2075" s="105" t="str">
        <f>IF(OR(Historique!$B2075="",Historique!$C2075=""),"",IF(IFERROR(COUNTIF(INDEX(Données!$E$2:$Z$100,0,MATCH(Historique!$B2075,Données!$E$1:$Z$1,0)),Historique!$C2075),0)&gt;0,"OK","⚠ ERREUR"))</f>
        <v/>
      </c>
      <c r="F2075" s="148" t="b">
        <v>0</v>
      </c>
      <c r="J2075" s="2" t="str">
        <f>IF(B2075="","",_xlfn.XLOOKUP(B2075,Données!$P$2:$P$11,Données!$Q$2:$Q$11,""))</f>
        <v/>
      </c>
    </row>
    <row r="2076" spans="1:10" ht="24.75" customHeight="1" x14ac:dyDescent="0.25">
      <c r="A2076" s="100"/>
      <c r="B2076" s="100"/>
      <c r="C2076" s="100"/>
      <c r="D2076" s="105" t="str">
        <f>IF(OR(Historique!$B2076="",Historique!$C2076=""),"",IF(IFERROR(COUNTIF(INDEX(Données!$E$2:$Z$100,0,MATCH(Historique!$B2076,Données!$E$1:$Z$1,0)),Historique!$C2076),0)&gt;0,"OK","⚠ ERREUR"))</f>
        <v/>
      </c>
      <c r="F2076" s="148" t="b">
        <v>0</v>
      </c>
      <c r="J2076" s="2" t="str">
        <f>IF(B2076="","",_xlfn.XLOOKUP(B2076,Données!$P$2:$P$11,Données!$Q$2:$Q$11,""))</f>
        <v/>
      </c>
    </row>
    <row r="2077" spans="1:10" ht="24.75" customHeight="1" x14ac:dyDescent="0.25">
      <c r="A2077" s="100"/>
      <c r="B2077" s="100"/>
      <c r="C2077" s="100"/>
      <c r="D2077" s="105" t="str">
        <f>IF(OR(Historique!$B2077="",Historique!$C2077=""),"",IF(IFERROR(COUNTIF(INDEX(Données!$E$2:$Z$100,0,MATCH(Historique!$B2077,Données!$E$1:$Z$1,0)),Historique!$C2077),0)&gt;0,"OK","⚠ ERREUR"))</f>
        <v/>
      </c>
      <c r="F2077" s="148" t="b">
        <v>0</v>
      </c>
      <c r="J2077" s="2" t="str">
        <f>IF(B2077="","",_xlfn.XLOOKUP(B2077,Données!$P$2:$P$11,Données!$Q$2:$Q$11,""))</f>
        <v/>
      </c>
    </row>
    <row r="2078" spans="1:10" ht="24.75" customHeight="1" x14ac:dyDescent="0.25">
      <c r="A2078" s="100"/>
      <c r="B2078" s="100"/>
      <c r="C2078" s="100"/>
      <c r="D2078" s="105" t="str">
        <f>IF(OR(Historique!$B2078="",Historique!$C2078=""),"",IF(IFERROR(COUNTIF(INDEX(Données!$E$2:$Z$100,0,MATCH(Historique!$B2078,Données!$E$1:$Z$1,0)),Historique!$C2078),0)&gt;0,"OK","⚠ ERREUR"))</f>
        <v/>
      </c>
      <c r="F2078" s="148" t="b">
        <v>0</v>
      </c>
      <c r="J2078" s="2" t="str">
        <f>IF(B2078="","",_xlfn.XLOOKUP(B2078,Données!$P$2:$P$11,Données!$Q$2:$Q$11,""))</f>
        <v/>
      </c>
    </row>
    <row r="2079" spans="1:10" ht="24.75" customHeight="1" x14ac:dyDescent="0.25">
      <c r="A2079" s="100"/>
      <c r="B2079" s="100"/>
      <c r="C2079" s="100"/>
      <c r="D2079" s="105" t="str">
        <f>IF(OR(Historique!$B2079="",Historique!$C2079=""),"",IF(IFERROR(COUNTIF(INDEX(Données!$E$2:$Z$100,0,MATCH(Historique!$B2079,Données!$E$1:$Z$1,0)),Historique!$C2079),0)&gt;0,"OK","⚠ ERREUR"))</f>
        <v/>
      </c>
      <c r="F2079" s="148" t="b">
        <v>0</v>
      </c>
      <c r="J2079" s="2" t="str">
        <f>IF(B2079="","",_xlfn.XLOOKUP(B2079,Données!$P$2:$P$11,Données!$Q$2:$Q$11,""))</f>
        <v/>
      </c>
    </row>
    <row r="2080" spans="1:10" ht="24.75" customHeight="1" x14ac:dyDescent="0.25">
      <c r="A2080" s="100"/>
      <c r="B2080" s="100"/>
      <c r="C2080" s="100"/>
      <c r="D2080" s="105" t="str">
        <f>IF(OR(Historique!$B2080="",Historique!$C2080=""),"",IF(IFERROR(COUNTIF(INDEX(Données!$E$2:$Z$100,0,MATCH(Historique!$B2080,Données!$E$1:$Z$1,0)),Historique!$C2080),0)&gt;0,"OK","⚠ ERREUR"))</f>
        <v/>
      </c>
      <c r="F2080" s="148" t="b">
        <v>0</v>
      </c>
      <c r="J2080" s="2" t="str">
        <f>IF(B2080="","",_xlfn.XLOOKUP(B2080,Données!$P$2:$P$11,Données!$Q$2:$Q$11,""))</f>
        <v/>
      </c>
    </row>
    <row r="2081" spans="1:10" ht="24.75" customHeight="1" x14ac:dyDescent="0.25">
      <c r="A2081" s="100"/>
      <c r="B2081" s="100"/>
      <c r="C2081" s="100"/>
      <c r="D2081" s="105" t="str">
        <f>IF(OR(Historique!$B2081="",Historique!$C2081=""),"",IF(IFERROR(COUNTIF(INDEX(Données!$E$2:$Z$100,0,MATCH(Historique!$B2081,Données!$E$1:$Z$1,0)),Historique!$C2081),0)&gt;0,"OK","⚠ ERREUR"))</f>
        <v/>
      </c>
      <c r="F2081" s="148" t="b">
        <v>0</v>
      </c>
      <c r="J2081" s="2" t="str">
        <f>IF(B2081="","",_xlfn.XLOOKUP(B2081,Données!$P$2:$P$11,Données!$Q$2:$Q$11,""))</f>
        <v/>
      </c>
    </row>
    <row r="2082" spans="1:10" ht="24.75" customHeight="1" x14ac:dyDescent="0.25">
      <c r="A2082" s="100"/>
      <c r="B2082" s="100"/>
      <c r="C2082" s="100"/>
      <c r="D2082" s="105" t="str">
        <f>IF(OR(Historique!$B2082="",Historique!$C2082=""),"",IF(IFERROR(COUNTIF(INDEX(Données!$E$2:$Z$100,0,MATCH(Historique!$B2082,Données!$E$1:$Z$1,0)),Historique!$C2082),0)&gt;0,"OK","⚠ ERREUR"))</f>
        <v/>
      </c>
      <c r="F2082" s="148" t="b">
        <v>0</v>
      </c>
      <c r="J2082" s="2" t="str">
        <f>IF(B2082="","",_xlfn.XLOOKUP(B2082,Données!$P$2:$P$11,Données!$Q$2:$Q$11,""))</f>
        <v/>
      </c>
    </row>
    <row r="2083" spans="1:10" ht="24.75" customHeight="1" x14ac:dyDescent="0.25">
      <c r="A2083" s="100"/>
      <c r="B2083" s="100"/>
      <c r="C2083" s="100"/>
      <c r="D2083" s="105" t="str">
        <f>IF(OR(Historique!$B2083="",Historique!$C2083=""),"",IF(IFERROR(COUNTIF(INDEX(Données!$E$2:$Z$100,0,MATCH(Historique!$B2083,Données!$E$1:$Z$1,0)),Historique!$C2083),0)&gt;0,"OK","⚠ ERREUR"))</f>
        <v/>
      </c>
      <c r="F2083" s="148" t="b">
        <v>0</v>
      </c>
      <c r="J2083" s="2" t="str">
        <f>IF(B2083="","",_xlfn.XLOOKUP(B2083,Données!$P$2:$P$11,Données!$Q$2:$Q$11,""))</f>
        <v/>
      </c>
    </row>
    <row r="2084" spans="1:10" ht="24.75" customHeight="1" x14ac:dyDescent="0.25">
      <c r="A2084" s="100"/>
      <c r="B2084" s="100"/>
      <c r="C2084" s="100"/>
      <c r="D2084" s="105" t="str">
        <f>IF(OR(Historique!$B2084="",Historique!$C2084=""),"",IF(IFERROR(COUNTIF(INDEX(Données!$E$2:$Z$100,0,MATCH(Historique!$B2084,Données!$E$1:$Z$1,0)),Historique!$C2084),0)&gt;0,"OK","⚠ ERREUR"))</f>
        <v/>
      </c>
      <c r="F2084" s="148" t="b">
        <v>0</v>
      </c>
      <c r="J2084" s="2" t="str">
        <f>IF(B2084="","",_xlfn.XLOOKUP(B2084,Données!$P$2:$P$11,Données!$Q$2:$Q$11,""))</f>
        <v/>
      </c>
    </row>
    <row r="2085" spans="1:10" ht="24.75" customHeight="1" x14ac:dyDescent="0.25">
      <c r="A2085" s="100"/>
      <c r="B2085" s="100"/>
      <c r="C2085" s="100"/>
      <c r="D2085" s="105" t="str">
        <f>IF(OR(Historique!$B2085="",Historique!$C2085=""),"",IF(IFERROR(COUNTIF(INDEX(Données!$E$2:$Z$100,0,MATCH(Historique!$B2085,Données!$E$1:$Z$1,0)),Historique!$C2085),0)&gt;0,"OK","⚠ ERREUR"))</f>
        <v/>
      </c>
      <c r="F2085" s="148" t="b">
        <v>0</v>
      </c>
      <c r="J2085" s="2" t="str">
        <f>IF(B2085="","",_xlfn.XLOOKUP(B2085,Données!$P$2:$P$11,Données!$Q$2:$Q$11,""))</f>
        <v/>
      </c>
    </row>
    <row r="2086" spans="1:10" ht="24.75" customHeight="1" x14ac:dyDescent="0.25">
      <c r="A2086" s="100"/>
      <c r="B2086" s="100"/>
      <c r="C2086" s="100"/>
      <c r="D2086" s="105" t="str">
        <f>IF(OR(Historique!$B2086="",Historique!$C2086=""),"",IF(IFERROR(COUNTIF(INDEX(Données!$E$2:$Z$100,0,MATCH(Historique!$B2086,Données!$E$1:$Z$1,0)),Historique!$C2086),0)&gt;0,"OK","⚠ ERREUR"))</f>
        <v/>
      </c>
      <c r="F2086" s="148" t="b">
        <v>0</v>
      </c>
      <c r="J2086" s="2" t="str">
        <f>IF(B2086="","",_xlfn.XLOOKUP(B2086,Données!$P$2:$P$11,Données!$Q$2:$Q$11,""))</f>
        <v/>
      </c>
    </row>
    <row r="2087" spans="1:10" ht="24.75" customHeight="1" x14ac:dyDescent="0.25">
      <c r="A2087" s="100"/>
      <c r="B2087" s="100"/>
      <c r="C2087" s="100"/>
      <c r="D2087" s="105" t="str">
        <f>IF(OR(Historique!$B2087="",Historique!$C2087=""),"",IF(IFERROR(COUNTIF(INDEX(Données!$E$2:$Z$100,0,MATCH(Historique!$B2087,Données!$E$1:$Z$1,0)),Historique!$C2087),0)&gt;0,"OK","⚠ ERREUR"))</f>
        <v/>
      </c>
      <c r="F2087" s="148" t="b">
        <v>0</v>
      </c>
      <c r="J2087" s="2" t="str">
        <f>IF(B2087="","",_xlfn.XLOOKUP(B2087,Données!$P$2:$P$11,Données!$Q$2:$Q$11,""))</f>
        <v/>
      </c>
    </row>
    <row r="2088" spans="1:10" ht="24.75" customHeight="1" x14ac:dyDescent="0.25">
      <c r="A2088" s="100"/>
      <c r="B2088" s="100"/>
      <c r="C2088" s="100"/>
      <c r="D2088" s="105" t="str">
        <f>IF(OR(Historique!$B2088="",Historique!$C2088=""),"",IF(IFERROR(COUNTIF(INDEX(Données!$E$2:$Z$100,0,MATCH(Historique!$B2088,Données!$E$1:$Z$1,0)),Historique!$C2088),0)&gt;0,"OK","⚠ ERREUR"))</f>
        <v/>
      </c>
      <c r="F2088" s="148" t="b">
        <v>0</v>
      </c>
      <c r="J2088" s="2" t="str">
        <f>IF(B2088="","",_xlfn.XLOOKUP(B2088,Données!$P$2:$P$11,Données!$Q$2:$Q$11,""))</f>
        <v/>
      </c>
    </row>
    <row r="2089" spans="1:10" ht="24.75" customHeight="1" x14ac:dyDescent="0.25">
      <c r="A2089" s="100"/>
      <c r="B2089" s="100"/>
      <c r="C2089" s="100"/>
      <c r="D2089" s="105" t="str">
        <f>IF(OR(Historique!$B2089="",Historique!$C2089=""),"",IF(IFERROR(COUNTIF(INDEX(Données!$E$2:$Z$100,0,MATCH(Historique!$B2089,Données!$E$1:$Z$1,0)),Historique!$C2089),0)&gt;0,"OK","⚠ ERREUR"))</f>
        <v/>
      </c>
      <c r="F2089" s="148" t="b">
        <v>0</v>
      </c>
      <c r="J2089" s="2" t="str">
        <f>IF(B2089="","",_xlfn.XLOOKUP(B2089,Données!$P$2:$P$11,Données!$Q$2:$Q$11,""))</f>
        <v/>
      </c>
    </row>
    <row r="2090" spans="1:10" ht="24.75" customHeight="1" x14ac:dyDescent="0.25">
      <c r="A2090" s="100"/>
      <c r="B2090" s="100"/>
      <c r="C2090" s="100"/>
      <c r="D2090" s="105" t="str">
        <f>IF(OR(Historique!$B2090="",Historique!$C2090=""),"",IF(IFERROR(COUNTIF(INDEX(Données!$E$2:$Z$100,0,MATCH(Historique!$B2090,Données!$E$1:$Z$1,0)),Historique!$C2090),0)&gt;0,"OK","⚠ ERREUR"))</f>
        <v/>
      </c>
      <c r="F2090" s="148" t="b">
        <v>0</v>
      </c>
      <c r="J2090" s="2" t="str">
        <f>IF(B2090="","",_xlfn.XLOOKUP(B2090,Données!$P$2:$P$11,Données!$Q$2:$Q$11,""))</f>
        <v/>
      </c>
    </row>
    <row r="2091" spans="1:10" ht="24.75" customHeight="1" x14ac:dyDescent="0.25">
      <c r="A2091" s="100"/>
      <c r="B2091" s="100"/>
      <c r="C2091" s="100"/>
      <c r="D2091" s="105" t="str">
        <f>IF(OR(Historique!$B2091="",Historique!$C2091=""),"",IF(IFERROR(COUNTIF(INDEX(Données!$E$2:$Z$100,0,MATCH(Historique!$B2091,Données!$E$1:$Z$1,0)),Historique!$C2091),0)&gt;0,"OK","⚠ ERREUR"))</f>
        <v/>
      </c>
      <c r="F2091" s="148" t="b">
        <v>0</v>
      </c>
      <c r="J2091" s="2" t="str">
        <f>IF(B2091="","",_xlfn.XLOOKUP(B2091,Données!$P$2:$P$11,Données!$Q$2:$Q$11,""))</f>
        <v/>
      </c>
    </row>
    <row r="2092" spans="1:10" ht="24.75" customHeight="1" x14ac:dyDescent="0.25">
      <c r="A2092" s="100"/>
      <c r="B2092" s="100"/>
      <c r="C2092" s="100"/>
      <c r="D2092" s="105" t="str">
        <f>IF(OR(Historique!$B2092="",Historique!$C2092=""),"",IF(IFERROR(COUNTIF(INDEX(Données!$E$2:$Z$100,0,MATCH(Historique!$B2092,Données!$E$1:$Z$1,0)),Historique!$C2092),0)&gt;0,"OK","⚠ ERREUR"))</f>
        <v/>
      </c>
      <c r="F2092" s="148" t="b">
        <v>0</v>
      </c>
      <c r="J2092" s="2" t="str">
        <f>IF(B2092="","",_xlfn.XLOOKUP(B2092,Données!$P$2:$P$11,Données!$Q$2:$Q$11,""))</f>
        <v/>
      </c>
    </row>
    <row r="2093" spans="1:10" ht="24.75" customHeight="1" x14ac:dyDescent="0.25">
      <c r="A2093" s="100"/>
      <c r="B2093" s="100"/>
      <c r="C2093" s="100"/>
      <c r="D2093" s="105" t="str">
        <f>IF(OR(Historique!$B2093="",Historique!$C2093=""),"",IF(IFERROR(COUNTIF(INDEX(Données!$E$2:$Z$100,0,MATCH(Historique!$B2093,Données!$E$1:$Z$1,0)),Historique!$C2093),0)&gt;0,"OK","⚠ ERREUR"))</f>
        <v/>
      </c>
      <c r="F2093" s="148" t="b">
        <v>0</v>
      </c>
      <c r="J2093" s="2" t="str">
        <f>IF(B2093="","",_xlfn.XLOOKUP(B2093,Données!$P$2:$P$11,Données!$Q$2:$Q$11,""))</f>
        <v/>
      </c>
    </row>
    <row r="2094" spans="1:10" ht="24.75" customHeight="1" x14ac:dyDescent="0.25">
      <c r="A2094" s="100"/>
      <c r="B2094" s="100"/>
      <c r="C2094" s="100"/>
      <c r="D2094" s="105" t="str">
        <f>IF(OR(Historique!$B2094="",Historique!$C2094=""),"",IF(IFERROR(COUNTIF(INDEX(Données!$E$2:$Z$100,0,MATCH(Historique!$B2094,Données!$E$1:$Z$1,0)),Historique!$C2094),0)&gt;0,"OK","⚠ ERREUR"))</f>
        <v/>
      </c>
      <c r="F2094" s="148" t="b">
        <v>0</v>
      </c>
      <c r="J2094" s="2" t="str">
        <f>IF(B2094="","",_xlfn.XLOOKUP(B2094,Données!$P$2:$P$11,Données!$Q$2:$Q$11,""))</f>
        <v/>
      </c>
    </row>
    <row r="2095" spans="1:10" ht="24.75" customHeight="1" x14ac:dyDescent="0.25">
      <c r="A2095" s="100"/>
      <c r="B2095" s="100"/>
      <c r="C2095" s="100"/>
      <c r="D2095" s="105" t="str">
        <f>IF(OR(Historique!$B2095="",Historique!$C2095=""),"",IF(IFERROR(COUNTIF(INDEX(Données!$E$2:$Z$100,0,MATCH(Historique!$B2095,Données!$E$1:$Z$1,0)),Historique!$C2095),0)&gt;0,"OK","⚠ ERREUR"))</f>
        <v/>
      </c>
      <c r="F2095" s="148" t="b">
        <v>0</v>
      </c>
      <c r="J2095" s="2" t="str">
        <f>IF(B2095="","",_xlfn.XLOOKUP(B2095,Données!$P$2:$P$11,Données!$Q$2:$Q$11,""))</f>
        <v/>
      </c>
    </row>
    <row r="2096" spans="1:10" ht="24.75" customHeight="1" x14ac:dyDescent="0.25">
      <c r="A2096" s="100"/>
      <c r="B2096" s="100"/>
      <c r="C2096" s="100"/>
      <c r="D2096" s="105" t="str">
        <f>IF(OR(Historique!$B2096="",Historique!$C2096=""),"",IF(IFERROR(COUNTIF(INDEX(Données!$E$2:$Z$100,0,MATCH(Historique!$B2096,Données!$E$1:$Z$1,0)),Historique!$C2096),0)&gt;0,"OK","⚠ ERREUR"))</f>
        <v/>
      </c>
      <c r="F2096" s="148" t="b">
        <v>0</v>
      </c>
      <c r="J2096" s="2" t="str">
        <f>IF(B2096="","",_xlfn.XLOOKUP(B2096,Données!$P$2:$P$11,Données!$Q$2:$Q$11,""))</f>
        <v/>
      </c>
    </row>
    <row r="2097" spans="1:10" ht="24.75" customHeight="1" x14ac:dyDescent="0.25">
      <c r="A2097" s="100"/>
      <c r="B2097" s="100"/>
      <c r="C2097" s="100"/>
      <c r="D2097" s="105" t="str">
        <f>IF(OR(Historique!$B2097="",Historique!$C2097=""),"",IF(IFERROR(COUNTIF(INDEX(Données!$E$2:$Z$100,0,MATCH(Historique!$B2097,Données!$E$1:$Z$1,0)),Historique!$C2097),0)&gt;0,"OK","⚠ ERREUR"))</f>
        <v/>
      </c>
      <c r="F2097" s="148" t="b">
        <v>0</v>
      </c>
      <c r="J2097" s="2" t="str">
        <f>IF(B2097="","",_xlfn.XLOOKUP(B2097,Données!$P$2:$P$11,Données!$Q$2:$Q$11,""))</f>
        <v/>
      </c>
    </row>
    <row r="2098" spans="1:10" ht="24.75" customHeight="1" x14ac:dyDescent="0.25">
      <c r="A2098" s="100"/>
      <c r="B2098" s="100"/>
      <c r="C2098" s="100"/>
      <c r="D2098" s="105" t="str">
        <f>IF(OR(Historique!$B2098="",Historique!$C2098=""),"",IF(IFERROR(COUNTIF(INDEX(Données!$E$2:$Z$100,0,MATCH(Historique!$B2098,Données!$E$1:$Z$1,0)),Historique!$C2098),0)&gt;0,"OK","⚠ ERREUR"))</f>
        <v/>
      </c>
      <c r="F2098" s="148" t="b">
        <v>0</v>
      </c>
      <c r="J2098" s="2" t="str">
        <f>IF(B2098="","",_xlfn.XLOOKUP(B2098,Données!$P$2:$P$11,Données!$Q$2:$Q$11,""))</f>
        <v/>
      </c>
    </row>
    <row r="2099" spans="1:10" ht="24.75" customHeight="1" x14ac:dyDescent="0.25">
      <c r="A2099" s="100"/>
      <c r="B2099" s="100"/>
      <c r="C2099" s="100"/>
      <c r="D2099" s="105" t="str">
        <f>IF(OR(Historique!$B2099="",Historique!$C2099=""),"",IF(IFERROR(COUNTIF(INDEX(Données!$E$2:$Z$100,0,MATCH(Historique!$B2099,Données!$E$1:$Z$1,0)),Historique!$C2099),0)&gt;0,"OK","⚠ ERREUR"))</f>
        <v/>
      </c>
      <c r="F2099" s="148" t="b">
        <v>0</v>
      </c>
      <c r="J2099" s="2" t="str">
        <f>IF(B2099="","",_xlfn.XLOOKUP(B2099,Données!$P$2:$P$11,Données!$Q$2:$Q$11,""))</f>
        <v/>
      </c>
    </row>
    <row r="2100" spans="1:10" ht="24.75" customHeight="1" x14ac:dyDescent="0.25">
      <c r="A2100" s="100"/>
      <c r="B2100" s="100"/>
      <c r="C2100" s="100"/>
      <c r="D2100" s="105" t="str">
        <f>IF(OR(Historique!$B2100="",Historique!$C2100=""),"",IF(IFERROR(COUNTIF(INDEX(Données!$E$2:$Z$100,0,MATCH(Historique!$B2100,Données!$E$1:$Z$1,0)),Historique!$C2100),0)&gt;0,"OK","⚠ ERREUR"))</f>
        <v/>
      </c>
      <c r="F2100" s="148" t="b">
        <v>0</v>
      </c>
      <c r="J2100" s="2" t="str">
        <f>IF(B2100="","",_xlfn.XLOOKUP(B2100,Données!$P$2:$P$11,Données!$Q$2:$Q$11,""))</f>
        <v/>
      </c>
    </row>
    <row r="2101" spans="1:10" ht="24.75" customHeight="1" x14ac:dyDescent="0.25">
      <c r="A2101" s="100"/>
      <c r="B2101" s="100"/>
      <c r="C2101" s="100"/>
      <c r="D2101" s="105" t="str">
        <f>IF(OR(Historique!$B2101="",Historique!$C2101=""),"",IF(IFERROR(COUNTIF(INDEX(Données!$E$2:$Z$100,0,MATCH(Historique!$B2101,Données!$E$1:$Z$1,0)),Historique!$C2101),0)&gt;0,"OK","⚠ ERREUR"))</f>
        <v/>
      </c>
      <c r="F2101" s="148" t="b">
        <v>0</v>
      </c>
      <c r="J2101" s="2" t="str">
        <f>IF(B2101="","",_xlfn.XLOOKUP(B2101,Données!$P$2:$P$11,Données!$Q$2:$Q$11,""))</f>
        <v/>
      </c>
    </row>
    <row r="2102" spans="1:10" ht="24.75" customHeight="1" x14ac:dyDescent="0.25">
      <c r="A2102" s="100"/>
      <c r="B2102" s="100"/>
      <c r="C2102" s="100"/>
      <c r="D2102" s="105" t="str">
        <f>IF(OR(Historique!$B2102="",Historique!$C2102=""),"",IF(IFERROR(COUNTIF(INDEX(Données!$E$2:$Z$100,0,MATCH(Historique!$B2102,Données!$E$1:$Z$1,0)),Historique!$C2102),0)&gt;0,"OK","⚠ ERREUR"))</f>
        <v/>
      </c>
      <c r="F2102" s="148" t="b">
        <v>0</v>
      </c>
      <c r="J2102" s="2" t="str">
        <f>IF(B2102="","",_xlfn.XLOOKUP(B2102,Données!$P$2:$P$11,Données!$Q$2:$Q$11,""))</f>
        <v/>
      </c>
    </row>
    <row r="2103" spans="1:10" ht="24.75" customHeight="1" x14ac:dyDescent="0.25">
      <c r="A2103" s="100"/>
      <c r="B2103" s="100"/>
      <c r="C2103" s="100"/>
      <c r="D2103" s="105" t="str">
        <f>IF(OR(Historique!$B2103="",Historique!$C2103=""),"",IF(IFERROR(COUNTIF(INDEX(Données!$E$2:$Z$100,0,MATCH(Historique!$B2103,Données!$E$1:$Z$1,0)),Historique!$C2103),0)&gt;0,"OK","⚠ ERREUR"))</f>
        <v/>
      </c>
      <c r="F2103" s="148" t="b">
        <v>0</v>
      </c>
      <c r="J2103" s="2" t="str">
        <f>IF(B2103="","",_xlfn.XLOOKUP(B2103,Données!$P$2:$P$11,Données!$Q$2:$Q$11,""))</f>
        <v/>
      </c>
    </row>
    <row r="2104" spans="1:10" ht="24.75" customHeight="1" x14ac:dyDescent="0.25">
      <c r="A2104" s="100"/>
      <c r="B2104" s="100"/>
      <c r="C2104" s="100"/>
      <c r="D2104" s="105" t="str">
        <f>IF(OR(Historique!$B2104="",Historique!$C2104=""),"",IF(IFERROR(COUNTIF(INDEX(Données!$E$2:$Z$100,0,MATCH(Historique!$B2104,Données!$E$1:$Z$1,0)),Historique!$C2104),0)&gt;0,"OK","⚠ ERREUR"))</f>
        <v/>
      </c>
      <c r="F2104" s="148" t="b">
        <v>0</v>
      </c>
      <c r="J2104" s="2" t="str">
        <f>IF(B2104="","",_xlfn.XLOOKUP(B2104,Données!$P$2:$P$11,Données!$Q$2:$Q$11,""))</f>
        <v/>
      </c>
    </row>
    <row r="2105" spans="1:10" ht="24.75" customHeight="1" x14ac:dyDescent="0.25">
      <c r="A2105" s="100"/>
      <c r="B2105" s="100"/>
      <c r="C2105" s="100"/>
      <c r="D2105" s="105" t="str">
        <f>IF(OR(Historique!$B2105="",Historique!$C2105=""),"",IF(IFERROR(COUNTIF(INDEX(Données!$E$2:$Z$100,0,MATCH(Historique!$B2105,Données!$E$1:$Z$1,0)),Historique!$C2105),0)&gt;0,"OK","⚠ ERREUR"))</f>
        <v/>
      </c>
      <c r="F2105" s="148" t="b">
        <v>0</v>
      </c>
      <c r="J2105" s="2" t="str">
        <f>IF(B2105="","",_xlfn.XLOOKUP(B2105,Données!$P$2:$P$11,Données!$Q$2:$Q$11,""))</f>
        <v/>
      </c>
    </row>
    <row r="2106" spans="1:10" ht="24.75" customHeight="1" x14ac:dyDescent="0.25">
      <c r="A2106" s="100"/>
      <c r="B2106" s="100"/>
      <c r="C2106" s="100"/>
      <c r="D2106" s="105" t="str">
        <f>IF(OR(Historique!$B2106="",Historique!$C2106=""),"",IF(IFERROR(COUNTIF(INDEX(Données!$E$2:$Z$100,0,MATCH(Historique!$B2106,Données!$E$1:$Z$1,0)),Historique!$C2106),0)&gt;0,"OK","⚠ ERREUR"))</f>
        <v/>
      </c>
      <c r="F2106" s="148" t="b">
        <v>0</v>
      </c>
      <c r="J2106" s="2" t="str">
        <f>IF(B2106="","",_xlfn.XLOOKUP(B2106,Données!$P$2:$P$11,Données!$Q$2:$Q$11,""))</f>
        <v/>
      </c>
    </row>
    <row r="2107" spans="1:10" ht="24.75" customHeight="1" x14ac:dyDescent="0.25">
      <c r="A2107" s="100"/>
      <c r="B2107" s="100"/>
      <c r="C2107" s="100"/>
      <c r="D2107" s="105" t="str">
        <f>IF(OR(Historique!$B2107="",Historique!$C2107=""),"",IF(IFERROR(COUNTIF(INDEX(Données!$E$2:$Z$100,0,MATCH(Historique!$B2107,Données!$E$1:$Z$1,0)),Historique!$C2107),0)&gt;0,"OK","⚠ ERREUR"))</f>
        <v/>
      </c>
      <c r="F2107" s="148" t="b">
        <v>0</v>
      </c>
      <c r="J2107" s="2" t="str">
        <f>IF(B2107="","",_xlfn.XLOOKUP(B2107,Données!$P$2:$P$11,Données!$Q$2:$Q$11,""))</f>
        <v/>
      </c>
    </row>
    <row r="2108" spans="1:10" ht="24.75" customHeight="1" x14ac:dyDescent="0.25">
      <c r="A2108" s="100"/>
      <c r="B2108" s="100"/>
      <c r="C2108" s="100"/>
      <c r="D2108" s="105" t="str">
        <f>IF(OR(Historique!$B2108="",Historique!$C2108=""),"",IF(IFERROR(COUNTIF(INDEX(Données!$E$2:$Z$100,0,MATCH(Historique!$B2108,Données!$E$1:$Z$1,0)),Historique!$C2108),0)&gt;0,"OK","⚠ ERREUR"))</f>
        <v/>
      </c>
      <c r="F2108" s="148" t="b">
        <v>0</v>
      </c>
      <c r="J2108" s="2" t="str">
        <f>IF(B2108="","",_xlfn.XLOOKUP(B2108,Données!$P$2:$P$11,Données!$Q$2:$Q$11,""))</f>
        <v/>
      </c>
    </row>
    <row r="2109" spans="1:10" ht="24.75" customHeight="1" x14ac:dyDescent="0.25">
      <c r="A2109" s="100"/>
      <c r="B2109" s="100"/>
      <c r="C2109" s="100"/>
      <c r="D2109" s="105" t="str">
        <f>IF(OR(Historique!$B2109="",Historique!$C2109=""),"",IF(IFERROR(COUNTIF(INDEX(Données!$E$2:$Z$100,0,MATCH(Historique!$B2109,Données!$E$1:$Z$1,0)),Historique!$C2109),0)&gt;0,"OK","⚠ ERREUR"))</f>
        <v/>
      </c>
      <c r="F2109" s="148" t="b">
        <v>0</v>
      </c>
      <c r="J2109" s="2" t="str">
        <f>IF(B2109="","",_xlfn.XLOOKUP(B2109,Données!$P$2:$P$11,Données!$Q$2:$Q$11,""))</f>
        <v/>
      </c>
    </row>
    <row r="2110" spans="1:10" ht="24.75" customHeight="1" x14ac:dyDescent="0.25">
      <c r="A2110" s="100"/>
      <c r="B2110" s="100"/>
      <c r="C2110" s="100"/>
      <c r="D2110" s="105" t="str">
        <f>IF(OR(Historique!$B2110="",Historique!$C2110=""),"",IF(IFERROR(COUNTIF(INDEX(Données!$E$2:$Z$100,0,MATCH(Historique!$B2110,Données!$E$1:$Z$1,0)),Historique!$C2110),0)&gt;0,"OK","⚠ ERREUR"))</f>
        <v/>
      </c>
      <c r="F2110" s="148" t="b">
        <v>0</v>
      </c>
      <c r="J2110" s="2" t="str">
        <f>IF(B2110="","",_xlfn.XLOOKUP(B2110,Données!$P$2:$P$11,Données!$Q$2:$Q$11,""))</f>
        <v/>
      </c>
    </row>
    <row r="2111" spans="1:10" ht="24.75" customHeight="1" x14ac:dyDescent="0.25">
      <c r="A2111" s="100"/>
      <c r="B2111" s="100"/>
      <c r="C2111" s="100"/>
      <c r="D2111" s="105" t="str">
        <f>IF(OR(Historique!$B2111="",Historique!$C2111=""),"",IF(IFERROR(COUNTIF(INDEX(Données!$E$2:$Z$100,0,MATCH(Historique!$B2111,Données!$E$1:$Z$1,0)),Historique!$C2111),0)&gt;0,"OK","⚠ ERREUR"))</f>
        <v/>
      </c>
      <c r="F2111" s="148" t="b">
        <v>0</v>
      </c>
      <c r="J2111" s="2" t="str">
        <f>IF(B2111="","",_xlfn.XLOOKUP(B2111,Données!$P$2:$P$11,Données!$Q$2:$Q$11,""))</f>
        <v/>
      </c>
    </row>
    <row r="2112" spans="1:10" ht="24.75" customHeight="1" x14ac:dyDescent="0.25">
      <c r="A2112" s="100"/>
      <c r="B2112" s="100"/>
      <c r="C2112" s="100"/>
      <c r="D2112" s="105" t="str">
        <f>IF(OR(Historique!$B2112="",Historique!$C2112=""),"",IF(IFERROR(COUNTIF(INDEX(Données!$E$2:$Z$100,0,MATCH(Historique!$B2112,Données!$E$1:$Z$1,0)),Historique!$C2112),0)&gt;0,"OK","⚠ ERREUR"))</f>
        <v/>
      </c>
      <c r="F2112" s="148" t="b">
        <v>0</v>
      </c>
      <c r="J2112" s="2" t="str">
        <f>IF(B2112="","",_xlfn.XLOOKUP(B2112,Données!$P$2:$P$11,Données!$Q$2:$Q$11,""))</f>
        <v/>
      </c>
    </row>
    <row r="2113" spans="1:10" ht="24.75" customHeight="1" x14ac:dyDescent="0.25">
      <c r="A2113" s="100"/>
      <c r="B2113" s="100"/>
      <c r="C2113" s="100"/>
      <c r="D2113" s="105" t="str">
        <f>IF(OR(Historique!$B2113="",Historique!$C2113=""),"",IF(IFERROR(COUNTIF(INDEX(Données!$E$2:$Z$100,0,MATCH(Historique!$B2113,Données!$E$1:$Z$1,0)),Historique!$C2113),0)&gt;0,"OK","⚠ ERREUR"))</f>
        <v/>
      </c>
      <c r="F2113" s="148" t="b">
        <v>0</v>
      </c>
      <c r="J2113" s="2" t="str">
        <f>IF(B2113="","",_xlfn.XLOOKUP(B2113,Données!$P$2:$P$11,Données!$Q$2:$Q$11,""))</f>
        <v/>
      </c>
    </row>
    <row r="2114" spans="1:10" ht="24.75" customHeight="1" x14ac:dyDescent="0.25">
      <c r="A2114" s="100"/>
      <c r="B2114" s="100"/>
      <c r="C2114" s="100"/>
      <c r="D2114" s="105" t="str">
        <f>IF(OR(Historique!$B2114="",Historique!$C2114=""),"",IF(IFERROR(COUNTIF(INDEX(Données!$E$2:$Z$100,0,MATCH(Historique!$B2114,Données!$E$1:$Z$1,0)),Historique!$C2114),0)&gt;0,"OK","⚠ ERREUR"))</f>
        <v/>
      </c>
      <c r="F2114" s="148" t="b">
        <v>0</v>
      </c>
      <c r="J2114" s="2" t="str">
        <f>IF(B2114="","",_xlfn.XLOOKUP(B2114,Données!$P$2:$P$11,Données!$Q$2:$Q$11,""))</f>
        <v/>
      </c>
    </row>
    <row r="2115" spans="1:10" ht="24.75" customHeight="1" x14ac:dyDescent="0.25">
      <c r="A2115" s="100"/>
      <c r="B2115" s="100"/>
      <c r="C2115" s="100"/>
      <c r="D2115" s="105" t="str">
        <f>IF(OR(Historique!$B2115="",Historique!$C2115=""),"",IF(IFERROR(COUNTIF(INDEX(Données!$E$2:$Z$100,0,MATCH(Historique!$B2115,Données!$E$1:$Z$1,0)),Historique!$C2115),0)&gt;0,"OK","⚠ ERREUR"))</f>
        <v/>
      </c>
      <c r="F2115" s="148" t="b">
        <v>0</v>
      </c>
      <c r="J2115" s="2" t="str">
        <f>IF(B2115="","",_xlfn.XLOOKUP(B2115,Données!$P$2:$P$11,Données!$Q$2:$Q$11,""))</f>
        <v/>
      </c>
    </row>
    <row r="2116" spans="1:10" ht="24.75" customHeight="1" x14ac:dyDescent="0.25">
      <c r="A2116" s="100"/>
      <c r="B2116" s="100"/>
      <c r="C2116" s="100"/>
      <c r="D2116" s="105" t="str">
        <f>IF(OR(Historique!$B2116="",Historique!$C2116=""),"",IF(IFERROR(COUNTIF(INDEX(Données!$E$2:$Z$100,0,MATCH(Historique!$B2116,Données!$E$1:$Z$1,0)),Historique!$C2116),0)&gt;0,"OK","⚠ ERREUR"))</f>
        <v/>
      </c>
      <c r="F2116" s="148" t="b">
        <v>0</v>
      </c>
      <c r="J2116" s="2" t="str">
        <f>IF(B2116="","",_xlfn.XLOOKUP(B2116,Données!$P$2:$P$11,Données!$Q$2:$Q$11,""))</f>
        <v/>
      </c>
    </row>
    <row r="2117" spans="1:10" ht="24.75" customHeight="1" x14ac:dyDescent="0.25">
      <c r="A2117" s="100"/>
      <c r="B2117" s="100"/>
      <c r="C2117" s="100"/>
      <c r="D2117" s="105" t="str">
        <f>IF(OR(Historique!$B2117="",Historique!$C2117=""),"",IF(IFERROR(COUNTIF(INDEX(Données!$E$2:$Z$100,0,MATCH(Historique!$B2117,Données!$E$1:$Z$1,0)),Historique!$C2117),0)&gt;0,"OK","⚠ ERREUR"))</f>
        <v/>
      </c>
      <c r="F2117" s="148" t="b">
        <v>0</v>
      </c>
      <c r="J2117" s="2" t="str">
        <f>IF(B2117="","",_xlfn.XLOOKUP(B2117,Données!$P$2:$P$11,Données!$Q$2:$Q$11,""))</f>
        <v/>
      </c>
    </row>
    <row r="2118" spans="1:10" ht="24.75" customHeight="1" x14ac:dyDescent="0.25">
      <c r="A2118" s="100"/>
      <c r="B2118" s="100"/>
      <c r="C2118" s="100"/>
      <c r="D2118" s="105" t="str">
        <f>IF(OR(Historique!$B2118="",Historique!$C2118=""),"",IF(IFERROR(COUNTIF(INDEX(Données!$E$2:$Z$100,0,MATCH(Historique!$B2118,Données!$E$1:$Z$1,0)),Historique!$C2118),0)&gt;0,"OK","⚠ ERREUR"))</f>
        <v/>
      </c>
      <c r="F2118" s="148" t="b">
        <v>0</v>
      </c>
      <c r="J2118" s="2" t="str">
        <f>IF(B2118="","",_xlfn.XLOOKUP(B2118,Données!$P$2:$P$11,Données!$Q$2:$Q$11,""))</f>
        <v/>
      </c>
    </row>
    <row r="2119" spans="1:10" ht="24.75" customHeight="1" x14ac:dyDescent="0.25">
      <c r="A2119" s="100"/>
      <c r="B2119" s="100"/>
      <c r="C2119" s="100"/>
      <c r="D2119" s="105" t="str">
        <f>IF(OR(Historique!$B2119="",Historique!$C2119=""),"",IF(IFERROR(COUNTIF(INDEX(Données!$E$2:$Z$100,0,MATCH(Historique!$B2119,Données!$E$1:$Z$1,0)),Historique!$C2119),0)&gt;0,"OK","⚠ ERREUR"))</f>
        <v/>
      </c>
      <c r="F2119" s="148" t="b">
        <v>0</v>
      </c>
      <c r="J2119" s="2" t="str">
        <f>IF(B2119="","",_xlfn.XLOOKUP(B2119,Données!$P$2:$P$11,Données!$Q$2:$Q$11,""))</f>
        <v/>
      </c>
    </row>
    <row r="2120" spans="1:10" ht="24.75" customHeight="1" x14ac:dyDescent="0.25">
      <c r="A2120" s="100"/>
      <c r="B2120" s="100"/>
      <c r="C2120" s="100"/>
      <c r="D2120" s="105" t="str">
        <f>IF(OR(Historique!$B2120="",Historique!$C2120=""),"",IF(IFERROR(COUNTIF(INDEX(Données!$E$2:$Z$100,0,MATCH(Historique!$B2120,Données!$E$1:$Z$1,0)),Historique!$C2120),0)&gt;0,"OK","⚠ ERREUR"))</f>
        <v/>
      </c>
      <c r="F2120" s="148" t="b">
        <v>0</v>
      </c>
      <c r="J2120" s="2" t="str">
        <f>IF(B2120="","",_xlfn.XLOOKUP(B2120,Données!$P$2:$P$11,Données!$Q$2:$Q$11,""))</f>
        <v/>
      </c>
    </row>
    <row r="2121" spans="1:10" ht="24.75" customHeight="1" x14ac:dyDescent="0.25">
      <c r="A2121" s="100"/>
      <c r="B2121" s="100"/>
      <c r="C2121" s="100"/>
      <c r="D2121" s="105" t="str">
        <f>IF(OR(Historique!$B2121="",Historique!$C2121=""),"",IF(IFERROR(COUNTIF(INDEX(Données!$E$2:$Z$100,0,MATCH(Historique!$B2121,Données!$E$1:$Z$1,0)),Historique!$C2121),0)&gt;0,"OK","⚠ ERREUR"))</f>
        <v/>
      </c>
      <c r="F2121" s="148" t="b">
        <v>0</v>
      </c>
      <c r="J2121" s="2" t="str">
        <f>IF(B2121="","",_xlfn.XLOOKUP(B2121,Données!$P$2:$P$11,Données!$Q$2:$Q$11,""))</f>
        <v/>
      </c>
    </row>
    <row r="2122" spans="1:10" ht="24.75" customHeight="1" x14ac:dyDescent="0.25">
      <c r="A2122" s="100"/>
      <c r="B2122" s="100"/>
      <c r="C2122" s="100"/>
      <c r="D2122" s="105" t="str">
        <f>IF(OR(Historique!$B2122="",Historique!$C2122=""),"",IF(IFERROR(COUNTIF(INDEX(Données!$E$2:$Z$100,0,MATCH(Historique!$B2122,Données!$E$1:$Z$1,0)),Historique!$C2122),0)&gt;0,"OK","⚠ ERREUR"))</f>
        <v/>
      </c>
      <c r="F2122" s="148" t="b">
        <v>0</v>
      </c>
      <c r="J2122" s="2" t="str">
        <f>IF(B2122="","",_xlfn.XLOOKUP(B2122,Données!$P$2:$P$11,Données!$Q$2:$Q$11,""))</f>
        <v/>
      </c>
    </row>
    <row r="2123" spans="1:10" ht="24.75" customHeight="1" x14ac:dyDescent="0.25">
      <c r="A2123" s="100"/>
      <c r="B2123" s="100"/>
      <c r="C2123" s="100"/>
      <c r="D2123" s="105" t="str">
        <f>IF(OR(Historique!$B2123="",Historique!$C2123=""),"",IF(IFERROR(COUNTIF(INDEX(Données!$E$2:$Z$100,0,MATCH(Historique!$B2123,Données!$E$1:$Z$1,0)),Historique!$C2123),0)&gt;0,"OK","⚠ ERREUR"))</f>
        <v/>
      </c>
      <c r="F2123" s="148" t="b">
        <v>0</v>
      </c>
      <c r="J2123" s="2" t="str">
        <f>IF(B2123="","",_xlfn.XLOOKUP(B2123,Données!$P$2:$P$11,Données!$Q$2:$Q$11,""))</f>
        <v/>
      </c>
    </row>
    <row r="2124" spans="1:10" ht="24.75" customHeight="1" x14ac:dyDescent="0.25">
      <c r="A2124" s="100"/>
      <c r="B2124" s="100"/>
      <c r="C2124" s="100"/>
      <c r="D2124" s="105" t="str">
        <f>IF(OR(Historique!$B2124="",Historique!$C2124=""),"",IF(IFERROR(COUNTIF(INDEX(Données!$E$2:$Z$100,0,MATCH(Historique!$B2124,Données!$E$1:$Z$1,0)),Historique!$C2124),0)&gt;0,"OK","⚠ ERREUR"))</f>
        <v/>
      </c>
      <c r="F2124" s="148" t="b">
        <v>0</v>
      </c>
      <c r="J2124" s="2" t="str">
        <f>IF(B2124="","",_xlfn.XLOOKUP(B2124,Données!$P$2:$P$11,Données!$Q$2:$Q$11,""))</f>
        <v/>
      </c>
    </row>
    <row r="2125" spans="1:10" ht="24.75" customHeight="1" x14ac:dyDescent="0.25">
      <c r="A2125" s="100"/>
      <c r="B2125" s="100"/>
      <c r="C2125" s="100"/>
      <c r="D2125" s="105" t="str">
        <f>IF(OR(Historique!$B2125="",Historique!$C2125=""),"",IF(IFERROR(COUNTIF(INDEX(Données!$E$2:$Z$100,0,MATCH(Historique!$B2125,Données!$E$1:$Z$1,0)),Historique!$C2125),0)&gt;0,"OK","⚠ ERREUR"))</f>
        <v/>
      </c>
      <c r="F2125" s="148" t="b">
        <v>0</v>
      </c>
      <c r="J2125" s="2" t="str">
        <f>IF(B2125="","",_xlfn.XLOOKUP(B2125,Données!$P$2:$P$11,Données!$Q$2:$Q$11,""))</f>
        <v/>
      </c>
    </row>
    <row r="2126" spans="1:10" ht="24.75" customHeight="1" x14ac:dyDescent="0.25">
      <c r="A2126" s="100"/>
      <c r="B2126" s="100"/>
      <c r="C2126" s="100"/>
      <c r="D2126" s="105" t="str">
        <f>IF(OR(Historique!$B2126="",Historique!$C2126=""),"",IF(IFERROR(COUNTIF(INDEX(Données!$E$2:$Z$100,0,MATCH(Historique!$B2126,Données!$E$1:$Z$1,0)),Historique!$C2126),0)&gt;0,"OK","⚠ ERREUR"))</f>
        <v/>
      </c>
      <c r="F2126" s="148" t="b">
        <v>0</v>
      </c>
      <c r="J2126" s="2" t="str">
        <f>IF(B2126="","",_xlfn.XLOOKUP(B2126,Données!$P$2:$P$11,Données!$Q$2:$Q$11,""))</f>
        <v/>
      </c>
    </row>
    <row r="2127" spans="1:10" ht="24.75" customHeight="1" x14ac:dyDescent="0.25">
      <c r="A2127" s="100"/>
      <c r="B2127" s="100"/>
      <c r="C2127" s="100"/>
      <c r="D2127" s="105" t="str">
        <f>IF(OR(Historique!$B2127="",Historique!$C2127=""),"",IF(IFERROR(COUNTIF(INDEX(Données!$E$2:$Z$100,0,MATCH(Historique!$B2127,Données!$E$1:$Z$1,0)),Historique!$C2127),0)&gt;0,"OK","⚠ ERREUR"))</f>
        <v/>
      </c>
      <c r="F2127" s="148" t="b">
        <v>0</v>
      </c>
      <c r="J2127" s="2" t="str">
        <f>IF(B2127="","",_xlfn.XLOOKUP(B2127,Données!$P$2:$P$11,Données!$Q$2:$Q$11,""))</f>
        <v/>
      </c>
    </row>
    <row r="2128" spans="1:10" ht="24.75" customHeight="1" x14ac:dyDescent="0.25">
      <c r="A2128" s="100"/>
      <c r="B2128" s="100"/>
      <c r="C2128" s="100"/>
      <c r="D2128" s="105" t="str">
        <f>IF(OR(Historique!$B2128="",Historique!$C2128=""),"",IF(IFERROR(COUNTIF(INDEX(Données!$E$2:$Z$100,0,MATCH(Historique!$B2128,Données!$E$1:$Z$1,0)),Historique!$C2128),0)&gt;0,"OK","⚠ ERREUR"))</f>
        <v/>
      </c>
      <c r="F2128" s="148" t="b">
        <v>0</v>
      </c>
      <c r="J2128" s="2" t="str">
        <f>IF(B2128="","",_xlfn.XLOOKUP(B2128,Données!$P$2:$P$11,Données!$Q$2:$Q$11,""))</f>
        <v/>
      </c>
    </row>
    <row r="2129" spans="1:10" ht="24.75" customHeight="1" x14ac:dyDescent="0.25">
      <c r="A2129" s="100"/>
      <c r="B2129" s="100"/>
      <c r="C2129" s="100"/>
      <c r="D2129" s="105" t="str">
        <f>IF(OR(Historique!$B2129="",Historique!$C2129=""),"",IF(IFERROR(COUNTIF(INDEX(Données!$E$2:$Z$100,0,MATCH(Historique!$B2129,Données!$E$1:$Z$1,0)),Historique!$C2129),0)&gt;0,"OK","⚠ ERREUR"))</f>
        <v/>
      </c>
      <c r="F2129" s="148" t="b">
        <v>0</v>
      </c>
      <c r="J2129" s="2" t="str">
        <f>IF(B2129="","",_xlfn.XLOOKUP(B2129,Données!$P$2:$P$11,Données!$Q$2:$Q$11,""))</f>
        <v/>
      </c>
    </row>
    <row r="2130" spans="1:10" ht="24.75" customHeight="1" x14ac:dyDescent="0.25">
      <c r="A2130" s="100"/>
      <c r="B2130" s="100"/>
      <c r="C2130" s="100"/>
      <c r="D2130" s="105" t="str">
        <f>IF(OR(Historique!$B2130="",Historique!$C2130=""),"",IF(IFERROR(COUNTIF(INDEX(Données!$E$2:$Z$100,0,MATCH(Historique!$B2130,Données!$E$1:$Z$1,0)),Historique!$C2130),0)&gt;0,"OK","⚠ ERREUR"))</f>
        <v/>
      </c>
      <c r="F2130" s="148" t="b">
        <v>0</v>
      </c>
      <c r="J2130" s="2" t="str">
        <f>IF(B2130="","",_xlfn.XLOOKUP(B2130,Données!$P$2:$P$11,Données!$Q$2:$Q$11,""))</f>
        <v/>
      </c>
    </row>
    <row r="2131" spans="1:10" ht="24.75" customHeight="1" x14ac:dyDescent="0.25">
      <c r="A2131" s="100"/>
      <c r="B2131" s="100"/>
      <c r="C2131" s="100"/>
      <c r="D2131" s="105" t="str">
        <f>IF(OR(Historique!$B2131="",Historique!$C2131=""),"",IF(IFERROR(COUNTIF(INDEX(Données!$E$2:$Z$100,0,MATCH(Historique!$B2131,Données!$E$1:$Z$1,0)),Historique!$C2131),0)&gt;0,"OK","⚠ ERREUR"))</f>
        <v/>
      </c>
      <c r="F2131" s="148" t="b">
        <v>0</v>
      </c>
      <c r="J2131" s="2" t="str">
        <f>IF(B2131="","",_xlfn.XLOOKUP(B2131,Données!$P$2:$P$11,Données!$Q$2:$Q$11,""))</f>
        <v/>
      </c>
    </row>
    <row r="2132" spans="1:10" ht="24.75" customHeight="1" x14ac:dyDescent="0.25">
      <c r="A2132" s="100"/>
      <c r="B2132" s="100"/>
      <c r="C2132" s="100"/>
      <c r="D2132" s="105" t="str">
        <f>IF(OR(Historique!$B2132="",Historique!$C2132=""),"",IF(IFERROR(COUNTIF(INDEX(Données!$E$2:$Z$100,0,MATCH(Historique!$B2132,Données!$E$1:$Z$1,0)),Historique!$C2132),0)&gt;0,"OK","⚠ ERREUR"))</f>
        <v/>
      </c>
      <c r="F2132" s="148" t="b">
        <v>0</v>
      </c>
      <c r="J2132" s="2" t="str">
        <f>IF(B2132="","",_xlfn.XLOOKUP(B2132,Données!$P$2:$P$11,Données!$Q$2:$Q$11,""))</f>
        <v/>
      </c>
    </row>
    <row r="2133" spans="1:10" ht="24.75" customHeight="1" x14ac:dyDescent="0.25">
      <c r="A2133" s="100"/>
      <c r="B2133" s="100"/>
      <c r="C2133" s="100"/>
      <c r="D2133" s="105" t="str">
        <f>IF(OR(Historique!$B2133="",Historique!$C2133=""),"",IF(IFERROR(COUNTIF(INDEX(Données!$E$2:$Z$100,0,MATCH(Historique!$B2133,Données!$E$1:$Z$1,0)),Historique!$C2133),0)&gt;0,"OK","⚠ ERREUR"))</f>
        <v/>
      </c>
      <c r="F2133" s="148" t="b">
        <v>0</v>
      </c>
      <c r="J2133" s="2" t="str">
        <f>IF(B2133="","",_xlfn.XLOOKUP(B2133,Données!$P$2:$P$11,Données!$Q$2:$Q$11,""))</f>
        <v/>
      </c>
    </row>
    <row r="2134" spans="1:10" ht="24.75" customHeight="1" x14ac:dyDescent="0.25">
      <c r="A2134" s="100"/>
      <c r="B2134" s="100"/>
      <c r="C2134" s="100"/>
      <c r="D2134" s="105" t="str">
        <f>IF(OR(Historique!$B2134="",Historique!$C2134=""),"",IF(IFERROR(COUNTIF(INDEX(Données!$E$2:$Z$100,0,MATCH(Historique!$B2134,Données!$E$1:$Z$1,0)),Historique!$C2134),0)&gt;0,"OK","⚠ ERREUR"))</f>
        <v/>
      </c>
      <c r="F2134" s="148" t="b">
        <v>0</v>
      </c>
      <c r="J2134" s="2" t="str">
        <f>IF(B2134="","",_xlfn.XLOOKUP(B2134,Données!$P$2:$P$11,Données!$Q$2:$Q$11,""))</f>
        <v/>
      </c>
    </row>
    <row r="2135" spans="1:10" ht="24.75" customHeight="1" x14ac:dyDescent="0.25">
      <c r="A2135" s="100"/>
      <c r="B2135" s="100"/>
      <c r="C2135" s="100"/>
      <c r="D2135" s="105" t="str">
        <f>IF(OR(Historique!$B2135="",Historique!$C2135=""),"",IF(IFERROR(COUNTIF(INDEX(Données!$E$2:$Z$100,0,MATCH(Historique!$B2135,Données!$E$1:$Z$1,0)),Historique!$C2135),0)&gt;0,"OK","⚠ ERREUR"))</f>
        <v/>
      </c>
      <c r="F2135" s="148" t="b">
        <v>0</v>
      </c>
      <c r="J2135" s="2" t="str">
        <f>IF(B2135="","",_xlfn.XLOOKUP(B2135,Données!$P$2:$P$11,Données!$Q$2:$Q$11,""))</f>
        <v/>
      </c>
    </row>
    <row r="2136" spans="1:10" ht="24.75" customHeight="1" x14ac:dyDescent="0.25">
      <c r="A2136" s="100"/>
      <c r="B2136" s="100"/>
      <c r="C2136" s="100"/>
      <c r="D2136" s="105" t="str">
        <f>IF(OR(Historique!$B2136="",Historique!$C2136=""),"",IF(IFERROR(COUNTIF(INDEX(Données!$E$2:$Z$100,0,MATCH(Historique!$B2136,Données!$E$1:$Z$1,0)),Historique!$C2136),0)&gt;0,"OK","⚠ ERREUR"))</f>
        <v/>
      </c>
      <c r="F2136" s="148" t="b">
        <v>0</v>
      </c>
      <c r="J2136" s="2" t="str">
        <f>IF(B2136="","",_xlfn.XLOOKUP(B2136,Données!$P$2:$P$11,Données!$Q$2:$Q$11,""))</f>
        <v/>
      </c>
    </row>
    <row r="2137" spans="1:10" ht="24.75" customHeight="1" x14ac:dyDescent="0.25">
      <c r="A2137" s="100"/>
      <c r="B2137" s="100"/>
      <c r="C2137" s="100"/>
      <c r="D2137" s="105" t="str">
        <f>IF(OR(Historique!$B2137="",Historique!$C2137=""),"",IF(IFERROR(COUNTIF(INDEX(Données!$E$2:$Z$100,0,MATCH(Historique!$B2137,Données!$E$1:$Z$1,0)),Historique!$C2137),0)&gt;0,"OK","⚠ ERREUR"))</f>
        <v/>
      </c>
      <c r="F2137" s="148" t="b">
        <v>0</v>
      </c>
      <c r="J2137" s="2" t="str">
        <f>IF(B2137="","",_xlfn.XLOOKUP(B2137,Données!$P$2:$P$11,Données!$Q$2:$Q$11,""))</f>
        <v/>
      </c>
    </row>
    <row r="2138" spans="1:10" ht="24.75" customHeight="1" x14ac:dyDescent="0.25">
      <c r="A2138" s="100"/>
      <c r="B2138" s="100"/>
      <c r="C2138" s="100"/>
      <c r="D2138" s="105" t="str">
        <f>IF(OR(Historique!$B2138="",Historique!$C2138=""),"",IF(IFERROR(COUNTIF(INDEX(Données!$E$2:$Z$100,0,MATCH(Historique!$B2138,Données!$E$1:$Z$1,0)),Historique!$C2138),0)&gt;0,"OK","⚠ ERREUR"))</f>
        <v/>
      </c>
      <c r="F2138" s="148" t="b">
        <v>0</v>
      </c>
      <c r="J2138" s="2" t="str">
        <f>IF(B2138="","",_xlfn.XLOOKUP(B2138,Données!$P$2:$P$11,Données!$Q$2:$Q$11,""))</f>
        <v/>
      </c>
    </row>
    <row r="2139" spans="1:10" ht="24.75" customHeight="1" x14ac:dyDescent="0.25">
      <c r="A2139" s="100"/>
      <c r="B2139" s="100"/>
      <c r="C2139" s="100"/>
      <c r="D2139" s="105" t="str">
        <f>IF(OR(Historique!$B2139="",Historique!$C2139=""),"",IF(IFERROR(COUNTIF(INDEX(Données!$E$2:$Z$100,0,MATCH(Historique!$B2139,Données!$E$1:$Z$1,0)),Historique!$C2139),0)&gt;0,"OK","⚠ ERREUR"))</f>
        <v/>
      </c>
      <c r="F2139" s="148" t="b">
        <v>0</v>
      </c>
      <c r="J2139" s="2" t="str">
        <f>IF(B2139="","",_xlfn.XLOOKUP(B2139,Données!$P$2:$P$11,Données!$Q$2:$Q$11,""))</f>
        <v/>
      </c>
    </row>
    <row r="2140" spans="1:10" ht="24.75" customHeight="1" x14ac:dyDescent="0.25">
      <c r="A2140" s="100"/>
      <c r="B2140" s="100"/>
      <c r="C2140" s="100"/>
      <c r="D2140" s="105" t="str">
        <f>IF(OR(Historique!$B2140="",Historique!$C2140=""),"",IF(IFERROR(COUNTIF(INDEX(Données!$E$2:$Z$100,0,MATCH(Historique!$B2140,Données!$E$1:$Z$1,0)),Historique!$C2140),0)&gt;0,"OK","⚠ ERREUR"))</f>
        <v/>
      </c>
      <c r="F2140" s="148" t="b">
        <v>0</v>
      </c>
      <c r="J2140" s="2" t="str">
        <f>IF(B2140="","",_xlfn.XLOOKUP(B2140,Données!$P$2:$P$11,Données!$Q$2:$Q$11,""))</f>
        <v/>
      </c>
    </row>
    <row r="2141" spans="1:10" ht="24.75" customHeight="1" x14ac:dyDescent="0.25">
      <c r="A2141" s="100"/>
      <c r="B2141" s="100"/>
      <c r="C2141" s="100"/>
      <c r="D2141" s="105" t="str">
        <f>IF(OR(Historique!$B2141="",Historique!$C2141=""),"",IF(IFERROR(COUNTIF(INDEX(Données!$E$2:$Z$100,0,MATCH(Historique!$B2141,Données!$E$1:$Z$1,0)),Historique!$C2141),0)&gt;0,"OK","⚠ ERREUR"))</f>
        <v/>
      </c>
      <c r="F2141" s="148" t="b">
        <v>0</v>
      </c>
      <c r="J2141" s="2" t="str">
        <f>IF(B2141="","",_xlfn.XLOOKUP(B2141,Données!$P$2:$P$11,Données!$Q$2:$Q$11,""))</f>
        <v/>
      </c>
    </row>
    <row r="2142" spans="1:10" ht="24.75" customHeight="1" x14ac:dyDescent="0.25">
      <c r="A2142" s="100"/>
      <c r="B2142" s="100"/>
      <c r="C2142" s="100"/>
      <c r="D2142" s="105" t="str">
        <f>IF(OR(Historique!$B2142="",Historique!$C2142=""),"",IF(IFERROR(COUNTIF(INDEX(Données!$E$2:$Z$100,0,MATCH(Historique!$B2142,Données!$E$1:$Z$1,0)),Historique!$C2142),0)&gt;0,"OK","⚠ ERREUR"))</f>
        <v/>
      </c>
      <c r="F2142" s="148" t="b">
        <v>0</v>
      </c>
      <c r="J2142" s="2" t="str">
        <f>IF(B2142="","",_xlfn.XLOOKUP(B2142,Données!$P$2:$P$11,Données!$Q$2:$Q$11,""))</f>
        <v/>
      </c>
    </row>
    <row r="2143" spans="1:10" ht="24.75" customHeight="1" x14ac:dyDescent="0.25">
      <c r="A2143" s="100"/>
      <c r="B2143" s="100"/>
      <c r="C2143" s="100"/>
      <c r="D2143" s="105" t="str">
        <f>IF(OR(Historique!$B2143="",Historique!$C2143=""),"",IF(IFERROR(COUNTIF(INDEX(Données!$E$2:$Z$100,0,MATCH(Historique!$B2143,Données!$E$1:$Z$1,0)),Historique!$C2143),0)&gt;0,"OK","⚠ ERREUR"))</f>
        <v/>
      </c>
      <c r="F2143" s="148" t="b">
        <v>0</v>
      </c>
      <c r="J2143" s="2" t="str">
        <f>IF(B2143="","",_xlfn.XLOOKUP(B2143,Données!$P$2:$P$11,Données!$Q$2:$Q$11,""))</f>
        <v/>
      </c>
    </row>
    <row r="2144" spans="1:10" ht="24.75" customHeight="1" x14ac:dyDescent="0.25">
      <c r="A2144" s="100"/>
      <c r="B2144" s="100"/>
      <c r="C2144" s="100"/>
      <c r="D2144" s="105" t="str">
        <f>IF(OR(Historique!$B2144="",Historique!$C2144=""),"",IF(IFERROR(COUNTIF(INDEX(Données!$E$2:$Z$100,0,MATCH(Historique!$B2144,Données!$E$1:$Z$1,0)),Historique!$C2144),0)&gt;0,"OK","⚠ ERREUR"))</f>
        <v/>
      </c>
      <c r="F2144" s="148" t="b">
        <v>0</v>
      </c>
      <c r="J2144" s="2" t="str">
        <f>IF(B2144="","",_xlfn.XLOOKUP(B2144,Données!$P$2:$P$11,Données!$Q$2:$Q$11,""))</f>
        <v/>
      </c>
    </row>
    <row r="2145" spans="1:10" ht="24.75" customHeight="1" x14ac:dyDescent="0.25">
      <c r="A2145" s="100"/>
      <c r="B2145" s="100"/>
      <c r="C2145" s="100"/>
      <c r="D2145" s="105" t="str">
        <f>IF(OR(Historique!$B2145="",Historique!$C2145=""),"",IF(IFERROR(COUNTIF(INDEX(Données!$E$2:$Z$100,0,MATCH(Historique!$B2145,Données!$E$1:$Z$1,0)),Historique!$C2145),0)&gt;0,"OK","⚠ ERREUR"))</f>
        <v/>
      </c>
      <c r="F2145" s="148" t="b">
        <v>0</v>
      </c>
      <c r="J2145" s="2" t="str">
        <f>IF(B2145="","",_xlfn.XLOOKUP(B2145,Données!$P$2:$P$11,Données!$Q$2:$Q$11,""))</f>
        <v/>
      </c>
    </row>
    <row r="2146" spans="1:10" ht="24.75" customHeight="1" x14ac:dyDescent="0.25">
      <c r="A2146" s="100"/>
      <c r="B2146" s="100"/>
      <c r="C2146" s="100"/>
      <c r="D2146" s="105" t="str">
        <f>IF(OR(Historique!$B2146="",Historique!$C2146=""),"",IF(IFERROR(COUNTIF(INDEX(Données!$E$2:$Z$100,0,MATCH(Historique!$B2146,Données!$E$1:$Z$1,0)),Historique!$C2146),0)&gt;0,"OK","⚠ ERREUR"))</f>
        <v/>
      </c>
      <c r="F2146" s="148" t="b">
        <v>0</v>
      </c>
      <c r="J2146" s="2" t="str">
        <f>IF(B2146="","",_xlfn.XLOOKUP(B2146,Données!$P$2:$P$11,Données!$Q$2:$Q$11,""))</f>
        <v/>
      </c>
    </row>
    <row r="2147" spans="1:10" ht="24.75" customHeight="1" x14ac:dyDescent="0.25">
      <c r="A2147" s="100"/>
      <c r="B2147" s="100"/>
      <c r="C2147" s="100"/>
      <c r="D2147" s="105" t="str">
        <f>IF(OR(Historique!$B2147="",Historique!$C2147=""),"",IF(IFERROR(COUNTIF(INDEX(Données!$E$2:$Z$100,0,MATCH(Historique!$B2147,Données!$E$1:$Z$1,0)),Historique!$C2147),0)&gt;0,"OK","⚠ ERREUR"))</f>
        <v/>
      </c>
      <c r="F2147" s="148" t="b">
        <v>0</v>
      </c>
      <c r="J2147" s="2" t="str">
        <f>IF(B2147="","",_xlfn.XLOOKUP(B2147,Données!$P$2:$P$11,Données!$Q$2:$Q$11,""))</f>
        <v/>
      </c>
    </row>
    <row r="2148" spans="1:10" ht="24.75" customHeight="1" x14ac:dyDescent="0.25">
      <c r="A2148" s="100"/>
      <c r="B2148" s="100"/>
      <c r="C2148" s="100"/>
      <c r="D2148" s="105" t="str">
        <f>IF(OR(Historique!$B2148="",Historique!$C2148=""),"",IF(IFERROR(COUNTIF(INDEX(Données!$E$2:$Z$100,0,MATCH(Historique!$B2148,Données!$E$1:$Z$1,0)),Historique!$C2148),0)&gt;0,"OK","⚠ ERREUR"))</f>
        <v/>
      </c>
      <c r="F2148" s="148" t="b">
        <v>0</v>
      </c>
      <c r="J2148" s="2" t="str">
        <f>IF(B2148="","",_xlfn.XLOOKUP(B2148,Données!$P$2:$P$11,Données!$Q$2:$Q$11,""))</f>
        <v/>
      </c>
    </row>
    <row r="2149" spans="1:10" ht="24.75" customHeight="1" x14ac:dyDescent="0.25">
      <c r="A2149" s="100"/>
      <c r="B2149" s="100"/>
      <c r="C2149" s="100"/>
      <c r="D2149" s="105" t="str">
        <f>IF(OR(Historique!$B2149="",Historique!$C2149=""),"",IF(IFERROR(COUNTIF(INDEX(Données!$E$2:$Z$100,0,MATCH(Historique!$B2149,Données!$E$1:$Z$1,0)),Historique!$C2149),0)&gt;0,"OK","⚠ ERREUR"))</f>
        <v/>
      </c>
      <c r="F2149" s="148" t="b">
        <v>0</v>
      </c>
      <c r="J2149" s="2" t="str">
        <f>IF(B2149="","",_xlfn.XLOOKUP(B2149,Données!$P$2:$P$11,Données!$Q$2:$Q$11,""))</f>
        <v/>
      </c>
    </row>
    <row r="2150" spans="1:10" ht="24.75" customHeight="1" x14ac:dyDescent="0.25">
      <c r="A2150" s="100"/>
      <c r="B2150" s="100"/>
      <c r="C2150" s="100"/>
      <c r="D2150" s="105" t="str">
        <f>IF(OR(Historique!$B2150="",Historique!$C2150=""),"",IF(IFERROR(COUNTIF(INDEX(Données!$E$2:$Z$100,0,MATCH(Historique!$B2150,Données!$E$1:$Z$1,0)),Historique!$C2150),0)&gt;0,"OK","⚠ ERREUR"))</f>
        <v/>
      </c>
      <c r="F2150" s="148" t="b">
        <v>0</v>
      </c>
      <c r="J2150" s="2" t="str">
        <f>IF(B2150="","",_xlfn.XLOOKUP(B2150,Données!$P$2:$P$11,Données!$Q$2:$Q$11,""))</f>
        <v/>
      </c>
    </row>
    <row r="2151" spans="1:10" ht="24.75" customHeight="1" x14ac:dyDescent="0.25">
      <c r="A2151" s="100"/>
      <c r="B2151" s="100"/>
      <c r="C2151" s="100"/>
      <c r="D2151" s="105" t="str">
        <f>IF(OR(Historique!$B2151="",Historique!$C2151=""),"",IF(IFERROR(COUNTIF(INDEX(Données!$E$2:$Z$100,0,MATCH(Historique!$B2151,Données!$E$1:$Z$1,0)),Historique!$C2151),0)&gt;0,"OK","⚠ ERREUR"))</f>
        <v/>
      </c>
      <c r="F2151" s="148" t="b">
        <v>0</v>
      </c>
      <c r="J2151" s="2" t="str">
        <f>IF(B2151="","",_xlfn.XLOOKUP(B2151,Données!$P$2:$P$11,Données!$Q$2:$Q$11,""))</f>
        <v/>
      </c>
    </row>
    <row r="2152" spans="1:10" ht="24.75" customHeight="1" x14ac:dyDescent="0.25">
      <c r="A2152" s="100"/>
      <c r="B2152" s="100"/>
      <c r="C2152" s="100"/>
      <c r="D2152" s="105" t="str">
        <f>IF(OR(Historique!$B2152="",Historique!$C2152=""),"",IF(IFERROR(COUNTIF(INDEX(Données!$E$2:$Z$100,0,MATCH(Historique!$B2152,Données!$E$1:$Z$1,0)),Historique!$C2152),0)&gt;0,"OK","⚠ ERREUR"))</f>
        <v/>
      </c>
      <c r="F2152" s="148" t="b">
        <v>0</v>
      </c>
      <c r="J2152" s="2" t="str">
        <f>IF(B2152="","",_xlfn.XLOOKUP(B2152,Données!$P$2:$P$11,Données!$Q$2:$Q$11,""))</f>
        <v/>
      </c>
    </row>
    <row r="2153" spans="1:10" ht="24.75" customHeight="1" x14ac:dyDescent="0.25">
      <c r="A2153" s="100"/>
      <c r="B2153" s="100"/>
      <c r="C2153" s="100"/>
      <c r="D2153" s="105" t="str">
        <f>IF(OR(Historique!$B2153="",Historique!$C2153=""),"",IF(IFERROR(COUNTIF(INDEX(Données!$E$2:$Z$100,0,MATCH(Historique!$B2153,Données!$E$1:$Z$1,0)),Historique!$C2153),0)&gt;0,"OK","⚠ ERREUR"))</f>
        <v/>
      </c>
      <c r="F2153" s="148" t="b">
        <v>0</v>
      </c>
      <c r="J2153" s="2" t="str">
        <f>IF(B2153="","",_xlfn.XLOOKUP(B2153,Données!$P$2:$P$11,Données!$Q$2:$Q$11,""))</f>
        <v/>
      </c>
    </row>
    <row r="2154" spans="1:10" ht="24.75" customHeight="1" x14ac:dyDescent="0.25">
      <c r="A2154" s="100"/>
      <c r="B2154" s="100"/>
      <c r="C2154" s="100"/>
      <c r="D2154" s="105" t="str">
        <f>IF(OR(Historique!$B2154="",Historique!$C2154=""),"",IF(IFERROR(COUNTIF(INDEX(Données!$E$2:$Z$100,0,MATCH(Historique!$B2154,Données!$E$1:$Z$1,0)),Historique!$C2154),0)&gt;0,"OK","⚠ ERREUR"))</f>
        <v/>
      </c>
      <c r="F2154" s="148" t="b">
        <v>0</v>
      </c>
      <c r="J2154" s="2" t="str">
        <f>IF(B2154="","",_xlfn.XLOOKUP(B2154,Données!$P$2:$P$11,Données!$Q$2:$Q$11,""))</f>
        <v/>
      </c>
    </row>
    <row r="2155" spans="1:10" ht="24.75" customHeight="1" x14ac:dyDescent="0.25">
      <c r="A2155" s="100"/>
      <c r="B2155" s="100"/>
      <c r="C2155" s="100"/>
      <c r="D2155" s="105" t="str">
        <f>IF(OR(Historique!$B2155="",Historique!$C2155=""),"",IF(IFERROR(COUNTIF(INDEX(Données!$E$2:$Z$100,0,MATCH(Historique!$B2155,Données!$E$1:$Z$1,0)),Historique!$C2155),0)&gt;0,"OK","⚠ ERREUR"))</f>
        <v/>
      </c>
      <c r="F2155" s="148" t="b">
        <v>0</v>
      </c>
      <c r="J2155" s="2" t="str">
        <f>IF(B2155="","",_xlfn.XLOOKUP(B2155,Données!$P$2:$P$11,Données!$Q$2:$Q$11,""))</f>
        <v/>
      </c>
    </row>
    <row r="2156" spans="1:10" ht="24.75" customHeight="1" x14ac:dyDescent="0.25">
      <c r="A2156" s="100"/>
      <c r="B2156" s="100"/>
      <c r="C2156" s="100"/>
      <c r="D2156" s="105" t="str">
        <f>IF(OR(Historique!$B2156="",Historique!$C2156=""),"",IF(IFERROR(COUNTIF(INDEX(Données!$E$2:$Z$100,0,MATCH(Historique!$B2156,Données!$E$1:$Z$1,0)),Historique!$C2156),0)&gt;0,"OK","⚠ ERREUR"))</f>
        <v/>
      </c>
      <c r="F2156" s="148" t="b">
        <v>0</v>
      </c>
      <c r="J2156" s="2" t="str">
        <f>IF(B2156="","",_xlfn.XLOOKUP(B2156,Données!$P$2:$P$11,Données!$Q$2:$Q$11,""))</f>
        <v/>
      </c>
    </row>
    <row r="2157" spans="1:10" ht="24.75" customHeight="1" x14ac:dyDescent="0.25">
      <c r="A2157" s="100"/>
      <c r="B2157" s="100"/>
      <c r="C2157" s="100"/>
      <c r="D2157" s="105" t="str">
        <f>IF(OR(Historique!$B2157="",Historique!$C2157=""),"",IF(IFERROR(COUNTIF(INDEX(Données!$E$2:$Z$100,0,MATCH(Historique!$B2157,Données!$E$1:$Z$1,0)),Historique!$C2157),0)&gt;0,"OK","⚠ ERREUR"))</f>
        <v/>
      </c>
      <c r="F2157" s="148" t="b">
        <v>0</v>
      </c>
      <c r="J2157" s="2" t="str">
        <f>IF(B2157="","",_xlfn.XLOOKUP(B2157,Données!$P$2:$P$11,Données!$Q$2:$Q$11,""))</f>
        <v/>
      </c>
    </row>
    <row r="2158" spans="1:10" ht="24.75" customHeight="1" x14ac:dyDescent="0.25">
      <c r="A2158" s="100"/>
      <c r="B2158" s="100"/>
      <c r="C2158" s="100"/>
      <c r="D2158" s="105" t="str">
        <f>IF(OR(Historique!$B2158="",Historique!$C2158=""),"",IF(IFERROR(COUNTIF(INDEX(Données!$E$2:$Z$100,0,MATCH(Historique!$B2158,Données!$E$1:$Z$1,0)),Historique!$C2158),0)&gt;0,"OK","⚠ ERREUR"))</f>
        <v/>
      </c>
      <c r="F2158" s="148" t="b">
        <v>0</v>
      </c>
      <c r="J2158" s="2" t="str">
        <f>IF(B2158="","",_xlfn.XLOOKUP(B2158,Données!$P$2:$P$11,Données!$Q$2:$Q$11,""))</f>
        <v/>
      </c>
    </row>
    <row r="2159" spans="1:10" ht="24.75" customHeight="1" x14ac:dyDescent="0.25">
      <c r="A2159" s="100"/>
      <c r="B2159" s="100"/>
      <c r="C2159" s="100"/>
      <c r="D2159" s="105" t="str">
        <f>IF(OR(Historique!$B2159="",Historique!$C2159=""),"",IF(IFERROR(COUNTIF(INDEX(Données!$E$2:$Z$100,0,MATCH(Historique!$B2159,Données!$E$1:$Z$1,0)),Historique!$C2159),0)&gt;0,"OK","⚠ ERREUR"))</f>
        <v/>
      </c>
      <c r="F2159" s="148" t="b">
        <v>0</v>
      </c>
      <c r="J2159" s="2" t="str">
        <f>IF(B2159="","",_xlfn.XLOOKUP(B2159,Données!$P$2:$P$11,Données!$Q$2:$Q$11,""))</f>
        <v/>
      </c>
    </row>
    <row r="2160" spans="1:10" ht="24.75" customHeight="1" x14ac:dyDescent="0.25">
      <c r="A2160" s="100"/>
      <c r="B2160" s="100"/>
      <c r="C2160" s="100"/>
      <c r="D2160" s="105" t="str">
        <f>IF(OR(Historique!$B2160="",Historique!$C2160=""),"",IF(IFERROR(COUNTIF(INDEX(Données!$E$2:$Z$100,0,MATCH(Historique!$B2160,Données!$E$1:$Z$1,0)),Historique!$C2160),0)&gt;0,"OK","⚠ ERREUR"))</f>
        <v/>
      </c>
      <c r="F2160" s="148" t="b">
        <v>0</v>
      </c>
      <c r="J2160" s="2" t="str">
        <f>IF(B2160="","",_xlfn.XLOOKUP(B2160,Données!$P$2:$P$11,Données!$Q$2:$Q$11,""))</f>
        <v/>
      </c>
    </row>
    <row r="2161" spans="1:10" ht="24.75" customHeight="1" x14ac:dyDescent="0.25">
      <c r="A2161" s="100"/>
      <c r="B2161" s="100"/>
      <c r="C2161" s="100"/>
      <c r="D2161" s="105" t="str">
        <f>IF(OR(Historique!$B2161="",Historique!$C2161=""),"",IF(IFERROR(COUNTIF(INDEX(Données!$E$2:$Z$100,0,MATCH(Historique!$B2161,Données!$E$1:$Z$1,0)),Historique!$C2161),0)&gt;0,"OK","⚠ ERREUR"))</f>
        <v/>
      </c>
      <c r="F2161" s="148" t="b">
        <v>0</v>
      </c>
      <c r="J2161" s="2" t="str">
        <f>IF(B2161="","",_xlfn.XLOOKUP(B2161,Données!$P$2:$P$11,Données!$Q$2:$Q$11,""))</f>
        <v/>
      </c>
    </row>
    <row r="2162" spans="1:10" ht="24.75" customHeight="1" x14ac:dyDescent="0.25">
      <c r="A2162" s="100"/>
      <c r="B2162" s="100"/>
      <c r="C2162" s="100"/>
      <c r="D2162" s="105" t="str">
        <f>IF(OR(Historique!$B2162="",Historique!$C2162=""),"",IF(IFERROR(COUNTIF(INDEX(Données!$E$2:$Z$100,0,MATCH(Historique!$B2162,Données!$E$1:$Z$1,0)),Historique!$C2162),0)&gt;0,"OK","⚠ ERREUR"))</f>
        <v/>
      </c>
      <c r="F2162" s="148" t="b">
        <v>0</v>
      </c>
      <c r="J2162" s="2" t="str">
        <f>IF(B2162="","",_xlfn.XLOOKUP(B2162,Données!$P$2:$P$11,Données!$Q$2:$Q$11,""))</f>
        <v/>
      </c>
    </row>
    <row r="2163" spans="1:10" ht="24.75" customHeight="1" x14ac:dyDescent="0.25">
      <c r="A2163" s="100"/>
      <c r="B2163" s="100"/>
      <c r="C2163" s="100"/>
      <c r="D2163" s="105" t="str">
        <f>IF(OR(Historique!$B2163="",Historique!$C2163=""),"",IF(IFERROR(COUNTIF(INDEX(Données!$E$2:$Z$100,0,MATCH(Historique!$B2163,Données!$E$1:$Z$1,0)),Historique!$C2163),0)&gt;0,"OK","⚠ ERREUR"))</f>
        <v/>
      </c>
      <c r="F2163" s="148" t="b">
        <v>0</v>
      </c>
      <c r="J2163" s="2" t="str">
        <f>IF(B2163="","",_xlfn.XLOOKUP(B2163,Données!$P$2:$P$11,Données!$Q$2:$Q$11,""))</f>
        <v/>
      </c>
    </row>
    <row r="2164" spans="1:10" ht="24.75" customHeight="1" x14ac:dyDescent="0.25">
      <c r="A2164" s="100"/>
      <c r="B2164" s="100"/>
      <c r="C2164" s="100"/>
      <c r="D2164" s="105" t="str">
        <f>IF(OR(Historique!$B2164="",Historique!$C2164=""),"",IF(IFERROR(COUNTIF(INDEX(Données!$E$2:$Z$100,0,MATCH(Historique!$B2164,Données!$E$1:$Z$1,0)),Historique!$C2164),0)&gt;0,"OK","⚠ ERREUR"))</f>
        <v/>
      </c>
      <c r="F2164" s="148" t="b">
        <v>0</v>
      </c>
      <c r="J2164" s="2" t="str">
        <f>IF(B2164="","",_xlfn.XLOOKUP(B2164,Données!$P$2:$P$11,Données!$Q$2:$Q$11,""))</f>
        <v/>
      </c>
    </row>
    <row r="2165" spans="1:10" ht="24.75" customHeight="1" x14ac:dyDescent="0.25">
      <c r="A2165" s="100"/>
      <c r="B2165" s="100"/>
      <c r="C2165" s="100"/>
      <c r="D2165" s="105" t="str">
        <f>IF(OR(Historique!$B2165="",Historique!$C2165=""),"",IF(IFERROR(COUNTIF(INDEX(Données!$E$2:$Z$100,0,MATCH(Historique!$B2165,Données!$E$1:$Z$1,0)),Historique!$C2165),0)&gt;0,"OK","⚠ ERREUR"))</f>
        <v/>
      </c>
      <c r="F2165" s="148" t="b">
        <v>0</v>
      </c>
      <c r="J2165" s="2" t="str">
        <f>IF(B2165="","",_xlfn.XLOOKUP(B2165,Données!$P$2:$P$11,Données!$Q$2:$Q$11,""))</f>
        <v/>
      </c>
    </row>
    <row r="2166" spans="1:10" ht="24.75" customHeight="1" x14ac:dyDescent="0.25">
      <c r="A2166" s="100"/>
      <c r="B2166" s="100"/>
      <c r="C2166" s="100"/>
      <c r="D2166" s="105" t="str">
        <f>IF(OR(Historique!$B2166="",Historique!$C2166=""),"",IF(IFERROR(COUNTIF(INDEX(Données!$E$2:$Z$100,0,MATCH(Historique!$B2166,Données!$E$1:$Z$1,0)),Historique!$C2166),0)&gt;0,"OK","⚠ ERREUR"))</f>
        <v/>
      </c>
      <c r="F2166" s="148" t="b">
        <v>0</v>
      </c>
      <c r="J2166" s="2" t="str">
        <f>IF(B2166="","",_xlfn.XLOOKUP(B2166,Données!$P$2:$P$11,Données!$Q$2:$Q$11,""))</f>
        <v/>
      </c>
    </row>
    <row r="2167" spans="1:10" ht="24.75" customHeight="1" x14ac:dyDescent="0.25">
      <c r="A2167" s="100"/>
      <c r="B2167" s="100"/>
      <c r="C2167" s="100"/>
      <c r="D2167" s="105" t="str">
        <f>IF(OR(Historique!$B2167="",Historique!$C2167=""),"",IF(IFERROR(COUNTIF(INDEX(Données!$E$2:$Z$100,0,MATCH(Historique!$B2167,Données!$E$1:$Z$1,0)),Historique!$C2167),0)&gt;0,"OK","⚠ ERREUR"))</f>
        <v/>
      </c>
      <c r="F2167" s="148" t="b">
        <v>0</v>
      </c>
      <c r="J2167" s="2" t="str">
        <f>IF(B2167="","",_xlfn.XLOOKUP(B2167,Données!$P$2:$P$11,Données!$Q$2:$Q$11,""))</f>
        <v/>
      </c>
    </row>
    <row r="2168" spans="1:10" ht="24.75" customHeight="1" x14ac:dyDescent="0.25">
      <c r="A2168" s="100"/>
      <c r="B2168" s="100"/>
      <c r="C2168" s="100"/>
      <c r="D2168" s="105" t="str">
        <f>IF(OR(Historique!$B2168="",Historique!$C2168=""),"",IF(IFERROR(COUNTIF(INDEX(Données!$E$2:$Z$100,0,MATCH(Historique!$B2168,Données!$E$1:$Z$1,0)),Historique!$C2168),0)&gt;0,"OK","⚠ ERREUR"))</f>
        <v/>
      </c>
      <c r="F2168" s="148" t="b">
        <v>0</v>
      </c>
      <c r="J2168" s="2" t="str">
        <f>IF(B2168="","",_xlfn.XLOOKUP(B2168,Données!$P$2:$P$11,Données!$Q$2:$Q$11,""))</f>
        <v/>
      </c>
    </row>
    <row r="2169" spans="1:10" ht="24.75" customHeight="1" x14ac:dyDescent="0.25">
      <c r="A2169" s="100"/>
      <c r="B2169" s="100"/>
      <c r="C2169" s="100"/>
      <c r="D2169" s="105" t="str">
        <f>IF(OR(Historique!$B2169="",Historique!$C2169=""),"",IF(IFERROR(COUNTIF(INDEX(Données!$E$2:$Z$100,0,MATCH(Historique!$B2169,Données!$E$1:$Z$1,0)),Historique!$C2169),0)&gt;0,"OK","⚠ ERREUR"))</f>
        <v/>
      </c>
      <c r="F2169" s="148" t="b">
        <v>0</v>
      </c>
      <c r="J2169" s="2" t="str">
        <f>IF(B2169="","",_xlfn.XLOOKUP(B2169,Données!$P$2:$P$11,Données!$Q$2:$Q$11,""))</f>
        <v/>
      </c>
    </row>
    <row r="2170" spans="1:10" ht="24.75" customHeight="1" x14ac:dyDescent="0.25">
      <c r="A2170" s="100"/>
      <c r="B2170" s="100"/>
      <c r="C2170" s="100"/>
      <c r="D2170" s="105" t="str">
        <f>IF(OR(Historique!$B2170="",Historique!$C2170=""),"",IF(IFERROR(COUNTIF(INDEX(Données!$E$2:$Z$100,0,MATCH(Historique!$B2170,Données!$E$1:$Z$1,0)),Historique!$C2170),0)&gt;0,"OK","⚠ ERREUR"))</f>
        <v/>
      </c>
      <c r="F2170" s="148" t="b">
        <v>0</v>
      </c>
      <c r="J2170" s="2" t="str">
        <f>IF(B2170="","",_xlfn.XLOOKUP(B2170,Données!$P$2:$P$11,Données!$Q$2:$Q$11,""))</f>
        <v/>
      </c>
    </row>
    <row r="2171" spans="1:10" ht="24.75" customHeight="1" x14ac:dyDescent="0.25">
      <c r="A2171" s="100"/>
      <c r="B2171" s="100"/>
      <c r="C2171" s="100"/>
      <c r="D2171" s="105" t="str">
        <f>IF(OR(Historique!$B2171="",Historique!$C2171=""),"",IF(IFERROR(COUNTIF(INDEX(Données!$E$2:$Z$100,0,MATCH(Historique!$B2171,Données!$E$1:$Z$1,0)),Historique!$C2171),0)&gt;0,"OK","⚠ ERREUR"))</f>
        <v/>
      </c>
      <c r="F2171" s="148" t="b">
        <v>0</v>
      </c>
      <c r="J2171" s="2" t="str">
        <f>IF(B2171="","",_xlfn.XLOOKUP(B2171,Données!$P$2:$P$11,Données!$Q$2:$Q$11,""))</f>
        <v/>
      </c>
    </row>
    <row r="2172" spans="1:10" ht="24.75" customHeight="1" x14ac:dyDescent="0.25">
      <c r="A2172" s="100"/>
      <c r="B2172" s="100"/>
      <c r="C2172" s="100"/>
      <c r="D2172" s="105" t="str">
        <f>IF(OR(Historique!$B2172="",Historique!$C2172=""),"",IF(IFERROR(COUNTIF(INDEX(Données!$E$2:$Z$100,0,MATCH(Historique!$B2172,Données!$E$1:$Z$1,0)),Historique!$C2172),0)&gt;0,"OK","⚠ ERREUR"))</f>
        <v/>
      </c>
      <c r="F2172" s="148" t="b">
        <v>0</v>
      </c>
      <c r="J2172" s="2" t="str">
        <f>IF(B2172="","",_xlfn.XLOOKUP(B2172,Données!$P$2:$P$11,Données!$Q$2:$Q$11,""))</f>
        <v/>
      </c>
    </row>
    <row r="2173" spans="1:10" ht="24.75" customHeight="1" x14ac:dyDescent="0.25">
      <c r="A2173" s="100"/>
      <c r="B2173" s="100"/>
      <c r="C2173" s="100"/>
      <c r="D2173" s="105" t="str">
        <f>IF(OR(Historique!$B2173="",Historique!$C2173=""),"",IF(IFERROR(COUNTIF(INDEX(Données!$E$2:$Z$100,0,MATCH(Historique!$B2173,Données!$E$1:$Z$1,0)),Historique!$C2173),0)&gt;0,"OK","⚠ ERREUR"))</f>
        <v/>
      </c>
      <c r="F2173" s="148" t="b">
        <v>0</v>
      </c>
      <c r="J2173" s="2" t="str">
        <f>IF(B2173="","",_xlfn.XLOOKUP(B2173,Données!$P$2:$P$11,Données!$Q$2:$Q$11,""))</f>
        <v/>
      </c>
    </row>
    <row r="2174" spans="1:10" ht="24.75" customHeight="1" x14ac:dyDescent="0.25">
      <c r="A2174" s="100"/>
      <c r="B2174" s="100"/>
      <c r="C2174" s="100"/>
      <c r="D2174" s="105" t="str">
        <f>IF(OR(Historique!$B2174="",Historique!$C2174=""),"",IF(IFERROR(COUNTIF(INDEX(Données!$E$2:$Z$100,0,MATCH(Historique!$B2174,Données!$E$1:$Z$1,0)),Historique!$C2174),0)&gt;0,"OK","⚠ ERREUR"))</f>
        <v/>
      </c>
      <c r="F2174" s="148" t="b">
        <v>0</v>
      </c>
      <c r="J2174" s="2" t="str">
        <f>IF(B2174="","",_xlfn.XLOOKUP(B2174,Données!$P$2:$P$11,Données!$Q$2:$Q$11,""))</f>
        <v/>
      </c>
    </row>
    <row r="2175" spans="1:10" ht="24.75" customHeight="1" x14ac:dyDescent="0.25">
      <c r="A2175" s="100"/>
      <c r="B2175" s="100"/>
      <c r="C2175" s="100"/>
      <c r="D2175" s="105" t="str">
        <f>IF(OR(Historique!$B2175="",Historique!$C2175=""),"",IF(IFERROR(COUNTIF(INDEX(Données!$E$2:$Z$100,0,MATCH(Historique!$B2175,Données!$E$1:$Z$1,0)),Historique!$C2175),0)&gt;0,"OK","⚠ ERREUR"))</f>
        <v/>
      </c>
      <c r="F2175" s="148" t="b">
        <v>0</v>
      </c>
      <c r="J2175" s="2" t="str">
        <f>IF(B2175="","",_xlfn.XLOOKUP(B2175,Données!$P$2:$P$11,Données!$Q$2:$Q$11,""))</f>
        <v/>
      </c>
    </row>
    <row r="2176" spans="1:10" ht="24.75" customHeight="1" x14ac:dyDescent="0.25">
      <c r="A2176" s="100"/>
      <c r="B2176" s="100"/>
      <c r="C2176" s="100"/>
      <c r="D2176" s="105" t="str">
        <f>IF(OR(Historique!$B2176="",Historique!$C2176=""),"",IF(IFERROR(COUNTIF(INDEX(Données!$E$2:$Z$100,0,MATCH(Historique!$B2176,Données!$E$1:$Z$1,0)),Historique!$C2176),0)&gt;0,"OK","⚠ ERREUR"))</f>
        <v/>
      </c>
      <c r="F2176" s="148" t="b">
        <v>0</v>
      </c>
      <c r="J2176" s="2" t="str">
        <f>IF(B2176="","",_xlfn.XLOOKUP(B2176,Données!$P$2:$P$11,Données!$Q$2:$Q$11,""))</f>
        <v/>
      </c>
    </row>
    <row r="2177" spans="1:10" ht="24.75" customHeight="1" x14ac:dyDescent="0.25">
      <c r="A2177" s="100"/>
      <c r="B2177" s="100"/>
      <c r="C2177" s="100"/>
      <c r="D2177" s="105" t="str">
        <f>IF(OR(Historique!$B2177="",Historique!$C2177=""),"",IF(IFERROR(COUNTIF(INDEX(Données!$E$2:$Z$100,0,MATCH(Historique!$B2177,Données!$E$1:$Z$1,0)),Historique!$C2177),0)&gt;0,"OK","⚠ ERREUR"))</f>
        <v/>
      </c>
      <c r="F2177" s="148" t="b">
        <v>0</v>
      </c>
      <c r="J2177" s="2" t="str">
        <f>IF(B2177="","",_xlfn.XLOOKUP(B2177,Données!$P$2:$P$11,Données!$Q$2:$Q$11,""))</f>
        <v/>
      </c>
    </row>
    <row r="2178" spans="1:10" ht="24.75" customHeight="1" x14ac:dyDescent="0.25">
      <c r="A2178" s="100"/>
      <c r="B2178" s="100"/>
      <c r="C2178" s="100"/>
      <c r="D2178" s="105" t="str">
        <f>IF(OR(Historique!$B2178="",Historique!$C2178=""),"",IF(IFERROR(COUNTIF(INDEX(Données!$E$2:$Z$100,0,MATCH(Historique!$B2178,Données!$E$1:$Z$1,0)),Historique!$C2178),0)&gt;0,"OK","⚠ ERREUR"))</f>
        <v/>
      </c>
      <c r="F2178" s="148" t="b">
        <v>0</v>
      </c>
      <c r="J2178" s="2" t="str">
        <f>IF(B2178="","",_xlfn.XLOOKUP(B2178,Données!$P$2:$P$11,Données!$Q$2:$Q$11,""))</f>
        <v/>
      </c>
    </row>
    <row r="2179" spans="1:10" ht="24.75" customHeight="1" x14ac:dyDescent="0.25">
      <c r="A2179" s="100"/>
      <c r="B2179" s="100"/>
      <c r="C2179" s="100"/>
      <c r="D2179" s="105" t="str">
        <f>IF(OR(Historique!$B2179="",Historique!$C2179=""),"",IF(IFERROR(COUNTIF(INDEX(Données!$E$2:$Z$100,0,MATCH(Historique!$B2179,Données!$E$1:$Z$1,0)),Historique!$C2179),0)&gt;0,"OK","⚠ ERREUR"))</f>
        <v/>
      </c>
      <c r="F2179" s="148" t="b">
        <v>0</v>
      </c>
      <c r="J2179" s="2" t="str">
        <f>IF(B2179="","",_xlfn.XLOOKUP(B2179,Données!$P$2:$P$11,Données!$Q$2:$Q$11,""))</f>
        <v/>
      </c>
    </row>
    <row r="2180" spans="1:10" ht="24.75" customHeight="1" x14ac:dyDescent="0.25">
      <c r="A2180" s="100"/>
      <c r="B2180" s="100"/>
      <c r="C2180" s="100"/>
      <c r="D2180" s="105" t="str">
        <f>IF(OR(Historique!$B2180="",Historique!$C2180=""),"",IF(IFERROR(COUNTIF(INDEX(Données!$E$2:$Z$100,0,MATCH(Historique!$B2180,Données!$E$1:$Z$1,0)),Historique!$C2180),0)&gt;0,"OK","⚠ ERREUR"))</f>
        <v/>
      </c>
      <c r="F2180" s="148" t="b">
        <v>0</v>
      </c>
      <c r="J2180" s="2" t="str">
        <f>IF(B2180="","",_xlfn.XLOOKUP(B2180,Données!$P$2:$P$11,Données!$Q$2:$Q$11,""))</f>
        <v/>
      </c>
    </row>
    <row r="2181" spans="1:10" ht="24.75" customHeight="1" x14ac:dyDescent="0.25">
      <c r="A2181" s="100"/>
      <c r="B2181" s="100"/>
      <c r="C2181" s="100"/>
      <c r="D2181" s="105" t="str">
        <f>IF(OR(Historique!$B2181="",Historique!$C2181=""),"",IF(IFERROR(COUNTIF(INDEX(Données!$E$2:$Z$100,0,MATCH(Historique!$B2181,Données!$E$1:$Z$1,0)),Historique!$C2181),0)&gt;0,"OK","⚠ ERREUR"))</f>
        <v/>
      </c>
      <c r="F2181" s="148" t="b">
        <v>0</v>
      </c>
      <c r="J2181" s="2" t="str">
        <f>IF(B2181="","",_xlfn.XLOOKUP(B2181,Données!$P$2:$P$11,Données!$Q$2:$Q$11,""))</f>
        <v/>
      </c>
    </row>
    <row r="2182" spans="1:10" ht="24.75" customHeight="1" x14ac:dyDescent="0.25">
      <c r="A2182" s="100"/>
      <c r="B2182" s="100"/>
      <c r="C2182" s="100"/>
      <c r="D2182" s="105" t="str">
        <f>IF(OR(Historique!$B2182="",Historique!$C2182=""),"",IF(IFERROR(COUNTIF(INDEX(Données!$E$2:$Z$100,0,MATCH(Historique!$B2182,Données!$E$1:$Z$1,0)),Historique!$C2182),0)&gt;0,"OK","⚠ ERREUR"))</f>
        <v/>
      </c>
      <c r="F2182" s="148" t="b">
        <v>0</v>
      </c>
      <c r="J2182" s="2" t="str">
        <f>IF(B2182="","",_xlfn.XLOOKUP(B2182,Données!$P$2:$P$11,Données!$Q$2:$Q$11,""))</f>
        <v/>
      </c>
    </row>
    <row r="2183" spans="1:10" ht="24.75" customHeight="1" x14ac:dyDescent="0.25">
      <c r="A2183" s="100"/>
      <c r="B2183" s="100"/>
      <c r="C2183" s="100"/>
      <c r="D2183" s="105" t="str">
        <f>IF(OR(Historique!$B2183="",Historique!$C2183=""),"",IF(IFERROR(COUNTIF(INDEX(Données!$E$2:$Z$100,0,MATCH(Historique!$B2183,Données!$E$1:$Z$1,0)),Historique!$C2183),0)&gt;0,"OK","⚠ ERREUR"))</f>
        <v/>
      </c>
      <c r="F2183" s="148" t="b">
        <v>0</v>
      </c>
      <c r="J2183" s="2" t="str">
        <f>IF(B2183="","",_xlfn.XLOOKUP(B2183,Données!$P$2:$P$11,Données!$Q$2:$Q$11,""))</f>
        <v/>
      </c>
    </row>
    <row r="2184" spans="1:10" ht="24.75" customHeight="1" x14ac:dyDescent="0.25">
      <c r="A2184" s="100"/>
      <c r="B2184" s="100"/>
      <c r="C2184" s="100"/>
      <c r="D2184" s="105" t="str">
        <f>IF(OR(Historique!$B2184="",Historique!$C2184=""),"",IF(IFERROR(COUNTIF(INDEX(Données!$E$2:$Z$100,0,MATCH(Historique!$B2184,Données!$E$1:$Z$1,0)),Historique!$C2184),0)&gt;0,"OK","⚠ ERREUR"))</f>
        <v/>
      </c>
      <c r="F2184" s="148" t="b">
        <v>0</v>
      </c>
      <c r="J2184" s="2" t="str">
        <f>IF(B2184="","",_xlfn.XLOOKUP(B2184,Données!$P$2:$P$11,Données!$Q$2:$Q$11,""))</f>
        <v/>
      </c>
    </row>
    <row r="2185" spans="1:10" ht="24.75" customHeight="1" x14ac:dyDescent="0.25">
      <c r="A2185" s="100"/>
      <c r="B2185" s="100"/>
      <c r="C2185" s="100"/>
      <c r="D2185" s="105" t="str">
        <f>IF(OR(Historique!$B2185="",Historique!$C2185=""),"",IF(IFERROR(COUNTIF(INDEX(Données!$E$2:$Z$100,0,MATCH(Historique!$B2185,Données!$E$1:$Z$1,0)),Historique!$C2185),0)&gt;0,"OK","⚠ ERREUR"))</f>
        <v/>
      </c>
      <c r="F2185" s="148" t="b">
        <v>0</v>
      </c>
      <c r="J2185" s="2" t="str">
        <f>IF(B2185="","",_xlfn.XLOOKUP(B2185,Données!$P$2:$P$11,Données!$Q$2:$Q$11,""))</f>
        <v/>
      </c>
    </row>
    <row r="2186" spans="1:10" ht="24.75" customHeight="1" x14ac:dyDescent="0.25">
      <c r="A2186" s="100"/>
      <c r="B2186" s="100"/>
      <c r="C2186" s="100"/>
      <c r="D2186" s="105" t="str">
        <f>IF(OR(Historique!$B2186="",Historique!$C2186=""),"",IF(IFERROR(COUNTIF(INDEX(Données!$E$2:$Z$100,0,MATCH(Historique!$B2186,Données!$E$1:$Z$1,0)),Historique!$C2186),0)&gt;0,"OK","⚠ ERREUR"))</f>
        <v/>
      </c>
      <c r="F2186" s="148" t="b">
        <v>0</v>
      </c>
      <c r="J2186" s="2" t="str">
        <f>IF(B2186="","",_xlfn.XLOOKUP(B2186,Données!$P$2:$P$11,Données!$Q$2:$Q$11,""))</f>
        <v/>
      </c>
    </row>
    <row r="2187" spans="1:10" ht="24.75" customHeight="1" x14ac:dyDescent="0.25">
      <c r="A2187" s="100"/>
      <c r="B2187" s="100"/>
      <c r="C2187" s="100"/>
      <c r="D2187" s="105" t="str">
        <f>IF(OR(Historique!$B2187="",Historique!$C2187=""),"",IF(IFERROR(COUNTIF(INDEX(Données!$E$2:$Z$100,0,MATCH(Historique!$B2187,Données!$E$1:$Z$1,0)),Historique!$C2187),0)&gt;0,"OK","⚠ ERREUR"))</f>
        <v/>
      </c>
      <c r="F2187" s="148" t="b">
        <v>0</v>
      </c>
      <c r="J2187" s="2" t="str">
        <f>IF(B2187="","",_xlfn.XLOOKUP(B2187,Données!$P$2:$P$11,Données!$Q$2:$Q$11,""))</f>
        <v/>
      </c>
    </row>
    <row r="2188" spans="1:10" ht="24.75" customHeight="1" x14ac:dyDescent="0.25">
      <c r="A2188" s="100"/>
      <c r="B2188" s="100"/>
      <c r="C2188" s="100"/>
      <c r="D2188" s="105" t="str">
        <f>IF(OR(Historique!$B2188="",Historique!$C2188=""),"",IF(IFERROR(COUNTIF(INDEX(Données!$E$2:$Z$100,0,MATCH(Historique!$B2188,Données!$E$1:$Z$1,0)),Historique!$C2188),0)&gt;0,"OK","⚠ ERREUR"))</f>
        <v/>
      </c>
      <c r="F2188" s="148" t="b">
        <v>0</v>
      </c>
      <c r="J2188" s="2" t="str">
        <f>IF(B2188="","",_xlfn.XLOOKUP(B2188,Données!$P$2:$P$11,Données!$Q$2:$Q$11,""))</f>
        <v/>
      </c>
    </row>
    <row r="2189" spans="1:10" ht="24.75" customHeight="1" x14ac:dyDescent="0.25">
      <c r="A2189" s="100"/>
      <c r="B2189" s="100"/>
      <c r="C2189" s="100"/>
      <c r="D2189" s="105" t="str">
        <f>IF(OR(Historique!$B2189="",Historique!$C2189=""),"",IF(IFERROR(COUNTIF(INDEX(Données!$E$2:$Z$100,0,MATCH(Historique!$B2189,Données!$E$1:$Z$1,0)),Historique!$C2189),0)&gt;0,"OK","⚠ ERREUR"))</f>
        <v/>
      </c>
      <c r="F2189" s="148" t="b">
        <v>0</v>
      </c>
      <c r="J2189" s="2" t="str">
        <f>IF(B2189="","",_xlfn.XLOOKUP(B2189,Données!$P$2:$P$11,Données!$Q$2:$Q$11,""))</f>
        <v/>
      </c>
    </row>
    <row r="2190" spans="1:10" ht="24.75" customHeight="1" x14ac:dyDescent="0.25">
      <c r="A2190" s="100"/>
      <c r="B2190" s="100"/>
      <c r="C2190" s="100"/>
      <c r="D2190" s="105" t="str">
        <f>IF(OR(Historique!$B2190="",Historique!$C2190=""),"",IF(IFERROR(COUNTIF(INDEX(Données!$E$2:$Z$100,0,MATCH(Historique!$B2190,Données!$E$1:$Z$1,0)),Historique!$C2190),0)&gt;0,"OK","⚠ ERREUR"))</f>
        <v/>
      </c>
      <c r="F2190" s="148" t="b">
        <v>0</v>
      </c>
      <c r="J2190" s="2" t="str">
        <f>IF(B2190="","",_xlfn.XLOOKUP(B2190,Données!$P$2:$P$11,Données!$Q$2:$Q$11,""))</f>
        <v/>
      </c>
    </row>
    <row r="2191" spans="1:10" ht="24.75" customHeight="1" x14ac:dyDescent="0.25">
      <c r="A2191" s="100"/>
      <c r="B2191" s="100"/>
      <c r="C2191" s="100"/>
      <c r="D2191" s="105" t="str">
        <f>IF(OR(Historique!$B2191="",Historique!$C2191=""),"",IF(IFERROR(COUNTIF(INDEX(Données!$E$2:$Z$100,0,MATCH(Historique!$B2191,Données!$E$1:$Z$1,0)),Historique!$C2191),0)&gt;0,"OK","⚠ ERREUR"))</f>
        <v/>
      </c>
      <c r="F2191" s="148" t="b">
        <v>0</v>
      </c>
      <c r="J2191" s="2" t="str">
        <f>IF(B2191="","",_xlfn.XLOOKUP(B2191,Données!$P$2:$P$11,Données!$Q$2:$Q$11,""))</f>
        <v/>
      </c>
    </row>
    <row r="2192" spans="1:10" ht="24.75" customHeight="1" x14ac:dyDescent="0.25">
      <c r="A2192" s="100"/>
      <c r="B2192" s="100"/>
      <c r="C2192" s="100"/>
      <c r="D2192" s="105" t="str">
        <f>IF(OR(Historique!$B2192="",Historique!$C2192=""),"",IF(IFERROR(COUNTIF(INDEX(Données!$E$2:$Z$100,0,MATCH(Historique!$B2192,Données!$E$1:$Z$1,0)),Historique!$C2192),0)&gt;0,"OK","⚠ ERREUR"))</f>
        <v/>
      </c>
      <c r="F2192" s="148" t="b">
        <v>0</v>
      </c>
      <c r="J2192" s="2" t="str">
        <f>IF(B2192="","",_xlfn.XLOOKUP(B2192,Données!$P$2:$P$11,Données!$Q$2:$Q$11,""))</f>
        <v/>
      </c>
    </row>
    <row r="2193" spans="1:10" ht="24.75" customHeight="1" x14ac:dyDescent="0.25">
      <c r="A2193" s="100"/>
      <c r="B2193" s="100"/>
      <c r="C2193" s="100"/>
      <c r="D2193" s="105" t="str">
        <f>IF(OR(Historique!$B2193="",Historique!$C2193=""),"",IF(IFERROR(COUNTIF(INDEX(Données!$E$2:$Z$100,0,MATCH(Historique!$B2193,Données!$E$1:$Z$1,0)),Historique!$C2193),0)&gt;0,"OK","⚠ ERREUR"))</f>
        <v/>
      </c>
      <c r="F2193" s="148" t="b">
        <v>0</v>
      </c>
      <c r="J2193" s="2" t="str">
        <f>IF(B2193="","",_xlfn.XLOOKUP(B2193,Données!$P$2:$P$11,Données!$Q$2:$Q$11,""))</f>
        <v/>
      </c>
    </row>
    <row r="2194" spans="1:10" ht="24.75" customHeight="1" x14ac:dyDescent="0.25">
      <c r="A2194" s="100"/>
      <c r="B2194" s="100"/>
      <c r="C2194" s="100"/>
      <c r="D2194" s="105" t="str">
        <f>IF(OR(Historique!$B2194="",Historique!$C2194=""),"",IF(IFERROR(COUNTIF(INDEX(Données!$E$2:$Z$100,0,MATCH(Historique!$B2194,Données!$E$1:$Z$1,0)),Historique!$C2194),0)&gt;0,"OK","⚠ ERREUR"))</f>
        <v/>
      </c>
      <c r="F2194" s="148" t="b">
        <v>0</v>
      </c>
      <c r="J2194" s="2" t="str">
        <f>IF(B2194="","",_xlfn.XLOOKUP(B2194,Données!$P$2:$P$11,Données!$Q$2:$Q$11,""))</f>
        <v/>
      </c>
    </row>
    <row r="2195" spans="1:10" ht="24.75" customHeight="1" x14ac:dyDescent="0.25">
      <c r="A2195" s="100"/>
      <c r="B2195" s="100"/>
      <c r="C2195" s="100"/>
      <c r="D2195" s="105" t="str">
        <f>IF(OR(Historique!$B2195="",Historique!$C2195=""),"",IF(IFERROR(COUNTIF(INDEX(Données!$E$2:$Z$100,0,MATCH(Historique!$B2195,Données!$E$1:$Z$1,0)),Historique!$C2195),0)&gt;0,"OK","⚠ ERREUR"))</f>
        <v/>
      </c>
      <c r="F2195" s="148" t="b">
        <v>0</v>
      </c>
      <c r="J2195" s="2" t="str">
        <f>IF(B2195="","",_xlfn.XLOOKUP(B2195,Données!$P$2:$P$11,Données!$Q$2:$Q$11,""))</f>
        <v/>
      </c>
    </row>
    <row r="2196" spans="1:10" ht="24.75" customHeight="1" x14ac:dyDescent="0.25">
      <c r="A2196" s="100"/>
      <c r="B2196" s="100"/>
      <c r="C2196" s="100"/>
      <c r="D2196" s="105" t="str">
        <f>IF(OR(Historique!$B2196="",Historique!$C2196=""),"",IF(IFERROR(COUNTIF(INDEX(Données!$E$2:$Z$100,0,MATCH(Historique!$B2196,Données!$E$1:$Z$1,0)),Historique!$C2196),0)&gt;0,"OK","⚠ ERREUR"))</f>
        <v/>
      </c>
      <c r="F2196" s="148" t="b">
        <v>0</v>
      </c>
      <c r="J2196" s="2" t="str">
        <f>IF(B2196="","",_xlfn.XLOOKUP(B2196,Données!$P$2:$P$11,Données!$Q$2:$Q$11,""))</f>
        <v/>
      </c>
    </row>
    <row r="2197" spans="1:10" ht="24.75" customHeight="1" x14ac:dyDescent="0.25">
      <c r="A2197" s="100"/>
      <c r="B2197" s="100"/>
      <c r="C2197" s="100"/>
      <c r="D2197" s="105" t="str">
        <f>IF(OR(Historique!$B2197="",Historique!$C2197=""),"",IF(IFERROR(COUNTIF(INDEX(Données!$E$2:$Z$100,0,MATCH(Historique!$B2197,Données!$E$1:$Z$1,0)),Historique!$C2197),0)&gt;0,"OK","⚠ ERREUR"))</f>
        <v/>
      </c>
      <c r="F2197" s="148" t="b">
        <v>0</v>
      </c>
      <c r="J2197" s="2" t="str">
        <f>IF(B2197="","",_xlfn.XLOOKUP(B2197,Données!$P$2:$P$11,Données!$Q$2:$Q$11,""))</f>
        <v/>
      </c>
    </row>
    <row r="2198" spans="1:10" ht="24.75" customHeight="1" x14ac:dyDescent="0.25">
      <c r="A2198" s="100"/>
      <c r="B2198" s="100"/>
      <c r="C2198" s="100"/>
      <c r="D2198" s="105" t="str">
        <f>IF(OR(Historique!$B2198="",Historique!$C2198=""),"",IF(IFERROR(COUNTIF(INDEX(Données!$E$2:$Z$100,0,MATCH(Historique!$B2198,Données!$E$1:$Z$1,0)),Historique!$C2198),0)&gt;0,"OK","⚠ ERREUR"))</f>
        <v/>
      </c>
      <c r="F2198" s="148" t="b">
        <v>0</v>
      </c>
      <c r="J2198" s="2" t="str">
        <f>IF(B2198="","",_xlfn.XLOOKUP(B2198,Données!$P$2:$P$11,Données!$Q$2:$Q$11,""))</f>
        <v/>
      </c>
    </row>
    <row r="2199" spans="1:10" ht="24.75" customHeight="1" x14ac:dyDescent="0.25">
      <c r="A2199" s="100"/>
      <c r="B2199" s="100"/>
      <c r="C2199" s="100"/>
      <c r="D2199" s="105" t="str">
        <f>IF(OR(Historique!$B2199="",Historique!$C2199=""),"",IF(IFERROR(COUNTIF(INDEX(Données!$E$2:$Z$100,0,MATCH(Historique!$B2199,Données!$E$1:$Z$1,0)),Historique!$C2199),0)&gt;0,"OK","⚠ ERREUR"))</f>
        <v/>
      </c>
      <c r="F2199" s="148" t="b">
        <v>0</v>
      </c>
      <c r="J2199" s="2" t="str">
        <f>IF(B2199="","",_xlfn.XLOOKUP(B2199,Données!$P$2:$P$11,Données!$Q$2:$Q$11,""))</f>
        <v/>
      </c>
    </row>
    <row r="2200" spans="1:10" ht="24.75" customHeight="1" x14ac:dyDescent="0.25">
      <c r="A2200" s="100"/>
      <c r="B2200" s="100"/>
      <c r="C2200" s="100"/>
      <c r="D2200" s="105" t="str">
        <f>IF(OR(Historique!$B2200="",Historique!$C2200=""),"",IF(IFERROR(COUNTIF(INDEX(Données!$E$2:$Z$100,0,MATCH(Historique!$B2200,Données!$E$1:$Z$1,0)),Historique!$C2200),0)&gt;0,"OK","⚠ ERREUR"))</f>
        <v/>
      </c>
      <c r="F2200" s="148" t="b">
        <v>0</v>
      </c>
      <c r="J2200" s="2" t="str">
        <f>IF(B2200="","",_xlfn.XLOOKUP(B2200,Données!$P$2:$P$11,Données!$Q$2:$Q$11,""))</f>
        <v/>
      </c>
    </row>
    <row r="2201" spans="1:10" ht="24.75" customHeight="1" x14ac:dyDescent="0.25">
      <c r="A2201" s="100"/>
      <c r="B2201" s="100"/>
      <c r="C2201" s="100"/>
      <c r="D2201" s="105" t="str">
        <f>IF(OR(Historique!$B2201="",Historique!$C2201=""),"",IF(IFERROR(COUNTIF(INDEX(Données!$E$2:$Z$100,0,MATCH(Historique!$B2201,Données!$E$1:$Z$1,0)),Historique!$C2201),0)&gt;0,"OK","⚠ ERREUR"))</f>
        <v/>
      </c>
      <c r="F2201" s="148" t="b">
        <v>0</v>
      </c>
      <c r="J2201" s="2" t="str">
        <f>IF(B2201="","",_xlfn.XLOOKUP(B2201,Données!$P$2:$P$11,Données!$Q$2:$Q$11,""))</f>
        <v/>
      </c>
    </row>
    <row r="2202" spans="1:10" ht="24.75" customHeight="1" x14ac:dyDescent="0.25">
      <c r="A2202" s="100"/>
      <c r="B2202" s="100"/>
      <c r="C2202" s="100"/>
      <c r="D2202" s="105" t="str">
        <f>IF(OR(Historique!$B2202="",Historique!$C2202=""),"",IF(IFERROR(COUNTIF(INDEX(Données!$E$2:$Z$100,0,MATCH(Historique!$B2202,Données!$E$1:$Z$1,0)),Historique!$C2202),0)&gt;0,"OK","⚠ ERREUR"))</f>
        <v/>
      </c>
      <c r="F2202" s="148" t="b">
        <v>0</v>
      </c>
      <c r="J2202" s="2" t="str">
        <f>IF(B2202="","",_xlfn.XLOOKUP(B2202,Données!$P$2:$P$11,Données!$Q$2:$Q$11,""))</f>
        <v/>
      </c>
    </row>
    <row r="2203" spans="1:10" ht="24.75" customHeight="1" x14ac:dyDescent="0.25">
      <c r="A2203" s="100"/>
      <c r="B2203" s="100"/>
      <c r="C2203" s="100"/>
      <c r="D2203" s="105" t="str">
        <f>IF(OR(Historique!$B2203="",Historique!$C2203=""),"",IF(IFERROR(COUNTIF(INDEX(Données!$E$2:$Z$100,0,MATCH(Historique!$B2203,Données!$E$1:$Z$1,0)),Historique!$C2203),0)&gt;0,"OK","⚠ ERREUR"))</f>
        <v/>
      </c>
      <c r="F2203" s="148" t="b">
        <v>0</v>
      </c>
      <c r="J2203" s="2" t="str">
        <f>IF(B2203="","",_xlfn.XLOOKUP(B2203,Données!$P$2:$P$11,Données!$Q$2:$Q$11,""))</f>
        <v/>
      </c>
    </row>
    <row r="2204" spans="1:10" ht="24.75" customHeight="1" x14ac:dyDescent="0.25">
      <c r="A2204" s="100"/>
      <c r="B2204" s="100"/>
      <c r="C2204" s="100"/>
      <c r="D2204" s="105" t="str">
        <f>IF(OR(Historique!$B2204="",Historique!$C2204=""),"",IF(IFERROR(COUNTIF(INDEX(Données!$E$2:$Z$100,0,MATCH(Historique!$B2204,Données!$E$1:$Z$1,0)),Historique!$C2204),0)&gt;0,"OK","⚠ ERREUR"))</f>
        <v/>
      </c>
      <c r="F2204" s="148" t="b">
        <v>0</v>
      </c>
      <c r="J2204" s="2" t="str">
        <f>IF(B2204="","",_xlfn.XLOOKUP(B2204,Données!$P$2:$P$11,Données!$Q$2:$Q$11,""))</f>
        <v/>
      </c>
    </row>
    <row r="2205" spans="1:10" ht="24.75" customHeight="1" x14ac:dyDescent="0.25">
      <c r="A2205" s="100"/>
      <c r="B2205" s="100"/>
      <c r="C2205" s="100"/>
      <c r="D2205" s="105" t="str">
        <f>IF(OR(Historique!$B2205="",Historique!$C2205=""),"",IF(IFERROR(COUNTIF(INDEX(Données!$E$2:$Z$100,0,MATCH(Historique!$B2205,Données!$E$1:$Z$1,0)),Historique!$C2205),0)&gt;0,"OK","⚠ ERREUR"))</f>
        <v/>
      </c>
      <c r="F2205" s="148" t="b">
        <v>0</v>
      </c>
      <c r="J2205" s="2" t="str">
        <f>IF(B2205="","",_xlfn.XLOOKUP(B2205,Données!$P$2:$P$11,Données!$Q$2:$Q$11,""))</f>
        <v/>
      </c>
    </row>
    <row r="2206" spans="1:10" ht="24.75" customHeight="1" x14ac:dyDescent="0.25">
      <c r="A2206" s="100"/>
      <c r="B2206" s="100"/>
      <c r="C2206" s="100"/>
      <c r="D2206" s="105" t="str">
        <f>IF(OR(Historique!$B2206="",Historique!$C2206=""),"",IF(IFERROR(COUNTIF(INDEX(Données!$E$2:$Z$100,0,MATCH(Historique!$B2206,Données!$E$1:$Z$1,0)),Historique!$C2206),0)&gt;0,"OK","⚠ ERREUR"))</f>
        <v/>
      </c>
      <c r="F2206" s="148" t="b">
        <v>0</v>
      </c>
      <c r="J2206" s="2" t="str">
        <f>IF(B2206="","",_xlfn.XLOOKUP(B2206,Données!$P$2:$P$11,Données!$Q$2:$Q$11,""))</f>
        <v/>
      </c>
    </row>
    <row r="2207" spans="1:10" ht="24.75" customHeight="1" x14ac:dyDescent="0.25">
      <c r="A2207" s="100"/>
      <c r="B2207" s="100"/>
      <c r="C2207" s="100"/>
      <c r="D2207" s="105" t="str">
        <f>IF(OR(Historique!$B2207="",Historique!$C2207=""),"",IF(IFERROR(COUNTIF(INDEX(Données!$E$2:$Z$100,0,MATCH(Historique!$B2207,Données!$E$1:$Z$1,0)),Historique!$C2207),0)&gt;0,"OK","⚠ ERREUR"))</f>
        <v/>
      </c>
      <c r="F2207" s="148" t="b">
        <v>0</v>
      </c>
      <c r="J2207" s="2" t="str">
        <f>IF(B2207="","",_xlfn.XLOOKUP(B2207,Données!$P$2:$P$11,Données!$Q$2:$Q$11,""))</f>
        <v/>
      </c>
    </row>
    <row r="2208" spans="1:10" ht="24.75" customHeight="1" x14ac:dyDescent="0.25">
      <c r="A2208" s="100"/>
      <c r="B2208" s="100"/>
      <c r="C2208" s="100"/>
      <c r="D2208" s="105" t="str">
        <f>IF(OR(Historique!$B2208="",Historique!$C2208=""),"",IF(IFERROR(COUNTIF(INDEX(Données!$E$2:$Z$100,0,MATCH(Historique!$B2208,Données!$E$1:$Z$1,0)),Historique!$C2208),0)&gt;0,"OK","⚠ ERREUR"))</f>
        <v/>
      </c>
      <c r="F2208" s="148" t="b">
        <v>0</v>
      </c>
      <c r="J2208" s="2" t="str">
        <f>IF(B2208="","",_xlfn.XLOOKUP(B2208,Données!$P$2:$P$11,Données!$Q$2:$Q$11,""))</f>
        <v/>
      </c>
    </row>
    <row r="2209" spans="1:10" ht="24.75" customHeight="1" x14ac:dyDescent="0.25">
      <c r="A2209" s="100"/>
      <c r="B2209" s="100"/>
      <c r="C2209" s="100"/>
      <c r="D2209" s="105" t="str">
        <f>IF(OR(Historique!$B2209="",Historique!$C2209=""),"",IF(IFERROR(COUNTIF(INDEX(Données!$E$2:$Z$100,0,MATCH(Historique!$B2209,Données!$E$1:$Z$1,0)),Historique!$C2209),0)&gt;0,"OK","⚠ ERREUR"))</f>
        <v/>
      </c>
      <c r="F2209" s="148" t="b">
        <v>0</v>
      </c>
      <c r="J2209" s="2" t="str">
        <f>IF(B2209="","",_xlfn.XLOOKUP(B2209,Données!$P$2:$P$11,Données!$Q$2:$Q$11,""))</f>
        <v/>
      </c>
    </row>
    <row r="2210" spans="1:10" ht="24.75" customHeight="1" x14ac:dyDescent="0.25">
      <c r="A2210" s="100"/>
      <c r="B2210" s="100"/>
      <c r="C2210" s="100"/>
      <c r="D2210" s="105" t="str">
        <f>IF(OR(Historique!$B2210="",Historique!$C2210=""),"",IF(IFERROR(COUNTIF(INDEX(Données!$E$2:$Z$100,0,MATCH(Historique!$B2210,Données!$E$1:$Z$1,0)),Historique!$C2210),0)&gt;0,"OK","⚠ ERREUR"))</f>
        <v/>
      </c>
      <c r="F2210" s="148" t="b">
        <v>0</v>
      </c>
      <c r="J2210" s="2" t="str">
        <f>IF(B2210="","",_xlfn.XLOOKUP(B2210,Données!$P$2:$P$11,Données!$Q$2:$Q$11,""))</f>
        <v/>
      </c>
    </row>
    <row r="2211" spans="1:10" ht="24.75" customHeight="1" x14ac:dyDescent="0.25">
      <c r="A2211" s="100"/>
      <c r="B2211" s="100"/>
      <c r="C2211" s="100"/>
      <c r="D2211" s="105" t="str">
        <f>IF(OR(Historique!$B2211="",Historique!$C2211=""),"",IF(IFERROR(COUNTIF(INDEX(Données!$E$2:$Z$100,0,MATCH(Historique!$B2211,Données!$E$1:$Z$1,0)),Historique!$C2211),0)&gt;0,"OK","⚠ ERREUR"))</f>
        <v/>
      </c>
      <c r="F2211" s="148" t="b">
        <v>0</v>
      </c>
      <c r="J2211" s="2" t="str">
        <f>IF(B2211="","",_xlfn.XLOOKUP(B2211,Données!$P$2:$P$11,Données!$Q$2:$Q$11,""))</f>
        <v/>
      </c>
    </row>
    <row r="2212" spans="1:10" ht="24.75" customHeight="1" x14ac:dyDescent="0.25">
      <c r="A2212" s="100"/>
      <c r="B2212" s="100"/>
      <c r="C2212" s="100"/>
      <c r="D2212" s="105" t="str">
        <f>IF(OR(Historique!$B2212="",Historique!$C2212=""),"",IF(IFERROR(COUNTIF(INDEX(Données!$E$2:$Z$100,0,MATCH(Historique!$B2212,Données!$E$1:$Z$1,0)),Historique!$C2212),0)&gt;0,"OK","⚠ ERREUR"))</f>
        <v/>
      </c>
      <c r="F2212" s="148" t="b">
        <v>0</v>
      </c>
      <c r="J2212" s="2" t="str">
        <f>IF(B2212="","",_xlfn.XLOOKUP(B2212,Données!$P$2:$P$11,Données!$Q$2:$Q$11,""))</f>
        <v/>
      </c>
    </row>
    <row r="2213" spans="1:10" ht="24.75" customHeight="1" x14ac:dyDescent="0.25">
      <c r="A2213" s="100"/>
      <c r="B2213" s="100"/>
      <c r="C2213" s="100"/>
      <c r="D2213" s="105" t="str">
        <f>IF(OR(Historique!$B2213="",Historique!$C2213=""),"",IF(IFERROR(COUNTIF(INDEX(Données!$E$2:$Z$100,0,MATCH(Historique!$B2213,Données!$E$1:$Z$1,0)),Historique!$C2213),0)&gt;0,"OK","⚠ ERREUR"))</f>
        <v/>
      </c>
      <c r="F2213" s="148" t="b">
        <v>0</v>
      </c>
      <c r="J2213" s="2" t="str">
        <f>IF(B2213="","",_xlfn.XLOOKUP(B2213,Données!$P$2:$P$11,Données!$Q$2:$Q$11,""))</f>
        <v/>
      </c>
    </row>
    <row r="2214" spans="1:10" ht="24.75" customHeight="1" x14ac:dyDescent="0.25">
      <c r="A2214" s="100"/>
      <c r="B2214" s="100"/>
      <c r="C2214" s="100"/>
      <c r="D2214" s="105" t="str">
        <f>IF(OR(Historique!$B2214="",Historique!$C2214=""),"",IF(IFERROR(COUNTIF(INDEX(Données!$E$2:$Z$100,0,MATCH(Historique!$B2214,Données!$E$1:$Z$1,0)),Historique!$C2214),0)&gt;0,"OK","⚠ ERREUR"))</f>
        <v/>
      </c>
      <c r="F2214" s="148" t="b">
        <v>0</v>
      </c>
      <c r="J2214" s="2" t="str">
        <f>IF(B2214="","",_xlfn.XLOOKUP(B2214,Données!$P$2:$P$11,Données!$Q$2:$Q$11,""))</f>
        <v/>
      </c>
    </row>
    <row r="2215" spans="1:10" ht="24.75" customHeight="1" x14ac:dyDescent="0.25">
      <c r="A2215" s="100"/>
      <c r="B2215" s="100"/>
      <c r="C2215" s="100"/>
      <c r="D2215" s="105" t="str">
        <f>IF(OR(Historique!$B2215="",Historique!$C2215=""),"",IF(IFERROR(COUNTIF(INDEX(Données!$E$2:$Z$100,0,MATCH(Historique!$B2215,Données!$E$1:$Z$1,0)),Historique!$C2215),0)&gt;0,"OK","⚠ ERREUR"))</f>
        <v/>
      </c>
      <c r="F2215" s="148" t="b">
        <v>0</v>
      </c>
      <c r="J2215" s="2" t="str">
        <f>IF(B2215="","",_xlfn.XLOOKUP(B2215,Données!$P$2:$P$11,Données!$Q$2:$Q$11,""))</f>
        <v/>
      </c>
    </row>
    <row r="2216" spans="1:10" ht="24.75" customHeight="1" x14ac:dyDescent="0.25">
      <c r="A2216" s="100"/>
      <c r="B2216" s="100"/>
      <c r="C2216" s="100"/>
      <c r="D2216" s="105" t="str">
        <f>IF(OR(Historique!$B2216="",Historique!$C2216=""),"",IF(IFERROR(COUNTIF(INDEX(Données!$E$2:$Z$100,0,MATCH(Historique!$B2216,Données!$E$1:$Z$1,0)),Historique!$C2216),0)&gt;0,"OK","⚠ ERREUR"))</f>
        <v/>
      </c>
      <c r="F2216" s="148" t="b">
        <v>0</v>
      </c>
      <c r="J2216" s="2" t="str">
        <f>IF(B2216="","",_xlfn.XLOOKUP(B2216,Données!$P$2:$P$11,Données!$Q$2:$Q$11,""))</f>
        <v/>
      </c>
    </row>
    <row r="2217" spans="1:10" ht="24.75" customHeight="1" x14ac:dyDescent="0.25">
      <c r="A2217" s="100"/>
      <c r="B2217" s="100"/>
      <c r="C2217" s="100"/>
      <c r="D2217" s="105" t="str">
        <f>IF(OR(Historique!$B2217="",Historique!$C2217=""),"",IF(IFERROR(COUNTIF(INDEX(Données!$E$2:$Z$100,0,MATCH(Historique!$B2217,Données!$E$1:$Z$1,0)),Historique!$C2217),0)&gt;0,"OK","⚠ ERREUR"))</f>
        <v/>
      </c>
      <c r="F2217" s="148" t="b">
        <v>0</v>
      </c>
      <c r="J2217" s="2" t="str">
        <f>IF(B2217="","",_xlfn.XLOOKUP(B2217,Données!$P$2:$P$11,Données!$Q$2:$Q$11,""))</f>
        <v/>
      </c>
    </row>
    <row r="2218" spans="1:10" ht="24.75" customHeight="1" x14ac:dyDescent="0.25">
      <c r="A2218" s="100"/>
      <c r="B2218" s="100"/>
      <c r="C2218" s="100"/>
      <c r="D2218" s="105" t="str">
        <f>IF(OR(Historique!$B2218="",Historique!$C2218=""),"",IF(IFERROR(COUNTIF(INDEX(Données!$E$2:$Z$100,0,MATCH(Historique!$B2218,Données!$E$1:$Z$1,0)),Historique!$C2218),0)&gt;0,"OK","⚠ ERREUR"))</f>
        <v/>
      </c>
      <c r="F2218" s="148" t="b">
        <v>0</v>
      </c>
      <c r="J2218" s="2" t="str">
        <f>IF(B2218="","",_xlfn.XLOOKUP(B2218,Données!$P$2:$P$11,Données!$Q$2:$Q$11,""))</f>
        <v/>
      </c>
    </row>
    <row r="2219" spans="1:10" ht="24.75" customHeight="1" x14ac:dyDescent="0.25">
      <c r="A2219" s="100"/>
      <c r="B2219" s="100"/>
      <c r="C2219" s="100"/>
      <c r="D2219" s="105" t="str">
        <f>IF(OR(Historique!$B2219="",Historique!$C2219=""),"",IF(IFERROR(COUNTIF(INDEX(Données!$E$2:$Z$100,0,MATCH(Historique!$B2219,Données!$E$1:$Z$1,0)),Historique!$C2219),0)&gt;0,"OK","⚠ ERREUR"))</f>
        <v/>
      </c>
      <c r="F2219" s="148" t="b">
        <v>0</v>
      </c>
      <c r="J2219" s="2" t="str">
        <f>IF(B2219="","",_xlfn.XLOOKUP(B2219,Données!$P$2:$P$11,Données!$Q$2:$Q$11,""))</f>
        <v/>
      </c>
    </row>
    <row r="2220" spans="1:10" ht="24.75" customHeight="1" x14ac:dyDescent="0.25">
      <c r="A2220" s="100"/>
      <c r="B2220" s="100"/>
      <c r="C2220" s="100"/>
      <c r="D2220" s="105" t="str">
        <f>IF(OR(Historique!$B2220="",Historique!$C2220=""),"",IF(IFERROR(COUNTIF(INDEX(Données!$E$2:$Z$100,0,MATCH(Historique!$B2220,Données!$E$1:$Z$1,0)),Historique!$C2220),0)&gt;0,"OK","⚠ ERREUR"))</f>
        <v/>
      </c>
      <c r="F2220" s="148" t="b">
        <v>0</v>
      </c>
      <c r="J2220" s="2" t="str">
        <f>IF(B2220="","",_xlfn.XLOOKUP(B2220,Données!$P$2:$P$11,Données!$Q$2:$Q$11,""))</f>
        <v/>
      </c>
    </row>
    <row r="2221" spans="1:10" ht="24.75" customHeight="1" x14ac:dyDescent="0.25">
      <c r="A2221" s="100"/>
      <c r="B2221" s="100"/>
      <c r="C2221" s="100"/>
      <c r="D2221" s="105" t="str">
        <f>IF(OR(Historique!$B2221="",Historique!$C2221=""),"",IF(IFERROR(COUNTIF(INDEX(Données!$E$2:$Z$100,0,MATCH(Historique!$B2221,Données!$E$1:$Z$1,0)),Historique!$C2221),0)&gt;0,"OK","⚠ ERREUR"))</f>
        <v/>
      </c>
      <c r="F2221" s="148" t="b">
        <v>0</v>
      </c>
      <c r="J2221" s="2" t="str">
        <f>IF(B2221="","",_xlfn.XLOOKUP(B2221,Données!$P$2:$P$11,Données!$Q$2:$Q$11,""))</f>
        <v/>
      </c>
    </row>
    <row r="2222" spans="1:10" ht="24.75" customHeight="1" x14ac:dyDescent="0.25">
      <c r="A2222" s="100"/>
      <c r="B2222" s="100"/>
      <c r="C2222" s="100"/>
      <c r="D2222" s="105" t="str">
        <f>IF(OR(Historique!$B2222="",Historique!$C2222=""),"",IF(IFERROR(COUNTIF(INDEX(Données!$E$2:$Z$100,0,MATCH(Historique!$B2222,Données!$E$1:$Z$1,0)),Historique!$C2222),0)&gt;0,"OK","⚠ ERREUR"))</f>
        <v/>
      </c>
      <c r="F2222" s="148" t="b">
        <v>0</v>
      </c>
      <c r="J2222" s="2" t="str">
        <f>IF(B2222="","",_xlfn.XLOOKUP(B2222,Données!$P$2:$P$11,Données!$Q$2:$Q$11,""))</f>
        <v/>
      </c>
    </row>
    <row r="2223" spans="1:10" ht="24.75" customHeight="1" x14ac:dyDescent="0.25">
      <c r="A2223" s="100"/>
      <c r="B2223" s="100"/>
      <c r="C2223" s="100"/>
      <c r="D2223" s="105" t="str">
        <f>IF(OR(Historique!$B2223="",Historique!$C2223=""),"",IF(IFERROR(COUNTIF(INDEX(Données!$E$2:$Z$100,0,MATCH(Historique!$B2223,Données!$E$1:$Z$1,0)),Historique!$C2223),0)&gt;0,"OK","⚠ ERREUR"))</f>
        <v/>
      </c>
      <c r="F2223" s="148" t="b">
        <v>0</v>
      </c>
      <c r="J2223" s="2" t="str">
        <f>IF(B2223="","",_xlfn.XLOOKUP(B2223,Données!$P$2:$P$11,Données!$Q$2:$Q$11,""))</f>
        <v/>
      </c>
    </row>
    <row r="2224" spans="1:10" ht="24.75" customHeight="1" x14ac:dyDescent="0.25">
      <c r="A2224" s="100"/>
      <c r="B2224" s="100"/>
      <c r="C2224" s="100"/>
      <c r="D2224" s="105" t="str">
        <f>IF(OR(Historique!$B2224="",Historique!$C2224=""),"",IF(IFERROR(COUNTIF(INDEX(Données!$E$2:$Z$100,0,MATCH(Historique!$B2224,Données!$E$1:$Z$1,0)),Historique!$C2224),0)&gt;0,"OK","⚠ ERREUR"))</f>
        <v/>
      </c>
      <c r="F2224" s="148" t="b">
        <v>0</v>
      </c>
      <c r="J2224" s="2" t="str">
        <f>IF(B2224="","",_xlfn.XLOOKUP(B2224,Données!$P$2:$P$11,Données!$Q$2:$Q$11,""))</f>
        <v/>
      </c>
    </row>
    <row r="2225" spans="1:10" ht="24.75" customHeight="1" x14ac:dyDescent="0.25">
      <c r="A2225" s="100"/>
      <c r="B2225" s="100"/>
      <c r="C2225" s="100"/>
      <c r="D2225" s="105" t="str">
        <f>IF(OR(Historique!$B2225="",Historique!$C2225=""),"",IF(IFERROR(COUNTIF(INDEX(Données!$E$2:$Z$100,0,MATCH(Historique!$B2225,Données!$E$1:$Z$1,0)),Historique!$C2225),0)&gt;0,"OK","⚠ ERREUR"))</f>
        <v/>
      </c>
      <c r="F2225" s="148" t="b">
        <v>0</v>
      </c>
      <c r="J2225" s="2" t="str">
        <f>IF(B2225="","",_xlfn.XLOOKUP(B2225,Données!$P$2:$P$11,Données!$Q$2:$Q$11,""))</f>
        <v/>
      </c>
    </row>
    <row r="2226" spans="1:10" ht="24.75" customHeight="1" x14ac:dyDescent="0.25">
      <c r="A2226" s="100"/>
      <c r="B2226" s="100"/>
      <c r="C2226" s="100"/>
      <c r="D2226" s="105" t="str">
        <f>IF(OR(Historique!$B2226="",Historique!$C2226=""),"",IF(IFERROR(COUNTIF(INDEX(Données!$E$2:$Z$100,0,MATCH(Historique!$B2226,Données!$E$1:$Z$1,0)),Historique!$C2226),0)&gt;0,"OK","⚠ ERREUR"))</f>
        <v/>
      </c>
      <c r="F2226" s="148" t="b">
        <v>0</v>
      </c>
      <c r="J2226" s="2" t="str">
        <f>IF(B2226="","",_xlfn.XLOOKUP(B2226,Données!$P$2:$P$11,Données!$Q$2:$Q$11,""))</f>
        <v/>
      </c>
    </row>
    <row r="2227" spans="1:10" ht="24.75" customHeight="1" x14ac:dyDescent="0.25">
      <c r="A2227" s="100"/>
      <c r="B2227" s="100"/>
      <c r="C2227" s="100"/>
      <c r="D2227" s="105" t="str">
        <f>IF(OR(Historique!$B2227="",Historique!$C2227=""),"",IF(IFERROR(COUNTIF(INDEX(Données!$E$2:$Z$100,0,MATCH(Historique!$B2227,Données!$E$1:$Z$1,0)),Historique!$C2227),0)&gt;0,"OK","⚠ ERREUR"))</f>
        <v/>
      </c>
      <c r="F2227" s="148" t="b">
        <v>0</v>
      </c>
      <c r="J2227" s="2" t="str">
        <f>IF(B2227="","",_xlfn.XLOOKUP(B2227,Données!$P$2:$P$11,Données!$Q$2:$Q$11,""))</f>
        <v/>
      </c>
    </row>
    <row r="2228" spans="1:10" ht="24.75" customHeight="1" x14ac:dyDescent="0.25">
      <c r="A2228" s="100"/>
      <c r="B2228" s="100"/>
      <c r="C2228" s="100"/>
      <c r="D2228" s="105" t="str">
        <f>IF(OR(Historique!$B2228="",Historique!$C2228=""),"",IF(IFERROR(COUNTIF(INDEX(Données!$E$2:$Z$100,0,MATCH(Historique!$B2228,Données!$E$1:$Z$1,0)),Historique!$C2228),0)&gt;0,"OK","⚠ ERREUR"))</f>
        <v/>
      </c>
      <c r="F2228" s="148" t="b">
        <v>0</v>
      </c>
      <c r="J2228" s="2" t="str">
        <f>IF(B2228="","",_xlfn.XLOOKUP(B2228,Données!$P$2:$P$11,Données!$Q$2:$Q$11,""))</f>
        <v/>
      </c>
    </row>
    <row r="2229" spans="1:10" ht="24.75" customHeight="1" x14ac:dyDescent="0.25">
      <c r="A2229" s="100"/>
      <c r="B2229" s="100"/>
      <c r="C2229" s="100"/>
      <c r="D2229" s="105" t="str">
        <f>IF(OR(Historique!$B2229="",Historique!$C2229=""),"",IF(IFERROR(COUNTIF(INDEX(Données!$E$2:$Z$100,0,MATCH(Historique!$B2229,Données!$E$1:$Z$1,0)),Historique!$C2229),0)&gt;0,"OK","⚠ ERREUR"))</f>
        <v/>
      </c>
      <c r="F2229" s="148" t="b">
        <v>0</v>
      </c>
      <c r="J2229" s="2" t="str">
        <f>IF(B2229="","",_xlfn.XLOOKUP(B2229,Données!$P$2:$P$11,Données!$Q$2:$Q$11,""))</f>
        <v/>
      </c>
    </row>
    <row r="2230" spans="1:10" ht="24.75" customHeight="1" x14ac:dyDescent="0.25">
      <c r="A2230" s="100"/>
      <c r="B2230" s="100"/>
      <c r="C2230" s="100"/>
      <c r="D2230" s="105" t="str">
        <f>IF(OR(Historique!$B2230="",Historique!$C2230=""),"",IF(IFERROR(COUNTIF(INDEX(Données!$E$2:$Z$100,0,MATCH(Historique!$B2230,Données!$E$1:$Z$1,0)),Historique!$C2230),0)&gt;0,"OK","⚠ ERREUR"))</f>
        <v/>
      </c>
      <c r="F2230" s="148" t="b">
        <v>0</v>
      </c>
      <c r="J2230" s="2" t="str">
        <f>IF(B2230="","",_xlfn.XLOOKUP(B2230,Données!$P$2:$P$11,Données!$Q$2:$Q$11,""))</f>
        <v/>
      </c>
    </row>
    <row r="2231" spans="1:10" ht="24.75" customHeight="1" x14ac:dyDescent="0.25">
      <c r="A2231" s="100"/>
      <c r="B2231" s="100"/>
      <c r="C2231" s="100"/>
      <c r="D2231" s="105" t="str">
        <f>IF(OR(Historique!$B2231="",Historique!$C2231=""),"",IF(IFERROR(COUNTIF(INDEX(Données!$E$2:$Z$100,0,MATCH(Historique!$B2231,Données!$E$1:$Z$1,0)),Historique!$C2231),0)&gt;0,"OK","⚠ ERREUR"))</f>
        <v/>
      </c>
      <c r="F2231" s="148" t="b">
        <v>0</v>
      </c>
      <c r="J2231" s="2" t="str">
        <f>IF(B2231="","",_xlfn.XLOOKUP(B2231,Données!$P$2:$P$11,Données!$Q$2:$Q$11,""))</f>
        <v/>
      </c>
    </row>
    <row r="2232" spans="1:10" ht="24.75" customHeight="1" x14ac:dyDescent="0.25">
      <c r="A2232" s="100"/>
      <c r="B2232" s="100"/>
      <c r="C2232" s="100"/>
      <c r="D2232" s="105" t="str">
        <f>IF(OR(Historique!$B2232="",Historique!$C2232=""),"",IF(IFERROR(COUNTIF(INDEX(Données!$E$2:$Z$100,0,MATCH(Historique!$B2232,Données!$E$1:$Z$1,0)),Historique!$C2232),0)&gt;0,"OK","⚠ ERREUR"))</f>
        <v/>
      </c>
      <c r="F2232" s="148" t="b">
        <v>0</v>
      </c>
      <c r="J2232" s="2" t="str">
        <f>IF(B2232="","",_xlfn.XLOOKUP(B2232,Données!$P$2:$P$11,Données!$Q$2:$Q$11,""))</f>
        <v/>
      </c>
    </row>
    <row r="2233" spans="1:10" ht="24.75" customHeight="1" x14ac:dyDescent="0.25">
      <c r="A2233" s="100"/>
      <c r="B2233" s="100"/>
      <c r="C2233" s="100"/>
      <c r="D2233" s="105" t="str">
        <f>IF(OR(Historique!$B2233="",Historique!$C2233=""),"",IF(IFERROR(COUNTIF(INDEX(Données!$E$2:$Z$100,0,MATCH(Historique!$B2233,Données!$E$1:$Z$1,0)),Historique!$C2233),0)&gt;0,"OK","⚠ ERREUR"))</f>
        <v/>
      </c>
      <c r="F2233" s="148" t="b">
        <v>0</v>
      </c>
      <c r="J2233" s="2" t="str">
        <f>IF(B2233="","",_xlfn.XLOOKUP(B2233,Données!$P$2:$P$11,Données!$Q$2:$Q$11,""))</f>
        <v/>
      </c>
    </row>
    <row r="2234" spans="1:10" ht="24.75" customHeight="1" x14ac:dyDescent="0.25">
      <c r="A2234" s="100"/>
      <c r="B2234" s="100"/>
      <c r="C2234" s="100"/>
      <c r="D2234" s="105" t="str">
        <f>IF(OR(Historique!$B2234="",Historique!$C2234=""),"",IF(IFERROR(COUNTIF(INDEX(Données!$E$2:$Z$100,0,MATCH(Historique!$B2234,Données!$E$1:$Z$1,0)),Historique!$C2234),0)&gt;0,"OK","⚠ ERREUR"))</f>
        <v/>
      </c>
      <c r="F2234" s="148" t="b">
        <v>0</v>
      </c>
      <c r="J2234" s="2" t="str">
        <f>IF(B2234="","",_xlfn.XLOOKUP(B2234,Données!$P$2:$P$11,Données!$Q$2:$Q$11,""))</f>
        <v/>
      </c>
    </row>
    <row r="2235" spans="1:10" ht="24.75" customHeight="1" x14ac:dyDescent="0.25">
      <c r="A2235" s="100"/>
      <c r="B2235" s="100"/>
      <c r="C2235" s="100"/>
      <c r="D2235" s="105" t="str">
        <f>IF(OR(Historique!$B2235="",Historique!$C2235=""),"",IF(IFERROR(COUNTIF(INDEX(Données!$E$2:$Z$100,0,MATCH(Historique!$B2235,Données!$E$1:$Z$1,0)),Historique!$C2235),0)&gt;0,"OK","⚠ ERREUR"))</f>
        <v/>
      </c>
      <c r="F2235" s="148" t="b">
        <v>0</v>
      </c>
      <c r="J2235" s="2" t="str">
        <f>IF(B2235="","",_xlfn.XLOOKUP(B2235,Données!$P$2:$P$11,Données!$Q$2:$Q$11,""))</f>
        <v/>
      </c>
    </row>
    <row r="2236" spans="1:10" ht="24.75" customHeight="1" x14ac:dyDescent="0.25">
      <c r="A2236" s="100"/>
      <c r="B2236" s="100"/>
      <c r="C2236" s="100"/>
      <c r="D2236" s="105" t="str">
        <f>IF(OR(Historique!$B2236="",Historique!$C2236=""),"",IF(IFERROR(COUNTIF(INDEX(Données!$E$2:$Z$100,0,MATCH(Historique!$B2236,Données!$E$1:$Z$1,0)),Historique!$C2236),0)&gt;0,"OK","⚠ ERREUR"))</f>
        <v/>
      </c>
      <c r="F2236" s="148" t="b">
        <v>0</v>
      </c>
      <c r="J2236" s="2" t="str">
        <f>IF(B2236="","",_xlfn.XLOOKUP(B2236,Données!$P$2:$P$11,Données!$Q$2:$Q$11,""))</f>
        <v/>
      </c>
    </row>
    <row r="2237" spans="1:10" ht="24.75" customHeight="1" x14ac:dyDescent="0.25">
      <c r="A2237" s="100"/>
      <c r="B2237" s="100"/>
      <c r="C2237" s="100"/>
      <c r="D2237" s="105" t="str">
        <f>IF(OR(Historique!$B2237="",Historique!$C2237=""),"",IF(IFERROR(COUNTIF(INDEX(Données!$E$2:$Z$100,0,MATCH(Historique!$B2237,Données!$E$1:$Z$1,0)),Historique!$C2237),0)&gt;0,"OK","⚠ ERREUR"))</f>
        <v/>
      </c>
      <c r="F2237" s="148" t="b">
        <v>0</v>
      </c>
      <c r="J2237" s="2" t="str">
        <f>IF(B2237="","",_xlfn.XLOOKUP(B2237,Données!$P$2:$P$11,Données!$Q$2:$Q$11,""))</f>
        <v/>
      </c>
    </row>
    <row r="2238" spans="1:10" ht="24.75" customHeight="1" x14ac:dyDescent="0.25">
      <c r="A2238" s="100"/>
      <c r="B2238" s="100"/>
      <c r="C2238" s="100"/>
      <c r="D2238" s="105" t="str">
        <f>IF(OR(Historique!$B2238="",Historique!$C2238=""),"",IF(IFERROR(COUNTIF(INDEX(Données!$E$2:$Z$100,0,MATCH(Historique!$B2238,Données!$E$1:$Z$1,0)),Historique!$C2238),0)&gt;0,"OK","⚠ ERREUR"))</f>
        <v/>
      </c>
      <c r="F2238" s="148" t="b">
        <v>0</v>
      </c>
      <c r="J2238" s="2" t="str">
        <f>IF(B2238="","",_xlfn.XLOOKUP(B2238,Données!$P$2:$P$11,Données!$Q$2:$Q$11,""))</f>
        <v/>
      </c>
    </row>
    <row r="2239" spans="1:10" ht="24.75" customHeight="1" x14ac:dyDescent="0.25">
      <c r="A2239" s="100"/>
      <c r="B2239" s="100"/>
      <c r="C2239" s="100"/>
      <c r="D2239" s="105" t="str">
        <f>IF(OR(Historique!$B2239="",Historique!$C2239=""),"",IF(IFERROR(COUNTIF(INDEX(Données!$E$2:$Z$100,0,MATCH(Historique!$B2239,Données!$E$1:$Z$1,0)),Historique!$C2239),0)&gt;0,"OK","⚠ ERREUR"))</f>
        <v/>
      </c>
      <c r="F2239" s="148" t="b">
        <v>0</v>
      </c>
      <c r="J2239" s="2" t="str">
        <f>IF(B2239="","",_xlfn.XLOOKUP(B2239,Données!$P$2:$P$11,Données!$Q$2:$Q$11,""))</f>
        <v/>
      </c>
    </row>
    <row r="2240" spans="1:10" ht="24.75" customHeight="1" x14ac:dyDescent="0.25">
      <c r="A2240" s="100"/>
      <c r="B2240" s="100"/>
      <c r="C2240" s="100"/>
      <c r="D2240" s="105" t="str">
        <f>IF(OR(Historique!$B2240="",Historique!$C2240=""),"",IF(IFERROR(COUNTIF(INDEX(Données!$E$2:$Z$100,0,MATCH(Historique!$B2240,Données!$E$1:$Z$1,0)),Historique!$C2240),0)&gt;0,"OK","⚠ ERREUR"))</f>
        <v/>
      </c>
      <c r="F2240" s="148" t="b">
        <v>0</v>
      </c>
      <c r="J2240" s="2" t="str">
        <f>IF(B2240="","",_xlfn.XLOOKUP(B2240,Données!$P$2:$P$11,Données!$Q$2:$Q$11,""))</f>
        <v/>
      </c>
    </row>
    <row r="2241" spans="1:10" ht="24.75" customHeight="1" x14ac:dyDescent="0.25">
      <c r="A2241" s="100"/>
      <c r="B2241" s="100"/>
      <c r="C2241" s="100"/>
      <c r="D2241" s="105" t="str">
        <f>IF(OR(Historique!$B2241="",Historique!$C2241=""),"",IF(IFERROR(COUNTIF(INDEX(Données!$E$2:$Z$100,0,MATCH(Historique!$B2241,Données!$E$1:$Z$1,0)),Historique!$C2241),0)&gt;0,"OK","⚠ ERREUR"))</f>
        <v/>
      </c>
      <c r="F2241" s="148" t="b">
        <v>0</v>
      </c>
      <c r="J2241" s="2" t="str">
        <f>IF(B2241="","",_xlfn.XLOOKUP(B2241,Données!$P$2:$P$11,Données!$Q$2:$Q$11,""))</f>
        <v/>
      </c>
    </row>
    <row r="2242" spans="1:10" ht="24.75" customHeight="1" x14ac:dyDescent="0.25">
      <c r="A2242" s="100"/>
      <c r="B2242" s="100"/>
      <c r="C2242" s="100"/>
      <c r="D2242" s="105" t="str">
        <f>IF(OR(Historique!$B2242="",Historique!$C2242=""),"",IF(IFERROR(COUNTIF(INDEX(Données!$E$2:$Z$100,0,MATCH(Historique!$B2242,Données!$E$1:$Z$1,0)),Historique!$C2242),0)&gt;0,"OK","⚠ ERREUR"))</f>
        <v/>
      </c>
      <c r="F2242" s="148" t="b">
        <v>0</v>
      </c>
      <c r="J2242" s="2" t="str">
        <f>IF(B2242="","",_xlfn.XLOOKUP(B2242,Données!$P$2:$P$11,Données!$Q$2:$Q$11,""))</f>
        <v/>
      </c>
    </row>
    <row r="2243" spans="1:10" ht="24.75" customHeight="1" x14ac:dyDescent="0.25">
      <c r="A2243" s="100"/>
      <c r="B2243" s="100"/>
      <c r="C2243" s="100"/>
      <c r="D2243" s="105" t="str">
        <f>IF(OR(Historique!$B2243="",Historique!$C2243=""),"",IF(IFERROR(COUNTIF(INDEX(Données!$E$2:$Z$100,0,MATCH(Historique!$B2243,Données!$E$1:$Z$1,0)),Historique!$C2243),0)&gt;0,"OK","⚠ ERREUR"))</f>
        <v/>
      </c>
      <c r="F2243" s="148" t="b">
        <v>0</v>
      </c>
      <c r="J2243" s="2" t="str">
        <f>IF(B2243="","",_xlfn.XLOOKUP(B2243,Données!$P$2:$P$11,Données!$Q$2:$Q$11,""))</f>
        <v/>
      </c>
    </row>
    <row r="2244" spans="1:10" ht="24.75" customHeight="1" x14ac:dyDescent="0.25">
      <c r="A2244" s="100"/>
      <c r="B2244" s="100"/>
      <c r="C2244" s="100"/>
      <c r="D2244" s="105" t="str">
        <f>IF(OR(Historique!$B2244="",Historique!$C2244=""),"",IF(IFERROR(COUNTIF(INDEX(Données!$E$2:$Z$100,0,MATCH(Historique!$B2244,Données!$E$1:$Z$1,0)),Historique!$C2244),0)&gt;0,"OK","⚠ ERREUR"))</f>
        <v/>
      </c>
      <c r="F2244" s="148" t="b">
        <v>0</v>
      </c>
      <c r="J2244" s="2" t="str">
        <f>IF(B2244="","",_xlfn.XLOOKUP(B2244,Données!$P$2:$P$11,Données!$Q$2:$Q$11,""))</f>
        <v/>
      </c>
    </row>
    <row r="2245" spans="1:10" ht="24.75" customHeight="1" x14ac:dyDescent="0.25">
      <c r="A2245" s="100"/>
      <c r="B2245" s="100"/>
      <c r="C2245" s="100"/>
      <c r="D2245" s="105" t="str">
        <f>IF(OR(Historique!$B2245="",Historique!$C2245=""),"",IF(IFERROR(COUNTIF(INDEX(Données!$E$2:$Z$100,0,MATCH(Historique!$B2245,Données!$E$1:$Z$1,0)),Historique!$C2245),0)&gt;0,"OK","⚠ ERREUR"))</f>
        <v/>
      </c>
      <c r="F2245" s="148" t="b">
        <v>0</v>
      </c>
      <c r="J2245" s="2" t="str">
        <f>IF(B2245="","",_xlfn.XLOOKUP(B2245,Données!$P$2:$P$11,Données!$Q$2:$Q$11,""))</f>
        <v/>
      </c>
    </row>
    <row r="2246" spans="1:10" ht="24.75" customHeight="1" x14ac:dyDescent="0.25">
      <c r="A2246" s="100"/>
      <c r="B2246" s="100"/>
      <c r="C2246" s="100"/>
      <c r="D2246" s="105" t="str">
        <f>IF(OR(Historique!$B2246="",Historique!$C2246=""),"",IF(IFERROR(COUNTIF(INDEX(Données!$E$2:$Z$100,0,MATCH(Historique!$B2246,Données!$E$1:$Z$1,0)),Historique!$C2246),0)&gt;0,"OK","⚠ ERREUR"))</f>
        <v/>
      </c>
      <c r="F2246" s="148" t="b">
        <v>0</v>
      </c>
      <c r="J2246" s="2" t="str">
        <f>IF(B2246="","",_xlfn.XLOOKUP(B2246,Données!$P$2:$P$11,Données!$Q$2:$Q$11,""))</f>
        <v/>
      </c>
    </row>
    <row r="2247" spans="1:10" ht="24.75" customHeight="1" x14ac:dyDescent="0.25">
      <c r="A2247" s="100"/>
      <c r="B2247" s="100"/>
      <c r="C2247" s="100"/>
      <c r="D2247" s="105" t="str">
        <f>IF(OR(Historique!$B2247="",Historique!$C2247=""),"",IF(IFERROR(COUNTIF(INDEX(Données!$E$2:$Z$100,0,MATCH(Historique!$B2247,Données!$E$1:$Z$1,0)),Historique!$C2247),0)&gt;0,"OK","⚠ ERREUR"))</f>
        <v/>
      </c>
      <c r="F2247" s="148" t="b">
        <v>0</v>
      </c>
      <c r="J2247" s="2" t="str">
        <f>IF(B2247="","",_xlfn.XLOOKUP(B2247,Données!$P$2:$P$11,Données!$Q$2:$Q$11,""))</f>
        <v/>
      </c>
    </row>
    <row r="2248" spans="1:10" ht="24.75" customHeight="1" x14ac:dyDescent="0.25">
      <c r="A2248" s="100"/>
      <c r="B2248" s="100"/>
      <c r="C2248" s="100"/>
      <c r="D2248" s="105" t="str">
        <f>IF(OR(Historique!$B2248="",Historique!$C2248=""),"",IF(IFERROR(COUNTIF(INDEX(Données!$E$2:$Z$100,0,MATCH(Historique!$B2248,Données!$E$1:$Z$1,0)),Historique!$C2248),0)&gt;0,"OK","⚠ ERREUR"))</f>
        <v/>
      </c>
      <c r="F2248" s="148" t="b">
        <v>0</v>
      </c>
      <c r="J2248" s="2" t="str">
        <f>IF(B2248="","",_xlfn.XLOOKUP(B2248,Données!$P$2:$P$11,Données!$Q$2:$Q$11,""))</f>
        <v/>
      </c>
    </row>
    <row r="2249" spans="1:10" ht="24.75" customHeight="1" x14ac:dyDescent="0.25">
      <c r="A2249" s="100"/>
      <c r="B2249" s="100"/>
      <c r="C2249" s="100"/>
      <c r="D2249" s="105" t="str">
        <f>IF(OR(Historique!$B2249="",Historique!$C2249=""),"",IF(IFERROR(COUNTIF(INDEX(Données!$E$2:$Z$100,0,MATCH(Historique!$B2249,Données!$E$1:$Z$1,0)),Historique!$C2249),0)&gt;0,"OK","⚠ ERREUR"))</f>
        <v/>
      </c>
      <c r="F2249" s="148" t="b">
        <v>0</v>
      </c>
      <c r="J2249" s="2" t="str">
        <f>IF(B2249="","",_xlfn.XLOOKUP(B2249,Données!$P$2:$P$11,Données!$Q$2:$Q$11,""))</f>
        <v/>
      </c>
    </row>
    <row r="2250" spans="1:10" ht="24.75" customHeight="1" x14ac:dyDescent="0.25">
      <c r="A2250" s="100"/>
      <c r="B2250" s="100"/>
      <c r="C2250" s="100"/>
      <c r="D2250" s="105" t="str">
        <f>IF(OR(Historique!$B2250="",Historique!$C2250=""),"",IF(IFERROR(COUNTIF(INDEX(Données!$E$2:$Z$100,0,MATCH(Historique!$B2250,Données!$E$1:$Z$1,0)),Historique!$C2250),0)&gt;0,"OK","⚠ ERREUR"))</f>
        <v/>
      </c>
      <c r="F2250" s="148" t="b">
        <v>0</v>
      </c>
      <c r="J2250" s="2" t="str">
        <f>IF(B2250="","",_xlfn.XLOOKUP(B2250,Données!$P$2:$P$11,Données!$Q$2:$Q$11,""))</f>
        <v/>
      </c>
    </row>
    <row r="2251" spans="1:10" ht="24.75" customHeight="1" x14ac:dyDescent="0.25">
      <c r="A2251" s="100"/>
      <c r="B2251" s="100"/>
      <c r="C2251" s="100"/>
      <c r="D2251" s="105" t="str">
        <f>IF(OR(Historique!$B2251="",Historique!$C2251=""),"",IF(IFERROR(COUNTIF(INDEX(Données!$E$2:$Z$100,0,MATCH(Historique!$B2251,Données!$E$1:$Z$1,0)),Historique!$C2251),0)&gt;0,"OK","⚠ ERREUR"))</f>
        <v/>
      </c>
      <c r="F2251" s="148" t="b">
        <v>0</v>
      </c>
      <c r="J2251" s="2" t="str">
        <f>IF(B2251="","",_xlfn.XLOOKUP(B2251,Données!$P$2:$P$11,Données!$Q$2:$Q$11,""))</f>
        <v/>
      </c>
    </row>
    <row r="2252" spans="1:10" ht="24.75" customHeight="1" x14ac:dyDescent="0.25">
      <c r="A2252" s="100"/>
      <c r="B2252" s="100"/>
      <c r="C2252" s="100"/>
      <c r="D2252" s="105" t="str">
        <f>IF(OR(Historique!$B2252="",Historique!$C2252=""),"",IF(IFERROR(COUNTIF(INDEX(Données!$E$2:$Z$100,0,MATCH(Historique!$B2252,Données!$E$1:$Z$1,0)),Historique!$C2252),0)&gt;0,"OK","⚠ ERREUR"))</f>
        <v/>
      </c>
      <c r="F2252" s="148" t="b">
        <v>0</v>
      </c>
      <c r="J2252" s="2" t="str">
        <f>IF(B2252="","",_xlfn.XLOOKUP(B2252,Données!$P$2:$P$11,Données!$Q$2:$Q$11,""))</f>
        <v/>
      </c>
    </row>
    <row r="2253" spans="1:10" ht="24.75" customHeight="1" x14ac:dyDescent="0.25">
      <c r="A2253" s="100"/>
      <c r="B2253" s="100"/>
      <c r="C2253" s="100"/>
      <c r="D2253" s="105" t="str">
        <f>IF(OR(Historique!$B2253="",Historique!$C2253=""),"",IF(IFERROR(COUNTIF(INDEX(Données!$E$2:$Z$100,0,MATCH(Historique!$B2253,Données!$E$1:$Z$1,0)),Historique!$C2253),0)&gt;0,"OK","⚠ ERREUR"))</f>
        <v/>
      </c>
      <c r="F2253" s="148" t="b">
        <v>0</v>
      </c>
      <c r="J2253" s="2" t="str">
        <f>IF(B2253="","",_xlfn.XLOOKUP(B2253,Données!$P$2:$P$11,Données!$Q$2:$Q$11,""))</f>
        <v/>
      </c>
    </row>
    <row r="2254" spans="1:10" ht="24.75" customHeight="1" x14ac:dyDescent="0.25">
      <c r="A2254" s="100"/>
      <c r="B2254" s="100"/>
      <c r="C2254" s="100"/>
      <c r="D2254" s="105" t="str">
        <f>IF(OR(Historique!$B2254="",Historique!$C2254=""),"",IF(IFERROR(COUNTIF(INDEX(Données!$E$2:$Z$100,0,MATCH(Historique!$B2254,Données!$E$1:$Z$1,0)),Historique!$C2254),0)&gt;0,"OK","⚠ ERREUR"))</f>
        <v/>
      </c>
      <c r="F2254" s="148" t="b">
        <v>0</v>
      </c>
      <c r="J2254" s="2" t="str">
        <f>IF(B2254="","",_xlfn.XLOOKUP(B2254,Données!$P$2:$P$11,Données!$Q$2:$Q$11,""))</f>
        <v/>
      </c>
    </row>
    <row r="2255" spans="1:10" ht="24.75" customHeight="1" x14ac:dyDescent="0.25">
      <c r="A2255" s="100"/>
      <c r="B2255" s="100"/>
      <c r="C2255" s="100"/>
      <c r="D2255" s="105" t="str">
        <f>IF(OR(Historique!$B2255="",Historique!$C2255=""),"",IF(IFERROR(COUNTIF(INDEX(Données!$E$2:$Z$100,0,MATCH(Historique!$B2255,Données!$E$1:$Z$1,0)),Historique!$C2255),0)&gt;0,"OK","⚠ ERREUR"))</f>
        <v/>
      </c>
      <c r="F2255" s="148" t="b">
        <v>0</v>
      </c>
      <c r="J2255" s="2" t="str">
        <f>IF(B2255="","",_xlfn.XLOOKUP(B2255,Données!$P$2:$P$11,Données!$Q$2:$Q$11,""))</f>
        <v/>
      </c>
    </row>
    <row r="2256" spans="1:10" ht="24.75" customHeight="1" x14ac:dyDescent="0.25">
      <c r="A2256" s="100"/>
      <c r="B2256" s="100"/>
      <c r="C2256" s="100"/>
      <c r="D2256" s="105" t="str">
        <f>IF(OR(Historique!$B2256="",Historique!$C2256=""),"",IF(IFERROR(COUNTIF(INDEX(Données!$E$2:$Z$100,0,MATCH(Historique!$B2256,Données!$E$1:$Z$1,0)),Historique!$C2256),0)&gt;0,"OK","⚠ ERREUR"))</f>
        <v/>
      </c>
      <c r="F2256" s="148" t="b">
        <v>0</v>
      </c>
      <c r="J2256" s="2" t="str">
        <f>IF(B2256="","",_xlfn.XLOOKUP(B2256,Données!$P$2:$P$11,Données!$Q$2:$Q$11,""))</f>
        <v/>
      </c>
    </row>
    <row r="2257" spans="1:10" ht="24.75" customHeight="1" x14ac:dyDescent="0.25">
      <c r="A2257" s="100"/>
      <c r="B2257" s="100"/>
      <c r="C2257" s="100"/>
      <c r="D2257" s="105" t="str">
        <f>IF(OR(Historique!$B2257="",Historique!$C2257=""),"",IF(IFERROR(COUNTIF(INDEX(Données!$E$2:$Z$100,0,MATCH(Historique!$B2257,Données!$E$1:$Z$1,0)),Historique!$C2257),0)&gt;0,"OK","⚠ ERREUR"))</f>
        <v/>
      </c>
      <c r="F2257" s="148" t="b">
        <v>0</v>
      </c>
      <c r="J2257" s="2" t="str">
        <f>IF(B2257="","",_xlfn.XLOOKUP(B2257,Données!$P$2:$P$11,Données!$Q$2:$Q$11,""))</f>
        <v/>
      </c>
    </row>
    <row r="2258" spans="1:10" ht="24.75" customHeight="1" x14ac:dyDescent="0.25">
      <c r="A2258" s="100"/>
      <c r="B2258" s="100"/>
      <c r="C2258" s="100"/>
      <c r="D2258" s="105" t="str">
        <f>IF(OR(Historique!$B2258="",Historique!$C2258=""),"",IF(IFERROR(COUNTIF(INDEX(Données!$E$2:$Z$100,0,MATCH(Historique!$B2258,Données!$E$1:$Z$1,0)),Historique!$C2258),0)&gt;0,"OK","⚠ ERREUR"))</f>
        <v/>
      </c>
      <c r="F2258" s="148" t="b">
        <v>0</v>
      </c>
      <c r="J2258" s="2" t="str">
        <f>IF(B2258="","",_xlfn.XLOOKUP(B2258,Données!$P$2:$P$11,Données!$Q$2:$Q$11,""))</f>
        <v/>
      </c>
    </row>
    <row r="2259" spans="1:10" ht="24.75" customHeight="1" x14ac:dyDescent="0.25">
      <c r="A2259" s="100"/>
      <c r="B2259" s="100"/>
      <c r="C2259" s="100"/>
      <c r="D2259" s="105" t="str">
        <f>IF(OR(Historique!$B2259="",Historique!$C2259=""),"",IF(IFERROR(COUNTIF(INDEX(Données!$E$2:$Z$100,0,MATCH(Historique!$B2259,Données!$E$1:$Z$1,0)),Historique!$C2259),0)&gt;0,"OK","⚠ ERREUR"))</f>
        <v/>
      </c>
      <c r="F2259" s="148" t="b">
        <v>0</v>
      </c>
      <c r="J2259" s="2" t="str">
        <f>IF(B2259="","",_xlfn.XLOOKUP(B2259,Données!$P$2:$P$11,Données!$Q$2:$Q$11,""))</f>
        <v/>
      </c>
    </row>
    <row r="2260" spans="1:10" ht="24.75" customHeight="1" x14ac:dyDescent="0.25">
      <c r="A2260" s="100"/>
      <c r="B2260" s="100"/>
      <c r="C2260" s="100"/>
      <c r="D2260" s="105" t="str">
        <f>IF(OR(Historique!$B2260="",Historique!$C2260=""),"",IF(IFERROR(COUNTIF(INDEX(Données!$E$2:$Z$100,0,MATCH(Historique!$B2260,Données!$E$1:$Z$1,0)),Historique!$C2260),0)&gt;0,"OK","⚠ ERREUR"))</f>
        <v/>
      </c>
      <c r="F2260" s="148" t="b">
        <v>0</v>
      </c>
      <c r="J2260" s="2" t="str">
        <f>IF(B2260="","",_xlfn.XLOOKUP(B2260,Données!$P$2:$P$11,Données!$Q$2:$Q$11,""))</f>
        <v/>
      </c>
    </row>
    <row r="2261" spans="1:10" ht="24.75" customHeight="1" x14ac:dyDescent="0.25">
      <c r="A2261" s="100"/>
      <c r="B2261" s="100"/>
      <c r="C2261" s="100"/>
      <c r="D2261" s="105" t="str">
        <f>IF(OR(Historique!$B2261="",Historique!$C2261=""),"",IF(IFERROR(COUNTIF(INDEX(Données!$E$2:$Z$100,0,MATCH(Historique!$B2261,Données!$E$1:$Z$1,0)),Historique!$C2261),0)&gt;0,"OK","⚠ ERREUR"))</f>
        <v/>
      </c>
      <c r="F2261" s="148" t="b">
        <v>0</v>
      </c>
      <c r="J2261" s="2" t="str">
        <f>IF(B2261="","",_xlfn.XLOOKUP(B2261,Données!$P$2:$P$11,Données!$Q$2:$Q$11,""))</f>
        <v/>
      </c>
    </row>
    <row r="2262" spans="1:10" ht="24.75" customHeight="1" x14ac:dyDescent="0.25">
      <c r="A2262" s="100"/>
      <c r="B2262" s="100"/>
      <c r="C2262" s="100"/>
      <c r="D2262" s="105" t="str">
        <f>IF(OR(Historique!$B2262="",Historique!$C2262=""),"",IF(IFERROR(COUNTIF(INDEX(Données!$E$2:$Z$100,0,MATCH(Historique!$B2262,Données!$E$1:$Z$1,0)),Historique!$C2262),0)&gt;0,"OK","⚠ ERREUR"))</f>
        <v/>
      </c>
      <c r="F2262" s="148" t="b">
        <v>0</v>
      </c>
      <c r="J2262" s="2" t="str">
        <f>IF(B2262="","",_xlfn.XLOOKUP(B2262,Données!$P$2:$P$11,Données!$Q$2:$Q$11,""))</f>
        <v/>
      </c>
    </row>
    <row r="2263" spans="1:10" ht="24.75" customHeight="1" x14ac:dyDescent="0.25">
      <c r="A2263" s="100"/>
      <c r="B2263" s="100"/>
      <c r="C2263" s="100"/>
      <c r="D2263" s="105" t="str">
        <f>IF(OR(Historique!$B2263="",Historique!$C2263=""),"",IF(IFERROR(COUNTIF(INDEX(Données!$E$2:$Z$100,0,MATCH(Historique!$B2263,Données!$E$1:$Z$1,0)),Historique!$C2263),0)&gt;0,"OK","⚠ ERREUR"))</f>
        <v/>
      </c>
      <c r="F2263" s="148" t="b">
        <v>0</v>
      </c>
      <c r="J2263" s="2" t="str">
        <f>IF(B2263="","",_xlfn.XLOOKUP(B2263,Données!$P$2:$P$11,Données!$Q$2:$Q$11,""))</f>
        <v/>
      </c>
    </row>
    <row r="2264" spans="1:10" ht="24.75" customHeight="1" x14ac:dyDescent="0.25">
      <c r="A2264" s="100"/>
      <c r="B2264" s="100"/>
      <c r="C2264" s="100"/>
      <c r="D2264" s="105" t="str">
        <f>IF(OR(Historique!$B2264="",Historique!$C2264=""),"",IF(IFERROR(COUNTIF(INDEX(Données!$E$2:$Z$100,0,MATCH(Historique!$B2264,Données!$E$1:$Z$1,0)),Historique!$C2264),0)&gt;0,"OK","⚠ ERREUR"))</f>
        <v/>
      </c>
      <c r="F2264" s="148" t="b">
        <v>0</v>
      </c>
      <c r="J2264" s="2" t="str">
        <f>IF(B2264="","",_xlfn.XLOOKUP(B2264,Données!$P$2:$P$11,Données!$Q$2:$Q$11,""))</f>
        <v/>
      </c>
    </row>
    <row r="2265" spans="1:10" ht="24.75" customHeight="1" x14ac:dyDescent="0.25">
      <c r="A2265" s="100"/>
      <c r="B2265" s="100"/>
      <c r="C2265" s="100"/>
      <c r="D2265" s="105" t="str">
        <f>IF(OR(Historique!$B2265="",Historique!$C2265=""),"",IF(IFERROR(COUNTIF(INDEX(Données!$E$2:$Z$100,0,MATCH(Historique!$B2265,Données!$E$1:$Z$1,0)),Historique!$C2265),0)&gt;0,"OK","⚠ ERREUR"))</f>
        <v/>
      </c>
      <c r="F2265" s="148" t="b">
        <v>0</v>
      </c>
      <c r="J2265" s="2" t="str">
        <f>IF(B2265="","",_xlfn.XLOOKUP(B2265,Données!$P$2:$P$11,Données!$Q$2:$Q$11,""))</f>
        <v/>
      </c>
    </row>
    <row r="2266" spans="1:10" ht="24.75" customHeight="1" x14ac:dyDescent="0.25">
      <c r="A2266" s="100"/>
      <c r="B2266" s="100"/>
      <c r="C2266" s="100"/>
      <c r="D2266" s="105" t="str">
        <f>IF(OR(Historique!$B2266="",Historique!$C2266=""),"",IF(IFERROR(COUNTIF(INDEX(Données!$E$2:$Z$100,0,MATCH(Historique!$B2266,Données!$E$1:$Z$1,0)),Historique!$C2266),0)&gt;0,"OK","⚠ ERREUR"))</f>
        <v/>
      </c>
      <c r="F2266" s="148" t="b">
        <v>0</v>
      </c>
      <c r="J2266" s="2" t="str">
        <f>IF(B2266="","",_xlfn.XLOOKUP(B2266,Données!$P$2:$P$11,Données!$Q$2:$Q$11,""))</f>
        <v/>
      </c>
    </row>
    <row r="2267" spans="1:10" ht="24.75" customHeight="1" x14ac:dyDescent="0.25">
      <c r="A2267" s="100"/>
      <c r="B2267" s="100"/>
      <c r="C2267" s="100"/>
      <c r="D2267" s="105" t="str">
        <f>IF(OR(Historique!$B2267="",Historique!$C2267=""),"",IF(IFERROR(COUNTIF(INDEX(Données!$E$2:$Z$100,0,MATCH(Historique!$B2267,Données!$E$1:$Z$1,0)),Historique!$C2267),0)&gt;0,"OK","⚠ ERREUR"))</f>
        <v/>
      </c>
      <c r="F2267" s="148" t="b">
        <v>0</v>
      </c>
      <c r="J2267" s="2" t="str">
        <f>IF(B2267="","",_xlfn.XLOOKUP(B2267,Données!$P$2:$P$11,Données!$Q$2:$Q$11,""))</f>
        <v/>
      </c>
    </row>
    <row r="2268" spans="1:10" ht="24.75" customHeight="1" x14ac:dyDescent="0.25">
      <c r="A2268" s="100"/>
      <c r="B2268" s="100"/>
      <c r="C2268" s="100"/>
      <c r="D2268" s="105" t="str">
        <f>IF(OR(Historique!$B2268="",Historique!$C2268=""),"",IF(IFERROR(COUNTIF(INDEX(Données!$E$2:$Z$100,0,MATCH(Historique!$B2268,Données!$E$1:$Z$1,0)),Historique!$C2268),0)&gt;0,"OK","⚠ ERREUR"))</f>
        <v/>
      </c>
      <c r="F2268" s="148" t="b">
        <v>0</v>
      </c>
      <c r="J2268" s="2" t="str">
        <f>IF(B2268="","",_xlfn.XLOOKUP(B2268,Données!$P$2:$P$11,Données!$Q$2:$Q$11,""))</f>
        <v/>
      </c>
    </row>
    <row r="2269" spans="1:10" ht="24.75" customHeight="1" x14ac:dyDescent="0.25">
      <c r="A2269" s="100"/>
      <c r="B2269" s="100"/>
      <c r="C2269" s="100"/>
      <c r="D2269" s="105" t="str">
        <f>IF(OR(Historique!$B2269="",Historique!$C2269=""),"",IF(IFERROR(COUNTIF(INDEX(Données!$E$2:$Z$100,0,MATCH(Historique!$B2269,Données!$E$1:$Z$1,0)),Historique!$C2269),0)&gt;0,"OK","⚠ ERREUR"))</f>
        <v/>
      </c>
      <c r="F2269" s="148" t="b">
        <v>0</v>
      </c>
      <c r="J2269" s="2" t="str">
        <f>IF(B2269="","",_xlfn.XLOOKUP(B2269,Données!$P$2:$P$11,Données!$Q$2:$Q$11,""))</f>
        <v/>
      </c>
    </row>
    <row r="2270" spans="1:10" ht="24.75" customHeight="1" x14ac:dyDescent="0.25">
      <c r="A2270" s="100"/>
      <c r="B2270" s="100"/>
      <c r="C2270" s="100"/>
      <c r="D2270" s="105" t="str">
        <f>IF(OR(Historique!$B2270="",Historique!$C2270=""),"",IF(IFERROR(COUNTIF(INDEX(Données!$E$2:$Z$100,0,MATCH(Historique!$B2270,Données!$E$1:$Z$1,0)),Historique!$C2270),0)&gt;0,"OK","⚠ ERREUR"))</f>
        <v/>
      </c>
      <c r="F2270" s="148" t="b">
        <v>0</v>
      </c>
      <c r="J2270" s="2" t="str">
        <f>IF(B2270="","",_xlfn.XLOOKUP(B2270,Données!$P$2:$P$11,Données!$Q$2:$Q$11,""))</f>
        <v/>
      </c>
    </row>
    <row r="2271" spans="1:10" ht="24.75" customHeight="1" x14ac:dyDescent="0.25">
      <c r="A2271" s="100"/>
      <c r="B2271" s="100"/>
      <c r="C2271" s="100"/>
      <c r="D2271" s="105" t="str">
        <f>IF(OR(Historique!$B2271="",Historique!$C2271=""),"",IF(IFERROR(COUNTIF(INDEX(Données!$E$2:$Z$100,0,MATCH(Historique!$B2271,Données!$E$1:$Z$1,0)),Historique!$C2271),0)&gt;0,"OK","⚠ ERREUR"))</f>
        <v/>
      </c>
      <c r="F2271" s="148" t="b">
        <v>0</v>
      </c>
      <c r="J2271" s="2" t="str">
        <f>IF(B2271="","",_xlfn.XLOOKUP(B2271,Données!$P$2:$P$11,Données!$Q$2:$Q$11,""))</f>
        <v/>
      </c>
    </row>
    <row r="2272" spans="1:10" ht="24.75" customHeight="1" x14ac:dyDescent="0.25">
      <c r="A2272" s="100"/>
      <c r="B2272" s="100"/>
      <c r="C2272" s="100"/>
      <c r="D2272" s="105" t="str">
        <f>IF(OR(Historique!$B2272="",Historique!$C2272=""),"",IF(IFERROR(COUNTIF(INDEX(Données!$E$2:$Z$100,0,MATCH(Historique!$B2272,Données!$E$1:$Z$1,0)),Historique!$C2272),0)&gt;0,"OK","⚠ ERREUR"))</f>
        <v/>
      </c>
      <c r="F2272" s="148" t="b">
        <v>0</v>
      </c>
      <c r="J2272" s="2" t="str">
        <f>IF(B2272="","",_xlfn.XLOOKUP(B2272,Données!$P$2:$P$11,Données!$Q$2:$Q$11,""))</f>
        <v/>
      </c>
    </row>
    <row r="2273" spans="1:10" ht="24.75" customHeight="1" x14ac:dyDescent="0.25">
      <c r="A2273" s="100"/>
      <c r="B2273" s="100"/>
      <c r="C2273" s="100"/>
      <c r="D2273" s="105" t="str">
        <f>IF(OR(Historique!$B2273="",Historique!$C2273=""),"",IF(IFERROR(COUNTIF(INDEX(Données!$E$2:$Z$100,0,MATCH(Historique!$B2273,Données!$E$1:$Z$1,0)),Historique!$C2273),0)&gt;0,"OK","⚠ ERREUR"))</f>
        <v/>
      </c>
      <c r="F2273" s="148" t="b">
        <v>0</v>
      </c>
      <c r="J2273" s="2" t="str">
        <f>IF(B2273="","",_xlfn.XLOOKUP(B2273,Données!$P$2:$P$11,Données!$Q$2:$Q$11,""))</f>
        <v/>
      </c>
    </row>
    <row r="2274" spans="1:10" ht="24.75" customHeight="1" x14ac:dyDescent="0.25">
      <c r="A2274" s="100"/>
      <c r="B2274" s="100"/>
      <c r="C2274" s="100"/>
      <c r="D2274" s="105" t="str">
        <f>IF(OR(Historique!$B2274="",Historique!$C2274=""),"",IF(IFERROR(COUNTIF(INDEX(Données!$E$2:$Z$100,0,MATCH(Historique!$B2274,Données!$E$1:$Z$1,0)),Historique!$C2274),0)&gt;0,"OK","⚠ ERREUR"))</f>
        <v/>
      </c>
      <c r="F2274" s="148" t="b">
        <v>0</v>
      </c>
      <c r="J2274" s="2" t="str">
        <f>IF(B2274="","",_xlfn.XLOOKUP(B2274,Données!$P$2:$P$11,Données!$Q$2:$Q$11,""))</f>
        <v/>
      </c>
    </row>
    <row r="2275" spans="1:10" ht="24.75" customHeight="1" x14ac:dyDescent="0.25">
      <c r="A2275" s="100"/>
      <c r="B2275" s="100"/>
      <c r="C2275" s="100"/>
      <c r="D2275" s="105" t="str">
        <f>IF(OR(Historique!$B2275="",Historique!$C2275=""),"",IF(IFERROR(COUNTIF(INDEX(Données!$E$2:$Z$100,0,MATCH(Historique!$B2275,Données!$E$1:$Z$1,0)),Historique!$C2275),0)&gt;0,"OK","⚠ ERREUR"))</f>
        <v/>
      </c>
      <c r="F2275" s="148" t="b">
        <v>0</v>
      </c>
      <c r="J2275" s="2" t="str">
        <f>IF(B2275="","",_xlfn.XLOOKUP(B2275,Données!$P$2:$P$11,Données!$Q$2:$Q$11,""))</f>
        <v/>
      </c>
    </row>
    <row r="2276" spans="1:10" ht="24.75" customHeight="1" x14ac:dyDescent="0.25">
      <c r="A2276" s="100"/>
      <c r="B2276" s="100"/>
      <c r="C2276" s="100"/>
      <c r="D2276" s="105" t="str">
        <f>IF(OR(Historique!$B2276="",Historique!$C2276=""),"",IF(IFERROR(COUNTIF(INDEX(Données!$E$2:$Z$100,0,MATCH(Historique!$B2276,Données!$E$1:$Z$1,0)),Historique!$C2276),0)&gt;0,"OK","⚠ ERREUR"))</f>
        <v/>
      </c>
      <c r="F2276" s="148" t="b">
        <v>0</v>
      </c>
      <c r="J2276" s="2" t="str">
        <f>IF(B2276="","",_xlfn.XLOOKUP(B2276,Données!$P$2:$P$11,Données!$Q$2:$Q$11,""))</f>
        <v/>
      </c>
    </row>
    <row r="2277" spans="1:10" ht="24.75" customHeight="1" x14ac:dyDescent="0.25">
      <c r="A2277" s="100"/>
      <c r="B2277" s="100"/>
      <c r="C2277" s="100"/>
      <c r="D2277" s="105" t="str">
        <f>IF(OR(Historique!$B2277="",Historique!$C2277=""),"",IF(IFERROR(COUNTIF(INDEX(Données!$E$2:$Z$100,0,MATCH(Historique!$B2277,Données!$E$1:$Z$1,0)),Historique!$C2277),0)&gt;0,"OK","⚠ ERREUR"))</f>
        <v/>
      </c>
      <c r="F2277" s="148" t="b">
        <v>0</v>
      </c>
      <c r="J2277" s="2" t="str">
        <f>IF(B2277="","",_xlfn.XLOOKUP(B2277,Données!$P$2:$P$11,Données!$Q$2:$Q$11,""))</f>
        <v/>
      </c>
    </row>
    <row r="2278" spans="1:10" ht="24.75" customHeight="1" x14ac:dyDescent="0.25">
      <c r="A2278" s="100"/>
      <c r="B2278" s="100"/>
      <c r="C2278" s="100"/>
      <c r="D2278" s="105" t="str">
        <f>IF(OR(Historique!$B2278="",Historique!$C2278=""),"",IF(IFERROR(COUNTIF(INDEX(Données!$E$2:$Z$100,0,MATCH(Historique!$B2278,Données!$E$1:$Z$1,0)),Historique!$C2278),0)&gt;0,"OK","⚠ ERREUR"))</f>
        <v/>
      </c>
      <c r="F2278" s="148" t="b">
        <v>0</v>
      </c>
      <c r="J2278" s="2" t="str">
        <f>IF(B2278="","",_xlfn.XLOOKUP(B2278,Données!$P$2:$P$11,Données!$Q$2:$Q$11,""))</f>
        <v/>
      </c>
    </row>
    <row r="2279" spans="1:10" ht="24.75" customHeight="1" x14ac:dyDescent="0.25">
      <c r="A2279" s="100"/>
      <c r="B2279" s="100"/>
      <c r="C2279" s="100"/>
      <c r="D2279" s="105" t="str">
        <f>IF(OR(Historique!$B2279="",Historique!$C2279=""),"",IF(IFERROR(COUNTIF(INDEX(Données!$E$2:$Z$100,0,MATCH(Historique!$B2279,Données!$E$1:$Z$1,0)),Historique!$C2279),0)&gt;0,"OK","⚠ ERREUR"))</f>
        <v/>
      </c>
      <c r="F2279" s="148" t="b">
        <v>0</v>
      </c>
      <c r="J2279" s="2" t="str">
        <f>IF(B2279="","",_xlfn.XLOOKUP(B2279,Données!$P$2:$P$11,Données!$Q$2:$Q$11,""))</f>
        <v/>
      </c>
    </row>
    <row r="2280" spans="1:10" ht="24.75" customHeight="1" x14ac:dyDescent="0.25">
      <c r="A2280" s="100"/>
      <c r="B2280" s="100"/>
      <c r="C2280" s="100"/>
      <c r="D2280" s="105" t="str">
        <f>IF(OR(Historique!$B2280="",Historique!$C2280=""),"",IF(IFERROR(COUNTIF(INDEX(Données!$E$2:$Z$100,0,MATCH(Historique!$B2280,Données!$E$1:$Z$1,0)),Historique!$C2280),0)&gt;0,"OK","⚠ ERREUR"))</f>
        <v/>
      </c>
      <c r="F2280" s="148" t="b">
        <v>0</v>
      </c>
      <c r="J2280" s="2" t="str">
        <f>IF(B2280="","",_xlfn.XLOOKUP(B2280,Données!$P$2:$P$11,Données!$Q$2:$Q$11,""))</f>
        <v/>
      </c>
    </row>
    <row r="2281" spans="1:10" ht="24.75" customHeight="1" x14ac:dyDescent="0.25">
      <c r="A2281" s="100"/>
      <c r="B2281" s="100"/>
      <c r="C2281" s="100"/>
      <c r="D2281" s="105" t="str">
        <f>IF(OR(Historique!$B2281="",Historique!$C2281=""),"",IF(IFERROR(COUNTIF(INDEX(Données!$E$2:$Z$100,0,MATCH(Historique!$B2281,Données!$E$1:$Z$1,0)),Historique!$C2281),0)&gt;0,"OK","⚠ ERREUR"))</f>
        <v/>
      </c>
      <c r="F2281" s="148" t="b">
        <v>0</v>
      </c>
      <c r="J2281" s="2" t="str">
        <f>IF(B2281="","",_xlfn.XLOOKUP(B2281,Données!$P$2:$P$11,Données!$Q$2:$Q$11,""))</f>
        <v/>
      </c>
    </row>
    <row r="2282" spans="1:10" ht="24.75" customHeight="1" x14ac:dyDescent="0.25">
      <c r="A2282" s="100"/>
      <c r="B2282" s="100"/>
      <c r="C2282" s="100"/>
      <c r="D2282" s="105" t="str">
        <f>IF(OR(Historique!$B2282="",Historique!$C2282=""),"",IF(IFERROR(COUNTIF(INDEX(Données!$E$2:$Z$100,0,MATCH(Historique!$B2282,Données!$E$1:$Z$1,0)),Historique!$C2282),0)&gt;0,"OK","⚠ ERREUR"))</f>
        <v/>
      </c>
      <c r="F2282" s="148" t="b">
        <v>0</v>
      </c>
      <c r="J2282" s="2" t="str">
        <f>IF(B2282="","",_xlfn.XLOOKUP(B2282,Données!$P$2:$P$11,Données!$Q$2:$Q$11,""))</f>
        <v/>
      </c>
    </row>
    <row r="2283" spans="1:10" ht="24.75" customHeight="1" x14ac:dyDescent="0.25">
      <c r="A2283" s="100"/>
      <c r="B2283" s="100"/>
      <c r="C2283" s="100"/>
      <c r="D2283" s="105" t="str">
        <f>IF(OR(Historique!$B2283="",Historique!$C2283=""),"",IF(IFERROR(COUNTIF(INDEX(Données!$E$2:$Z$100,0,MATCH(Historique!$B2283,Données!$E$1:$Z$1,0)),Historique!$C2283),0)&gt;0,"OK","⚠ ERREUR"))</f>
        <v/>
      </c>
      <c r="F2283" s="148" t="b">
        <v>0</v>
      </c>
      <c r="J2283" s="2" t="str">
        <f>IF(B2283="","",_xlfn.XLOOKUP(B2283,Données!$P$2:$P$11,Données!$Q$2:$Q$11,""))</f>
        <v/>
      </c>
    </row>
    <row r="2284" spans="1:10" ht="24.75" customHeight="1" x14ac:dyDescent="0.25">
      <c r="A2284" s="100"/>
      <c r="B2284" s="100"/>
      <c r="C2284" s="100"/>
      <c r="D2284" s="105" t="str">
        <f>IF(OR(Historique!$B2284="",Historique!$C2284=""),"",IF(IFERROR(COUNTIF(INDEX(Données!$E$2:$Z$100,0,MATCH(Historique!$B2284,Données!$E$1:$Z$1,0)),Historique!$C2284),0)&gt;0,"OK","⚠ ERREUR"))</f>
        <v/>
      </c>
      <c r="F2284" s="148" t="b">
        <v>0</v>
      </c>
      <c r="J2284" s="2" t="str">
        <f>IF(B2284="","",_xlfn.XLOOKUP(B2284,Données!$P$2:$P$11,Données!$Q$2:$Q$11,""))</f>
        <v/>
      </c>
    </row>
    <row r="2285" spans="1:10" ht="24.75" customHeight="1" x14ac:dyDescent="0.25">
      <c r="A2285" s="100"/>
      <c r="B2285" s="100"/>
      <c r="C2285" s="100"/>
      <c r="D2285" s="105" t="str">
        <f>IF(OR(Historique!$B2285="",Historique!$C2285=""),"",IF(IFERROR(COUNTIF(INDEX(Données!$E$2:$Z$100,0,MATCH(Historique!$B2285,Données!$E$1:$Z$1,0)),Historique!$C2285),0)&gt;0,"OK","⚠ ERREUR"))</f>
        <v/>
      </c>
      <c r="F2285" s="148" t="b">
        <v>0</v>
      </c>
      <c r="J2285" s="2" t="str">
        <f>IF(B2285="","",_xlfn.XLOOKUP(B2285,Données!$P$2:$P$11,Données!$Q$2:$Q$11,""))</f>
        <v/>
      </c>
    </row>
    <row r="2286" spans="1:10" ht="24.75" customHeight="1" x14ac:dyDescent="0.25">
      <c r="A2286" s="100"/>
      <c r="B2286" s="100"/>
      <c r="C2286" s="100"/>
      <c r="D2286" s="105" t="str">
        <f>IF(OR(Historique!$B2286="",Historique!$C2286=""),"",IF(IFERROR(COUNTIF(INDEX(Données!$E$2:$Z$100,0,MATCH(Historique!$B2286,Données!$E$1:$Z$1,0)),Historique!$C2286),0)&gt;0,"OK","⚠ ERREUR"))</f>
        <v/>
      </c>
      <c r="F2286" s="148" t="b">
        <v>0</v>
      </c>
      <c r="J2286" s="2" t="str">
        <f>IF(B2286="","",_xlfn.XLOOKUP(B2286,Données!$P$2:$P$11,Données!$Q$2:$Q$11,""))</f>
        <v/>
      </c>
    </row>
    <row r="2287" spans="1:10" ht="24.75" customHeight="1" x14ac:dyDescent="0.25">
      <c r="A2287" s="100"/>
      <c r="B2287" s="100"/>
      <c r="C2287" s="100"/>
      <c r="D2287" s="105" t="str">
        <f>IF(OR(Historique!$B2287="",Historique!$C2287=""),"",IF(IFERROR(COUNTIF(INDEX(Données!$E$2:$Z$100,0,MATCH(Historique!$B2287,Données!$E$1:$Z$1,0)),Historique!$C2287),0)&gt;0,"OK","⚠ ERREUR"))</f>
        <v/>
      </c>
      <c r="F2287" s="148" t="b">
        <v>0</v>
      </c>
      <c r="J2287" s="2" t="str">
        <f>IF(B2287="","",_xlfn.XLOOKUP(B2287,Données!$P$2:$P$11,Données!$Q$2:$Q$11,""))</f>
        <v/>
      </c>
    </row>
    <row r="2288" spans="1:10" ht="24.75" customHeight="1" x14ac:dyDescent="0.25">
      <c r="A2288" s="100"/>
      <c r="B2288" s="100"/>
      <c r="C2288" s="100"/>
      <c r="D2288" s="105" t="str">
        <f>IF(OR(Historique!$B2288="",Historique!$C2288=""),"",IF(IFERROR(COUNTIF(INDEX(Données!$E$2:$Z$100,0,MATCH(Historique!$B2288,Données!$E$1:$Z$1,0)),Historique!$C2288),0)&gt;0,"OK","⚠ ERREUR"))</f>
        <v/>
      </c>
      <c r="F2288" s="148" t="b">
        <v>0</v>
      </c>
      <c r="J2288" s="2" t="str">
        <f>IF(B2288="","",_xlfn.XLOOKUP(B2288,Données!$P$2:$P$11,Données!$Q$2:$Q$11,""))</f>
        <v/>
      </c>
    </row>
    <row r="2289" spans="1:10" ht="24.75" customHeight="1" x14ac:dyDescent="0.25">
      <c r="A2289" s="100"/>
      <c r="B2289" s="100"/>
      <c r="C2289" s="100"/>
      <c r="D2289" s="105" t="str">
        <f>IF(OR(Historique!$B2289="",Historique!$C2289=""),"",IF(IFERROR(COUNTIF(INDEX(Données!$E$2:$Z$100,0,MATCH(Historique!$B2289,Données!$E$1:$Z$1,0)),Historique!$C2289),0)&gt;0,"OK","⚠ ERREUR"))</f>
        <v/>
      </c>
      <c r="F2289" s="148" t="b">
        <v>0</v>
      </c>
      <c r="J2289" s="2" t="str">
        <f>IF(B2289="","",_xlfn.XLOOKUP(B2289,Données!$P$2:$P$11,Données!$Q$2:$Q$11,""))</f>
        <v/>
      </c>
    </row>
    <row r="2290" spans="1:10" ht="24.75" customHeight="1" x14ac:dyDescent="0.25">
      <c r="A2290" s="100"/>
      <c r="B2290" s="100"/>
      <c r="C2290" s="100"/>
      <c r="D2290" s="105" t="str">
        <f>IF(OR(Historique!$B2290="",Historique!$C2290=""),"",IF(IFERROR(COUNTIF(INDEX(Données!$E$2:$Z$100,0,MATCH(Historique!$B2290,Données!$E$1:$Z$1,0)),Historique!$C2290),0)&gt;0,"OK","⚠ ERREUR"))</f>
        <v/>
      </c>
      <c r="F2290" s="148" t="b">
        <v>0</v>
      </c>
      <c r="J2290" s="2" t="str">
        <f>IF(B2290="","",_xlfn.XLOOKUP(B2290,Données!$P$2:$P$11,Données!$Q$2:$Q$11,""))</f>
        <v/>
      </c>
    </row>
    <row r="2291" spans="1:10" ht="24.75" customHeight="1" x14ac:dyDescent="0.25">
      <c r="A2291" s="100"/>
      <c r="B2291" s="100"/>
      <c r="C2291" s="100"/>
      <c r="D2291" s="105" t="str">
        <f>IF(OR(Historique!$B2291="",Historique!$C2291=""),"",IF(IFERROR(COUNTIF(INDEX(Données!$E$2:$Z$100,0,MATCH(Historique!$B2291,Données!$E$1:$Z$1,0)),Historique!$C2291),0)&gt;0,"OK","⚠ ERREUR"))</f>
        <v/>
      </c>
      <c r="F2291" s="148" t="b">
        <v>0</v>
      </c>
      <c r="J2291" s="2" t="str">
        <f>IF(B2291="","",_xlfn.XLOOKUP(B2291,Données!$P$2:$P$11,Données!$Q$2:$Q$11,""))</f>
        <v/>
      </c>
    </row>
    <row r="2292" spans="1:10" ht="24.75" customHeight="1" x14ac:dyDescent="0.25">
      <c r="A2292" s="100"/>
      <c r="B2292" s="100"/>
      <c r="C2292" s="100"/>
      <c r="D2292" s="105" t="str">
        <f>IF(OR(Historique!$B2292="",Historique!$C2292=""),"",IF(IFERROR(COUNTIF(INDEX(Données!$E$2:$Z$100,0,MATCH(Historique!$B2292,Données!$E$1:$Z$1,0)),Historique!$C2292),0)&gt;0,"OK","⚠ ERREUR"))</f>
        <v/>
      </c>
      <c r="F2292" s="148" t="b">
        <v>0</v>
      </c>
      <c r="J2292" s="2" t="str">
        <f>IF(B2292="","",_xlfn.XLOOKUP(B2292,Données!$P$2:$P$11,Données!$Q$2:$Q$11,""))</f>
        <v/>
      </c>
    </row>
    <row r="2293" spans="1:10" ht="24.75" customHeight="1" x14ac:dyDescent="0.25">
      <c r="A2293" s="100"/>
      <c r="B2293" s="100"/>
      <c r="C2293" s="100"/>
      <c r="D2293" s="105" t="str">
        <f>IF(OR(Historique!$B2293="",Historique!$C2293=""),"",IF(IFERROR(COUNTIF(INDEX(Données!$E$2:$Z$100,0,MATCH(Historique!$B2293,Données!$E$1:$Z$1,0)),Historique!$C2293),0)&gt;0,"OK","⚠ ERREUR"))</f>
        <v/>
      </c>
      <c r="F2293" s="148" t="b">
        <v>0</v>
      </c>
      <c r="J2293" s="2" t="str">
        <f>IF(B2293="","",_xlfn.XLOOKUP(B2293,Données!$P$2:$P$11,Données!$Q$2:$Q$11,""))</f>
        <v/>
      </c>
    </row>
    <row r="2294" spans="1:10" ht="24.75" customHeight="1" x14ac:dyDescent="0.25">
      <c r="A2294" s="100"/>
      <c r="B2294" s="100"/>
      <c r="C2294" s="100"/>
      <c r="D2294" s="105" t="str">
        <f>IF(OR(Historique!$B2294="",Historique!$C2294=""),"",IF(IFERROR(COUNTIF(INDEX(Données!$E$2:$Z$100,0,MATCH(Historique!$B2294,Données!$E$1:$Z$1,0)),Historique!$C2294),0)&gt;0,"OK","⚠ ERREUR"))</f>
        <v/>
      </c>
      <c r="F2294" s="148" t="b">
        <v>0</v>
      </c>
      <c r="J2294" s="2" t="str">
        <f>IF(B2294="","",_xlfn.XLOOKUP(B2294,Données!$P$2:$P$11,Données!$Q$2:$Q$11,""))</f>
        <v/>
      </c>
    </row>
    <row r="2295" spans="1:10" ht="24.75" customHeight="1" x14ac:dyDescent="0.25">
      <c r="A2295" s="100"/>
      <c r="B2295" s="100"/>
      <c r="C2295" s="100"/>
      <c r="D2295" s="105" t="str">
        <f>IF(OR(Historique!$B2295="",Historique!$C2295=""),"",IF(IFERROR(COUNTIF(INDEX(Données!$E$2:$Z$100,0,MATCH(Historique!$B2295,Données!$E$1:$Z$1,0)),Historique!$C2295),0)&gt;0,"OK","⚠ ERREUR"))</f>
        <v/>
      </c>
      <c r="F2295" s="148" t="b">
        <v>0</v>
      </c>
      <c r="J2295" s="2" t="str">
        <f>IF(B2295="","",_xlfn.XLOOKUP(B2295,Données!$P$2:$P$11,Données!$Q$2:$Q$11,""))</f>
        <v/>
      </c>
    </row>
    <row r="2296" spans="1:10" ht="24.75" customHeight="1" x14ac:dyDescent="0.25">
      <c r="A2296" s="100"/>
      <c r="B2296" s="100"/>
      <c r="C2296" s="100"/>
      <c r="D2296" s="105" t="str">
        <f>IF(OR(Historique!$B2296="",Historique!$C2296=""),"",IF(IFERROR(COUNTIF(INDEX(Données!$E$2:$Z$100,0,MATCH(Historique!$B2296,Données!$E$1:$Z$1,0)),Historique!$C2296),0)&gt;0,"OK","⚠ ERREUR"))</f>
        <v/>
      </c>
      <c r="F2296" s="148" t="b">
        <v>0</v>
      </c>
      <c r="J2296" s="2" t="str">
        <f>IF(B2296="","",_xlfn.XLOOKUP(B2296,Données!$P$2:$P$11,Données!$Q$2:$Q$11,""))</f>
        <v/>
      </c>
    </row>
    <row r="2297" spans="1:10" ht="24.75" customHeight="1" x14ac:dyDescent="0.25">
      <c r="A2297" s="100"/>
      <c r="B2297" s="100"/>
      <c r="C2297" s="100"/>
      <c r="D2297" s="105" t="str">
        <f>IF(OR(Historique!$B2297="",Historique!$C2297=""),"",IF(IFERROR(COUNTIF(INDEX(Données!$E$2:$Z$100,0,MATCH(Historique!$B2297,Données!$E$1:$Z$1,0)),Historique!$C2297),0)&gt;0,"OK","⚠ ERREUR"))</f>
        <v/>
      </c>
      <c r="F2297" s="148" t="b">
        <v>0</v>
      </c>
      <c r="J2297" s="2" t="str">
        <f>IF(B2297="","",_xlfn.XLOOKUP(B2297,Données!$P$2:$P$11,Données!$Q$2:$Q$11,""))</f>
        <v/>
      </c>
    </row>
    <row r="2298" spans="1:10" ht="24.75" customHeight="1" x14ac:dyDescent="0.25">
      <c r="A2298" s="100"/>
      <c r="B2298" s="100"/>
      <c r="C2298" s="100"/>
      <c r="D2298" s="105" t="str">
        <f>IF(OR(Historique!$B2298="",Historique!$C2298=""),"",IF(IFERROR(COUNTIF(INDEX(Données!$E$2:$Z$100,0,MATCH(Historique!$B2298,Données!$E$1:$Z$1,0)),Historique!$C2298),0)&gt;0,"OK","⚠ ERREUR"))</f>
        <v/>
      </c>
      <c r="F2298" s="148" t="b">
        <v>0</v>
      </c>
      <c r="J2298" s="2" t="str">
        <f>IF(B2298="","",_xlfn.XLOOKUP(B2298,Données!$P$2:$P$11,Données!$Q$2:$Q$11,""))</f>
        <v/>
      </c>
    </row>
    <row r="2299" spans="1:10" ht="24.75" customHeight="1" x14ac:dyDescent="0.25">
      <c r="A2299" s="100"/>
      <c r="B2299" s="100"/>
      <c r="C2299" s="100"/>
      <c r="D2299" s="105" t="str">
        <f>IF(OR(Historique!$B2299="",Historique!$C2299=""),"",IF(IFERROR(COUNTIF(INDEX(Données!$E$2:$Z$100,0,MATCH(Historique!$B2299,Données!$E$1:$Z$1,0)),Historique!$C2299),0)&gt;0,"OK","⚠ ERREUR"))</f>
        <v/>
      </c>
      <c r="F2299" s="148" t="b">
        <v>0</v>
      </c>
      <c r="J2299" s="2" t="str">
        <f>IF(B2299="","",_xlfn.XLOOKUP(B2299,Données!$P$2:$P$11,Données!$Q$2:$Q$11,""))</f>
        <v/>
      </c>
    </row>
    <row r="2300" spans="1:10" ht="24.75" customHeight="1" x14ac:dyDescent="0.25">
      <c r="A2300" s="100"/>
      <c r="B2300" s="100"/>
      <c r="C2300" s="100"/>
      <c r="D2300" s="105" t="str">
        <f>IF(OR(Historique!$B2300="",Historique!$C2300=""),"",IF(IFERROR(COUNTIF(INDEX(Données!$E$2:$Z$100,0,MATCH(Historique!$B2300,Données!$E$1:$Z$1,0)),Historique!$C2300),0)&gt;0,"OK","⚠ ERREUR"))</f>
        <v/>
      </c>
      <c r="F2300" s="148" t="b">
        <v>0</v>
      </c>
      <c r="J2300" s="2" t="str">
        <f>IF(B2300="","",_xlfn.XLOOKUP(B2300,Données!$P$2:$P$11,Données!$Q$2:$Q$11,""))</f>
        <v/>
      </c>
    </row>
    <row r="2301" spans="1:10" ht="24.75" customHeight="1" x14ac:dyDescent="0.25">
      <c r="A2301" s="100"/>
      <c r="B2301" s="100"/>
      <c r="C2301" s="100"/>
      <c r="D2301" s="105" t="str">
        <f>IF(OR(Historique!$B2301="",Historique!$C2301=""),"",IF(IFERROR(COUNTIF(INDEX(Données!$E$2:$Z$100,0,MATCH(Historique!$B2301,Données!$E$1:$Z$1,0)),Historique!$C2301),0)&gt;0,"OK","⚠ ERREUR"))</f>
        <v/>
      </c>
      <c r="F2301" s="148" t="b">
        <v>0</v>
      </c>
      <c r="J2301" s="2" t="str">
        <f>IF(B2301="","",_xlfn.XLOOKUP(B2301,Données!$P$2:$P$11,Données!$Q$2:$Q$11,""))</f>
        <v/>
      </c>
    </row>
    <row r="2302" spans="1:10" ht="24.75" customHeight="1" x14ac:dyDescent="0.25">
      <c r="A2302" s="100"/>
      <c r="B2302" s="100"/>
      <c r="C2302" s="100"/>
      <c r="D2302" s="105" t="str">
        <f>IF(OR(Historique!$B2302="",Historique!$C2302=""),"",IF(IFERROR(COUNTIF(INDEX(Données!$E$2:$Z$100,0,MATCH(Historique!$B2302,Données!$E$1:$Z$1,0)),Historique!$C2302),0)&gt;0,"OK","⚠ ERREUR"))</f>
        <v/>
      </c>
      <c r="F2302" s="148" t="b">
        <v>0</v>
      </c>
      <c r="J2302" s="2" t="str">
        <f>IF(B2302="","",_xlfn.XLOOKUP(B2302,Données!$P$2:$P$11,Données!$Q$2:$Q$11,""))</f>
        <v/>
      </c>
    </row>
    <row r="2303" spans="1:10" ht="24.75" customHeight="1" x14ac:dyDescent="0.25">
      <c r="A2303" s="100"/>
      <c r="B2303" s="100"/>
      <c r="C2303" s="100"/>
      <c r="D2303" s="105" t="str">
        <f>IF(OR(Historique!$B2303="",Historique!$C2303=""),"",IF(IFERROR(COUNTIF(INDEX(Données!$E$2:$Z$100,0,MATCH(Historique!$B2303,Données!$E$1:$Z$1,0)),Historique!$C2303),0)&gt;0,"OK","⚠ ERREUR"))</f>
        <v/>
      </c>
      <c r="F2303" s="148" t="b">
        <v>0</v>
      </c>
      <c r="J2303" s="2" t="str">
        <f>IF(B2303="","",_xlfn.XLOOKUP(B2303,Données!$P$2:$P$11,Données!$Q$2:$Q$11,""))</f>
        <v/>
      </c>
    </row>
    <row r="2304" spans="1:10" ht="24.75" customHeight="1" x14ac:dyDescent="0.25">
      <c r="A2304" s="100"/>
      <c r="B2304" s="100"/>
      <c r="C2304" s="100"/>
      <c r="D2304" s="105" t="str">
        <f>IF(OR(Historique!$B2304="",Historique!$C2304=""),"",IF(IFERROR(COUNTIF(INDEX(Données!$E$2:$Z$100,0,MATCH(Historique!$B2304,Données!$E$1:$Z$1,0)),Historique!$C2304),0)&gt;0,"OK","⚠ ERREUR"))</f>
        <v/>
      </c>
      <c r="F2304" s="148" t="b">
        <v>0</v>
      </c>
      <c r="J2304" s="2" t="str">
        <f>IF(B2304="","",_xlfn.XLOOKUP(B2304,Données!$P$2:$P$11,Données!$Q$2:$Q$11,""))</f>
        <v/>
      </c>
    </row>
    <row r="2305" spans="1:10" ht="24.75" customHeight="1" x14ac:dyDescent="0.25">
      <c r="A2305" s="100"/>
      <c r="B2305" s="100"/>
      <c r="C2305" s="100"/>
      <c r="D2305" s="105" t="str">
        <f>IF(OR(Historique!$B2305="",Historique!$C2305=""),"",IF(IFERROR(COUNTIF(INDEX(Données!$E$2:$Z$100,0,MATCH(Historique!$B2305,Données!$E$1:$Z$1,0)),Historique!$C2305),0)&gt;0,"OK","⚠ ERREUR"))</f>
        <v/>
      </c>
      <c r="F2305" s="148" t="b">
        <v>0</v>
      </c>
      <c r="J2305" s="2" t="str">
        <f>IF(B2305="","",_xlfn.XLOOKUP(B2305,Données!$P$2:$P$11,Données!$Q$2:$Q$11,""))</f>
        <v/>
      </c>
    </row>
    <row r="2306" spans="1:10" ht="24.75" customHeight="1" x14ac:dyDescent="0.25">
      <c r="A2306" s="100"/>
      <c r="B2306" s="100"/>
      <c r="C2306" s="100"/>
      <c r="D2306" s="105" t="str">
        <f>IF(OR(Historique!$B2306="",Historique!$C2306=""),"",IF(IFERROR(COUNTIF(INDEX(Données!$E$2:$Z$100,0,MATCH(Historique!$B2306,Données!$E$1:$Z$1,0)),Historique!$C2306),0)&gt;0,"OK","⚠ ERREUR"))</f>
        <v/>
      </c>
      <c r="F2306" s="148" t="b">
        <v>0</v>
      </c>
      <c r="J2306" s="2" t="str">
        <f>IF(B2306="","",_xlfn.XLOOKUP(B2306,Données!$P$2:$P$11,Données!$Q$2:$Q$11,""))</f>
        <v/>
      </c>
    </row>
    <row r="2307" spans="1:10" ht="24.75" customHeight="1" x14ac:dyDescent="0.25">
      <c r="A2307" s="100"/>
      <c r="B2307" s="100"/>
      <c r="C2307" s="100"/>
      <c r="D2307" s="105" t="str">
        <f>IF(OR(Historique!$B2307="",Historique!$C2307=""),"",IF(IFERROR(COUNTIF(INDEX(Données!$E$2:$Z$100,0,MATCH(Historique!$B2307,Données!$E$1:$Z$1,0)),Historique!$C2307),0)&gt;0,"OK","⚠ ERREUR"))</f>
        <v/>
      </c>
      <c r="F2307" s="148" t="b">
        <v>0</v>
      </c>
      <c r="J2307" s="2" t="str">
        <f>IF(B2307="","",_xlfn.XLOOKUP(B2307,Données!$P$2:$P$11,Données!$Q$2:$Q$11,""))</f>
        <v/>
      </c>
    </row>
    <row r="2308" spans="1:10" ht="24.75" customHeight="1" x14ac:dyDescent="0.25">
      <c r="A2308" s="100"/>
      <c r="B2308" s="100"/>
      <c r="C2308" s="100"/>
      <c r="D2308" s="105" t="str">
        <f>IF(OR(Historique!$B2308="",Historique!$C2308=""),"",IF(IFERROR(COUNTIF(INDEX(Données!$E$2:$Z$100,0,MATCH(Historique!$B2308,Données!$E$1:$Z$1,0)),Historique!$C2308),0)&gt;0,"OK","⚠ ERREUR"))</f>
        <v/>
      </c>
      <c r="F2308" s="148" t="b">
        <v>0</v>
      </c>
      <c r="J2308" s="2" t="str">
        <f>IF(B2308="","",_xlfn.XLOOKUP(B2308,Données!$P$2:$P$11,Données!$Q$2:$Q$11,""))</f>
        <v/>
      </c>
    </row>
    <row r="2309" spans="1:10" ht="24.75" customHeight="1" x14ac:dyDescent="0.25">
      <c r="A2309" s="100"/>
      <c r="B2309" s="100"/>
      <c r="C2309" s="100"/>
      <c r="D2309" s="105" t="str">
        <f>IF(OR(Historique!$B2309="",Historique!$C2309=""),"",IF(IFERROR(COUNTIF(INDEX(Données!$E$2:$Z$100,0,MATCH(Historique!$B2309,Données!$E$1:$Z$1,0)),Historique!$C2309),0)&gt;0,"OK","⚠ ERREUR"))</f>
        <v/>
      </c>
      <c r="F2309" s="148" t="b">
        <v>0</v>
      </c>
      <c r="J2309" s="2" t="str">
        <f>IF(B2309="","",_xlfn.XLOOKUP(B2309,Données!$P$2:$P$11,Données!$Q$2:$Q$11,""))</f>
        <v/>
      </c>
    </row>
    <row r="2310" spans="1:10" ht="24.75" customHeight="1" x14ac:dyDescent="0.25">
      <c r="A2310" s="100"/>
      <c r="B2310" s="100"/>
      <c r="C2310" s="100"/>
      <c r="D2310" s="105" t="str">
        <f>IF(OR(Historique!$B2310="",Historique!$C2310=""),"",IF(IFERROR(COUNTIF(INDEX(Données!$E$2:$Z$100,0,MATCH(Historique!$B2310,Données!$E$1:$Z$1,0)),Historique!$C2310),0)&gt;0,"OK","⚠ ERREUR"))</f>
        <v/>
      </c>
      <c r="F2310" s="148" t="b">
        <v>0</v>
      </c>
      <c r="J2310" s="2" t="str">
        <f>IF(B2310="","",_xlfn.XLOOKUP(B2310,Données!$P$2:$P$11,Données!$Q$2:$Q$11,""))</f>
        <v/>
      </c>
    </row>
    <row r="2311" spans="1:10" ht="24.75" customHeight="1" x14ac:dyDescent="0.25">
      <c r="A2311" s="100"/>
      <c r="B2311" s="100"/>
      <c r="C2311" s="100"/>
      <c r="D2311" s="105" t="str">
        <f>IF(OR(Historique!$B2311="",Historique!$C2311=""),"",IF(IFERROR(COUNTIF(INDEX(Données!$E$2:$Z$100,0,MATCH(Historique!$B2311,Données!$E$1:$Z$1,0)),Historique!$C2311),0)&gt;0,"OK","⚠ ERREUR"))</f>
        <v/>
      </c>
      <c r="F2311" s="148" t="b">
        <v>0</v>
      </c>
      <c r="J2311" s="2" t="str">
        <f>IF(B2311="","",_xlfn.XLOOKUP(B2311,Données!$P$2:$P$11,Données!$Q$2:$Q$11,""))</f>
        <v/>
      </c>
    </row>
    <row r="2312" spans="1:10" ht="24.75" customHeight="1" x14ac:dyDescent="0.25">
      <c r="A2312" s="100"/>
      <c r="B2312" s="100"/>
      <c r="C2312" s="100"/>
      <c r="D2312" s="105" t="str">
        <f>IF(OR(Historique!$B2312="",Historique!$C2312=""),"",IF(IFERROR(COUNTIF(INDEX(Données!$E$2:$Z$100,0,MATCH(Historique!$B2312,Données!$E$1:$Z$1,0)),Historique!$C2312),0)&gt;0,"OK","⚠ ERREUR"))</f>
        <v/>
      </c>
      <c r="F2312" s="148" t="b">
        <v>0</v>
      </c>
      <c r="J2312" s="2" t="str">
        <f>IF(B2312="","",_xlfn.XLOOKUP(B2312,Données!$P$2:$P$11,Données!$Q$2:$Q$11,""))</f>
        <v/>
      </c>
    </row>
    <row r="2313" spans="1:10" ht="24.75" customHeight="1" x14ac:dyDescent="0.25">
      <c r="A2313" s="100"/>
      <c r="B2313" s="100"/>
      <c r="C2313" s="100"/>
      <c r="D2313" s="105" t="str">
        <f>IF(OR(Historique!$B2313="",Historique!$C2313=""),"",IF(IFERROR(COUNTIF(INDEX(Données!$E$2:$Z$100,0,MATCH(Historique!$B2313,Données!$E$1:$Z$1,0)),Historique!$C2313),0)&gt;0,"OK","⚠ ERREUR"))</f>
        <v/>
      </c>
      <c r="F2313" s="148" t="b">
        <v>0</v>
      </c>
      <c r="J2313" s="2" t="str">
        <f>IF(B2313="","",_xlfn.XLOOKUP(B2313,Données!$P$2:$P$11,Données!$Q$2:$Q$11,""))</f>
        <v/>
      </c>
    </row>
    <row r="2314" spans="1:10" ht="24.75" customHeight="1" x14ac:dyDescent="0.25">
      <c r="A2314" s="100"/>
      <c r="B2314" s="100"/>
      <c r="C2314" s="100"/>
      <c r="D2314" s="105" t="str">
        <f>IF(OR(Historique!$B2314="",Historique!$C2314=""),"",IF(IFERROR(COUNTIF(INDEX(Données!$E$2:$Z$100,0,MATCH(Historique!$B2314,Données!$E$1:$Z$1,0)),Historique!$C2314),0)&gt;0,"OK","⚠ ERREUR"))</f>
        <v/>
      </c>
      <c r="F2314" s="148" t="b">
        <v>0</v>
      </c>
      <c r="J2314" s="2" t="str">
        <f>IF(B2314="","",_xlfn.XLOOKUP(B2314,Données!$P$2:$P$11,Données!$Q$2:$Q$11,""))</f>
        <v/>
      </c>
    </row>
    <row r="2315" spans="1:10" ht="24.75" customHeight="1" x14ac:dyDescent="0.25">
      <c r="A2315" s="100"/>
      <c r="B2315" s="100"/>
      <c r="C2315" s="100"/>
      <c r="D2315" s="105" t="str">
        <f>IF(OR(Historique!$B2315="",Historique!$C2315=""),"",IF(IFERROR(COUNTIF(INDEX(Données!$E$2:$Z$100,0,MATCH(Historique!$B2315,Données!$E$1:$Z$1,0)),Historique!$C2315),0)&gt;0,"OK","⚠ ERREUR"))</f>
        <v/>
      </c>
      <c r="F2315" s="148" t="b">
        <v>0</v>
      </c>
      <c r="J2315" s="2" t="str">
        <f>IF(B2315="","",_xlfn.XLOOKUP(B2315,Données!$P$2:$P$11,Données!$Q$2:$Q$11,""))</f>
        <v/>
      </c>
    </row>
    <row r="2316" spans="1:10" ht="24.75" customHeight="1" x14ac:dyDescent="0.25">
      <c r="A2316" s="100"/>
      <c r="B2316" s="100"/>
      <c r="C2316" s="100"/>
      <c r="D2316" s="105" t="str">
        <f>IF(OR(Historique!$B2316="",Historique!$C2316=""),"",IF(IFERROR(COUNTIF(INDEX(Données!$E$2:$Z$100,0,MATCH(Historique!$B2316,Données!$E$1:$Z$1,0)),Historique!$C2316),0)&gt;0,"OK","⚠ ERREUR"))</f>
        <v/>
      </c>
      <c r="F2316" s="148" t="b">
        <v>0</v>
      </c>
      <c r="J2316" s="2" t="str">
        <f>IF(B2316="","",_xlfn.XLOOKUP(B2316,Données!$P$2:$P$11,Données!$Q$2:$Q$11,""))</f>
        <v/>
      </c>
    </row>
    <row r="2317" spans="1:10" ht="24.75" customHeight="1" x14ac:dyDescent="0.25">
      <c r="A2317" s="100"/>
      <c r="B2317" s="100"/>
      <c r="C2317" s="100"/>
      <c r="D2317" s="105" t="str">
        <f>IF(OR(Historique!$B2317="",Historique!$C2317=""),"",IF(IFERROR(COUNTIF(INDEX(Données!$E$2:$Z$100,0,MATCH(Historique!$B2317,Données!$E$1:$Z$1,0)),Historique!$C2317),0)&gt;0,"OK","⚠ ERREUR"))</f>
        <v/>
      </c>
      <c r="F2317" s="148" t="b">
        <v>0</v>
      </c>
      <c r="J2317" s="2" t="str">
        <f>IF(B2317="","",_xlfn.XLOOKUP(B2317,Données!$P$2:$P$11,Données!$Q$2:$Q$11,""))</f>
        <v/>
      </c>
    </row>
    <row r="2318" spans="1:10" ht="24.75" customHeight="1" x14ac:dyDescent="0.25">
      <c r="A2318" s="100"/>
      <c r="B2318" s="100"/>
      <c r="C2318" s="100"/>
      <c r="D2318" s="105" t="str">
        <f>IF(OR(Historique!$B2318="",Historique!$C2318=""),"",IF(IFERROR(COUNTIF(INDEX(Données!$E$2:$Z$100,0,MATCH(Historique!$B2318,Données!$E$1:$Z$1,0)),Historique!$C2318),0)&gt;0,"OK","⚠ ERREUR"))</f>
        <v/>
      </c>
      <c r="F2318" s="148" t="b">
        <v>0</v>
      </c>
      <c r="J2318" s="2" t="str">
        <f>IF(B2318="","",_xlfn.XLOOKUP(B2318,Données!$P$2:$P$11,Données!$Q$2:$Q$11,""))</f>
        <v/>
      </c>
    </row>
    <row r="2319" spans="1:10" ht="24.75" customHeight="1" x14ac:dyDescent="0.25">
      <c r="A2319" s="100"/>
      <c r="B2319" s="100"/>
      <c r="C2319" s="100"/>
      <c r="D2319" s="105" t="str">
        <f>IF(OR(Historique!$B2319="",Historique!$C2319=""),"",IF(IFERROR(COUNTIF(INDEX(Données!$E$2:$Z$100,0,MATCH(Historique!$B2319,Données!$E$1:$Z$1,0)),Historique!$C2319),0)&gt;0,"OK","⚠ ERREUR"))</f>
        <v/>
      </c>
      <c r="F2319" s="148" t="b">
        <v>0</v>
      </c>
      <c r="J2319" s="2" t="str">
        <f>IF(B2319="","",_xlfn.XLOOKUP(B2319,Données!$P$2:$P$11,Données!$Q$2:$Q$11,""))</f>
        <v/>
      </c>
    </row>
    <row r="2320" spans="1:10" ht="24.75" customHeight="1" x14ac:dyDescent="0.25">
      <c r="A2320" s="100"/>
      <c r="B2320" s="100"/>
      <c r="C2320" s="100"/>
      <c r="D2320" s="105" t="str">
        <f>IF(OR(Historique!$B2320="",Historique!$C2320=""),"",IF(IFERROR(COUNTIF(INDEX(Données!$E$2:$Z$100,0,MATCH(Historique!$B2320,Données!$E$1:$Z$1,0)),Historique!$C2320),0)&gt;0,"OK","⚠ ERREUR"))</f>
        <v/>
      </c>
      <c r="F2320" s="148" t="b">
        <v>0</v>
      </c>
      <c r="J2320" s="2" t="str">
        <f>IF(B2320="","",_xlfn.XLOOKUP(B2320,Données!$P$2:$P$11,Données!$Q$2:$Q$11,""))</f>
        <v/>
      </c>
    </row>
    <row r="2321" spans="1:10" ht="24.75" customHeight="1" x14ac:dyDescent="0.25">
      <c r="A2321" s="100"/>
      <c r="B2321" s="100"/>
      <c r="C2321" s="100"/>
      <c r="D2321" s="105" t="str">
        <f>IF(OR(Historique!$B2321="",Historique!$C2321=""),"",IF(IFERROR(COUNTIF(INDEX(Données!$E$2:$Z$100,0,MATCH(Historique!$B2321,Données!$E$1:$Z$1,0)),Historique!$C2321),0)&gt;0,"OK","⚠ ERREUR"))</f>
        <v/>
      </c>
      <c r="F2321" s="148" t="b">
        <v>0</v>
      </c>
      <c r="J2321" s="2" t="str">
        <f>IF(B2321="","",_xlfn.XLOOKUP(B2321,Données!$P$2:$P$11,Données!$Q$2:$Q$11,""))</f>
        <v/>
      </c>
    </row>
    <row r="2322" spans="1:10" ht="24.75" customHeight="1" x14ac:dyDescent="0.25">
      <c r="A2322" s="100"/>
      <c r="B2322" s="100"/>
      <c r="C2322" s="100"/>
      <c r="D2322" s="105" t="str">
        <f>IF(OR(Historique!$B2322="",Historique!$C2322=""),"",IF(IFERROR(COUNTIF(INDEX(Données!$E$2:$Z$100,0,MATCH(Historique!$B2322,Données!$E$1:$Z$1,0)),Historique!$C2322),0)&gt;0,"OK","⚠ ERREUR"))</f>
        <v/>
      </c>
      <c r="F2322" s="148" t="b">
        <v>0</v>
      </c>
      <c r="J2322" s="2" t="str">
        <f>IF(B2322="","",_xlfn.XLOOKUP(B2322,Données!$P$2:$P$11,Données!$Q$2:$Q$11,""))</f>
        <v/>
      </c>
    </row>
    <row r="2323" spans="1:10" ht="24.75" customHeight="1" x14ac:dyDescent="0.25">
      <c r="A2323" s="100"/>
      <c r="B2323" s="100"/>
      <c r="C2323" s="100"/>
      <c r="D2323" s="105" t="str">
        <f>IF(OR(Historique!$B2323="",Historique!$C2323=""),"",IF(IFERROR(COUNTIF(INDEX(Données!$E$2:$Z$100,0,MATCH(Historique!$B2323,Données!$E$1:$Z$1,0)),Historique!$C2323),0)&gt;0,"OK","⚠ ERREUR"))</f>
        <v/>
      </c>
      <c r="F2323" s="148" t="b">
        <v>0</v>
      </c>
      <c r="J2323" s="2" t="str">
        <f>IF(B2323="","",_xlfn.XLOOKUP(B2323,Données!$P$2:$P$11,Données!$Q$2:$Q$11,""))</f>
        <v/>
      </c>
    </row>
    <row r="2324" spans="1:10" ht="24.75" customHeight="1" x14ac:dyDescent="0.25">
      <c r="A2324" s="100"/>
      <c r="B2324" s="100"/>
      <c r="C2324" s="100"/>
      <c r="D2324" s="105" t="str">
        <f>IF(OR(Historique!$B2324="",Historique!$C2324=""),"",IF(IFERROR(COUNTIF(INDEX(Données!$E$2:$Z$100,0,MATCH(Historique!$B2324,Données!$E$1:$Z$1,0)),Historique!$C2324),0)&gt;0,"OK","⚠ ERREUR"))</f>
        <v/>
      </c>
      <c r="F2324" s="148" t="b">
        <v>0</v>
      </c>
      <c r="J2324" s="2" t="str">
        <f>IF(B2324="","",_xlfn.XLOOKUP(B2324,Données!$P$2:$P$11,Données!$Q$2:$Q$11,""))</f>
        <v/>
      </c>
    </row>
    <row r="2325" spans="1:10" ht="24.75" customHeight="1" x14ac:dyDescent="0.25">
      <c r="A2325" s="100"/>
      <c r="B2325" s="100"/>
      <c r="C2325" s="100"/>
      <c r="D2325" s="105" t="str">
        <f>IF(OR(Historique!$B2325="",Historique!$C2325=""),"",IF(IFERROR(COUNTIF(INDEX(Données!$E$2:$Z$100,0,MATCH(Historique!$B2325,Données!$E$1:$Z$1,0)),Historique!$C2325),0)&gt;0,"OK","⚠ ERREUR"))</f>
        <v/>
      </c>
      <c r="F2325" s="148" t="b">
        <v>0</v>
      </c>
      <c r="J2325" s="2" t="str">
        <f>IF(B2325="","",_xlfn.XLOOKUP(B2325,Données!$P$2:$P$11,Données!$Q$2:$Q$11,""))</f>
        <v/>
      </c>
    </row>
    <row r="2326" spans="1:10" ht="24.75" customHeight="1" x14ac:dyDescent="0.25">
      <c r="A2326" s="100"/>
      <c r="B2326" s="100"/>
      <c r="C2326" s="100"/>
      <c r="D2326" s="105" t="str">
        <f>IF(OR(Historique!$B2326="",Historique!$C2326=""),"",IF(IFERROR(COUNTIF(INDEX(Données!$E$2:$Z$100,0,MATCH(Historique!$B2326,Données!$E$1:$Z$1,0)),Historique!$C2326),0)&gt;0,"OK","⚠ ERREUR"))</f>
        <v/>
      </c>
      <c r="F2326" s="148" t="b">
        <v>0</v>
      </c>
      <c r="J2326" s="2" t="str">
        <f>IF(B2326="","",_xlfn.XLOOKUP(B2326,Données!$P$2:$P$11,Données!$Q$2:$Q$11,""))</f>
        <v/>
      </c>
    </row>
    <row r="2327" spans="1:10" ht="24.75" customHeight="1" x14ac:dyDescent="0.25">
      <c r="A2327" s="100"/>
      <c r="B2327" s="100"/>
      <c r="C2327" s="100"/>
      <c r="D2327" s="105" t="str">
        <f>IF(OR(Historique!$B2327="",Historique!$C2327=""),"",IF(IFERROR(COUNTIF(INDEX(Données!$E$2:$Z$100,0,MATCH(Historique!$B2327,Données!$E$1:$Z$1,0)),Historique!$C2327),0)&gt;0,"OK","⚠ ERREUR"))</f>
        <v/>
      </c>
      <c r="F2327" s="148" t="b">
        <v>0</v>
      </c>
      <c r="J2327" s="2" t="str">
        <f>IF(B2327="","",_xlfn.XLOOKUP(B2327,Données!$P$2:$P$11,Données!$Q$2:$Q$11,""))</f>
        <v/>
      </c>
    </row>
    <row r="2328" spans="1:10" ht="24.75" customHeight="1" x14ac:dyDescent="0.25">
      <c r="A2328" s="100"/>
      <c r="B2328" s="100"/>
      <c r="C2328" s="100"/>
      <c r="D2328" s="105" t="str">
        <f>IF(OR(Historique!$B2328="",Historique!$C2328=""),"",IF(IFERROR(COUNTIF(INDEX(Données!$E$2:$Z$100,0,MATCH(Historique!$B2328,Données!$E$1:$Z$1,0)),Historique!$C2328),0)&gt;0,"OK","⚠ ERREUR"))</f>
        <v/>
      </c>
      <c r="F2328" s="148" t="b">
        <v>0</v>
      </c>
      <c r="J2328" s="2" t="str">
        <f>IF(B2328="","",_xlfn.XLOOKUP(B2328,Données!$P$2:$P$11,Données!$Q$2:$Q$11,""))</f>
        <v/>
      </c>
    </row>
    <row r="2329" spans="1:10" ht="24.75" customHeight="1" x14ac:dyDescent="0.25">
      <c r="A2329" s="100"/>
      <c r="B2329" s="100"/>
      <c r="C2329" s="100"/>
      <c r="D2329" s="105" t="str">
        <f>IF(OR(Historique!$B2329="",Historique!$C2329=""),"",IF(IFERROR(COUNTIF(INDEX(Données!$E$2:$Z$100,0,MATCH(Historique!$B2329,Données!$E$1:$Z$1,0)),Historique!$C2329),0)&gt;0,"OK","⚠ ERREUR"))</f>
        <v/>
      </c>
      <c r="F2329" s="148" t="b">
        <v>0</v>
      </c>
      <c r="J2329" s="2" t="str">
        <f>IF(B2329="","",_xlfn.XLOOKUP(B2329,Données!$P$2:$P$11,Données!$Q$2:$Q$11,""))</f>
        <v/>
      </c>
    </row>
    <row r="2330" spans="1:10" ht="24.75" customHeight="1" x14ac:dyDescent="0.25">
      <c r="A2330" s="100"/>
      <c r="B2330" s="100"/>
      <c r="C2330" s="100"/>
      <c r="D2330" s="105" t="str">
        <f>IF(OR(Historique!$B2330="",Historique!$C2330=""),"",IF(IFERROR(COUNTIF(INDEX(Données!$E$2:$Z$100,0,MATCH(Historique!$B2330,Données!$E$1:$Z$1,0)),Historique!$C2330),0)&gt;0,"OK","⚠ ERREUR"))</f>
        <v/>
      </c>
      <c r="F2330" s="148" t="b">
        <v>0</v>
      </c>
      <c r="J2330" s="2" t="str">
        <f>IF(B2330="","",_xlfn.XLOOKUP(B2330,Données!$P$2:$P$11,Données!$Q$2:$Q$11,""))</f>
        <v/>
      </c>
    </row>
    <row r="2331" spans="1:10" ht="24.75" customHeight="1" x14ac:dyDescent="0.25">
      <c r="A2331" s="100"/>
      <c r="B2331" s="100"/>
      <c r="C2331" s="100"/>
      <c r="D2331" s="105" t="str">
        <f>IF(OR(Historique!$B2331="",Historique!$C2331=""),"",IF(IFERROR(COUNTIF(INDEX(Données!$E$2:$Z$100,0,MATCH(Historique!$B2331,Données!$E$1:$Z$1,0)),Historique!$C2331),0)&gt;0,"OK","⚠ ERREUR"))</f>
        <v/>
      </c>
      <c r="F2331" s="148" t="b">
        <v>0</v>
      </c>
      <c r="J2331" s="2" t="str">
        <f>IF(B2331="","",_xlfn.XLOOKUP(B2331,Données!$P$2:$P$11,Données!$Q$2:$Q$11,""))</f>
        <v/>
      </c>
    </row>
    <row r="2332" spans="1:10" ht="24.75" customHeight="1" x14ac:dyDescent="0.25">
      <c r="A2332" s="100"/>
      <c r="B2332" s="100"/>
      <c r="C2332" s="100"/>
      <c r="D2332" s="105" t="str">
        <f>IF(OR(Historique!$B2332="",Historique!$C2332=""),"",IF(IFERROR(COUNTIF(INDEX(Données!$E$2:$Z$100,0,MATCH(Historique!$B2332,Données!$E$1:$Z$1,0)),Historique!$C2332),0)&gt;0,"OK","⚠ ERREUR"))</f>
        <v/>
      </c>
      <c r="F2332" s="148" t="b">
        <v>0</v>
      </c>
      <c r="J2332" s="2" t="str">
        <f>IF(B2332="","",_xlfn.XLOOKUP(B2332,Données!$P$2:$P$11,Données!$Q$2:$Q$11,""))</f>
        <v/>
      </c>
    </row>
    <row r="2333" spans="1:10" ht="24.75" customHeight="1" x14ac:dyDescent="0.25">
      <c r="A2333" s="100"/>
      <c r="B2333" s="100"/>
      <c r="C2333" s="100"/>
      <c r="D2333" s="105" t="str">
        <f>IF(OR(Historique!$B2333="",Historique!$C2333=""),"",IF(IFERROR(COUNTIF(INDEX(Données!$E$2:$Z$100,0,MATCH(Historique!$B2333,Données!$E$1:$Z$1,0)),Historique!$C2333),0)&gt;0,"OK","⚠ ERREUR"))</f>
        <v/>
      </c>
      <c r="F2333" s="148" t="b">
        <v>0</v>
      </c>
      <c r="J2333" s="2" t="str">
        <f>IF(B2333="","",_xlfn.XLOOKUP(B2333,Données!$P$2:$P$11,Données!$Q$2:$Q$11,""))</f>
        <v/>
      </c>
    </row>
    <row r="2334" spans="1:10" ht="24.75" customHeight="1" x14ac:dyDescent="0.25">
      <c r="A2334" s="100"/>
      <c r="B2334" s="100"/>
      <c r="C2334" s="100"/>
      <c r="D2334" s="105" t="str">
        <f>IF(OR(Historique!$B2334="",Historique!$C2334=""),"",IF(IFERROR(COUNTIF(INDEX(Données!$E$2:$Z$100,0,MATCH(Historique!$B2334,Données!$E$1:$Z$1,0)),Historique!$C2334),0)&gt;0,"OK","⚠ ERREUR"))</f>
        <v/>
      </c>
      <c r="F2334" s="148" t="b">
        <v>0</v>
      </c>
      <c r="J2334" s="2" t="str">
        <f>IF(B2334="","",_xlfn.XLOOKUP(B2334,Données!$P$2:$P$11,Données!$Q$2:$Q$11,""))</f>
        <v/>
      </c>
    </row>
    <row r="2335" spans="1:10" ht="24.75" customHeight="1" x14ac:dyDescent="0.25">
      <c r="A2335" s="100"/>
      <c r="B2335" s="100"/>
      <c r="C2335" s="100"/>
      <c r="D2335" s="105" t="str">
        <f>IF(OR(Historique!$B2335="",Historique!$C2335=""),"",IF(IFERROR(COUNTIF(INDEX(Données!$E$2:$Z$100,0,MATCH(Historique!$B2335,Données!$E$1:$Z$1,0)),Historique!$C2335),0)&gt;0,"OK","⚠ ERREUR"))</f>
        <v/>
      </c>
      <c r="F2335" s="148" t="b">
        <v>0</v>
      </c>
      <c r="J2335" s="2" t="str">
        <f>IF(B2335="","",_xlfn.XLOOKUP(B2335,Données!$P$2:$P$11,Données!$Q$2:$Q$11,""))</f>
        <v/>
      </c>
    </row>
    <row r="2336" spans="1:10" ht="24.75" customHeight="1" x14ac:dyDescent="0.25">
      <c r="A2336" s="100"/>
      <c r="B2336" s="100"/>
      <c r="C2336" s="100"/>
      <c r="D2336" s="105" t="str">
        <f>IF(OR(Historique!$B2336="",Historique!$C2336=""),"",IF(IFERROR(COUNTIF(INDEX(Données!$E$2:$Z$100,0,MATCH(Historique!$B2336,Données!$E$1:$Z$1,0)),Historique!$C2336),0)&gt;0,"OK","⚠ ERREUR"))</f>
        <v/>
      </c>
      <c r="F2336" s="148" t="b">
        <v>0</v>
      </c>
      <c r="J2336" s="2" t="str">
        <f>IF(B2336="","",_xlfn.XLOOKUP(B2336,Données!$P$2:$P$11,Données!$Q$2:$Q$11,""))</f>
        <v/>
      </c>
    </row>
    <row r="2337" spans="1:10" ht="24.75" customHeight="1" x14ac:dyDescent="0.25">
      <c r="A2337" s="100"/>
      <c r="B2337" s="100"/>
      <c r="C2337" s="100"/>
      <c r="D2337" s="105" t="str">
        <f>IF(OR(Historique!$B2337="",Historique!$C2337=""),"",IF(IFERROR(COUNTIF(INDEX(Données!$E$2:$Z$100,0,MATCH(Historique!$B2337,Données!$E$1:$Z$1,0)),Historique!$C2337),0)&gt;0,"OK","⚠ ERREUR"))</f>
        <v/>
      </c>
      <c r="F2337" s="148" t="b">
        <v>0</v>
      </c>
      <c r="J2337" s="2" t="str">
        <f>IF(B2337="","",_xlfn.XLOOKUP(B2337,Données!$P$2:$P$11,Données!$Q$2:$Q$11,""))</f>
        <v/>
      </c>
    </row>
    <row r="2338" spans="1:10" ht="24.75" customHeight="1" x14ac:dyDescent="0.25">
      <c r="A2338" s="100"/>
      <c r="B2338" s="100"/>
      <c r="C2338" s="100"/>
      <c r="D2338" s="105" t="str">
        <f>IF(OR(Historique!$B2338="",Historique!$C2338=""),"",IF(IFERROR(COUNTIF(INDEX(Données!$E$2:$Z$100,0,MATCH(Historique!$B2338,Données!$E$1:$Z$1,0)),Historique!$C2338),0)&gt;0,"OK","⚠ ERREUR"))</f>
        <v/>
      </c>
      <c r="F2338" s="148" t="b">
        <v>0</v>
      </c>
      <c r="J2338" s="2" t="str">
        <f>IF(B2338="","",_xlfn.XLOOKUP(B2338,Données!$P$2:$P$11,Données!$Q$2:$Q$11,""))</f>
        <v/>
      </c>
    </row>
    <row r="2339" spans="1:10" ht="24.75" customHeight="1" x14ac:dyDescent="0.25">
      <c r="A2339" s="100"/>
      <c r="B2339" s="100"/>
      <c r="C2339" s="100"/>
      <c r="D2339" s="105" t="str">
        <f>IF(OR(Historique!$B2339="",Historique!$C2339=""),"",IF(IFERROR(COUNTIF(INDEX(Données!$E$2:$Z$100,0,MATCH(Historique!$B2339,Données!$E$1:$Z$1,0)),Historique!$C2339),0)&gt;0,"OK","⚠ ERREUR"))</f>
        <v/>
      </c>
      <c r="F2339" s="148" t="b">
        <v>0</v>
      </c>
      <c r="J2339" s="2" t="str">
        <f>IF(B2339="","",_xlfn.XLOOKUP(B2339,Données!$P$2:$P$11,Données!$Q$2:$Q$11,""))</f>
        <v/>
      </c>
    </row>
    <row r="2340" spans="1:10" ht="24.75" customHeight="1" x14ac:dyDescent="0.25">
      <c r="A2340" s="100"/>
      <c r="B2340" s="100"/>
      <c r="C2340" s="100"/>
      <c r="D2340" s="105" t="str">
        <f>IF(OR(Historique!$B2340="",Historique!$C2340=""),"",IF(IFERROR(COUNTIF(INDEX(Données!$E$2:$Z$100,0,MATCH(Historique!$B2340,Données!$E$1:$Z$1,0)),Historique!$C2340),0)&gt;0,"OK","⚠ ERREUR"))</f>
        <v/>
      </c>
      <c r="F2340" s="148" t="b">
        <v>0</v>
      </c>
      <c r="J2340" s="2" t="str">
        <f>IF(B2340="","",_xlfn.XLOOKUP(B2340,Données!$P$2:$P$11,Données!$Q$2:$Q$11,""))</f>
        <v/>
      </c>
    </row>
    <row r="2341" spans="1:10" ht="24.75" customHeight="1" x14ac:dyDescent="0.25">
      <c r="A2341" s="100"/>
      <c r="B2341" s="100"/>
      <c r="C2341" s="100"/>
      <c r="D2341" s="105" t="str">
        <f>IF(OR(Historique!$B2341="",Historique!$C2341=""),"",IF(IFERROR(COUNTIF(INDEX(Données!$E$2:$Z$100,0,MATCH(Historique!$B2341,Données!$E$1:$Z$1,0)),Historique!$C2341),0)&gt;0,"OK","⚠ ERREUR"))</f>
        <v/>
      </c>
      <c r="F2341" s="148" t="b">
        <v>0</v>
      </c>
      <c r="J2341" s="2" t="str">
        <f>IF(B2341="","",_xlfn.XLOOKUP(B2341,Données!$P$2:$P$11,Données!$Q$2:$Q$11,""))</f>
        <v/>
      </c>
    </row>
    <row r="2342" spans="1:10" ht="24.75" customHeight="1" x14ac:dyDescent="0.25">
      <c r="A2342" s="100"/>
      <c r="B2342" s="100"/>
      <c r="C2342" s="100"/>
      <c r="D2342" s="105" t="str">
        <f>IF(OR(Historique!$B2342="",Historique!$C2342=""),"",IF(IFERROR(COUNTIF(INDEX(Données!$E$2:$Z$100,0,MATCH(Historique!$B2342,Données!$E$1:$Z$1,0)),Historique!$C2342),0)&gt;0,"OK","⚠ ERREUR"))</f>
        <v/>
      </c>
      <c r="F2342" s="148" t="b">
        <v>0</v>
      </c>
      <c r="J2342" s="2" t="str">
        <f>IF(B2342="","",_xlfn.XLOOKUP(B2342,Données!$P$2:$P$11,Données!$Q$2:$Q$11,""))</f>
        <v/>
      </c>
    </row>
    <row r="2343" spans="1:10" ht="24.75" customHeight="1" x14ac:dyDescent="0.25">
      <c r="A2343" s="100"/>
      <c r="B2343" s="100"/>
      <c r="C2343" s="100"/>
      <c r="D2343" s="105" t="str">
        <f>IF(OR(Historique!$B2343="",Historique!$C2343=""),"",IF(IFERROR(COUNTIF(INDEX(Données!$E$2:$Z$100,0,MATCH(Historique!$B2343,Données!$E$1:$Z$1,0)),Historique!$C2343),0)&gt;0,"OK","⚠ ERREUR"))</f>
        <v/>
      </c>
      <c r="F2343" s="148" t="b">
        <v>0</v>
      </c>
      <c r="J2343" s="2" t="str">
        <f>IF(B2343="","",_xlfn.XLOOKUP(B2343,Données!$P$2:$P$11,Données!$Q$2:$Q$11,""))</f>
        <v/>
      </c>
    </row>
    <row r="2344" spans="1:10" ht="24.75" customHeight="1" x14ac:dyDescent="0.25">
      <c r="A2344" s="100"/>
      <c r="B2344" s="100"/>
      <c r="C2344" s="100"/>
      <c r="D2344" s="105" t="str">
        <f>IF(OR(Historique!$B2344="",Historique!$C2344=""),"",IF(IFERROR(COUNTIF(INDEX(Données!$E$2:$Z$100,0,MATCH(Historique!$B2344,Données!$E$1:$Z$1,0)),Historique!$C2344),0)&gt;0,"OK","⚠ ERREUR"))</f>
        <v/>
      </c>
      <c r="F2344" s="148" t="b">
        <v>0</v>
      </c>
      <c r="J2344" s="2" t="str">
        <f>IF(B2344="","",_xlfn.XLOOKUP(B2344,Données!$P$2:$P$11,Données!$Q$2:$Q$11,""))</f>
        <v/>
      </c>
    </row>
    <row r="2345" spans="1:10" ht="24.75" customHeight="1" x14ac:dyDescent="0.25">
      <c r="A2345" s="100"/>
      <c r="B2345" s="100"/>
      <c r="C2345" s="100"/>
      <c r="D2345" s="105" t="str">
        <f>IF(OR(Historique!$B2345="",Historique!$C2345=""),"",IF(IFERROR(COUNTIF(INDEX(Données!$E$2:$Z$100,0,MATCH(Historique!$B2345,Données!$E$1:$Z$1,0)),Historique!$C2345),0)&gt;0,"OK","⚠ ERREUR"))</f>
        <v/>
      </c>
      <c r="F2345" s="148" t="b">
        <v>0</v>
      </c>
      <c r="J2345" s="2" t="str">
        <f>IF(B2345="","",_xlfn.XLOOKUP(B2345,Données!$P$2:$P$11,Données!$Q$2:$Q$11,""))</f>
        <v/>
      </c>
    </row>
    <row r="2346" spans="1:10" ht="24.75" customHeight="1" x14ac:dyDescent="0.25">
      <c r="A2346" s="100"/>
      <c r="B2346" s="100"/>
      <c r="C2346" s="100"/>
      <c r="D2346" s="105" t="str">
        <f>IF(OR(Historique!$B2346="",Historique!$C2346=""),"",IF(IFERROR(COUNTIF(INDEX(Données!$E$2:$Z$100,0,MATCH(Historique!$B2346,Données!$E$1:$Z$1,0)),Historique!$C2346),0)&gt;0,"OK","⚠ ERREUR"))</f>
        <v/>
      </c>
      <c r="F2346" s="148" t="b">
        <v>0</v>
      </c>
      <c r="J2346" s="2" t="str">
        <f>IF(B2346="","",_xlfn.XLOOKUP(B2346,Données!$P$2:$P$11,Données!$Q$2:$Q$11,""))</f>
        <v/>
      </c>
    </row>
    <row r="2347" spans="1:10" ht="24.75" customHeight="1" x14ac:dyDescent="0.25">
      <c r="A2347" s="100"/>
      <c r="B2347" s="100"/>
      <c r="C2347" s="100"/>
      <c r="D2347" s="105" t="str">
        <f>IF(OR(Historique!$B2347="",Historique!$C2347=""),"",IF(IFERROR(COUNTIF(INDEX(Données!$E$2:$Z$100,0,MATCH(Historique!$B2347,Données!$E$1:$Z$1,0)),Historique!$C2347),0)&gt;0,"OK","⚠ ERREUR"))</f>
        <v/>
      </c>
      <c r="F2347" s="148" t="b">
        <v>0</v>
      </c>
      <c r="J2347" s="2" t="str">
        <f>IF(B2347="","",_xlfn.XLOOKUP(B2347,Données!$P$2:$P$11,Données!$Q$2:$Q$11,""))</f>
        <v/>
      </c>
    </row>
    <row r="2348" spans="1:10" ht="24.75" customHeight="1" x14ac:dyDescent="0.25">
      <c r="A2348" s="100"/>
      <c r="B2348" s="100"/>
      <c r="C2348" s="100"/>
      <c r="D2348" s="105" t="str">
        <f>IF(OR(Historique!$B2348="",Historique!$C2348=""),"",IF(IFERROR(COUNTIF(INDEX(Données!$E$2:$Z$100,0,MATCH(Historique!$B2348,Données!$E$1:$Z$1,0)),Historique!$C2348),0)&gt;0,"OK","⚠ ERREUR"))</f>
        <v/>
      </c>
      <c r="F2348" s="148" t="b">
        <v>0</v>
      </c>
      <c r="J2348" s="2" t="str">
        <f>IF(B2348="","",_xlfn.XLOOKUP(B2348,Données!$P$2:$P$11,Données!$Q$2:$Q$11,""))</f>
        <v/>
      </c>
    </row>
    <row r="2349" spans="1:10" ht="24.75" customHeight="1" x14ac:dyDescent="0.25">
      <c r="A2349" s="100"/>
      <c r="B2349" s="100"/>
      <c r="C2349" s="100"/>
      <c r="D2349" s="105" t="str">
        <f>IF(OR(Historique!$B2349="",Historique!$C2349=""),"",IF(IFERROR(COUNTIF(INDEX(Données!$E$2:$Z$100,0,MATCH(Historique!$B2349,Données!$E$1:$Z$1,0)),Historique!$C2349),0)&gt;0,"OK","⚠ ERREUR"))</f>
        <v/>
      </c>
      <c r="F2349" s="148" t="b">
        <v>0</v>
      </c>
      <c r="J2349" s="2" t="str">
        <f>IF(B2349="","",_xlfn.XLOOKUP(B2349,Données!$P$2:$P$11,Données!$Q$2:$Q$11,""))</f>
        <v/>
      </c>
    </row>
    <row r="2350" spans="1:10" ht="24.75" customHeight="1" x14ac:dyDescent="0.25">
      <c r="A2350" s="100"/>
      <c r="B2350" s="100"/>
      <c r="C2350" s="100"/>
      <c r="D2350" s="105" t="str">
        <f>IF(OR(Historique!$B2350="",Historique!$C2350=""),"",IF(IFERROR(COUNTIF(INDEX(Données!$E$2:$Z$100,0,MATCH(Historique!$B2350,Données!$E$1:$Z$1,0)),Historique!$C2350),0)&gt;0,"OK","⚠ ERREUR"))</f>
        <v/>
      </c>
      <c r="F2350" s="148" t="b">
        <v>0</v>
      </c>
      <c r="J2350" s="2" t="str">
        <f>IF(B2350="","",_xlfn.XLOOKUP(B2350,Données!$P$2:$P$11,Données!$Q$2:$Q$11,""))</f>
        <v/>
      </c>
    </row>
    <row r="2351" spans="1:10" ht="24.75" customHeight="1" x14ac:dyDescent="0.25">
      <c r="A2351" s="100"/>
      <c r="B2351" s="100"/>
      <c r="C2351" s="100"/>
      <c r="D2351" s="105" t="str">
        <f>IF(OR(Historique!$B2351="",Historique!$C2351=""),"",IF(IFERROR(COUNTIF(INDEX(Données!$E$2:$Z$100,0,MATCH(Historique!$B2351,Données!$E$1:$Z$1,0)),Historique!$C2351),0)&gt;0,"OK","⚠ ERREUR"))</f>
        <v/>
      </c>
      <c r="F2351" s="148" t="b">
        <v>0</v>
      </c>
      <c r="J2351" s="2" t="str">
        <f>IF(B2351="","",_xlfn.XLOOKUP(B2351,Données!$P$2:$P$11,Données!$Q$2:$Q$11,""))</f>
        <v/>
      </c>
    </row>
    <row r="2352" spans="1:10" ht="24.75" customHeight="1" x14ac:dyDescent="0.25">
      <c r="A2352" s="100"/>
      <c r="B2352" s="100"/>
      <c r="C2352" s="100"/>
      <c r="D2352" s="105" t="str">
        <f>IF(OR(Historique!$B2352="",Historique!$C2352=""),"",IF(IFERROR(COUNTIF(INDEX(Données!$E$2:$Z$100,0,MATCH(Historique!$B2352,Données!$E$1:$Z$1,0)),Historique!$C2352),0)&gt;0,"OK","⚠ ERREUR"))</f>
        <v/>
      </c>
      <c r="F2352" s="148" t="b">
        <v>0</v>
      </c>
      <c r="J2352" s="2" t="str">
        <f>IF(B2352="","",_xlfn.XLOOKUP(B2352,Données!$P$2:$P$11,Données!$Q$2:$Q$11,""))</f>
        <v/>
      </c>
    </row>
    <row r="2353" spans="1:10" ht="24.75" customHeight="1" x14ac:dyDescent="0.25">
      <c r="A2353" s="100"/>
      <c r="B2353" s="100"/>
      <c r="C2353" s="100"/>
      <c r="D2353" s="105" t="str">
        <f>IF(OR(Historique!$B2353="",Historique!$C2353=""),"",IF(IFERROR(COUNTIF(INDEX(Données!$E$2:$Z$100,0,MATCH(Historique!$B2353,Données!$E$1:$Z$1,0)),Historique!$C2353),0)&gt;0,"OK","⚠ ERREUR"))</f>
        <v/>
      </c>
      <c r="F2353" s="148" t="b">
        <v>0</v>
      </c>
      <c r="J2353" s="2" t="str">
        <f>IF(B2353="","",_xlfn.XLOOKUP(B2353,Données!$P$2:$P$11,Données!$Q$2:$Q$11,""))</f>
        <v/>
      </c>
    </row>
    <row r="2354" spans="1:10" ht="24.75" customHeight="1" x14ac:dyDescent="0.25">
      <c r="A2354" s="100"/>
      <c r="B2354" s="100"/>
      <c r="C2354" s="100"/>
      <c r="D2354" s="105" t="str">
        <f>IF(OR(Historique!$B2354="",Historique!$C2354=""),"",IF(IFERROR(COUNTIF(INDEX(Données!$E$2:$Z$100,0,MATCH(Historique!$B2354,Données!$E$1:$Z$1,0)),Historique!$C2354),0)&gt;0,"OK","⚠ ERREUR"))</f>
        <v/>
      </c>
      <c r="F2354" s="148" t="b">
        <v>0</v>
      </c>
      <c r="J2354" s="2" t="str">
        <f>IF(B2354="","",_xlfn.XLOOKUP(B2354,Données!$P$2:$P$11,Données!$Q$2:$Q$11,""))</f>
        <v/>
      </c>
    </row>
    <row r="2355" spans="1:10" ht="24.75" customHeight="1" x14ac:dyDescent="0.25">
      <c r="A2355" s="100"/>
      <c r="B2355" s="100"/>
      <c r="C2355" s="100"/>
      <c r="D2355" s="105" t="str">
        <f>IF(OR(Historique!$B2355="",Historique!$C2355=""),"",IF(IFERROR(COUNTIF(INDEX(Données!$E$2:$Z$100,0,MATCH(Historique!$B2355,Données!$E$1:$Z$1,0)),Historique!$C2355),0)&gt;0,"OK","⚠ ERREUR"))</f>
        <v/>
      </c>
      <c r="F2355" s="148" t="b">
        <v>0</v>
      </c>
      <c r="J2355" s="2" t="str">
        <f>IF(B2355="","",_xlfn.XLOOKUP(B2355,Données!$P$2:$P$11,Données!$Q$2:$Q$11,""))</f>
        <v/>
      </c>
    </row>
    <row r="2356" spans="1:10" ht="24.75" customHeight="1" x14ac:dyDescent="0.25">
      <c r="A2356" s="100"/>
      <c r="B2356" s="100"/>
      <c r="C2356" s="100"/>
      <c r="D2356" s="105" t="str">
        <f>IF(OR(Historique!$B2356="",Historique!$C2356=""),"",IF(IFERROR(COUNTIF(INDEX(Données!$E$2:$Z$100,0,MATCH(Historique!$B2356,Données!$E$1:$Z$1,0)),Historique!$C2356),0)&gt;0,"OK","⚠ ERREUR"))</f>
        <v/>
      </c>
      <c r="F2356" s="148" t="b">
        <v>0</v>
      </c>
      <c r="J2356" s="2" t="str">
        <f>IF(B2356="","",_xlfn.XLOOKUP(B2356,Données!$P$2:$P$11,Données!$Q$2:$Q$11,""))</f>
        <v/>
      </c>
    </row>
    <row r="2357" spans="1:10" ht="24.75" customHeight="1" x14ac:dyDescent="0.25">
      <c r="A2357" s="100"/>
      <c r="B2357" s="100"/>
      <c r="C2357" s="100"/>
      <c r="D2357" s="105" t="str">
        <f>IF(OR(Historique!$B2357="",Historique!$C2357=""),"",IF(IFERROR(COUNTIF(INDEX(Données!$E$2:$Z$100,0,MATCH(Historique!$B2357,Données!$E$1:$Z$1,0)),Historique!$C2357),0)&gt;0,"OK","⚠ ERREUR"))</f>
        <v/>
      </c>
      <c r="F2357" s="148" t="b">
        <v>0</v>
      </c>
      <c r="J2357" s="2" t="str">
        <f>IF(B2357="","",_xlfn.XLOOKUP(B2357,Données!$P$2:$P$11,Données!$Q$2:$Q$11,""))</f>
        <v/>
      </c>
    </row>
    <row r="2358" spans="1:10" ht="24.75" customHeight="1" x14ac:dyDescent="0.25">
      <c r="A2358" s="100"/>
      <c r="B2358" s="100"/>
      <c r="C2358" s="100"/>
      <c r="D2358" s="105" t="str">
        <f>IF(OR(Historique!$B2358="",Historique!$C2358=""),"",IF(IFERROR(COUNTIF(INDEX(Données!$E$2:$Z$100,0,MATCH(Historique!$B2358,Données!$E$1:$Z$1,0)),Historique!$C2358),0)&gt;0,"OK","⚠ ERREUR"))</f>
        <v/>
      </c>
      <c r="F2358" s="148" t="b">
        <v>0</v>
      </c>
      <c r="J2358" s="2" t="str">
        <f>IF(B2358="","",_xlfn.XLOOKUP(B2358,Données!$P$2:$P$11,Données!$Q$2:$Q$11,""))</f>
        <v/>
      </c>
    </row>
    <row r="2359" spans="1:10" ht="24.75" customHeight="1" x14ac:dyDescent="0.25">
      <c r="A2359" s="100"/>
      <c r="B2359" s="100"/>
      <c r="C2359" s="100"/>
      <c r="D2359" s="105" t="str">
        <f>IF(OR(Historique!$B2359="",Historique!$C2359=""),"",IF(IFERROR(COUNTIF(INDEX(Données!$E$2:$Z$100,0,MATCH(Historique!$B2359,Données!$E$1:$Z$1,0)),Historique!$C2359),0)&gt;0,"OK","⚠ ERREUR"))</f>
        <v/>
      </c>
      <c r="F2359" s="148" t="b">
        <v>0</v>
      </c>
      <c r="J2359" s="2" t="str">
        <f>IF(B2359="","",_xlfn.XLOOKUP(B2359,Données!$P$2:$P$11,Données!$Q$2:$Q$11,""))</f>
        <v/>
      </c>
    </row>
    <row r="2360" spans="1:10" ht="24.75" customHeight="1" x14ac:dyDescent="0.25">
      <c r="A2360" s="100"/>
      <c r="B2360" s="100"/>
      <c r="C2360" s="100"/>
      <c r="D2360" s="105" t="str">
        <f>IF(OR(Historique!$B2360="",Historique!$C2360=""),"",IF(IFERROR(COUNTIF(INDEX(Données!$E$2:$Z$100,0,MATCH(Historique!$B2360,Données!$E$1:$Z$1,0)),Historique!$C2360),0)&gt;0,"OK","⚠ ERREUR"))</f>
        <v/>
      </c>
      <c r="F2360" s="148" t="b">
        <v>0</v>
      </c>
      <c r="J2360" s="2" t="str">
        <f>IF(B2360="","",_xlfn.XLOOKUP(B2360,Données!$P$2:$P$11,Données!$Q$2:$Q$11,""))</f>
        <v/>
      </c>
    </row>
    <row r="2361" spans="1:10" ht="24.75" customHeight="1" x14ac:dyDescent="0.25">
      <c r="A2361" s="100"/>
      <c r="B2361" s="100"/>
      <c r="C2361" s="100"/>
      <c r="D2361" s="105" t="str">
        <f>IF(OR(Historique!$B2361="",Historique!$C2361=""),"",IF(IFERROR(COUNTIF(INDEX(Données!$E$2:$Z$100,0,MATCH(Historique!$B2361,Données!$E$1:$Z$1,0)),Historique!$C2361),0)&gt;0,"OK","⚠ ERREUR"))</f>
        <v/>
      </c>
      <c r="F2361" s="148" t="b">
        <v>0</v>
      </c>
      <c r="J2361" s="2" t="str">
        <f>IF(B2361="","",_xlfn.XLOOKUP(B2361,Données!$P$2:$P$11,Données!$Q$2:$Q$11,""))</f>
        <v/>
      </c>
    </row>
    <row r="2362" spans="1:10" ht="24.75" customHeight="1" x14ac:dyDescent="0.25">
      <c r="A2362" s="100"/>
      <c r="B2362" s="100"/>
      <c r="C2362" s="100"/>
      <c r="D2362" s="105" t="str">
        <f>IF(OR(Historique!$B2362="",Historique!$C2362=""),"",IF(IFERROR(COUNTIF(INDEX(Données!$E$2:$Z$100,0,MATCH(Historique!$B2362,Données!$E$1:$Z$1,0)),Historique!$C2362),0)&gt;0,"OK","⚠ ERREUR"))</f>
        <v/>
      </c>
      <c r="F2362" s="148" t="b">
        <v>0</v>
      </c>
      <c r="J2362" s="2" t="str">
        <f>IF(B2362="","",_xlfn.XLOOKUP(B2362,Données!$P$2:$P$11,Données!$Q$2:$Q$11,""))</f>
        <v/>
      </c>
    </row>
    <row r="2363" spans="1:10" ht="24.75" customHeight="1" x14ac:dyDescent="0.25">
      <c r="A2363" s="100"/>
      <c r="B2363" s="100"/>
      <c r="C2363" s="100"/>
      <c r="D2363" s="105" t="str">
        <f>IF(OR(Historique!$B2363="",Historique!$C2363=""),"",IF(IFERROR(COUNTIF(INDEX(Données!$E$2:$Z$100,0,MATCH(Historique!$B2363,Données!$E$1:$Z$1,0)),Historique!$C2363),0)&gt;0,"OK","⚠ ERREUR"))</f>
        <v/>
      </c>
      <c r="F2363" s="148" t="b">
        <v>0</v>
      </c>
      <c r="J2363" s="2" t="str">
        <f>IF(B2363="","",_xlfn.XLOOKUP(B2363,Données!$P$2:$P$11,Données!$Q$2:$Q$11,""))</f>
        <v/>
      </c>
    </row>
    <row r="2364" spans="1:10" ht="24.75" customHeight="1" x14ac:dyDescent="0.25">
      <c r="A2364" s="100"/>
      <c r="B2364" s="100"/>
      <c r="C2364" s="100"/>
      <c r="D2364" s="105" t="str">
        <f>IF(OR(Historique!$B2364="",Historique!$C2364=""),"",IF(IFERROR(COUNTIF(INDEX(Données!$E$2:$Z$100,0,MATCH(Historique!$B2364,Données!$E$1:$Z$1,0)),Historique!$C2364),0)&gt;0,"OK","⚠ ERREUR"))</f>
        <v/>
      </c>
      <c r="F2364" s="148" t="b">
        <v>0</v>
      </c>
      <c r="J2364" s="2" t="str">
        <f>IF(B2364="","",_xlfn.XLOOKUP(B2364,Données!$P$2:$P$11,Données!$Q$2:$Q$11,""))</f>
        <v/>
      </c>
    </row>
    <row r="2365" spans="1:10" ht="24.75" customHeight="1" x14ac:dyDescent="0.25">
      <c r="A2365" s="100"/>
      <c r="B2365" s="100"/>
      <c r="C2365" s="100"/>
      <c r="D2365" s="105" t="str">
        <f>IF(OR(Historique!$B2365="",Historique!$C2365=""),"",IF(IFERROR(COUNTIF(INDEX(Données!$E$2:$Z$100,0,MATCH(Historique!$B2365,Données!$E$1:$Z$1,0)),Historique!$C2365),0)&gt;0,"OK","⚠ ERREUR"))</f>
        <v/>
      </c>
      <c r="F2365" s="148" t="b">
        <v>0</v>
      </c>
      <c r="J2365" s="2" t="str">
        <f>IF(B2365="","",_xlfn.XLOOKUP(B2365,Données!$P$2:$P$11,Données!$Q$2:$Q$11,""))</f>
        <v/>
      </c>
    </row>
    <row r="2366" spans="1:10" ht="24.75" customHeight="1" x14ac:dyDescent="0.25">
      <c r="A2366" s="100"/>
      <c r="B2366" s="100"/>
      <c r="C2366" s="100"/>
      <c r="D2366" s="105" t="str">
        <f>IF(OR(Historique!$B2366="",Historique!$C2366=""),"",IF(IFERROR(COUNTIF(INDEX(Données!$E$2:$Z$100,0,MATCH(Historique!$B2366,Données!$E$1:$Z$1,0)),Historique!$C2366),0)&gt;0,"OK","⚠ ERREUR"))</f>
        <v/>
      </c>
      <c r="F2366" s="148" t="b">
        <v>0</v>
      </c>
      <c r="J2366" s="2" t="str">
        <f>IF(B2366="","",_xlfn.XLOOKUP(B2366,Données!$P$2:$P$11,Données!$Q$2:$Q$11,""))</f>
        <v/>
      </c>
    </row>
    <row r="2367" spans="1:10" ht="24.75" customHeight="1" x14ac:dyDescent="0.25">
      <c r="A2367" s="100"/>
      <c r="B2367" s="100"/>
      <c r="C2367" s="100"/>
      <c r="D2367" s="105" t="str">
        <f>IF(OR(Historique!$B2367="",Historique!$C2367=""),"",IF(IFERROR(COUNTIF(INDEX(Données!$E$2:$Z$100,0,MATCH(Historique!$B2367,Données!$E$1:$Z$1,0)),Historique!$C2367),0)&gt;0,"OK","⚠ ERREUR"))</f>
        <v/>
      </c>
      <c r="F2367" s="148" t="b">
        <v>0</v>
      </c>
      <c r="J2367" s="2" t="str">
        <f>IF(B2367="","",_xlfn.XLOOKUP(B2367,Données!$P$2:$P$11,Données!$Q$2:$Q$11,""))</f>
        <v/>
      </c>
    </row>
    <row r="2368" spans="1:10" ht="24.75" customHeight="1" x14ac:dyDescent="0.25">
      <c r="A2368" s="100"/>
      <c r="B2368" s="100"/>
      <c r="C2368" s="100"/>
      <c r="D2368" s="105" t="str">
        <f>IF(OR(Historique!$B2368="",Historique!$C2368=""),"",IF(IFERROR(COUNTIF(INDEX(Données!$E$2:$Z$100,0,MATCH(Historique!$B2368,Données!$E$1:$Z$1,0)),Historique!$C2368),0)&gt;0,"OK","⚠ ERREUR"))</f>
        <v/>
      </c>
      <c r="F2368" s="148" t="b">
        <v>0</v>
      </c>
      <c r="J2368" s="2" t="str">
        <f>IF(B2368="","",_xlfn.XLOOKUP(B2368,Données!$P$2:$P$11,Données!$Q$2:$Q$11,""))</f>
        <v/>
      </c>
    </row>
    <row r="2369" spans="1:10" ht="24.75" customHeight="1" x14ac:dyDescent="0.25">
      <c r="A2369" s="100"/>
      <c r="B2369" s="100"/>
      <c r="C2369" s="100"/>
      <c r="D2369" s="105" t="str">
        <f>IF(OR(Historique!$B2369="",Historique!$C2369=""),"",IF(IFERROR(COUNTIF(INDEX(Données!$E$2:$Z$100,0,MATCH(Historique!$B2369,Données!$E$1:$Z$1,0)),Historique!$C2369),0)&gt;0,"OK","⚠ ERREUR"))</f>
        <v/>
      </c>
      <c r="F2369" s="148" t="b">
        <v>0</v>
      </c>
      <c r="J2369" s="2" t="str">
        <f>IF(B2369="","",_xlfn.XLOOKUP(B2369,Données!$P$2:$P$11,Données!$Q$2:$Q$11,""))</f>
        <v/>
      </c>
    </row>
    <row r="2370" spans="1:10" ht="24.75" customHeight="1" x14ac:dyDescent="0.25">
      <c r="A2370" s="100"/>
      <c r="B2370" s="100"/>
      <c r="C2370" s="100"/>
      <c r="D2370" s="105" t="str">
        <f>IF(OR(Historique!$B2370="",Historique!$C2370=""),"",IF(IFERROR(COUNTIF(INDEX(Données!$E$2:$Z$100,0,MATCH(Historique!$B2370,Données!$E$1:$Z$1,0)),Historique!$C2370),0)&gt;0,"OK","⚠ ERREUR"))</f>
        <v/>
      </c>
      <c r="F2370" s="148" t="b">
        <v>0</v>
      </c>
      <c r="J2370" s="2" t="str">
        <f>IF(B2370="","",_xlfn.XLOOKUP(B2370,Données!$P$2:$P$11,Données!$Q$2:$Q$11,""))</f>
        <v/>
      </c>
    </row>
    <row r="2371" spans="1:10" ht="24.75" customHeight="1" x14ac:dyDescent="0.25">
      <c r="A2371" s="100"/>
      <c r="B2371" s="100"/>
      <c r="C2371" s="100"/>
      <c r="D2371" s="105" t="str">
        <f>IF(OR(Historique!$B2371="",Historique!$C2371=""),"",IF(IFERROR(COUNTIF(INDEX(Données!$E$2:$Z$100,0,MATCH(Historique!$B2371,Données!$E$1:$Z$1,0)),Historique!$C2371),0)&gt;0,"OK","⚠ ERREUR"))</f>
        <v/>
      </c>
      <c r="F2371" s="148" t="b">
        <v>0</v>
      </c>
      <c r="J2371" s="2" t="str">
        <f>IF(B2371="","",_xlfn.XLOOKUP(B2371,Données!$P$2:$P$11,Données!$Q$2:$Q$11,""))</f>
        <v/>
      </c>
    </row>
    <row r="2372" spans="1:10" ht="24.75" customHeight="1" x14ac:dyDescent="0.25">
      <c r="A2372" s="100"/>
      <c r="B2372" s="100"/>
      <c r="C2372" s="100"/>
      <c r="D2372" s="105" t="str">
        <f>IF(OR(Historique!$B2372="",Historique!$C2372=""),"",IF(IFERROR(COUNTIF(INDEX(Données!$E$2:$Z$100,0,MATCH(Historique!$B2372,Données!$E$1:$Z$1,0)),Historique!$C2372),0)&gt;0,"OK","⚠ ERREUR"))</f>
        <v/>
      </c>
      <c r="F2372" s="148" t="b">
        <v>0</v>
      </c>
      <c r="J2372" s="2" t="str">
        <f>IF(B2372="","",_xlfn.XLOOKUP(B2372,Données!$P$2:$P$11,Données!$Q$2:$Q$11,""))</f>
        <v/>
      </c>
    </row>
    <row r="2373" spans="1:10" ht="24.75" customHeight="1" x14ac:dyDescent="0.25">
      <c r="A2373" s="100"/>
      <c r="B2373" s="100"/>
      <c r="C2373" s="100"/>
      <c r="D2373" s="105" t="str">
        <f>IF(OR(Historique!$B2373="",Historique!$C2373=""),"",IF(IFERROR(COUNTIF(INDEX(Données!$E$2:$Z$100,0,MATCH(Historique!$B2373,Données!$E$1:$Z$1,0)),Historique!$C2373),0)&gt;0,"OK","⚠ ERREUR"))</f>
        <v/>
      </c>
      <c r="F2373" s="148" t="b">
        <v>0</v>
      </c>
      <c r="J2373" s="2" t="str">
        <f>IF(B2373="","",_xlfn.XLOOKUP(B2373,Données!$P$2:$P$11,Données!$Q$2:$Q$11,""))</f>
        <v/>
      </c>
    </row>
    <row r="2374" spans="1:10" ht="24.75" customHeight="1" x14ac:dyDescent="0.25">
      <c r="A2374" s="100"/>
      <c r="B2374" s="100"/>
      <c r="C2374" s="100"/>
      <c r="D2374" s="105" t="str">
        <f>IF(OR(Historique!$B2374="",Historique!$C2374=""),"",IF(IFERROR(COUNTIF(INDEX(Données!$E$2:$Z$100,0,MATCH(Historique!$B2374,Données!$E$1:$Z$1,0)),Historique!$C2374),0)&gt;0,"OK","⚠ ERREUR"))</f>
        <v/>
      </c>
      <c r="F2374" s="148" t="b">
        <v>0</v>
      </c>
      <c r="J2374" s="2" t="str">
        <f>IF(B2374="","",_xlfn.XLOOKUP(B2374,Données!$P$2:$P$11,Données!$Q$2:$Q$11,""))</f>
        <v/>
      </c>
    </row>
    <row r="2375" spans="1:10" ht="24.75" customHeight="1" x14ac:dyDescent="0.25">
      <c r="A2375" s="100"/>
      <c r="B2375" s="100"/>
      <c r="C2375" s="100"/>
      <c r="D2375" s="105" t="str">
        <f>IF(OR(Historique!$B2375="",Historique!$C2375=""),"",IF(IFERROR(COUNTIF(INDEX(Données!$E$2:$Z$100,0,MATCH(Historique!$B2375,Données!$E$1:$Z$1,0)),Historique!$C2375),0)&gt;0,"OK","⚠ ERREUR"))</f>
        <v/>
      </c>
      <c r="F2375" s="148" t="b">
        <v>0</v>
      </c>
      <c r="J2375" s="2" t="str">
        <f>IF(B2375="","",_xlfn.XLOOKUP(B2375,Données!$P$2:$P$11,Données!$Q$2:$Q$11,""))</f>
        <v/>
      </c>
    </row>
    <row r="2376" spans="1:10" ht="24.75" customHeight="1" x14ac:dyDescent="0.25">
      <c r="A2376" s="100"/>
      <c r="B2376" s="100"/>
      <c r="C2376" s="100"/>
      <c r="D2376" s="105" t="str">
        <f>IF(OR(Historique!$B2376="",Historique!$C2376=""),"",IF(IFERROR(COUNTIF(INDEX(Données!$E$2:$Z$100,0,MATCH(Historique!$B2376,Données!$E$1:$Z$1,0)),Historique!$C2376),0)&gt;0,"OK","⚠ ERREUR"))</f>
        <v/>
      </c>
      <c r="F2376" s="148" t="b">
        <v>0</v>
      </c>
      <c r="J2376" s="2" t="str">
        <f>IF(B2376="","",_xlfn.XLOOKUP(B2376,Données!$P$2:$P$11,Données!$Q$2:$Q$11,""))</f>
        <v/>
      </c>
    </row>
    <row r="2377" spans="1:10" ht="24.75" customHeight="1" x14ac:dyDescent="0.25">
      <c r="A2377" s="100"/>
      <c r="B2377" s="100"/>
      <c r="C2377" s="100"/>
      <c r="D2377" s="105" t="str">
        <f>IF(OR(Historique!$B2377="",Historique!$C2377=""),"",IF(IFERROR(COUNTIF(INDEX(Données!$E$2:$Z$100,0,MATCH(Historique!$B2377,Données!$E$1:$Z$1,0)),Historique!$C2377),0)&gt;0,"OK","⚠ ERREUR"))</f>
        <v/>
      </c>
      <c r="F2377" s="148" t="b">
        <v>0</v>
      </c>
      <c r="J2377" s="2" t="str">
        <f>IF(B2377="","",_xlfn.XLOOKUP(B2377,Données!$P$2:$P$11,Données!$Q$2:$Q$11,""))</f>
        <v/>
      </c>
    </row>
    <row r="2378" spans="1:10" ht="24.75" customHeight="1" x14ac:dyDescent="0.25">
      <c r="A2378" s="100"/>
      <c r="B2378" s="100"/>
      <c r="C2378" s="100"/>
      <c r="D2378" s="105" t="str">
        <f>IF(OR(Historique!$B2378="",Historique!$C2378=""),"",IF(IFERROR(COUNTIF(INDEX(Données!$E$2:$Z$100,0,MATCH(Historique!$B2378,Données!$E$1:$Z$1,0)),Historique!$C2378),0)&gt;0,"OK","⚠ ERREUR"))</f>
        <v/>
      </c>
      <c r="F2378" s="148" t="b">
        <v>0</v>
      </c>
      <c r="J2378" s="2" t="str">
        <f>IF(B2378="","",_xlfn.XLOOKUP(B2378,Données!$P$2:$P$11,Données!$Q$2:$Q$11,""))</f>
        <v/>
      </c>
    </row>
    <row r="2379" spans="1:10" ht="24.75" customHeight="1" x14ac:dyDescent="0.25">
      <c r="A2379" s="100"/>
      <c r="B2379" s="100"/>
      <c r="C2379" s="100"/>
      <c r="D2379" s="105" t="str">
        <f>IF(OR(Historique!$B2379="",Historique!$C2379=""),"",IF(IFERROR(COUNTIF(INDEX(Données!$E$2:$Z$100,0,MATCH(Historique!$B2379,Données!$E$1:$Z$1,0)),Historique!$C2379),0)&gt;0,"OK","⚠ ERREUR"))</f>
        <v/>
      </c>
      <c r="F2379" s="148" t="b">
        <v>0</v>
      </c>
      <c r="J2379" s="2" t="str">
        <f>IF(B2379="","",_xlfn.XLOOKUP(B2379,Données!$P$2:$P$11,Données!$Q$2:$Q$11,""))</f>
        <v/>
      </c>
    </row>
    <row r="2380" spans="1:10" ht="24.75" customHeight="1" x14ac:dyDescent="0.25">
      <c r="A2380" s="100"/>
      <c r="B2380" s="100"/>
      <c r="C2380" s="100"/>
      <c r="D2380" s="105" t="str">
        <f>IF(OR(Historique!$B2380="",Historique!$C2380=""),"",IF(IFERROR(COUNTIF(INDEX(Données!$E$2:$Z$100,0,MATCH(Historique!$B2380,Données!$E$1:$Z$1,0)),Historique!$C2380),0)&gt;0,"OK","⚠ ERREUR"))</f>
        <v/>
      </c>
      <c r="F2380" s="148" t="b">
        <v>0</v>
      </c>
      <c r="J2380" s="2" t="str">
        <f>IF(B2380="","",_xlfn.XLOOKUP(B2380,Données!$P$2:$P$11,Données!$Q$2:$Q$11,""))</f>
        <v/>
      </c>
    </row>
    <row r="2381" spans="1:10" ht="24.75" customHeight="1" x14ac:dyDescent="0.25">
      <c r="A2381" s="100"/>
      <c r="B2381" s="100"/>
      <c r="C2381" s="100"/>
      <c r="D2381" s="105" t="str">
        <f>IF(OR(Historique!$B2381="",Historique!$C2381=""),"",IF(IFERROR(COUNTIF(INDEX(Données!$E$2:$Z$100,0,MATCH(Historique!$B2381,Données!$E$1:$Z$1,0)),Historique!$C2381),0)&gt;0,"OK","⚠ ERREUR"))</f>
        <v/>
      </c>
      <c r="F2381" s="148" t="b">
        <v>0</v>
      </c>
      <c r="J2381" s="2" t="str">
        <f>IF(B2381="","",_xlfn.XLOOKUP(B2381,Données!$P$2:$P$11,Données!$Q$2:$Q$11,""))</f>
        <v/>
      </c>
    </row>
    <row r="2382" spans="1:10" ht="24.75" customHeight="1" x14ac:dyDescent="0.25">
      <c r="A2382" s="100"/>
      <c r="B2382" s="100"/>
      <c r="C2382" s="100"/>
      <c r="D2382" s="105" t="str">
        <f>IF(OR(Historique!$B2382="",Historique!$C2382=""),"",IF(IFERROR(COUNTIF(INDEX(Données!$E$2:$Z$100,0,MATCH(Historique!$B2382,Données!$E$1:$Z$1,0)),Historique!$C2382),0)&gt;0,"OK","⚠ ERREUR"))</f>
        <v/>
      </c>
      <c r="F2382" s="148" t="b">
        <v>0</v>
      </c>
      <c r="J2382" s="2" t="str">
        <f>IF(B2382="","",_xlfn.XLOOKUP(B2382,Données!$P$2:$P$11,Données!$Q$2:$Q$11,""))</f>
        <v/>
      </c>
    </row>
    <row r="2383" spans="1:10" ht="24.75" customHeight="1" x14ac:dyDescent="0.25">
      <c r="A2383" s="100"/>
      <c r="B2383" s="100"/>
      <c r="C2383" s="100"/>
      <c r="D2383" s="105" t="str">
        <f>IF(OR(Historique!$B2383="",Historique!$C2383=""),"",IF(IFERROR(COUNTIF(INDEX(Données!$E$2:$Z$100,0,MATCH(Historique!$B2383,Données!$E$1:$Z$1,0)),Historique!$C2383),0)&gt;0,"OK","⚠ ERREUR"))</f>
        <v/>
      </c>
      <c r="F2383" s="148" t="b">
        <v>0</v>
      </c>
      <c r="J2383" s="2" t="str">
        <f>IF(B2383="","",_xlfn.XLOOKUP(B2383,Données!$P$2:$P$11,Données!$Q$2:$Q$11,""))</f>
        <v/>
      </c>
    </row>
    <row r="2384" spans="1:10" ht="24.75" customHeight="1" x14ac:dyDescent="0.25">
      <c r="A2384" s="100"/>
      <c r="B2384" s="100"/>
      <c r="C2384" s="100"/>
      <c r="D2384" s="105" t="str">
        <f>IF(OR(Historique!$B2384="",Historique!$C2384=""),"",IF(IFERROR(COUNTIF(INDEX(Données!$E$2:$Z$100,0,MATCH(Historique!$B2384,Données!$E$1:$Z$1,0)),Historique!$C2384),0)&gt;0,"OK","⚠ ERREUR"))</f>
        <v/>
      </c>
      <c r="F2384" s="148" t="b">
        <v>0</v>
      </c>
      <c r="J2384" s="2" t="str">
        <f>IF(B2384="","",_xlfn.XLOOKUP(B2384,Données!$P$2:$P$11,Données!$Q$2:$Q$11,""))</f>
        <v/>
      </c>
    </row>
    <row r="2385" spans="1:10" ht="24.75" customHeight="1" x14ac:dyDescent="0.25">
      <c r="A2385" s="100"/>
      <c r="B2385" s="100"/>
      <c r="C2385" s="100"/>
      <c r="D2385" s="105" t="str">
        <f>IF(OR(Historique!$B2385="",Historique!$C2385=""),"",IF(IFERROR(COUNTIF(INDEX(Données!$E$2:$Z$100,0,MATCH(Historique!$B2385,Données!$E$1:$Z$1,0)),Historique!$C2385),0)&gt;0,"OK","⚠ ERREUR"))</f>
        <v/>
      </c>
      <c r="F2385" s="148" t="b">
        <v>0</v>
      </c>
      <c r="J2385" s="2" t="str">
        <f>IF(B2385="","",_xlfn.XLOOKUP(B2385,Données!$P$2:$P$11,Données!$Q$2:$Q$11,""))</f>
        <v/>
      </c>
    </row>
    <row r="2386" spans="1:10" ht="24.75" customHeight="1" x14ac:dyDescent="0.25">
      <c r="A2386" s="100"/>
      <c r="B2386" s="100"/>
      <c r="C2386" s="100"/>
      <c r="D2386" s="105" t="str">
        <f>IF(OR(Historique!$B2386="",Historique!$C2386=""),"",IF(IFERROR(COUNTIF(INDEX(Données!$E$2:$Z$100,0,MATCH(Historique!$B2386,Données!$E$1:$Z$1,0)),Historique!$C2386),0)&gt;0,"OK","⚠ ERREUR"))</f>
        <v/>
      </c>
      <c r="F2386" s="148" t="b">
        <v>0</v>
      </c>
      <c r="J2386" s="2" t="str">
        <f>IF(B2386="","",_xlfn.XLOOKUP(B2386,Données!$P$2:$P$11,Données!$Q$2:$Q$11,""))</f>
        <v/>
      </c>
    </row>
    <row r="2387" spans="1:10" ht="24.75" customHeight="1" x14ac:dyDescent="0.25">
      <c r="A2387" s="100"/>
      <c r="B2387" s="100"/>
      <c r="C2387" s="100"/>
      <c r="D2387" s="105" t="str">
        <f>IF(OR(Historique!$B2387="",Historique!$C2387=""),"",IF(IFERROR(COUNTIF(INDEX(Données!$E$2:$Z$100,0,MATCH(Historique!$B2387,Données!$E$1:$Z$1,0)),Historique!$C2387),0)&gt;0,"OK","⚠ ERREUR"))</f>
        <v/>
      </c>
      <c r="F2387" s="148" t="b">
        <v>0</v>
      </c>
      <c r="J2387" s="2" t="str">
        <f>IF(B2387="","",_xlfn.XLOOKUP(B2387,Données!$P$2:$P$11,Données!$Q$2:$Q$11,""))</f>
        <v/>
      </c>
    </row>
    <row r="2388" spans="1:10" ht="24.75" customHeight="1" x14ac:dyDescent="0.25">
      <c r="A2388" s="100"/>
      <c r="B2388" s="100"/>
      <c r="C2388" s="100"/>
      <c r="D2388" s="105" t="str">
        <f>IF(OR(Historique!$B2388="",Historique!$C2388=""),"",IF(IFERROR(COUNTIF(INDEX(Données!$E$2:$Z$100,0,MATCH(Historique!$B2388,Données!$E$1:$Z$1,0)),Historique!$C2388),0)&gt;0,"OK","⚠ ERREUR"))</f>
        <v/>
      </c>
      <c r="F2388" s="148" t="b">
        <v>0</v>
      </c>
      <c r="J2388" s="2" t="str">
        <f>IF(B2388="","",_xlfn.XLOOKUP(B2388,Données!$P$2:$P$11,Données!$Q$2:$Q$11,""))</f>
        <v/>
      </c>
    </row>
    <row r="2389" spans="1:10" ht="24.75" customHeight="1" x14ac:dyDescent="0.25">
      <c r="A2389" s="100"/>
      <c r="B2389" s="100"/>
      <c r="C2389" s="100"/>
      <c r="D2389" s="105" t="str">
        <f>IF(OR(Historique!$B2389="",Historique!$C2389=""),"",IF(IFERROR(COUNTIF(INDEX(Données!$E$2:$Z$100,0,MATCH(Historique!$B2389,Données!$E$1:$Z$1,0)),Historique!$C2389),0)&gt;0,"OK","⚠ ERREUR"))</f>
        <v/>
      </c>
      <c r="F2389" s="148" t="b">
        <v>0</v>
      </c>
      <c r="J2389" s="2" t="str">
        <f>IF(B2389="","",_xlfn.XLOOKUP(B2389,Données!$P$2:$P$11,Données!$Q$2:$Q$11,""))</f>
        <v/>
      </c>
    </row>
    <row r="2390" spans="1:10" ht="24.75" customHeight="1" x14ac:dyDescent="0.25">
      <c r="A2390" s="100"/>
      <c r="B2390" s="100"/>
      <c r="C2390" s="100"/>
      <c r="D2390" s="105" t="str">
        <f>IF(OR(Historique!$B2390="",Historique!$C2390=""),"",IF(IFERROR(COUNTIF(INDEX(Données!$E$2:$Z$100,0,MATCH(Historique!$B2390,Données!$E$1:$Z$1,0)),Historique!$C2390),0)&gt;0,"OK","⚠ ERREUR"))</f>
        <v/>
      </c>
      <c r="F2390" s="148" t="b">
        <v>0</v>
      </c>
      <c r="J2390" s="2" t="str">
        <f>IF(B2390="","",_xlfn.XLOOKUP(B2390,Données!$P$2:$P$11,Données!$Q$2:$Q$11,""))</f>
        <v/>
      </c>
    </row>
    <row r="2391" spans="1:10" ht="24.75" customHeight="1" x14ac:dyDescent="0.25">
      <c r="A2391" s="100"/>
      <c r="B2391" s="100"/>
      <c r="C2391" s="100"/>
      <c r="D2391" s="105" t="str">
        <f>IF(OR(Historique!$B2391="",Historique!$C2391=""),"",IF(IFERROR(COUNTIF(INDEX(Données!$E$2:$Z$100,0,MATCH(Historique!$B2391,Données!$E$1:$Z$1,0)),Historique!$C2391),0)&gt;0,"OK","⚠ ERREUR"))</f>
        <v/>
      </c>
      <c r="F2391" s="148" t="b">
        <v>0</v>
      </c>
      <c r="J2391" s="2" t="str">
        <f>IF(B2391="","",_xlfn.XLOOKUP(B2391,Données!$P$2:$P$11,Données!$Q$2:$Q$11,""))</f>
        <v/>
      </c>
    </row>
    <row r="2392" spans="1:10" ht="24.75" customHeight="1" x14ac:dyDescent="0.25">
      <c r="A2392" s="100"/>
      <c r="B2392" s="100"/>
      <c r="C2392" s="100"/>
      <c r="D2392" s="105" t="str">
        <f>IF(OR(Historique!$B2392="",Historique!$C2392=""),"",IF(IFERROR(COUNTIF(INDEX(Données!$E$2:$Z$100,0,MATCH(Historique!$B2392,Données!$E$1:$Z$1,0)),Historique!$C2392),0)&gt;0,"OK","⚠ ERREUR"))</f>
        <v/>
      </c>
      <c r="F2392" s="148" t="b">
        <v>0</v>
      </c>
      <c r="J2392" s="2" t="str">
        <f>IF(B2392="","",_xlfn.XLOOKUP(B2392,Données!$P$2:$P$11,Données!$Q$2:$Q$11,""))</f>
        <v/>
      </c>
    </row>
    <row r="2393" spans="1:10" ht="24.75" customHeight="1" x14ac:dyDescent="0.25">
      <c r="A2393" s="100"/>
      <c r="B2393" s="100"/>
      <c r="C2393" s="100"/>
      <c r="D2393" s="105" t="str">
        <f>IF(OR(Historique!$B2393="",Historique!$C2393=""),"",IF(IFERROR(COUNTIF(INDEX(Données!$E$2:$Z$100,0,MATCH(Historique!$B2393,Données!$E$1:$Z$1,0)),Historique!$C2393),0)&gt;0,"OK","⚠ ERREUR"))</f>
        <v/>
      </c>
      <c r="F2393" s="148" t="b">
        <v>0</v>
      </c>
      <c r="J2393" s="2" t="str">
        <f>IF(B2393="","",_xlfn.XLOOKUP(B2393,Données!$P$2:$P$11,Données!$Q$2:$Q$11,""))</f>
        <v/>
      </c>
    </row>
    <row r="2394" spans="1:10" ht="24.75" customHeight="1" x14ac:dyDescent="0.25">
      <c r="A2394" s="100"/>
      <c r="B2394" s="100"/>
      <c r="C2394" s="100"/>
      <c r="D2394" s="105" t="str">
        <f>IF(OR(Historique!$B2394="",Historique!$C2394=""),"",IF(IFERROR(COUNTIF(INDEX(Données!$E$2:$Z$100,0,MATCH(Historique!$B2394,Données!$E$1:$Z$1,0)),Historique!$C2394),0)&gt;0,"OK","⚠ ERREUR"))</f>
        <v/>
      </c>
      <c r="F2394" s="148" t="b">
        <v>0</v>
      </c>
      <c r="J2394" s="2" t="str">
        <f>IF(B2394="","",_xlfn.XLOOKUP(B2394,Données!$P$2:$P$11,Données!$Q$2:$Q$11,""))</f>
        <v/>
      </c>
    </row>
    <row r="2395" spans="1:10" ht="24.75" customHeight="1" x14ac:dyDescent="0.25">
      <c r="A2395" s="100"/>
      <c r="B2395" s="100"/>
      <c r="C2395" s="100"/>
      <c r="D2395" s="105" t="str">
        <f>IF(OR(Historique!$B2395="",Historique!$C2395=""),"",IF(IFERROR(COUNTIF(INDEX(Données!$E$2:$Z$100,0,MATCH(Historique!$B2395,Données!$E$1:$Z$1,0)),Historique!$C2395),0)&gt;0,"OK","⚠ ERREUR"))</f>
        <v/>
      </c>
      <c r="F2395" s="148" t="b">
        <v>0</v>
      </c>
      <c r="J2395" s="2" t="str">
        <f>IF(B2395="","",_xlfn.XLOOKUP(B2395,Données!$P$2:$P$11,Données!$Q$2:$Q$11,""))</f>
        <v/>
      </c>
    </row>
    <row r="2396" spans="1:10" ht="24.75" customHeight="1" x14ac:dyDescent="0.25">
      <c r="A2396" s="100"/>
      <c r="B2396" s="100"/>
      <c r="C2396" s="100"/>
      <c r="D2396" s="105" t="str">
        <f>IF(OR(Historique!$B2396="",Historique!$C2396=""),"",IF(IFERROR(COUNTIF(INDEX(Données!$E$2:$Z$100,0,MATCH(Historique!$B2396,Données!$E$1:$Z$1,0)),Historique!$C2396),0)&gt;0,"OK","⚠ ERREUR"))</f>
        <v/>
      </c>
      <c r="F2396" s="148" t="b">
        <v>0</v>
      </c>
      <c r="J2396" s="2" t="str">
        <f>IF(B2396="","",_xlfn.XLOOKUP(B2396,Données!$P$2:$P$11,Données!$Q$2:$Q$11,""))</f>
        <v/>
      </c>
    </row>
    <row r="2397" spans="1:10" ht="24.75" customHeight="1" x14ac:dyDescent="0.25">
      <c r="A2397" s="100"/>
      <c r="B2397" s="100"/>
      <c r="C2397" s="100"/>
      <c r="D2397" s="105" t="str">
        <f>IF(OR(Historique!$B2397="",Historique!$C2397=""),"",IF(IFERROR(COUNTIF(INDEX(Données!$E$2:$Z$100,0,MATCH(Historique!$B2397,Données!$E$1:$Z$1,0)),Historique!$C2397),0)&gt;0,"OK","⚠ ERREUR"))</f>
        <v/>
      </c>
      <c r="F2397" s="148" t="b">
        <v>0</v>
      </c>
      <c r="J2397" s="2" t="str">
        <f>IF(B2397="","",_xlfn.XLOOKUP(B2397,Données!$P$2:$P$11,Données!$Q$2:$Q$11,""))</f>
        <v/>
      </c>
    </row>
    <row r="2398" spans="1:10" ht="24.75" customHeight="1" x14ac:dyDescent="0.25">
      <c r="A2398" s="100"/>
      <c r="B2398" s="100"/>
      <c r="C2398" s="100"/>
      <c r="D2398" s="105" t="str">
        <f>IF(OR(Historique!$B2398="",Historique!$C2398=""),"",IF(IFERROR(COUNTIF(INDEX(Données!$E$2:$Z$100,0,MATCH(Historique!$B2398,Données!$E$1:$Z$1,0)),Historique!$C2398),0)&gt;0,"OK","⚠ ERREUR"))</f>
        <v/>
      </c>
      <c r="F2398" s="148" t="b">
        <v>0</v>
      </c>
      <c r="J2398" s="2" t="str">
        <f>IF(B2398="","",_xlfn.XLOOKUP(B2398,Données!$P$2:$P$11,Données!$Q$2:$Q$11,""))</f>
        <v/>
      </c>
    </row>
    <row r="2399" spans="1:10" ht="24.75" customHeight="1" x14ac:dyDescent="0.25">
      <c r="A2399" s="100"/>
      <c r="B2399" s="100"/>
      <c r="C2399" s="100"/>
      <c r="D2399" s="105" t="str">
        <f>IF(OR(Historique!$B2399="",Historique!$C2399=""),"",IF(IFERROR(COUNTIF(INDEX(Données!$E$2:$Z$100,0,MATCH(Historique!$B2399,Données!$E$1:$Z$1,0)),Historique!$C2399),0)&gt;0,"OK","⚠ ERREUR"))</f>
        <v/>
      </c>
      <c r="F2399" s="148" t="b">
        <v>0</v>
      </c>
      <c r="J2399" s="2" t="str">
        <f>IF(B2399="","",_xlfn.XLOOKUP(B2399,Données!$P$2:$P$11,Données!$Q$2:$Q$11,""))</f>
        <v/>
      </c>
    </row>
    <row r="2400" spans="1:10" ht="24.75" customHeight="1" x14ac:dyDescent="0.25">
      <c r="A2400" s="100"/>
      <c r="B2400" s="100"/>
      <c r="C2400" s="100"/>
      <c r="D2400" s="105" t="str">
        <f>IF(OR(Historique!$B2400="",Historique!$C2400=""),"",IF(IFERROR(COUNTIF(INDEX(Données!$E$2:$Z$100,0,MATCH(Historique!$B2400,Données!$E$1:$Z$1,0)),Historique!$C2400),0)&gt;0,"OK","⚠ ERREUR"))</f>
        <v/>
      </c>
      <c r="F2400" s="148" t="b">
        <v>0</v>
      </c>
      <c r="J2400" s="2" t="str">
        <f>IF(B2400="","",_xlfn.XLOOKUP(B2400,Données!$P$2:$P$11,Données!$Q$2:$Q$11,""))</f>
        <v/>
      </c>
    </row>
    <row r="2401" spans="1:10" ht="24.75" customHeight="1" x14ac:dyDescent="0.25">
      <c r="A2401" s="100"/>
      <c r="B2401" s="100"/>
      <c r="C2401" s="100"/>
      <c r="D2401" s="105" t="str">
        <f>IF(OR(Historique!$B2401="",Historique!$C2401=""),"",IF(IFERROR(COUNTIF(INDEX(Données!$E$2:$Z$100,0,MATCH(Historique!$B2401,Données!$E$1:$Z$1,0)),Historique!$C2401),0)&gt;0,"OK","⚠ ERREUR"))</f>
        <v/>
      </c>
      <c r="F2401" s="148" t="b">
        <v>0</v>
      </c>
      <c r="J2401" s="2" t="str">
        <f>IF(B2401="","",_xlfn.XLOOKUP(B2401,Données!$P$2:$P$11,Données!$Q$2:$Q$11,""))</f>
        <v/>
      </c>
    </row>
    <row r="2402" spans="1:10" ht="24.75" customHeight="1" x14ac:dyDescent="0.25">
      <c r="A2402" s="100"/>
      <c r="B2402" s="100"/>
      <c r="C2402" s="100"/>
      <c r="D2402" s="105" t="str">
        <f>IF(OR(Historique!$B2402="",Historique!$C2402=""),"",IF(IFERROR(COUNTIF(INDEX(Données!$E$2:$Z$100,0,MATCH(Historique!$B2402,Données!$E$1:$Z$1,0)),Historique!$C2402),0)&gt;0,"OK","⚠ ERREUR"))</f>
        <v/>
      </c>
      <c r="F2402" s="148" t="b">
        <v>0</v>
      </c>
      <c r="J2402" s="2" t="str">
        <f>IF(B2402="","",_xlfn.XLOOKUP(B2402,Données!$P$2:$P$11,Données!$Q$2:$Q$11,""))</f>
        <v/>
      </c>
    </row>
    <row r="2403" spans="1:10" ht="24.75" customHeight="1" x14ac:dyDescent="0.25">
      <c r="A2403" s="100"/>
      <c r="B2403" s="100"/>
      <c r="C2403" s="100"/>
      <c r="D2403" s="105" t="str">
        <f>IF(OR(Historique!$B2403="",Historique!$C2403=""),"",IF(IFERROR(COUNTIF(INDEX(Données!$E$2:$Z$100,0,MATCH(Historique!$B2403,Données!$E$1:$Z$1,0)),Historique!$C2403),0)&gt;0,"OK","⚠ ERREUR"))</f>
        <v/>
      </c>
      <c r="F2403" s="148" t="b">
        <v>0</v>
      </c>
      <c r="J2403" s="2" t="str">
        <f>IF(B2403="","",_xlfn.XLOOKUP(B2403,Données!$P$2:$P$11,Données!$Q$2:$Q$11,""))</f>
        <v/>
      </c>
    </row>
    <row r="2404" spans="1:10" ht="24.75" customHeight="1" x14ac:dyDescent="0.25">
      <c r="A2404" s="100"/>
      <c r="B2404" s="100"/>
      <c r="C2404" s="100"/>
      <c r="D2404" s="105" t="str">
        <f>IF(OR(Historique!$B2404="",Historique!$C2404=""),"",IF(IFERROR(COUNTIF(INDEX(Données!$E$2:$Z$100,0,MATCH(Historique!$B2404,Données!$E$1:$Z$1,0)),Historique!$C2404),0)&gt;0,"OK","⚠ ERREUR"))</f>
        <v/>
      </c>
      <c r="F2404" s="148" t="b">
        <v>0</v>
      </c>
      <c r="J2404" s="2" t="str">
        <f>IF(B2404="","",_xlfn.XLOOKUP(B2404,Données!$P$2:$P$11,Données!$Q$2:$Q$11,""))</f>
        <v/>
      </c>
    </row>
    <row r="2405" spans="1:10" ht="24.75" customHeight="1" x14ac:dyDescent="0.25">
      <c r="A2405" s="100"/>
      <c r="B2405" s="100"/>
      <c r="C2405" s="100"/>
      <c r="D2405" s="105" t="str">
        <f>IF(OR(Historique!$B2405="",Historique!$C2405=""),"",IF(IFERROR(COUNTIF(INDEX(Données!$E$2:$Z$100,0,MATCH(Historique!$B2405,Données!$E$1:$Z$1,0)),Historique!$C2405),0)&gt;0,"OK","⚠ ERREUR"))</f>
        <v/>
      </c>
      <c r="F2405" s="148" t="b">
        <v>0</v>
      </c>
      <c r="J2405" s="2" t="str">
        <f>IF(B2405="","",_xlfn.XLOOKUP(B2405,Données!$P$2:$P$11,Données!$Q$2:$Q$11,""))</f>
        <v/>
      </c>
    </row>
    <row r="2406" spans="1:10" ht="24.75" customHeight="1" x14ac:dyDescent="0.25">
      <c r="A2406" s="100"/>
      <c r="B2406" s="100"/>
      <c r="C2406" s="100"/>
      <c r="D2406" s="105" t="str">
        <f>IF(OR(Historique!$B2406="",Historique!$C2406=""),"",IF(IFERROR(COUNTIF(INDEX(Données!$E$2:$Z$100,0,MATCH(Historique!$B2406,Données!$E$1:$Z$1,0)),Historique!$C2406),0)&gt;0,"OK","⚠ ERREUR"))</f>
        <v/>
      </c>
      <c r="F2406" s="148" t="b">
        <v>0</v>
      </c>
      <c r="J2406" s="2" t="str">
        <f>IF(B2406="","",_xlfn.XLOOKUP(B2406,Données!$P$2:$P$11,Données!$Q$2:$Q$11,""))</f>
        <v/>
      </c>
    </row>
    <row r="2407" spans="1:10" ht="24.75" customHeight="1" x14ac:dyDescent="0.25">
      <c r="A2407" s="100"/>
      <c r="B2407" s="100"/>
      <c r="C2407" s="100"/>
      <c r="D2407" s="105" t="str">
        <f>IF(OR(Historique!$B2407="",Historique!$C2407=""),"",IF(IFERROR(COUNTIF(INDEX(Données!$E$2:$Z$100,0,MATCH(Historique!$B2407,Données!$E$1:$Z$1,0)),Historique!$C2407),0)&gt;0,"OK","⚠ ERREUR"))</f>
        <v/>
      </c>
      <c r="F2407" s="148" t="b">
        <v>0</v>
      </c>
      <c r="J2407" s="2" t="str">
        <f>IF(B2407="","",_xlfn.XLOOKUP(B2407,Données!$P$2:$P$11,Données!$Q$2:$Q$11,""))</f>
        <v/>
      </c>
    </row>
    <row r="2408" spans="1:10" ht="24.75" customHeight="1" x14ac:dyDescent="0.25">
      <c r="A2408" s="100"/>
      <c r="B2408" s="100"/>
      <c r="C2408" s="100"/>
      <c r="D2408" s="105" t="str">
        <f>IF(OR(Historique!$B2408="",Historique!$C2408=""),"",IF(IFERROR(COUNTIF(INDEX(Données!$E$2:$Z$100,0,MATCH(Historique!$B2408,Données!$E$1:$Z$1,0)),Historique!$C2408),0)&gt;0,"OK","⚠ ERREUR"))</f>
        <v/>
      </c>
      <c r="F2408" s="148" t="b">
        <v>0</v>
      </c>
      <c r="J2408" s="2" t="str">
        <f>IF(B2408="","",_xlfn.XLOOKUP(B2408,Données!$P$2:$P$11,Données!$Q$2:$Q$11,""))</f>
        <v/>
      </c>
    </row>
    <row r="2409" spans="1:10" ht="24.75" customHeight="1" x14ac:dyDescent="0.25">
      <c r="A2409" s="100"/>
      <c r="B2409" s="100"/>
      <c r="C2409" s="100"/>
      <c r="D2409" s="105" t="str">
        <f>IF(OR(Historique!$B2409="",Historique!$C2409=""),"",IF(IFERROR(COUNTIF(INDEX(Données!$E$2:$Z$100,0,MATCH(Historique!$B2409,Données!$E$1:$Z$1,0)),Historique!$C2409),0)&gt;0,"OK","⚠ ERREUR"))</f>
        <v/>
      </c>
      <c r="F2409" s="148" t="b">
        <v>0</v>
      </c>
      <c r="J2409" s="2" t="str">
        <f>IF(B2409="","",_xlfn.XLOOKUP(B2409,Données!$P$2:$P$11,Données!$Q$2:$Q$11,""))</f>
        <v/>
      </c>
    </row>
    <row r="2410" spans="1:10" ht="24.75" customHeight="1" x14ac:dyDescent="0.25">
      <c r="A2410" s="100"/>
      <c r="B2410" s="100"/>
      <c r="C2410" s="100"/>
      <c r="D2410" s="105" t="str">
        <f>IF(OR(Historique!$B2410="",Historique!$C2410=""),"",IF(IFERROR(COUNTIF(INDEX(Données!$E$2:$Z$100,0,MATCH(Historique!$B2410,Données!$E$1:$Z$1,0)),Historique!$C2410),0)&gt;0,"OK","⚠ ERREUR"))</f>
        <v/>
      </c>
      <c r="F2410" s="148" t="b">
        <v>0</v>
      </c>
      <c r="J2410" s="2" t="str">
        <f>IF(B2410="","",_xlfn.XLOOKUP(B2410,Données!$P$2:$P$11,Données!$Q$2:$Q$11,""))</f>
        <v/>
      </c>
    </row>
    <row r="2411" spans="1:10" ht="24.75" customHeight="1" x14ac:dyDescent="0.25">
      <c r="A2411" s="100"/>
      <c r="B2411" s="100"/>
      <c r="C2411" s="100"/>
      <c r="D2411" s="105" t="str">
        <f>IF(OR(Historique!$B2411="",Historique!$C2411=""),"",IF(IFERROR(COUNTIF(INDEX(Données!$E$2:$Z$100,0,MATCH(Historique!$B2411,Données!$E$1:$Z$1,0)),Historique!$C2411),0)&gt;0,"OK","⚠ ERREUR"))</f>
        <v/>
      </c>
      <c r="F2411" s="148" t="b">
        <v>0</v>
      </c>
      <c r="J2411" s="2" t="str">
        <f>IF(B2411="","",_xlfn.XLOOKUP(B2411,Données!$P$2:$P$11,Données!$Q$2:$Q$11,""))</f>
        <v/>
      </c>
    </row>
    <row r="2412" spans="1:10" ht="24.75" customHeight="1" x14ac:dyDescent="0.25">
      <c r="A2412" s="100"/>
      <c r="B2412" s="100"/>
      <c r="C2412" s="100"/>
      <c r="D2412" s="105" t="str">
        <f>IF(OR(Historique!$B2412="",Historique!$C2412=""),"",IF(IFERROR(COUNTIF(INDEX(Données!$E$2:$Z$100,0,MATCH(Historique!$B2412,Données!$E$1:$Z$1,0)),Historique!$C2412),0)&gt;0,"OK","⚠ ERREUR"))</f>
        <v/>
      </c>
      <c r="F2412" s="148" t="b">
        <v>0</v>
      </c>
      <c r="J2412" s="2" t="str">
        <f>IF(B2412="","",_xlfn.XLOOKUP(B2412,Données!$P$2:$P$11,Données!$Q$2:$Q$11,""))</f>
        <v/>
      </c>
    </row>
    <row r="2413" spans="1:10" ht="24.75" customHeight="1" x14ac:dyDescent="0.25">
      <c r="A2413" s="100"/>
      <c r="B2413" s="100"/>
      <c r="C2413" s="100"/>
      <c r="D2413" s="105" t="str">
        <f>IF(OR(Historique!$B2413="",Historique!$C2413=""),"",IF(IFERROR(COUNTIF(INDEX(Données!$E$2:$Z$100,0,MATCH(Historique!$B2413,Données!$E$1:$Z$1,0)),Historique!$C2413),0)&gt;0,"OK","⚠ ERREUR"))</f>
        <v/>
      </c>
      <c r="F2413" s="148" t="b">
        <v>0</v>
      </c>
      <c r="J2413" s="2" t="str">
        <f>IF(B2413="","",_xlfn.XLOOKUP(B2413,Données!$P$2:$P$11,Données!$Q$2:$Q$11,""))</f>
        <v/>
      </c>
    </row>
    <row r="2414" spans="1:10" ht="24.75" customHeight="1" x14ac:dyDescent="0.25">
      <c r="A2414" s="100"/>
      <c r="B2414" s="100"/>
      <c r="C2414" s="100"/>
      <c r="D2414" s="105" t="str">
        <f>IF(OR(Historique!$B2414="",Historique!$C2414=""),"",IF(IFERROR(COUNTIF(INDEX(Données!$E$2:$Z$100,0,MATCH(Historique!$B2414,Données!$E$1:$Z$1,0)),Historique!$C2414),0)&gt;0,"OK","⚠ ERREUR"))</f>
        <v/>
      </c>
      <c r="F2414" s="148" t="b">
        <v>0</v>
      </c>
      <c r="J2414" s="2" t="str">
        <f>IF(B2414="","",_xlfn.XLOOKUP(B2414,Données!$P$2:$P$11,Données!$Q$2:$Q$11,""))</f>
        <v/>
      </c>
    </row>
    <row r="2415" spans="1:10" ht="24.75" customHeight="1" x14ac:dyDescent="0.25">
      <c r="A2415" s="100"/>
      <c r="B2415" s="100"/>
      <c r="C2415" s="100"/>
      <c r="D2415" s="105" t="str">
        <f>IF(OR(Historique!$B2415="",Historique!$C2415=""),"",IF(IFERROR(COUNTIF(INDEX(Données!$E$2:$Z$100,0,MATCH(Historique!$B2415,Données!$E$1:$Z$1,0)),Historique!$C2415),0)&gt;0,"OK","⚠ ERREUR"))</f>
        <v/>
      </c>
      <c r="F2415" s="148" t="b">
        <v>0</v>
      </c>
      <c r="J2415" s="2" t="str">
        <f>IF(B2415="","",_xlfn.XLOOKUP(B2415,Données!$P$2:$P$11,Données!$Q$2:$Q$11,""))</f>
        <v/>
      </c>
    </row>
    <row r="2416" spans="1:10" ht="24.75" customHeight="1" x14ac:dyDescent="0.25">
      <c r="A2416" s="100"/>
      <c r="B2416" s="100"/>
      <c r="C2416" s="100"/>
      <c r="D2416" s="105" t="str">
        <f>IF(OR(Historique!$B2416="",Historique!$C2416=""),"",IF(IFERROR(COUNTIF(INDEX(Données!$E$2:$Z$100,0,MATCH(Historique!$B2416,Données!$E$1:$Z$1,0)),Historique!$C2416),0)&gt;0,"OK","⚠ ERREUR"))</f>
        <v/>
      </c>
      <c r="F2416" s="148" t="b">
        <v>0</v>
      </c>
      <c r="J2416" s="2" t="str">
        <f>IF(B2416="","",_xlfn.XLOOKUP(B2416,Données!$P$2:$P$11,Données!$Q$2:$Q$11,""))</f>
        <v/>
      </c>
    </row>
    <row r="2417" spans="1:10" ht="24.75" customHeight="1" x14ac:dyDescent="0.25">
      <c r="A2417" s="100"/>
      <c r="B2417" s="100"/>
      <c r="C2417" s="100"/>
      <c r="D2417" s="105" t="str">
        <f>IF(OR(Historique!$B2417="",Historique!$C2417=""),"",IF(IFERROR(COUNTIF(INDEX(Données!$E$2:$Z$100,0,MATCH(Historique!$B2417,Données!$E$1:$Z$1,0)),Historique!$C2417),0)&gt;0,"OK","⚠ ERREUR"))</f>
        <v/>
      </c>
      <c r="F2417" s="148" t="b">
        <v>0</v>
      </c>
      <c r="J2417" s="2" t="str">
        <f>IF(B2417="","",_xlfn.XLOOKUP(B2417,Données!$P$2:$P$11,Données!$Q$2:$Q$11,""))</f>
        <v/>
      </c>
    </row>
    <row r="2418" spans="1:10" ht="24.75" customHeight="1" x14ac:dyDescent="0.25">
      <c r="A2418" s="100"/>
      <c r="B2418" s="100"/>
      <c r="C2418" s="100"/>
      <c r="D2418" s="105" t="str">
        <f>IF(OR(Historique!$B2418="",Historique!$C2418=""),"",IF(IFERROR(COUNTIF(INDEX(Données!$E$2:$Z$100,0,MATCH(Historique!$B2418,Données!$E$1:$Z$1,0)),Historique!$C2418),0)&gt;0,"OK","⚠ ERREUR"))</f>
        <v/>
      </c>
      <c r="F2418" s="148" t="b">
        <v>0</v>
      </c>
      <c r="J2418" s="2" t="str">
        <f>IF(B2418="","",_xlfn.XLOOKUP(B2418,Données!$P$2:$P$11,Données!$Q$2:$Q$11,""))</f>
        <v/>
      </c>
    </row>
    <row r="2419" spans="1:10" ht="24.75" customHeight="1" x14ac:dyDescent="0.25">
      <c r="A2419" s="100"/>
      <c r="B2419" s="100"/>
      <c r="C2419" s="100"/>
      <c r="D2419" s="105" t="str">
        <f>IF(OR(Historique!$B2419="",Historique!$C2419=""),"",IF(IFERROR(COUNTIF(INDEX(Données!$E$2:$Z$100,0,MATCH(Historique!$B2419,Données!$E$1:$Z$1,0)),Historique!$C2419),0)&gt;0,"OK","⚠ ERREUR"))</f>
        <v/>
      </c>
      <c r="F2419" s="148" t="b">
        <v>0</v>
      </c>
      <c r="J2419" s="2" t="str">
        <f>IF(B2419="","",_xlfn.XLOOKUP(B2419,Données!$P$2:$P$11,Données!$Q$2:$Q$11,""))</f>
        <v/>
      </c>
    </row>
    <row r="2420" spans="1:10" ht="24.75" customHeight="1" x14ac:dyDescent="0.25">
      <c r="A2420" s="100"/>
      <c r="B2420" s="100"/>
      <c r="C2420" s="100"/>
      <c r="D2420" s="105" t="str">
        <f>IF(OR(Historique!$B2420="",Historique!$C2420=""),"",IF(IFERROR(COUNTIF(INDEX(Données!$E$2:$Z$100,0,MATCH(Historique!$B2420,Données!$E$1:$Z$1,0)),Historique!$C2420),0)&gt;0,"OK","⚠ ERREUR"))</f>
        <v/>
      </c>
      <c r="F2420" s="148" t="b">
        <v>0</v>
      </c>
      <c r="J2420" s="2" t="str">
        <f>IF(B2420="","",_xlfn.XLOOKUP(B2420,Données!$P$2:$P$11,Données!$Q$2:$Q$11,""))</f>
        <v/>
      </c>
    </row>
    <row r="2421" spans="1:10" ht="24.75" customHeight="1" x14ac:dyDescent="0.25">
      <c r="A2421" s="100"/>
      <c r="B2421" s="100"/>
      <c r="C2421" s="100"/>
      <c r="D2421" s="105" t="str">
        <f>IF(OR(Historique!$B2421="",Historique!$C2421=""),"",IF(IFERROR(COUNTIF(INDEX(Données!$E$2:$Z$100,0,MATCH(Historique!$B2421,Données!$E$1:$Z$1,0)),Historique!$C2421),0)&gt;0,"OK","⚠ ERREUR"))</f>
        <v/>
      </c>
      <c r="F2421" s="148" t="b">
        <v>0</v>
      </c>
      <c r="J2421" s="2" t="str">
        <f>IF(B2421="","",_xlfn.XLOOKUP(B2421,Données!$P$2:$P$11,Données!$Q$2:$Q$11,""))</f>
        <v/>
      </c>
    </row>
    <row r="2422" spans="1:10" ht="24.75" customHeight="1" x14ac:dyDescent="0.25">
      <c r="A2422" s="100"/>
      <c r="B2422" s="100"/>
      <c r="C2422" s="100"/>
      <c r="D2422" s="105" t="str">
        <f>IF(OR(Historique!$B2422="",Historique!$C2422=""),"",IF(IFERROR(COUNTIF(INDEX(Données!$E$2:$Z$100,0,MATCH(Historique!$B2422,Données!$E$1:$Z$1,0)),Historique!$C2422),0)&gt;0,"OK","⚠ ERREUR"))</f>
        <v/>
      </c>
      <c r="F2422" s="148" t="b">
        <v>0</v>
      </c>
      <c r="J2422" s="2" t="str">
        <f>IF(B2422="","",_xlfn.XLOOKUP(B2422,Données!$P$2:$P$11,Données!$Q$2:$Q$11,""))</f>
        <v/>
      </c>
    </row>
    <row r="2423" spans="1:10" ht="24.75" customHeight="1" x14ac:dyDescent="0.25">
      <c r="A2423" s="100"/>
      <c r="B2423" s="100"/>
      <c r="C2423" s="100"/>
      <c r="D2423" s="105" t="str">
        <f>IF(OR(Historique!$B2423="",Historique!$C2423=""),"",IF(IFERROR(COUNTIF(INDEX(Données!$E$2:$Z$100,0,MATCH(Historique!$B2423,Données!$E$1:$Z$1,0)),Historique!$C2423),0)&gt;0,"OK","⚠ ERREUR"))</f>
        <v/>
      </c>
      <c r="F2423" s="148" t="b">
        <v>0</v>
      </c>
      <c r="J2423" s="2" t="str">
        <f>IF(B2423="","",_xlfn.XLOOKUP(B2423,Données!$P$2:$P$11,Données!$Q$2:$Q$11,""))</f>
        <v/>
      </c>
    </row>
    <row r="2424" spans="1:10" ht="24.75" customHeight="1" x14ac:dyDescent="0.25">
      <c r="A2424" s="100"/>
      <c r="B2424" s="100"/>
      <c r="C2424" s="100"/>
      <c r="D2424" s="105" t="str">
        <f>IF(OR(Historique!$B2424="",Historique!$C2424=""),"",IF(IFERROR(COUNTIF(INDEX(Données!$E$2:$Z$100,0,MATCH(Historique!$B2424,Données!$E$1:$Z$1,0)),Historique!$C2424),0)&gt;0,"OK","⚠ ERREUR"))</f>
        <v/>
      </c>
      <c r="F2424" s="148" t="b">
        <v>0</v>
      </c>
      <c r="J2424" s="2" t="str">
        <f>IF(B2424="","",_xlfn.XLOOKUP(B2424,Données!$P$2:$P$11,Données!$Q$2:$Q$11,""))</f>
        <v/>
      </c>
    </row>
    <row r="2425" spans="1:10" ht="24.75" customHeight="1" x14ac:dyDescent="0.25">
      <c r="A2425" s="100"/>
      <c r="B2425" s="100"/>
      <c r="C2425" s="100"/>
      <c r="D2425" s="105" t="str">
        <f>IF(OR(Historique!$B2425="",Historique!$C2425=""),"",IF(IFERROR(COUNTIF(INDEX(Données!$E$2:$Z$100,0,MATCH(Historique!$B2425,Données!$E$1:$Z$1,0)),Historique!$C2425),0)&gt;0,"OK","⚠ ERREUR"))</f>
        <v/>
      </c>
      <c r="F2425" s="148" t="b">
        <v>0</v>
      </c>
      <c r="J2425" s="2" t="str">
        <f>IF(B2425="","",_xlfn.XLOOKUP(B2425,Données!$P$2:$P$11,Données!$Q$2:$Q$11,""))</f>
        <v/>
      </c>
    </row>
    <row r="2426" spans="1:10" ht="24.75" customHeight="1" x14ac:dyDescent="0.25">
      <c r="A2426" s="100"/>
      <c r="B2426" s="100"/>
      <c r="C2426" s="100"/>
      <c r="D2426" s="105" t="str">
        <f>IF(OR(Historique!$B2426="",Historique!$C2426=""),"",IF(IFERROR(COUNTIF(INDEX(Données!$E$2:$Z$100,0,MATCH(Historique!$B2426,Données!$E$1:$Z$1,0)),Historique!$C2426),0)&gt;0,"OK","⚠ ERREUR"))</f>
        <v/>
      </c>
      <c r="F2426" s="148" t="b">
        <v>0</v>
      </c>
      <c r="J2426" s="2" t="str">
        <f>IF(B2426="","",_xlfn.XLOOKUP(B2426,Données!$P$2:$P$11,Données!$Q$2:$Q$11,""))</f>
        <v/>
      </c>
    </row>
    <row r="2427" spans="1:10" ht="24.75" customHeight="1" x14ac:dyDescent="0.25">
      <c r="A2427" s="100"/>
      <c r="B2427" s="100"/>
      <c r="C2427" s="100"/>
      <c r="D2427" s="105" t="str">
        <f>IF(OR(Historique!$B2427="",Historique!$C2427=""),"",IF(IFERROR(COUNTIF(INDEX(Données!$E$2:$Z$100,0,MATCH(Historique!$B2427,Données!$E$1:$Z$1,0)),Historique!$C2427),0)&gt;0,"OK","⚠ ERREUR"))</f>
        <v/>
      </c>
      <c r="F2427" s="148" t="b">
        <v>0</v>
      </c>
      <c r="J2427" s="2" t="str">
        <f>IF(B2427="","",_xlfn.XLOOKUP(B2427,Données!$P$2:$P$11,Données!$Q$2:$Q$11,""))</f>
        <v/>
      </c>
    </row>
    <row r="2428" spans="1:10" ht="24.75" customHeight="1" x14ac:dyDescent="0.25">
      <c r="A2428" s="100"/>
      <c r="B2428" s="100"/>
      <c r="C2428" s="100"/>
      <c r="D2428" s="105" t="str">
        <f>IF(OR(Historique!$B2428="",Historique!$C2428=""),"",IF(IFERROR(COUNTIF(INDEX(Données!$E$2:$Z$100,0,MATCH(Historique!$B2428,Données!$E$1:$Z$1,0)),Historique!$C2428),0)&gt;0,"OK","⚠ ERREUR"))</f>
        <v/>
      </c>
      <c r="F2428" s="148" t="b">
        <v>0</v>
      </c>
      <c r="J2428" s="2" t="str">
        <f>IF(B2428="","",_xlfn.XLOOKUP(B2428,Données!$P$2:$P$11,Données!$Q$2:$Q$11,""))</f>
        <v/>
      </c>
    </row>
    <row r="2429" spans="1:10" ht="24.75" customHeight="1" x14ac:dyDescent="0.25">
      <c r="A2429" s="100"/>
      <c r="B2429" s="100"/>
      <c r="C2429" s="100"/>
      <c r="D2429" s="105" t="str">
        <f>IF(OR(Historique!$B2429="",Historique!$C2429=""),"",IF(IFERROR(COUNTIF(INDEX(Données!$E$2:$Z$100,0,MATCH(Historique!$B2429,Données!$E$1:$Z$1,0)),Historique!$C2429),0)&gt;0,"OK","⚠ ERREUR"))</f>
        <v/>
      </c>
      <c r="F2429" s="148" t="b">
        <v>0</v>
      </c>
      <c r="J2429" s="2" t="str">
        <f>IF(B2429="","",_xlfn.XLOOKUP(B2429,Données!$P$2:$P$11,Données!$Q$2:$Q$11,""))</f>
        <v/>
      </c>
    </row>
    <row r="2430" spans="1:10" ht="24.75" customHeight="1" x14ac:dyDescent="0.25">
      <c r="A2430" s="100"/>
      <c r="B2430" s="100"/>
      <c r="C2430" s="100"/>
      <c r="D2430" s="105" t="str">
        <f>IF(OR(Historique!$B2430="",Historique!$C2430=""),"",IF(IFERROR(COUNTIF(INDEX(Données!$E$2:$Z$100,0,MATCH(Historique!$B2430,Données!$E$1:$Z$1,0)),Historique!$C2430),0)&gt;0,"OK","⚠ ERREUR"))</f>
        <v/>
      </c>
      <c r="F2430" s="148" t="b">
        <v>0</v>
      </c>
      <c r="J2430" s="2" t="str">
        <f>IF(B2430="","",_xlfn.XLOOKUP(B2430,Données!$P$2:$P$11,Données!$Q$2:$Q$11,""))</f>
        <v/>
      </c>
    </row>
    <row r="2431" spans="1:10" ht="24.75" customHeight="1" x14ac:dyDescent="0.25">
      <c r="A2431" s="100"/>
      <c r="B2431" s="100"/>
      <c r="C2431" s="100"/>
      <c r="D2431" s="105" t="str">
        <f>IF(OR(Historique!$B2431="",Historique!$C2431=""),"",IF(IFERROR(COUNTIF(INDEX(Données!$E$2:$Z$100,0,MATCH(Historique!$B2431,Données!$E$1:$Z$1,0)),Historique!$C2431),0)&gt;0,"OK","⚠ ERREUR"))</f>
        <v/>
      </c>
      <c r="F2431" s="148" t="b">
        <v>0</v>
      </c>
      <c r="J2431" s="2" t="str">
        <f>IF(B2431="","",_xlfn.XLOOKUP(B2431,Données!$P$2:$P$11,Données!$Q$2:$Q$11,""))</f>
        <v/>
      </c>
    </row>
    <row r="2432" spans="1:10" ht="24.75" customHeight="1" x14ac:dyDescent="0.25">
      <c r="A2432" s="100"/>
      <c r="B2432" s="100"/>
      <c r="C2432" s="100"/>
      <c r="D2432" s="105" t="str">
        <f>IF(OR(Historique!$B2432="",Historique!$C2432=""),"",IF(IFERROR(COUNTIF(INDEX(Données!$E$2:$Z$100,0,MATCH(Historique!$B2432,Données!$E$1:$Z$1,0)),Historique!$C2432),0)&gt;0,"OK","⚠ ERREUR"))</f>
        <v/>
      </c>
      <c r="F2432" s="148" t="b">
        <v>0</v>
      </c>
      <c r="J2432" s="2" t="str">
        <f>IF(B2432="","",_xlfn.XLOOKUP(B2432,Données!$P$2:$P$11,Données!$Q$2:$Q$11,""))</f>
        <v/>
      </c>
    </row>
    <row r="2433" spans="1:10" ht="24.75" customHeight="1" x14ac:dyDescent="0.25">
      <c r="A2433" s="100"/>
      <c r="B2433" s="100"/>
      <c r="C2433" s="100"/>
      <c r="D2433" s="105" t="str">
        <f>IF(OR(Historique!$B2433="",Historique!$C2433=""),"",IF(IFERROR(COUNTIF(INDEX(Données!$E$2:$Z$100,0,MATCH(Historique!$B2433,Données!$E$1:$Z$1,0)),Historique!$C2433),0)&gt;0,"OK","⚠ ERREUR"))</f>
        <v/>
      </c>
      <c r="F2433" s="148" t="b">
        <v>0</v>
      </c>
      <c r="J2433" s="2" t="str">
        <f>IF(B2433="","",_xlfn.XLOOKUP(B2433,Données!$P$2:$P$11,Données!$Q$2:$Q$11,""))</f>
        <v/>
      </c>
    </row>
    <row r="2434" spans="1:10" ht="24.75" customHeight="1" x14ac:dyDescent="0.25">
      <c r="A2434" s="100"/>
      <c r="B2434" s="100"/>
      <c r="C2434" s="100"/>
      <c r="D2434" s="105" t="str">
        <f>IF(OR(Historique!$B2434="",Historique!$C2434=""),"",IF(IFERROR(COUNTIF(INDEX(Données!$E$2:$Z$100,0,MATCH(Historique!$B2434,Données!$E$1:$Z$1,0)),Historique!$C2434),0)&gt;0,"OK","⚠ ERREUR"))</f>
        <v/>
      </c>
      <c r="F2434" s="148" t="b">
        <v>0</v>
      </c>
      <c r="J2434" s="2" t="str">
        <f>IF(B2434="","",_xlfn.XLOOKUP(B2434,Données!$P$2:$P$11,Données!$Q$2:$Q$11,""))</f>
        <v/>
      </c>
    </row>
    <row r="2435" spans="1:10" ht="24.75" customHeight="1" x14ac:dyDescent="0.25">
      <c r="A2435" s="100"/>
      <c r="B2435" s="100"/>
      <c r="C2435" s="100"/>
      <c r="D2435" s="105" t="str">
        <f>IF(OR(Historique!$B2435="",Historique!$C2435=""),"",IF(IFERROR(COUNTIF(INDEX(Données!$E$2:$Z$100,0,MATCH(Historique!$B2435,Données!$E$1:$Z$1,0)),Historique!$C2435),0)&gt;0,"OK","⚠ ERREUR"))</f>
        <v/>
      </c>
      <c r="F2435" s="148" t="b">
        <v>0</v>
      </c>
      <c r="J2435" s="2" t="str">
        <f>IF(B2435="","",_xlfn.XLOOKUP(B2435,Données!$P$2:$P$11,Données!$Q$2:$Q$11,""))</f>
        <v/>
      </c>
    </row>
    <row r="2436" spans="1:10" ht="24.75" customHeight="1" x14ac:dyDescent="0.25">
      <c r="A2436" s="100"/>
      <c r="B2436" s="100"/>
      <c r="C2436" s="100"/>
      <c r="D2436" s="105" t="str">
        <f>IF(OR(Historique!$B2436="",Historique!$C2436=""),"",IF(IFERROR(COUNTIF(INDEX(Données!$E$2:$Z$100,0,MATCH(Historique!$B2436,Données!$E$1:$Z$1,0)),Historique!$C2436),0)&gt;0,"OK","⚠ ERREUR"))</f>
        <v/>
      </c>
      <c r="F2436" s="148" t="b">
        <v>0</v>
      </c>
      <c r="J2436" s="2" t="str">
        <f>IF(B2436="","",_xlfn.XLOOKUP(B2436,Données!$P$2:$P$11,Données!$Q$2:$Q$11,""))</f>
        <v/>
      </c>
    </row>
    <row r="2437" spans="1:10" ht="24.75" customHeight="1" x14ac:dyDescent="0.25">
      <c r="A2437" s="100"/>
      <c r="B2437" s="100"/>
      <c r="C2437" s="100"/>
      <c r="D2437" s="105" t="str">
        <f>IF(OR(Historique!$B2437="",Historique!$C2437=""),"",IF(IFERROR(COUNTIF(INDEX(Données!$E$2:$Z$100,0,MATCH(Historique!$B2437,Données!$E$1:$Z$1,0)),Historique!$C2437),0)&gt;0,"OK","⚠ ERREUR"))</f>
        <v/>
      </c>
      <c r="F2437" s="148" t="b">
        <v>0</v>
      </c>
      <c r="J2437" s="2" t="str">
        <f>IF(B2437="","",_xlfn.XLOOKUP(B2437,Données!$P$2:$P$11,Données!$Q$2:$Q$11,""))</f>
        <v/>
      </c>
    </row>
    <row r="2438" spans="1:10" ht="24.75" customHeight="1" x14ac:dyDescent="0.25">
      <c r="A2438" s="100"/>
      <c r="B2438" s="100"/>
      <c r="C2438" s="100"/>
      <c r="D2438" s="105" t="str">
        <f>IF(OR(Historique!$B2438="",Historique!$C2438=""),"",IF(IFERROR(COUNTIF(INDEX(Données!$E$2:$Z$100,0,MATCH(Historique!$B2438,Données!$E$1:$Z$1,0)),Historique!$C2438),0)&gt;0,"OK","⚠ ERREUR"))</f>
        <v/>
      </c>
      <c r="F2438" s="148" t="b">
        <v>0</v>
      </c>
      <c r="J2438" s="2" t="str">
        <f>IF(B2438="","",_xlfn.XLOOKUP(B2438,Données!$P$2:$P$11,Données!$Q$2:$Q$11,""))</f>
        <v/>
      </c>
    </row>
    <row r="2439" spans="1:10" ht="24.75" customHeight="1" x14ac:dyDescent="0.25">
      <c r="A2439" s="100"/>
      <c r="B2439" s="100"/>
      <c r="C2439" s="100"/>
      <c r="D2439" s="105" t="str">
        <f>IF(OR(Historique!$B2439="",Historique!$C2439=""),"",IF(IFERROR(COUNTIF(INDEX(Données!$E$2:$Z$100,0,MATCH(Historique!$B2439,Données!$E$1:$Z$1,0)),Historique!$C2439),0)&gt;0,"OK","⚠ ERREUR"))</f>
        <v/>
      </c>
      <c r="F2439" s="148" t="b">
        <v>0</v>
      </c>
      <c r="J2439" s="2" t="str">
        <f>IF(B2439="","",_xlfn.XLOOKUP(B2439,Données!$P$2:$P$11,Données!$Q$2:$Q$11,""))</f>
        <v/>
      </c>
    </row>
    <row r="2440" spans="1:10" ht="24.75" customHeight="1" x14ac:dyDescent="0.25">
      <c r="A2440" s="100"/>
      <c r="B2440" s="100"/>
      <c r="C2440" s="100"/>
      <c r="D2440" s="105" t="str">
        <f>IF(OR(Historique!$B2440="",Historique!$C2440=""),"",IF(IFERROR(COUNTIF(INDEX(Données!$E$2:$Z$100,0,MATCH(Historique!$B2440,Données!$E$1:$Z$1,0)),Historique!$C2440),0)&gt;0,"OK","⚠ ERREUR"))</f>
        <v/>
      </c>
      <c r="F2440" s="148" t="b">
        <v>0</v>
      </c>
      <c r="J2440" s="2" t="str">
        <f>IF(B2440="","",_xlfn.XLOOKUP(B2440,Données!$P$2:$P$11,Données!$Q$2:$Q$11,""))</f>
        <v/>
      </c>
    </row>
    <row r="2441" spans="1:10" ht="24.75" customHeight="1" x14ac:dyDescent="0.25">
      <c r="A2441" s="100"/>
      <c r="B2441" s="100"/>
      <c r="C2441" s="100"/>
      <c r="D2441" s="105" t="str">
        <f>IF(OR(Historique!$B2441="",Historique!$C2441=""),"",IF(IFERROR(COUNTIF(INDEX(Données!$E$2:$Z$100,0,MATCH(Historique!$B2441,Données!$E$1:$Z$1,0)),Historique!$C2441),0)&gt;0,"OK","⚠ ERREUR"))</f>
        <v/>
      </c>
      <c r="F2441" s="148" t="b">
        <v>0</v>
      </c>
      <c r="J2441" s="2" t="str">
        <f>IF(B2441="","",_xlfn.XLOOKUP(B2441,Données!$P$2:$P$11,Données!$Q$2:$Q$11,""))</f>
        <v/>
      </c>
    </row>
    <row r="2442" spans="1:10" ht="24.75" customHeight="1" x14ac:dyDescent="0.25">
      <c r="A2442" s="100"/>
      <c r="B2442" s="100"/>
      <c r="C2442" s="100"/>
      <c r="D2442" s="105" t="str">
        <f>IF(OR(Historique!$B2442="",Historique!$C2442=""),"",IF(IFERROR(COUNTIF(INDEX(Données!$E$2:$Z$100,0,MATCH(Historique!$B2442,Données!$E$1:$Z$1,0)),Historique!$C2442),0)&gt;0,"OK","⚠ ERREUR"))</f>
        <v/>
      </c>
      <c r="F2442" s="148" t="b">
        <v>0</v>
      </c>
      <c r="J2442" s="2" t="str">
        <f>IF(B2442="","",_xlfn.XLOOKUP(B2442,Données!$P$2:$P$11,Données!$Q$2:$Q$11,""))</f>
        <v/>
      </c>
    </row>
    <row r="2443" spans="1:10" ht="24.75" customHeight="1" x14ac:dyDescent="0.25">
      <c r="A2443" s="100"/>
      <c r="B2443" s="100"/>
      <c r="C2443" s="100"/>
      <c r="D2443" s="105" t="str">
        <f>IF(OR(Historique!$B2443="",Historique!$C2443=""),"",IF(IFERROR(COUNTIF(INDEX(Données!$E$2:$Z$100,0,MATCH(Historique!$B2443,Données!$E$1:$Z$1,0)),Historique!$C2443),0)&gt;0,"OK","⚠ ERREUR"))</f>
        <v/>
      </c>
      <c r="F2443" s="148" t="b">
        <v>0</v>
      </c>
      <c r="J2443" s="2" t="str">
        <f>IF(B2443="","",_xlfn.XLOOKUP(B2443,Données!$P$2:$P$11,Données!$Q$2:$Q$11,""))</f>
        <v/>
      </c>
    </row>
    <row r="2444" spans="1:10" ht="24.75" customHeight="1" x14ac:dyDescent="0.25">
      <c r="A2444" s="100"/>
      <c r="B2444" s="100"/>
      <c r="C2444" s="100"/>
      <c r="D2444" s="105" t="str">
        <f>IF(OR(Historique!$B2444="",Historique!$C2444=""),"",IF(IFERROR(COUNTIF(INDEX(Données!$E$2:$Z$100,0,MATCH(Historique!$B2444,Données!$E$1:$Z$1,0)),Historique!$C2444),0)&gt;0,"OK","⚠ ERREUR"))</f>
        <v/>
      </c>
      <c r="F2444" s="148" t="b">
        <v>0</v>
      </c>
      <c r="J2444" s="2" t="str">
        <f>IF(B2444="","",_xlfn.XLOOKUP(B2444,Données!$P$2:$P$11,Données!$Q$2:$Q$11,""))</f>
        <v/>
      </c>
    </row>
    <row r="2445" spans="1:10" ht="24.75" customHeight="1" x14ac:dyDescent="0.25">
      <c r="A2445" s="100"/>
      <c r="B2445" s="100"/>
      <c r="C2445" s="100"/>
      <c r="D2445" s="105" t="str">
        <f>IF(OR(Historique!$B2445="",Historique!$C2445=""),"",IF(IFERROR(COUNTIF(INDEX(Données!$E$2:$Z$100,0,MATCH(Historique!$B2445,Données!$E$1:$Z$1,0)),Historique!$C2445),0)&gt;0,"OK","⚠ ERREUR"))</f>
        <v/>
      </c>
      <c r="F2445" s="148" t="b">
        <v>0</v>
      </c>
      <c r="J2445" s="2" t="str">
        <f>IF(B2445="","",_xlfn.XLOOKUP(B2445,Données!$P$2:$P$11,Données!$Q$2:$Q$11,""))</f>
        <v/>
      </c>
    </row>
    <row r="2446" spans="1:10" ht="24.75" customHeight="1" x14ac:dyDescent="0.25">
      <c r="A2446" s="100"/>
      <c r="B2446" s="100"/>
      <c r="C2446" s="100"/>
      <c r="D2446" s="105" t="str">
        <f>IF(OR(Historique!$B2446="",Historique!$C2446=""),"",IF(IFERROR(COUNTIF(INDEX(Données!$E$2:$Z$100,0,MATCH(Historique!$B2446,Données!$E$1:$Z$1,0)),Historique!$C2446),0)&gt;0,"OK","⚠ ERREUR"))</f>
        <v/>
      </c>
      <c r="F2446" s="148" t="b">
        <v>0</v>
      </c>
      <c r="J2446" s="2" t="str">
        <f>IF(B2446="","",_xlfn.XLOOKUP(B2446,Données!$P$2:$P$11,Données!$Q$2:$Q$11,""))</f>
        <v/>
      </c>
    </row>
    <row r="2447" spans="1:10" ht="24.75" customHeight="1" x14ac:dyDescent="0.25">
      <c r="A2447" s="100"/>
      <c r="B2447" s="100"/>
      <c r="C2447" s="100"/>
      <c r="D2447" s="105" t="str">
        <f>IF(OR(Historique!$B2447="",Historique!$C2447=""),"",IF(IFERROR(COUNTIF(INDEX(Données!$E$2:$Z$100,0,MATCH(Historique!$B2447,Données!$E$1:$Z$1,0)),Historique!$C2447),0)&gt;0,"OK","⚠ ERREUR"))</f>
        <v/>
      </c>
      <c r="F2447" s="148" t="b">
        <v>0</v>
      </c>
      <c r="J2447" s="2" t="str">
        <f>IF(B2447="","",_xlfn.XLOOKUP(B2447,Données!$P$2:$P$11,Données!$Q$2:$Q$11,""))</f>
        <v/>
      </c>
    </row>
    <row r="2448" spans="1:10" ht="24.75" customHeight="1" x14ac:dyDescent="0.25">
      <c r="A2448" s="100"/>
      <c r="B2448" s="100"/>
      <c r="C2448" s="100"/>
      <c r="D2448" s="105" t="str">
        <f>IF(OR(Historique!$B2448="",Historique!$C2448=""),"",IF(IFERROR(COUNTIF(INDEX(Données!$E$2:$Z$100,0,MATCH(Historique!$B2448,Données!$E$1:$Z$1,0)),Historique!$C2448),0)&gt;0,"OK","⚠ ERREUR"))</f>
        <v/>
      </c>
      <c r="F2448" s="148" t="b">
        <v>0</v>
      </c>
      <c r="J2448" s="2" t="str">
        <f>IF(B2448="","",_xlfn.XLOOKUP(B2448,Données!$P$2:$P$11,Données!$Q$2:$Q$11,""))</f>
        <v/>
      </c>
    </row>
    <row r="2449" spans="1:10" ht="24.75" customHeight="1" x14ac:dyDescent="0.25">
      <c r="A2449" s="100"/>
      <c r="B2449" s="100"/>
      <c r="C2449" s="100"/>
      <c r="D2449" s="105" t="str">
        <f>IF(OR(Historique!$B2449="",Historique!$C2449=""),"",IF(IFERROR(COUNTIF(INDEX(Données!$E$2:$Z$100,0,MATCH(Historique!$B2449,Données!$E$1:$Z$1,0)),Historique!$C2449),0)&gt;0,"OK","⚠ ERREUR"))</f>
        <v/>
      </c>
      <c r="F2449" s="148" t="b">
        <v>0</v>
      </c>
      <c r="J2449" s="2" t="str">
        <f>IF(B2449="","",_xlfn.XLOOKUP(B2449,Données!$P$2:$P$11,Données!$Q$2:$Q$11,""))</f>
        <v/>
      </c>
    </row>
    <row r="2450" spans="1:10" ht="24.75" customHeight="1" x14ac:dyDescent="0.25">
      <c r="A2450" s="100"/>
      <c r="B2450" s="100"/>
      <c r="C2450" s="100"/>
      <c r="D2450" s="105" t="str">
        <f>IF(OR(Historique!$B2450="",Historique!$C2450=""),"",IF(IFERROR(COUNTIF(INDEX(Données!$E$2:$Z$100,0,MATCH(Historique!$B2450,Données!$E$1:$Z$1,0)),Historique!$C2450),0)&gt;0,"OK","⚠ ERREUR"))</f>
        <v/>
      </c>
      <c r="F2450" s="148" t="b">
        <v>0</v>
      </c>
      <c r="J2450" s="2" t="str">
        <f>IF(B2450="","",_xlfn.XLOOKUP(B2450,Données!$P$2:$P$11,Données!$Q$2:$Q$11,""))</f>
        <v/>
      </c>
    </row>
    <row r="2451" spans="1:10" ht="24.75" customHeight="1" x14ac:dyDescent="0.25">
      <c r="A2451" s="100"/>
      <c r="B2451" s="100"/>
      <c r="C2451" s="100"/>
      <c r="D2451" s="105" t="str">
        <f>IF(OR(Historique!$B2451="",Historique!$C2451=""),"",IF(IFERROR(COUNTIF(INDEX(Données!$E$2:$Z$100,0,MATCH(Historique!$B2451,Données!$E$1:$Z$1,0)),Historique!$C2451),0)&gt;0,"OK","⚠ ERREUR"))</f>
        <v/>
      </c>
      <c r="F2451" s="148" t="b">
        <v>0</v>
      </c>
      <c r="J2451" s="2" t="str">
        <f>IF(B2451="","",_xlfn.XLOOKUP(B2451,Données!$P$2:$P$11,Données!$Q$2:$Q$11,""))</f>
        <v/>
      </c>
    </row>
    <row r="2452" spans="1:10" ht="24.75" customHeight="1" x14ac:dyDescent="0.25">
      <c r="A2452" s="100"/>
      <c r="B2452" s="100"/>
      <c r="C2452" s="100"/>
      <c r="D2452" s="105" t="str">
        <f>IF(OR(Historique!$B2452="",Historique!$C2452=""),"",IF(IFERROR(COUNTIF(INDEX(Données!$E$2:$Z$100,0,MATCH(Historique!$B2452,Données!$E$1:$Z$1,0)),Historique!$C2452),0)&gt;0,"OK","⚠ ERREUR"))</f>
        <v/>
      </c>
      <c r="F2452" s="148" t="b">
        <v>0</v>
      </c>
      <c r="J2452" s="2" t="str">
        <f>IF(B2452="","",_xlfn.XLOOKUP(B2452,Données!$P$2:$P$11,Données!$Q$2:$Q$11,""))</f>
        <v/>
      </c>
    </row>
    <row r="2453" spans="1:10" ht="24.75" customHeight="1" x14ac:dyDescent="0.25">
      <c r="A2453" s="100"/>
      <c r="B2453" s="100"/>
      <c r="C2453" s="100"/>
      <c r="D2453" s="105" t="str">
        <f>IF(OR(Historique!$B2453="",Historique!$C2453=""),"",IF(IFERROR(COUNTIF(INDEX(Données!$E$2:$Z$100,0,MATCH(Historique!$B2453,Données!$E$1:$Z$1,0)),Historique!$C2453),0)&gt;0,"OK","⚠ ERREUR"))</f>
        <v/>
      </c>
      <c r="F2453" s="148" t="b">
        <v>0</v>
      </c>
      <c r="J2453" s="2" t="str">
        <f>IF(B2453="","",_xlfn.XLOOKUP(B2453,Données!$P$2:$P$11,Données!$Q$2:$Q$11,""))</f>
        <v/>
      </c>
    </row>
    <row r="2454" spans="1:10" ht="24.75" customHeight="1" x14ac:dyDescent="0.25">
      <c r="A2454" s="100"/>
      <c r="B2454" s="100"/>
      <c r="C2454" s="100"/>
      <c r="D2454" s="105" t="str">
        <f>IF(OR(Historique!$B2454="",Historique!$C2454=""),"",IF(IFERROR(COUNTIF(INDEX(Données!$E$2:$Z$100,0,MATCH(Historique!$B2454,Données!$E$1:$Z$1,0)),Historique!$C2454),0)&gt;0,"OK","⚠ ERREUR"))</f>
        <v/>
      </c>
      <c r="F2454" s="148" t="b">
        <v>0</v>
      </c>
      <c r="J2454" s="2" t="str">
        <f>IF(B2454="","",_xlfn.XLOOKUP(B2454,Données!$P$2:$P$11,Données!$Q$2:$Q$11,""))</f>
        <v/>
      </c>
    </row>
    <row r="2455" spans="1:10" ht="24.75" customHeight="1" x14ac:dyDescent="0.25">
      <c r="A2455" s="100"/>
      <c r="B2455" s="100"/>
      <c r="C2455" s="100"/>
      <c r="D2455" s="105" t="str">
        <f>IF(OR(Historique!$B2455="",Historique!$C2455=""),"",IF(IFERROR(COUNTIF(INDEX(Données!$E$2:$Z$100,0,MATCH(Historique!$B2455,Données!$E$1:$Z$1,0)),Historique!$C2455),0)&gt;0,"OK","⚠ ERREUR"))</f>
        <v/>
      </c>
      <c r="F2455" s="148" t="b">
        <v>0</v>
      </c>
      <c r="J2455" s="2" t="str">
        <f>IF(B2455="","",_xlfn.XLOOKUP(B2455,Données!$P$2:$P$11,Données!$Q$2:$Q$11,""))</f>
        <v/>
      </c>
    </row>
    <row r="2456" spans="1:10" ht="24.75" customHeight="1" x14ac:dyDescent="0.25">
      <c r="A2456" s="100"/>
      <c r="B2456" s="100"/>
      <c r="C2456" s="100"/>
      <c r="D2456" s="105" t="str">
        <f>IF(OR(Historique!$B2456="",Historique!$C2456=""),"",IF(IFERROR(COUNTIF(INDEX(Données!$E$2:$Z$100,0,MATCH(Historique!$B2456,Données!$E$1:$Z$1,0)),Historique!$C2456),0)&gt;0,"OK","⚠ ERREUR"))</f>
        <v/>
      </c>
      <c r="F2456" s="148" t="b">
        <v>0</v>
      </c>
      <c r="J2456" s="2" t="str">
        <f>IF(B2456="","",_xlfn.XLOOKUP(B2456,Données!$P$2:$P$11,Données!$Q$2:$Q$11,""))</f>
        <v/>
      </c>
    </row>
    <row r="2457" spans="1:10" ht="24.75" customHeight="1" x14ac:dyDescent="0.25">
      <c r="A2457" s="100"/>
      <c r="B2457" s="100"/>
      <c r="C2457" s="100"/>
      <c r="D2457" s="105" t="str">
        <f>IF(OR(Historique!$B2457="",Historique!$C2457=""),"",IF(IFERROR(COUNTIF(INDEX(Données!$E$2:$Z$100,0,MATCH(Historique!$B2457,Données!$E$1:$Z$1,0)),Historique!$C2457),0)&gt;0,"OK","⚠ ERREUR"))</f>
        <v/>
      </c>
      <c r="F2457" s="148" t="b">
        <v>0</v>
      </c>
      <c r="J2457" s="2" t="str">
        <f>IF(B2457="","",_xlfn.XLOOKUP(B2457,Données!$P$2:$P$11,Données!$Q$2:$Q$11,""))</f>
        <v/>
      </c>
    </row>
    <row r="2458" spans="1:10" ht="24.75" customHeight="1" x14ac:dyDescent="0.25">
      <c r="A2458" s="100"/>
      <c r="B2458" s="100"/>
      <c r="C2458" s="100"/>
      <c r="D2458" s="105" t="str">
        <f>IF(OR(Historique!$B2458="",Historique!$C2458=""),"",IF(IFERROR(COUNTIF(INDEX(Données!$E$2:$Z$100,0,MATCH(Historique!$B2458,Données!$E$1:$Z$1,0)),Historique!$C2458),0)&gt;0,"OK","⚠ ERREUR"))</f>
        <v/>
      </c>
      <c r="F2458" s="148" t="b">
        <v>0</v>
      </c>
      <c r="J2458" s="2" t="str">
        <f>IF(B2458="","",_xlfn.XLOOKUP(B2458,Données!$P$2:$P$11,Données!$Q$2:$Q$11,""))</f>
        <v/>
      </c>
    </row>
    <row r="2459" spans="1:10" ht="24.75" customHeight="1" x14ac:dyDescent="0.25">
      <c r="A2459" s="100"/>
      <c r="B2459" s="100"/>
      <c r="C2459" s="100"/>
      <c r="D2459" s="105" t="str">
        <f>IF(OR(Historique!$B2459="",Historique!$C2459=""),"",IF(IFERROR(COUNTIF(INDEX(Données!$E$2:$Z$100,0,MATCH(Historique!$B2459,Données!$E$1:$Z$1,0)),Historique!$C2459),0)&gt;0,"OK","⚠ ERREUR"))</f>
        <v/>
      </c>
      <c r="F2459" s="148" t="b">
        <v>0</v>
      </c>
      <c r="J2459" s="2" t="str">
        <f>IF(B2459="","",_xlfn.XLOOKUP(B2459,Données!$P$2:$P$11,Données!$Q$2:$Q$11,""))</f>
        <v/>
      </c>
    </row>
    <row r="2460" spans="1:10" ht="24.75" customHeight="1" x14ac:dyDescent="0.25">
      <c r="A2460" s="100"/>
      <c r="B2460" s="100"/>
      <c r="C2460" s="100"/>
      <c r="D2460" s="105" t="str">
        <f>IF(OR(Historique!$B2460="",Historique!$C2460=""),"",IF(IFERROR(COUNTIF(INDEX(Données!$E$2:$Z$100,0,MATCH(Historique!$B2460,Données!$E$1:$Z$1,0)),Historique!$C2460),0)&gt;0,"OK","⚠ ERREUR"))</f>
        <v/>
      </c>
      <c r="F2460" s="148" t="b">
        <v>0</v>
      </c>
      <c r="J2460" s="2" t="str">
        <f>IF(B2460="","",_xlfn.XLOOKUP(B2460,Données!$P$2:$P$11,Données!$Q$2:$Q$11,""))</f>
        <v/>
      </c>
    </row>
    <row r="2461" spans="1:10" ht="24.75" customHeight="1" x14ac:dyDescent="0.25">
      <c r="A2461" s="100"/>
      <c r="B2461" s="100"/>
      <c r="C2461" s="100"/>
      <c r="D2461" s="105" t="str">
        <f>IF(OR(Historique!$B2461="",Historique!$C2461=""),"",IF(IFERROR(COUNTIF(INDEX(Données!$E$2:$Z$100,0,MATCH(Historique!$B2461,Données!$E$1:$Z$1,0)),Historique!$C2461),0)&gt;0,"OK","⚠ ERREUR"))</f>
        <v/>
      </c>
      <c r="F2461" s="148" t="b">
        <v>0</v>
      </c>
      <c r="J2461" s="2" t="str">
        <f>IF(B2461="","",_xlfn.XLOOKUP(B2461,Données!$P$2:$P$11,Données!$Q$2:$Q$11,""))</f>
        <v/>
      </c>
    </row>
    <row r="2462" spans="1:10" ht="24.75" customHeight="1" x14ac:dyDescent="0.25">
      <c r="A2462" s="100"/>
      <c r="B2462" s="100"/>
      <c r="C2462" s="100"/>
      <c r="D2462" s="105" t="str">
        <f>IF(OR(Historique!$B2462="",Historique!$C2462=""),"",IF(IFERROR(COUNTIF(INDEX(Données!$E$2:$Z$100,0,MATCH(Historique!$B2462,Données!$E$1:$Z$1,0)),Historique!$C2462),0)&gt;0,"OK","⚠ ERREUR"))</f>
        <v/>
      </c>
      <c r="F2462" s="148" t="b">
        <v>0</v>
      </c>
      <c r="J2462" s="2" t="str">
        <f>IF(B2462="","",_xlfn.XLOOKUP(B2462,Données!$P$2:$P$11,Données!$Q$2:$Q$11,""))</f>
        <v/>
      </c>
    </row>
    <row r="2463" spans="1:10" ht="24.75" customHeight="1" x14ac:dyDescent="0.25">
      <c r="A2463" s="100"/>
      <c r="B2463" s="100"/>
      <c r="C2463" s="100"/>
      <c r="D2463" s="105" t="str">
        <f>IF(OR(Historique!$B2463="",Historique!$C2463=""),"",IF(IFERROR(COUNTIF(INDEX(Données!$E$2:$Z$100,0,MATCH(Historique!$B2463,Données!$E$1:$Z$1,0)),Historique!$C2463),0)&gt;0,"OK","⚠ ERREUR"))</f>
        <v/>
      </c>
      <c r="F2463" s="148" t="b">
        <v>0</v>
      </c>
      <c r="J2463" s="2" t="str">
        <f>IF(B2463="","",_xlfn.XLOOKUP(B2463,Données!$P$2:$P$11,Données!$Q$2:$Q$11,""))</f>
        <v/>
      </c>
    </row>
    <row r="2464" spans="1:10" ht="24.75" customHeight="1" x14ac:dyDescent="0.25">
      <c r="A2464" s="100"/>
      <c r="B2464" s="100"/>
      <c r="C2464" s="100"/>
      <c r="D2464" s="105" t="str">
        <f>IF(OR(Historique!$B2464="",Historique!$C2464=""),"",IF(IFERROR(COUNTIF(INDEX(Données!$E$2:$Z$100,0,MATCH(Historique!$B2464,Données!$E$1:$Z$1,0)),Historique!$C2464),0)&gt;0,"OK","⚠ ERREUR"))</f>
        <v/>
      </c>
      <c r="F2464" s="148" t="b">
        <v>0</v>
      </c>
      <c r="J2464" s="2" t="str">
        <f>IF(B2464="","",_xlfn.XLOOKUP(B2464,Données!$P$2:$P$11,Données!$Q$2:$Q$11,""))</f>
        <v/>
      </c>
    </row>
    <row r="2465" spans="1:10" ht="24.75" customHeight="1" x14ac:dyDescent="0.25">
      <c r="A2465" s="100"/>
      <c r="B2465" s="100"/>
      <c r="C2465" s="100"/>
      <c r="D2465" s="105" t="str">
        <f>IF(OR(Historique!$B2465="",Historique!$C2465=""),"",IF(IFERROR(COUNTIF(INDEX(Données!$E$2:$Z$100,0,MATCH(Historique!$B2465,Données!$E$1:$Z$1,0)),Historique!$C2465),0)&gt;0,"OK","⚠ ERREUR"))</f>
        <v/>
      </c>
      <c r="F2465" s="148" t="b">
        <v>0</v>
      </c>
      <c r="J2465" s="2" t="str">
        <f>IF(B2465="","",_xlfn.XLOOKUP(B2465,Données!$P$2:$P$11,Données!$Q$2:$Q$11,""))</f>
        <v/>
      </c>
    </row>
    <row r="2466" spans="1:10" ht="24.75" customHeight="1" x14ac:dyDescent="0.25">
      <c r="A2466" s="100"/>
      <c r="B2466" s="100"/>
      <c r="C2466" s="100"/>
      <c r="D2466" s="105" t="str">
        <f>IF(OR(Historique!$B2466="",Historique!$C2466=""),"",IF(IFERROR(COUNTIF(INDEX(Données!$E$2:$Z$100,0,MATCH(Historique!$B2466,Données!$E$1:$Z$1,0)),Historique!$C2466),0)&gt;0,"OK","⚠ ERREUR"))</f>
        <v/>
      </c>
      <c r="F2466" s="148" t="b">
        <v>0</v>
      </c>
      <c r="J2466" s="2" t="str">
        <f>IF(B2466="","",_xlfn.XLOOKUP(B2466,Données!$P$2:$P$11,Données!$Q$2:$Q$11,""))</f>
        <v/>
      </c>
    </row>
    <row r="2467" spans="1:10" ht="24.75" customHeight="1" x14ac:dyDescent="0.25">
      <c r="A2467" s="100"/>
      <c r="B2467" s="100"/>
      <c r="C2467" s="100"/>
      <c r="D2467" s="105" t="str">
        <f>IF(OR(Historique!$B2467="",Historique!$C2467=""),"",IF(IFERROR(COUNTIF(INDEX(Données!$E$2:$Z$100,0,MATCH(Historique!$B2467,Données!$E$1:$Z$1,0)),Historique!$C2467),0)&gt;0,"OK","⚠ ERREUR"))</f>
        <v/>
      </c>
      <c r="F2467" s="148" t="b">
        <v>0</v>
      </c>
      <c r="J2467" s="2" t="str">
        <f>IF(B2467="","",_xlfn.XLOOKUP(B2467,Données!$P$2:$P$11,Données!$Q$2:$Q$11,""))</f>
        <v/>
      </c>
    </row>
    <row r="2468" spans="1:10" ht="24.75" customHeight="1" x14ac:dyDescent="0.25">
      <c r="A2468" s="100"/>
      <c r="B2468" s="100"/>
      <c r="C2468" s="100"/>
      <c r="D2468" s="105" t="str">
        <f>IF(OR(Historique!$B2468="",Historique!$C2468=""),"",IF(IFERROR(COUNTIF(INDEX(Données!$E$2:$Z$100,0,MATCH(Historique!$B2468,Données!$E$1:$Z$1,0)),Historique!$C2468),0)&gt;0,"OK","⚠ ERREUR"))</f>
        <v/>
      </c>
      <c r="F2468" s="148" t="b">
        <v>0</v>
      </c>
      <c r="J2468" s="2" t="str">
        <f>IF(B2468="","",_xlfn.XLOOKUP(B2468,Données!$P$2:$P$11,Données!$Q$2:$Q$11,""))</f>
        <v/>
      </c>
    </row>
    <row r="2469" spans="1:10" ht="24.75" customHeight="1" x14ac:dyDescent="0.25">
      <c r="A2469" s="100"/>
      <c r="B2469" s="100"/>
      <c r="C2469" s="100"/>
      <c r="D2469" s="105" t="str">
        <f>IF(OR(Historique!$B2469="",Historique!$C2469=""),"",IF(IFERROR(COUNTIF(INDEX(Données!$E$2:$Z$100,0,MATCH(Historique!$B2469,Données!$E$1:$Z$1,0)),Historique!$C2469),0)&gt;0,"OK","⚠ ERREUR"))</f>
        <v/>
      </c>
      <c r="F2469" s="148" t="b">
        <v>0</v>
      </c>
      <c r="J2469" s="2" t="str">
        <f>IF(B2469="","",_xlfn.XLOOKUP(B2469,Données!$P$2:$P$11,Données!$Q$2:$Q$11,""))</f>
        <v/>
      </c>
    </row>
    <row r="2470" spans="1:10" ht="24.75" customHeight="1" x14ac:dyDescent="0.25">
      <c r="A2470" s="100"/>
      <c r="B2470" s="100"/>
      <c r="C2470" s="100"/>
      <c r="D2470" s="105" t="str">
        <f>IF(OR(Historique!$B2470="",Historique!$C2470=""),"",IF(IFERROR(COUNTIF(INDEX(Données!$E$2:$Z$100,0,MATCH(Historique!$B2470,Données!$E$1:$Z$1,0)),Historique!$C2470),0)&gt;0,"OK","⚠ ERREUR"))</f>
        <v/>
      </c>
      <c r="F2470" s="148" t="b">
        <v>0</v>
      </c>
      <c r="J2470" s="2" t="str">
        <f>IF(B2470="","",_xlfn.XLOOKUP(B2470,Données!$P$2:$P$11,Données!$Q$2:$Q$11,""))</f>
        <v/>
      </c>
    </row>
    <row r="2471" spans="1:10" ht="24.75" customHeight="1" x14ac:dyDescent="0.25">
      <c r="A2471" s="100"/>
      <c r="B2471" s="100"/>
      <c r="C2471" s="100"/>
      <c r="D2471" s="105" t="str">
        <f>IF(OR(Historique!$B2471="",Historique!$C2471=""),"",IF(IFERROR(COUNTIF(INDEX(Données!$E$2:$Z$100,0,MATCH(Historique!$B2471,Données!$E$1:$Z$1,0)),Historique!$C2471),0)&gt;0,"OK","⚠ ERREUR"))</f>
        <v/>
      </c>
      <c r="F2471" s="148" t="b">
        <v>0</v>
      </c>
      <c r="J2471" s="2" t="str">
        <f>IF(B2471="","",_xlfn.XLOOKUP(B2471,Données!$P$2:$P$11,Données!$Q$2:$Q$11,""))</f>
        <v/>
      </c>
    </row>
    <row r="2472" spans="1:10" ht="24.75" customHeight="1" x14ac:dyDescent="0.25">
      <c r="A2472" s="100"/>
      <c r="B2472" s="100"/>
      <c r="C2472" s="100"/>
      <c r="D2472" s="105" t="str">
        <f>IF(OR(Historique!$B2472="",Historique!$C2472=""),"",IF(IFERROR(COUNTIF(INDEX(Données!$E$2:$Z$100,0,MATCH(Historique!$B2472,Données!$E$1:$Z$1,0)),Historique!$C2472),0)&gt;0,"OK","⚠ ERREUR"))</f>
        <v/>
      </c>
      <c r="F2472" s="148" t="b">
        <v>0</v>
      </c>
      <c r="J2472" s="2" t="str">
        <f>IF(B2472="","",_xlfn.XLOOKUP(B2472,Données!$P$2:$P$11,Données!$Q$2:$Q$11,""))</f>
        <v/>
      </c>
    </row>
    <row r="2473" spans="1:10" ht="24.75" customHeight="1" x14ac:dyDescent="0.25">
      <c r="A2473" s="100"/>
      <c r="B2473" s="100"/>
      <c r="C2473" s="100"/>
      <c r="D2473" s="105" t="str">
        <f>IF(OR(Historique!$B2473="",Historique!$C2473=""),"",IF(IFERROR(COUNTIF(INDEX(Données!$E$2:$Z$100,0,MATCH(Historique!$B2473,Données!$E$1:$Z$1,0)),Historique!$C2473),0)&gt;0,"OK","⚠ ERREUR"))</f>
        <v/>
      </c>
      <c r="F2473" s="148" t="b">
        <v>0</v>
      </c>
      <c r="J2473" s="2" t="str">
        <f>IF(B2473="","",_xlfn.XLOOKUP(B2473,Données!$P$2:$P$11,Données!$Q$2:$Q$11,""))</f>
        <v/>
      </c>
    </row>
    <row r="2474" spans="1:10" ht="24.75" customHeight="1" x14ac:dyDescent="0.25">
      <c r="A2474" s="100"/>
      <c r="B2474" s="100"/>
      <c r="C2474" s="100"/>
      <c r="D2474" s="105" t="str">
        <f>IF(OR(Historique!$B2474="",Historique!$C2474=""),"",IF(IFERROR(COUNTIF(INDEX(Données!$E$2:$Z$100,0,MATCH(Historique!$B2474,Données!$E$1:$Z$1,0)),Historique!$C2474),0)&gt;0,"OK","⚠ ERREUR"))</f>
        <v/>
      </c>
      <c r="F2474" s="148" t="b">
        <v>0</v>
      </c>
      <c r="J2474" s="2" t="str">
        <f>IF(B2474="","",_xlfn.XLOOKUP(B2474,Données!$P$2:$P$11,Données!$Q$2:$Q$11,""))</f>
        <v/>
      </c>
    </row>
    <row r="2475" spans="1:10" ht="24.75" customHeight="1" x14ac:dyDescent="0.25">
      <c r="A2475" s="100"/>
      <c r="B2475" s="100"/>
      <c r="C2475" s="100"/>
      <c r="D2475" s="105" t="str">
        <f>IF(OR(Historique!$B2475="",Historique!$C2475=""),"",IF(IFERROR(COUNTIF(INDEX(Données!$E$2:$Z$100,0,MATCH(Historique!$B2475,Données!$E$1:$Z$1,0)),Historique!$C2475),0)&gt;0,"OK","⚠ ERREUR"))</f>
        <v/>
      </c>
      <c r="F2475" s="148" t="b">
        <v>0</v>
      </c>
      <c r="J2475" s="2" t="str">
        <f>IF(B2475="","",_xlfn.XLOOKUP(B2475,Données!$P$2:$P$11,Données!$Q$2:$Q$11,""))</f>
        <v/>
      </c>
    </row>
    <row r="2476" spans="1:10" ht="24.75" customHeight="1" x14ac:dyDescent="0.25">
      <c r="A2476" s="100"/>
      <c r="B2476" s="100"/>
      <c r="C2476" s="100"/>
      <c r="D2476" s="105" t="str">
        <f>IF(OR(Historique!$B2476="",Historique!$C2476=""),"",IF(IFERROR(COUNTIF(INDEX(Données!$E$2:$Z$100,0,MATCH(Historique!$B2476,Données!$E$1:$Z$1,0)),Historique!$C2476),0)&gt;0,"OK","⚠ ERREUR"))</f>
        <v/>
      </c>
      <c r="F2476" s="148" t="b">
        <v>0</v>
      </c>
      <c r="J2476" s="2" t="str">
        <f>IF(B2476="","",_xlfn.XLOOKUP(B2476,Données!$P$2:$P$11,Données!$Q$2:$Q$11,""))</f>
        <v/>
      </c>
    </row>
    <row r="2477" spans="1:10" ht="24.75" customHeight="1" x14ac:dyDescent="0.25">
      <c r="A2477" s="100"/>
      <c r="B2477" s="100"/>
      <c r="C2477" s="100"/>
      <c r="D2477" s="105" t="str">
        <f>IF(OR(Historique!$B2477="",Historique!$C2477=""),"",IF(IFERROR(COUNTIF(INDEX(Données!$E$2:$Z$100,0,MATCH(Historique!$B2477,Données!$E$1:$Z$1,0)),Historique!$C2477),0)&gt;0,"OK","⚠ ERREUR"))</f>
        <v/>
      </c>
      <c r="F2477" s="148" t="b">
        <v>0</v>
      </c>
      <c r="J2477" s="2" t="str">
        <f>IF(B2477="","",_xlfn.XLOOKUP(B2477,Données!$P$2:$P$11,Données!$Q$2:$Q$11,""))</f>
        <v/>
      </c>
    </row>
    <row r="2478" spans="1:10" ht="24.75" customHeight="1" x14ac:dyDescent="0.25">
      <c r="A2478" s="100"/>
      <c r="B2478" s="100"/>
      <c r="C2478" s="100"/>
      <c r="D2478" s="105" t="str">
        <f>IF(OR(Historique!$B2478="",Historique!$C2478=""),"",IF(IFERROR(COUNTIF(INDEX(Données!$E$2:$Z$100,0,MATCH(Historique!$B2478,Données!$E$1:$Z$1,0)),Historique!$C2478),0)&gt;0,"OK","⚠ ERREUR"))</f>
        <v/>
      </c>
      <c r="F2478" s="148" t="b">
        <v>0</v>
      </c>
      <c r="J2478" s="2" t="str">
        <f>IF(B2478="","",_xlfn.XLOOKUP(B2478,Données!$P$2:$P$11,Données!$Q$2:$Q$11,""))</f>
        <v/>
      </c>
    </row>
    <row r="2479" spans="1:10" ht="24.75" customHeight="1" x14ac:dyDescent="0.25">
      <c r="A2479" s="100"/>
      <c r="B2479" s="100"/>
      <c r="C2479" s="100"/>
      <c r="D2479" s="105" t="str">
        <f>IF(OR(Historique!$B2479="",Historique!$C2479=""),"",IF(IFERROR(COUNTIF(INDEX(Données!$E$2:$Z$100,0,MATCH(Historique!$B2479,Données!$E$1:$Z$1,0)),Historique!$C2479),0)&gt;0,"OK","⚠ ERREUR"))</f>
        <v/>
      </c>
      <c r="F2479" s="148" t="b">
        <v>0</v>
      </c>
      <c r="J2479" s="2" t="str">
        <f>IF(B2479="","",_xlfn.XLOOKUP(B2479,Données!$P$2:$P$11,Données!$Q$2:$Q$11,""))</f>
        <v/>
      </c>
    </row>
    <row r="2480" spans="1:10" ht="24.75" customHeight="1" x14ac:dyDescent="0.25">
      <c r="A2480" s="100"/>
      <c r="B2480" s="100"/>
      <c r="C2480" s="100"/>
      <c r="D2480" s="105" t="str">
        <f>IF(OR(Historique!$B2480="",Historique!$C2480=""),"",IF(IFERROR(COUNTIF(INDEX(Données!$E$2:$Z$100,0,MATCH(Historique!$B2480,Données!$E$1:$Z$1,0)),Historique!$C2480),0)&gt;0,"OK","⚠ ERREUR"))</f>
        <v/>
      </c>
      <c r="F2480" s="148" t="b">
        <v>0</v>
      </c>
      <c r="J2480" s="2" t="str">
        <f>IF(B2480="","",_xlfn.XLOOKUP(B2480,Données!$P$2:$P$11,Données!$Q$2:$Q$11,""))</f>
        <v/>
      </c>
    </row>
    <row r="2481" spans="1:10" ht="24.75" customHeight="1" x14ac:dyDescent="0.25">
      <c r="A2481" s="100"/>
      <c r="B2481" s="100"/>
      <c r="C2481" s="100"/>
      <c r="D2481" s="105" t="str">
        <f>IF(OR(Historique!$B2481="",Historique!$C2481=""),"",IF(IFERROR(COUNTIF(INDEX(Données!$E$2:$Z$100,0,MATCH(Historique!$B2481,Données!$E$1:$Z$1,0)),Historique!$C2481),0)&gt;0,"OK","⚠ ERREUR"))</f>
        <v/>
      </c>
      <c r="F2481" s="148" t="b">
        <v>0</v>
      </c>
      <c r="J2481" s="2" t="str">
        <f>IF(B2481="","",_xlfn.XLOOKUP(B2481,Données!$P$2:$P$11,Données!$Q$2:$Q$11,""))</f>
        <v/>
      </c>
    </row>
    <row r="2482" spans="1:10" ht="24.75" customHeight="1" x14ac:dyDescent="0.25">
      <c r="A2482" s="100"/>
      <c r="B2482" s="100"/>
      <c r="C2482" s="100"/>
      <c r="D2482" s="105" t="str">
        <f>IF(OR(Historique!$B2482="",Historique!$C2482=""),"",IF(IFERROR(COUNTIF(INDEX(Données!$E$2:$Z$100,0,MATCH(Historique!$B2482,Données!$E$1:$Z$1,0)),Historique!$C2482),0)&gt;0,"OK","⚠ ERREUR"))</f>
        <v/>
      </c>
      <c r="F2482" s="148" t="b">
        <v>0</v>
      </c>
      <c r="J2482" s="2" t="str">
        <f>IF(B2482="","",_xlfn.XLOOKUP(B2482,Données!$P$2:$P$11,Données!$Q$2:$Q$11,""))</f>
        <v/>
      </c>
    </row>
    <row r="2483" spans="1:10" ht="24.75" customHeight="1" x14ac:dyDescent="0.25">
      <c r="A2483" s="100"/>
      <c r="B2483" s="100"/>
      <c r="C2483" s="100"/>
      <c r="D2483" s="105" t="str">
        <f>IF(OR(Historique!$B2483="",Historique!$C2483=""),"",IF(IFERROR(COUNTIF(INDEX(Données!$E$2:$Z$100,0,MATCH(Historique!$B2483,Données!$E$1:$Z$1,0)),Historique!$C2483),0)&gt;0,"OK","⚠ ERREUR"))</f>
        <v/>
      </c>
      <c r="F2483" s="148" t="b">
        <v>0</v>
      </c>
      <c r="J2483" s="2" t="str">
        <f>IF(B2483="","",_xlfn.XLOOKUP(B2483,Données!$P$2:$P$11,Données!$Q$2:$Q$11,""))</f>
        <v/>
      </c>
    </row>
    <row r="2484" spans="1:10" ht="24.75" customHeight="1" x14ac:dyDescent="0.25">
      <c r="A2484" s="100"/>
      <c r="B2484" s="100"/>
      <c r="C2484" s="100"/>
      <c r="D2484" s="105" t="str">
        <f>IF(OR(Historique!$B2484="",Historique!$C2484=""),"",IF(IFERROR(COUNTIF(INDEX(Données!$E$2:$Z$100,0,MATCH(Historique!$B2484,Données!$E$1:$Z$1,0)),Historique!$C2484),0)&gt;0,"OK","⚠ ERREUR"))</f>
        <v/>
      </c>
      <c r="F2484" s="148" t="b">
        <v>0</v>
      </c>
      <c r="J2484" s="2" t="str">
        <f>IF(B2484="","",_xlfn.XLOOKUP(B2484,Données!$P$2:$P$11,Données!$Q$2:$Q$11,""))</f>
        <v/>
      </c>
    </row>
    <row r="2485" spans="1:10" ht="24.75" customHeight="1" x14ac:dyDescent="0.25">
      <c r="A2485" s="100"/>
      <c r="B2485" s="100"/>
      <c r="C2485" s="100"/>
      <c r="D2485" s="105" t="str">
        <f>IF(OR(Historique!$B2485="",Historique!$C2485=""),"",IF(IFERROR(COUNTIF(INDEX(Données!$E$2:$Z$100,0,MATCH(Historique!$B2485,Données!$E$1:$Z$1,0)),Historique!$C2485),0)&gt;0,"OK","⚠ ERREUR"))</f>
        <v/>
      </c>
      <c r="F2485" s="148" t="b">
        <v>0</v>
      </c>
      <c r="J2485" s="2" t="str">
        <f>IF(B2485="","",_xlfn.XLOOKUP(B2485,Données!$P$2:$P$11,Données!$Q$2:$Q$11,""))</f>
        <v/>
      </c>
    </row>
    <row r="2486" spans="1:10" ht="24.75" customHeight="1" x14ac:dyDescent="0.25">
      <c r="A2486" s="100"/>
      <c r="B2486" s="100"/>
      <c r="C2486" s="100"/>
      <c r="D2486" s="105" t="str">
        <f>IF(OR(Historique!$B2486="",Historique!$C2486=""),"",IF(IFERROR(COUNTIF(INDEX(Données!$E$2:$Z$100,0,MATCH(Historique!$B2486,Données!$E$1:$Z$1,0)),Historique!$C2486),0)&gt;0,"OK","⚠ ERREUR"))</f>
        <v/>
      </c>
      <c r="F2486" s="148" t="b">
        <v>0</v>
      </c>
      <c r="J2486" s="2" t="str">
        <f>IF(B2486="","",_xlfn.XLOOKUP(B2486,Données!$P$2:$P$11,Données!$Q$2:$Q$11,""))</f>
        <v/>
      </c>
    </row>
    <row r="2487" spans="1:10" ht="24.75" customHeight="1" x14ac:dyDescent="0.25">
      <c r="A2487" s="100"/>
      <c r="B2487" s="100"/>
      <c r="C2487" s="100"/>
      <c r="D2487" s="105" t="str">
        <f>IF(OR(Historique!$B2487="",Historique!$C2487=""),"",IF(IFERROR(COUNTIF(INDEX(Données!$E$2:$Z$100,0,MATCH(Historique!$B2487,Données!$E$1:$Z$1,0)),Historique!$C2487),0)&gt;0,"OK","⚠ ERREUR"))</f>
        <v/>
      </c>
      <c r="F2487" s="148" t="b">
        <v>0</v>
      </c>
      <c r="J2487" s="2" t="str">
        <f>IF(B2487="","",_xlfn.XLOOKUP(B2487,Données!$P$2:$P$11,Données!$Q$2:$Q$11,""))</f>
        <v/>
      </c>
    </row>
    <row r="2488" spans="1:10" ht="24.75" customHeight="1" x14ac:dyDescent="0.25">
      <c r="A2488" s="100"/>
      <c r="B2488" s="100"/>
      <c r="C2488" s="100"/>
      <c r="D2488" s="105" t="str">
        <f>IF(OR(Historique!$B2488="",Historique!$C2488=""),"",IF(IFERROR(COUNTIF(INDEX(Données!$E$2:$Z$100,0,MATCH(Historique!$B2488,Données!$E$1:$Z$1,0)),Historique!$C2488),0)&gt;0,"OK","⚠ ERREUR"))</f>
        <v/>
      </c>
      <c r="F2488" s="148" t="b">
        <v>0</v>
      </c>
      <c r="J2488" s="2" t="str">
        <f>IF(B2488="","",_xlfn.XLOOKUP(B2488,Données!$P$2:$P$11,Données!$Q$2:$Q$11,""))</f>
        <v/>
      </c>
    </row>
    <row r="2489" spans="1:10" ht="24.75" customHeight="1" x14ac:dyDescent="0.25">
      <c r="A2489" s="100"/>
      <c r="B2489" s="100"/>
      <c r="C2489" s="100"/>
      <c r="D2489" s="105" t="str">
        <f>IF(OR(Historique!$B2489="",Historique!$C2489=""),"",IF(IFERROR(COUNTIF(INDEX(Données!$E$2:$Z$100,0,MATCH(Historique!$B2489,Données!$E$1:$Z$1,0)),Historique!$C2489),0)&gt;0,"OK","⚠ ERREUR"))</f>
        <v/>
      </c>
      <c r="F2489" s="148" t="b">
        <v>0</v>
      </c>
      <c r="J2489" s="2" t="str">
        <f>IF(B2489="","",_xlfn.XLOOKUP(B2489,Données!$P$2:$P$11,Données!$Q$2:$Q$11,""))</f>
        <v/>
      </c>
    </row>
    <row r="2490" spans="1:10" ht="24.75" customHeight="1" x14ac:dyDescent="0.25">
      <c r="A2490" s="100"/>
      <c r="B2490" s="100"/>
      <c r="C2490" s="100"/>
      <c r="D2490" s="105" t="str">
        <f>IF(OR(Historique!$B2490="",Historique!$C2490=""),"",IF(IFERROR(COUNTIF(INDEX(Données!$E$2:$Z$100,0,MATCH(Historique!$B2490,Données!$E$1:$Z$1,0)),Historique!$C2490),0)&gt;0,"OK","⚠ ERREUR"))</f>
        <v/>
      </c>
      <c r="F2490" s="148" t="b">
        <v>0</v>
      </c>
      <c r="J2490" s="2" t="str">
        <f>IF(B2490="","",_xlfn.XLOOKUP(B2490,Données!$P$2:$P$11,Données!$Q$2:$Q$11,""))</f>
        <v/>
      </c>
    </row>
    <row r="2491" spans="1:10" ht="24.75" customHeight="1" x14ac:dyDescent="0.25">
      <c r="A2491" s="100"/>
      <c r="B2491" s="100"/>
      <c r="C2491" s="100"/>
      <c r="D2491" s="105" t="str">
        <f>IF(OR(Historique!$B2491="",Historique!$C2491=""),"",IF(IFERROR(COUNTIF(INDEX(Données!$E$2:$Z$100,0,MATCH(Historique!$B2491,Données!$E$1:$Z$1,0)),Historique!$C2491),0)&gt;0,"OK","⚠ ERREUR"))</f>
        <v/>
      </c>
      <c r="F2491" s="148" t="b">
        <v>0</v>
      </c>
      <c r="J2491" s="2" t="str">
        <f>IF(B2491="","",_xlfn.XLOOKUP(B2491,Données!$P$2:$P$11,Données!$Q$2:$Q$11,""))</f>
        <v/>
      </c>
    </row>
    <row r="2492" spans="1:10" ht="24.75" customHeight="1" x14ac:dyDescent="0.25">
      <c r="A2492" s="100"/>
      <c r="B2492" s="100"/>
      <c r="C2492" s="100"/>
      <c r="D2492" s="105" t="str">
        <f>IF(OR(Historique!$B2492="",Historique!$C2492=""),"",IF(IFERROR(COUNTIF(INDEX(Données!$E$2:$Z$100,0,MATCH(Historique!$B2492,Données!$E$1:$Z$1,0)),Historique!$C2492),0)&gt;0,"OK","⚠ ERREUR"))</f>
        <v/>
      </c>
      <c r="F2492" s="148" t="b">
        <v>0</v>
      </c>
      <c r="J2492" s="2" t="str">
        <f>IF(B2492="","",_xlfn.XLOOKUP(B2492,Données!$P$2:$P$11,Données!$Q$2:$Q$11,""))</f>
        <v/>
      </c>
    </row>
    <row r="2493" spans="1:10" ht="24.75" customHeight="1" x14ac:dyDescent="0.25">
      <c r="A2493" s="100"/>
      <c r="B2493" s="100"/>
      <c r="C2493" s="100"/>
      <c r="D2493" s="105" t="str">
        <f>IF(OR(Historique!$B2493="",Historique!$C2493=""),"",IF(IFERROR(COUNTIF(INDEX(Données!$E$2:$Z$100,0,MATCH(Historique!$B2493,Données!$E$1:$Z$1,0)),Historique!$C2493),0)&gt;0,"OK","⚠ ERREUR"))</f>
        <v/>
      </c>
      <c r="F2493" s="148" t="b">
        <v>0</v>
      </c>
      <c r="J2493" s="2" t="str">
        <f>IF(B2493="","",_xlfn.XLOOKUP(B2493,Données!$P$2:$P$11,Données!$Q$2:$Q$11,""))</f>
        <v/>
      </c>
    </row>
    <row r="2494" spans="1:10" ht="24.75" customHeight="1" x14ac:dyDescent="0.25">
      <c r="A2494" s="100"/>
      <c r="B2494" s="100"/>
      <c r="C2494" s="100"/>
      <c r="D2494" s="105" t="str">
        <f>IF(OR(Historique!$B2494="",Historique!$C2494=""),"",IF(IFERROR(COUNTIF(INDEX(Données!$E$2:$Z$100,0,MATCH(Historique!$B2494,Données!$E$1:$Z$1,0)),Historique!$C2494),0)&gt;0,"OK","⚠ ERREUR"))</f>
        <v/>
      </c>
      <c r="F2494" s="148" t="b">
        <v>0</v>
      </c>
      <c r="J2494" s="2" t="str">
        <f>IF(B2494="","",_xlfn.XLOOKUP(B2494,Données!$P$2:$P$11,Données!$Q$2:$Q$11,""))</f>
        <v/>
      </c>
    </row>
    <row r="2495" spans="1:10" ht="24.75" customHeight="1" x14ac:dyDescent="0.25">
      <c r="A2495" s="100"/>
      <c r="B2495" s="100"/>
      <c r="C2495" s="100"/>
      <c r="D2495" s="105" t="str">
        <f>IF(OR(Historique!$B2495="",Historique!$C2495=""),"",IF(IFERROR(COUNTIF(INDEX(Données!$E$2:$Z$100,0,MATCH(Historique!$B2495,Données!$E$1:$Z$1,0)),Historique!$C2495),0)&gt;0,"OK","⚠ ERREUR"))</f>
        <v/>
      </c>
      <c r="F2495" s="148" t="b">
        <v>0</v>
      </c>
      <c r="J2495" s="2" t="str">
        <f>IF(B2495="","",_xlfn.XLOOKUP(B2495,Données!$P$2:$P$11,Données!$Q$2:$Q$11,""))</f>
        <v/>
      </c>
    </row>
    <row r="2496" spans="1:10" ht="24.75" customHeight="1" x14ac:dyDescent="0.25">
      <c r="A2496" s="100"/>
      <c r="B2496" s="100"/>
      <c r="C2496" s="100"/>
      <c r="D2496" s="105" t="str">
        <f>IF(OR(Historique!$B2496="",Historique!$C2496=""),"",IF(IFERROR(COUNTIF(INDEX(Données!$E$2:$Z$100,0,MATCH(Historique!$B2496,Données!$E$1:$Z$1,0)),Historique!$C2496),0)&gt;0,"OK","⚠ ERREUR"))</f>
        <v/>
      </c>
      <c r="F2496" s="148" t="b">
        <v>0</v>
      </c>
      <c r="J2496" s="2" t="str">
        <f>IF(B2496="","",_xlfn.XLOOKUP(B2496,Données!$P$2:$P$11,Données!$Q$2:$Q$11,""))</f>
        <v/>
      </c>
    </row>
    <row r="2497" spans="1:10" ht="24.75" customHeight="1" x14ac:dyDescent="0.25">
      <c r="A2497" s="100"/>
      <c r="B2497" s="100"/>
      <c r="C2497" s="100"/>
      <c r="D2497" s="105" t="str">
        <f>IF(OR(Historique!$B2497="",Historique!$C2497=""),"",IF(IFERROR(COUNTIF(INDEX(Données!$E$2:$Z$100,0,MATCH(Historique!$B2497,Données!$E$1:$Z$1,0)),Historique!$C2497),0)&gt;0,"OK","⚠ ERREUR"))</f>
        <v/>
      </c>
      <c r="F2497" s="148" t="b">
        <v>0</v>
      </c>
      <c r="J2497" s="2" t="str">
        <f>IF(B2497="","",_xlfn.XLOOKUP(B2497,Données!$P$2:$P$11,Données!$Q$2:$Q$11,""))</f>
        <v/>
      </c>
    </row>
    <row r="2498" spans="1:10" ht="24.75" customHeight="1" x14ac:dyDescent="0.25">
      <c r="A2498" s="100"/>
      <c r="B2498" s="100"/>
      <c r="C2498" s="100"/>
      <c r="D2498" s="105" t="str">
        <f>IF(OR(Historique!$B2498="",Historique!$C2498=""),"",IF(IFERROR(COUNTIF(INDEX(Données!$E$2:$Z$100,0,MATCH(Historique!$B2498,Données!$E$1:$Z$1,0)),Historique!$C2498),0)&gt;0,"OK","⚠ ERREUR"))</f>
        <v/>
      </c>
      <c r="F2498" s="148" t="b">
        <v>0</v>
      </c>
      <c r="J2498" s="2" t="str">
        <f>IF(B2498="","",_xlfn.XLOOKUP(B2498,Données!$P$2:$P$11,Données!$Q$2:$Q$11,""))</f>
        <v/>
      </c>
    </row>
    <row r="2499" spans="1:10" ht="24.75" customHeight="1" x14ac:dyDescent="0.25">
      <c r="A2499" s="100"/>
      <c r="B2499" s="100"/>
      <c r="C2499" s="100"/>
      <c r="D2499" s="105" t="str">
        <f>IF(OR(Historique!$B2499="",Historique!$C2499=""),"",IF(IFERROR(COUNTIF(INDEX(Données!$E$2:$Z$100,0,MATCH(Historique!$B2499,Données!$E$1:$Z$1,0)),Historique!$C2499),0)&gt;0,"OK","⚠ ERREUR"))</f>
        <v/>
      </c>
      <c r="F2499" s="148" t="b">
        <v>0</v>
      </c>
      <c r="J2499" s="2" t="str">
        <f>IF(B2499="","",_xlfn.XLOOKUP(B2499,Données!$P$2:$P$11,Données!$Q$2:$Q$11,""))</f>
        <v/>
      </c>
    </row>
    <row r="2500" spans="1:10" ht="24.75" customHeight="1" x14ac:dyDescent="0.25">
      <c r="A2500" s="100"/>
      <c r="B2500" s="100"/>
      <c r="C2500" s="100"/>
      <c r="D2500" s="105" t="str">
        <f>IF(OR(Historique!$B2500="",Historique!$C2500=""),"",IF(IFERROR(COUNTIF(INDEX(Données!$E$2:$Z$100,0,MATCH(Historique!$B2500,Données!$E$1:$Z$1,0)),Historique!$C2500),0)&gt;0,"OK","⚠ ERREUR"))</f>
        <v/>
      </c>
      <c r="F2500" s="148" t="b">
        <v>0</v>
      </c>
      <c r="J2500" s="2" t="str">
        <f>IF(B2500="","",_xlfn.XLOOKUP(B2500,Données!$P$2:$P$11,Données!$Q$2:$Q$11,""))</f>
        <v/>
      </c>
    </row>
    <row r="2501" spans="1:10" ht="24.75" customHeight="1" x14ac:dyDescent="0.25">
      <c r="A2501" s="100"/>
      <c r="B2501" s="100"/>
      <c r="C2501" s="100"/>
      <c r="D2501" s="105" t="str">
        <f>IF(OR(Historique!$B2501="",Historique!$C2501=""),"",IF(IFERROR(COUNTIF(INDEX(Données!$E$2:$Z$100,0,MATCH(Historique!$B2501,Données!$E$1:$Z$1,0)),Historique!$C2501),0)&gt;0,"OK","⚠ ERREUR"))</f>
        <v/>
      </c>
      <c r="F2501" s="148" t="b">
        <v>0</v>
      </c>
      <c r="J2501" s="2" t="str">
        <f>IF(B2501="","",_xlfn.XLOOKUP(B2501,Données!$P$2:$P$11,Données!$Q$2:$Q$11,""))</f>
        <v/>
      </c>
    </row>
    <row r="2502" spans="1:10" ht="24.75" customHeight="1" x14ac:dyDescent="0.25">
      <c r="A2502" s="100"/>
      <c r="B2502" s="100"/>
      <c r="C2502" s="100"/>
      <c r="D2502" s="105" t="str">
        <f>IF(OR(Historique!$B2502="",Historique!$C2502=""),"",IF(IFERROR(COUNTIF(INDEX(Données!$E$2:$Z$100,0,MATCH(Historique!$B2502,Données!$E$1:$Z$1,0)),Historique!$C2502),0)&gt;0,"OK","⚠ ERREUR"))</f>
        <v/>
      </c>
      <c r="F2502" s="148" t="b">
        <v>0</v>
      </c>
      <c r="J2502" s="2" t="str">
        <f>IF(B2502="","",_xlfn.XLOOKUP(B2502,Données!$P$2:$P$11,Données!$Q$2:$Q$11,""))</f>
        <v/>
      </c>
    </row>
    <row r="2503" spans="1:10" ht="24.75" customHeight="1" x14ac:dyDescent="0.25">
      <c r="A2503" s="100"/>
      <c r="B2503" s="100"/>
      <c r="C2503" s="100"/>
      <c r="D2503" s="105" t="str">
        <f>IF(OR(Historique!$B2503="",Historique!$C2503=""),"",IF(IFERROR(COUNTIF(INDEX(Données!$E$2:$Z$100,0,MATCH(Historique!$B2503,Données!$E$1:$Z$1,0)),Historique!$C2503),0)&gt;0,"OK","⚠ ERREUR"))</f>
        <v/>
      </c>
      <c r="F2503" s="148" t="b">
        <v>0</v>
      </c>
      <c r="J2503" s="2" t="str">
        <f>IF(B2503="","",_xlfn.XLOOKUP(B2503,Données!$P$2:$P$11,Données!$Q$2:$Q$11,""))</f>
        <v/>
      </c>
    </row>
    <row r="2504" spans="1:10" ht="24.75" customHeight="1" x14ac:dyDescent="0.25">
      <c r="A2504" s="100"/>
      <c r="B2504" s="100"/>
      <c r="C2504" s="100"/>
      <c r="D2504" s="105" t="str">
        <f>IF(OR(Historique!$B2504="",Historique!$C2504=""),"",IF(IFERROR(COUNTIF(INDEX(Données!$E$2:$Z$100,0,MATCH(Historique!$B2504,Données!$E$1:$Z$1,0)),Historique!$C2504),0)&gt;0,"OK","⚠ ERREUR"))</f>
        <v/>
      </c>
      <c r="F2504" s="148" t="b">
        <v>0</v>
      </c>
      <c r="J2504" s="2" t="str">
        <f>IF(B2504="","",_xlfn.XLOOKUP(B2504,Données!$P$2:$P$11,Données!$Q$2:$Q$11,""))</f>
        <v/>
      </c>
    </row>
    <row r="2505" spans="1:10" ht="24.75" customHeight="1" x14ac:dyDescent="0.25">
      <c r="A2505" s="100"/>
      <c r="B2505" s="100"/>
      <c r="C2505" s="100"/>
      <c r="D2505" s="105" t="str">
        <f>IF(OR(Historique!$B2505="",Historique!$C2505=""),"",IF(IFERROR(COUNTIF(INDEX(Données!$E$2:$Z$100,0,MATCH(Historique!$B2505,Données!$E$1:$Z$1,0)),Historique!$C2505),0)&gt;0,"OK","⚠ ERREUR"))</f>
        <v/>
      </c>
      <c r="F2505" s="148" t="b">
        <v>0</v>
      </c>
      <c r="J2505" s="2" t="str">
        <f>IF(B2505="","",_xlfn.XLOOKUP(B2505,Données!$P$2:$P$11,Données!$Q$2:$Q$11,""))</f>
        <v/>
      </c>
    </row>
    <row r="2506" spans="1:10" ht="24.75" customHeight="1" x14ac:dyDescent="0.25">
      <c r="A2506" s="100"/>
      <c r="B2506" s="100"/>
      <c r="C2506" s="100"/>
      <c r="D2506" s="105" t="str">
        <f>IF(OR(Historique!$B2506="",Historique!$C2506=""),"",IF(IFERROR(COUNTIF(INDEX(Données!$E$2:$Z$100,0,MATCH(Historique!$B2506,Données!$E$1:$Z$1,0)),Historique!$C2506),0)&gt;0,"OK","⚠ ERREUR"))</f>
        <v/>
      </c>
      <c r="F2506" s="148" t="b">
        <v>0</v>
      </c>
      <c r="J2506" s="2" t="str">
        <f>IF(B2506="","",_xlfn.XLOOKUP(B2506,Données!$P$2:$P$11,Données!$Q$2:$Q$11,""))</f>
        <v/>
      </c>
    </row>
    <row r="2507" spans="1:10" ht="24.75" customHeight="1" x14ac:dyDescent="0.25">
      <c r="A2507" s="100"/>
      <c r="B2507" s="100"/>
      <c r="C2507" s="100"/>
      <c r="D2507" s="105" t="str">
        <f>IF(OR(Historique!$B2507="",Historique!$C2507=""),"",IF(IFERROR(COUNTIF(INDEX(Données!$E$2:$Z$100,0,MATCH(Historique!$B2507,Données!$E$1:$Z$1,0)),Historique!$C2507),0)&gt;0,"OK","⚠ ERREUR"))</f>
        <v/>
      </c>
      <c r="F2507" s="148" t="b">
        <v>0</v>
      </c>
      <c r="J2507" s="2" t="str">
        <f>IF(B2507="","",_xlfn.XLOOKUP(B2507,Données!$P$2:$P$11,Données!$Q$2:$Q$11,""))</f>
        <v/>
      </c>
    </row>
    <row r="2508" spans="1:10" ht="24.75" customHeight="1" x14ac:dyDescent="0.25">
      <c r="A2508" s="100"/>
      <c r="B2508" s="100"/>
      <c r="C2508" s="100"/>
      <c r="D2508" s="105" t="str">
        <f>IF(OR(Historique!$B2508="",Historique!$C2508=""),"",IF(IFERROR(COUNTIF(INDEX(Données!$E$2:$Z$100,0,MATCH(Historique!$B2508,Données!$E$1:$Z$1,0)),Historique!$C2508),0)&gt;0,"OK","⚠ ERREUR"))</f>
        <v/>
      </c>
      <c r="F2508" s="148" t="b">
        <v>0</v>
      </c>
      <c r="J2508" s="2" t="str">
        <f>IF(B2508="","",_xlfn.XLOOKUP(B2508,Données!$P$2:$P$11,Données!$Q$2:$Q$11,""))</f>
        <v/>
      </c>
    </row>
    <row r="2509" spans="1:10" ht="24.75" customHeight="1" x14ac:dyDescent="0.25">
      <c r="A2509" s="100"/>
      <c r="B2509" s="100"/>
      <c r="C2509" s="100"/>
      <c r="D2509" s="105" t="str">
        <f>IF(OR(Historique!$B2509="",Historique!$C2509=""),"",IF(IFERROR(COUNTIF(INDEX(Données!$E$2:$Z$100,0,MATCH(Historique!$B2509,Données!$E$1:$Z$1,0)),Historique!$C2509),0)&gt;0,"OK","⚠ ERREUR"))</f>
        <v/>
      </c>
      <c r="F2509" s="148" t="b">
        <v>0</v>
      </c>
      <c r="J2509" s="2" t="str">
        <f>IF(B2509="","",_xlfn.XLOOKUP(B2509,Données!$P$2:$P$11,Données!$Q$2:$Q$11,""))</f>
        <v/>
      </c>
    </row>
    <row r="2510" spans="1:10" ht="24.75" customHeight="1" x14ac:dyDescent="0.25">
      <c r="A2510" s="100"/>
      <c r="B2510" s="100"/>
      <c r="C2510" s="100"/>
      <c r="D2510" s="105" t="str">
        <f>IF(OR(Historique!$B2510="",Historique!$C2510=""),"",IF(IFERROR(COUNTIF(INDEX(Données!$E$2:$Z$100,0,MATCH(Historique!$B2510,Données!$E$1:$Z$1,0)),Historique!$C2510),0)&gt;0,"OK","⚠ ERREUR"))</f>
        <v/>
      </c>
      <c r="F2510" s="148" t="b">
        <v>0</v>
      </c>
      <c r="J2510" s="2" t="str">
        <f>IF(B2510="","",_xlfn.XLOOKUP(B2510,Données!$P$2:$P$11,Données!$Q$2:$Q$11,""))</f>
        <v/>
      </c>
    </row>
    <row r="2511" spans="1:10" ht="24.75" customHeight="1" x14ac:dyDescent="0.25">
      <c r="A2511" s="100"/>
      <c r="B2511" s="100"/>
      <c r="C2511" s="100"/>
      <c r="D2511" s="105" t="str">
        <f>IF(OR(Historique!$B2511="",Historique!$C2511=""),"",IF(IFERROR(COUNTIF(INDEX(Données!$E$2:$Z$100,0,MATCH(Historique!$B2511,Données!$E$1:$Z$1,0)),Historique!$C2511),0)&gt;0,"OK","⚠ ERREUR"))</f>
        <v/>
      </c>
      <c r="F2511" s="148" t="b">
        <v>0</v>
      </c>
      <c r="J2511" s="2" t="str">
        <f>IF(B2511="","",_xlfn.XLOOKUP(B2511,Données!$P$2:$P$11,Données!$Q$2:$Q$11,""))</f>
        <v/>
      </c>
    </row>
    <row r="2512" spans="1:10" ht="24.75" customHeight="1" x14ac:dyDescent="0.25">
      <c r="A2512" s="100"/>
      <c r="B2512" s="100"/>
      <c r="C2512" s="100"/>
      <c r="D2512" s="105" t="str">
        <f>IF(OR(Historique!$B2512="",Historique!$C2512=""),"",IF(IFERROR(COUNTIF(INDEX(Données!$E$2:$Z$100,0,MATCH(Historique!$B2512,Données!$E$1:$Z$1,0)),Historique!$C2512),0)&gt;0,"OK","⚠ ERREUR"))</f>
        <v/>
      </c>
      <c r="F2512" s="148" t="b">
        <v>0</v>
      </c>
      <c r="J2512" s="2" t="str">
        <f>IF(B2512="","",_xlfn.XLOOKUP(B2512,Données!$P$2:$P$11,Données!$Q$2:$Q$11,""))</f>
        <v/>
      </c>
    </row>
    <row r="2513" spans="1:10" ht="24.75" customHeight="1" x14ac:dyDescent="0.25">
      <c r="A2513" s="100"/>
      <c r="B2513" s="100"/>
      <c r="C2513" s="100"/>
      <c r="D2513" s="105" t="str">
        <f>IF(OR(Historique!$B2513="",Historique!$C2513=""),"",IF(IFERROR(COUNTIF(INDEX(Données!$E$2:$Z$100,0,MATCH(Historique!$B2513,Données!$E$1:$Z$1,0)),Historique!$C2513),0)&gt;0,"OK","⚠ ERREUR"))</f>
        <v/>
      </c>
      <c r="F2513" s="148" t="b">
        <v>0</v>
      </c>
      <c r="J2513" s="2" t="str">
        <f>IF(B2513="","",_xlfn.XLOOKUP(B2513,Données!$P$2:$P$11,Données!$Q$2:$Q$11,""))</f>
        <v/>
      </c>
    </row>
    <row r="2514" spans="1:10" ht="24.75" customHeight="1" x14ac:dyDescent="0.25">
      <c r="A2514" s="100"/>
      <c r="B2514" s="100"/>
      <c r="C2514" s="100"/>
      <c r="D2514" s="105" t="str">
        <f>IF(OR(Historique!$B2514="",Historique!$C2514=""),"",IF(IFERROR(COUNTIF(INDEX(Données!$E$2:$Z$100,0,MATCH(Historique!$B2514,Données!$E$1:$Z$1,0)),Historique!$C2514),0)&gt;0,"OK","⚠ ERREUR"))</f>
        <v/>
      </c>
      <c r="F2514" s="148" t="b">
        <v>0</v>
      </c>
      <c r="J2514" s="2" t="str">
        <f>IF(B2514="","",_xlfn.XLOOKUP(B2514,Données!$P$2:$P$11,Données!$Q$2:$Q$11,""))</f>
        <v/>
      </c>
    </row>
    <row r="2515" spans="1:10" ht="24.75" customHeight="1" x14ac:dyDescent="0.25">
      <c r="A2515" s="100"/>
      <c r="B2515" s="100"/>
      <c r="C2515" s="100"/>
      <c r="D2515" s="105" t="str">
        <f>IF(OR(Historique!$B2515="",Historique!$C2515=""),"",IF(IFERROR(COUNTIF(INDEX(Données!$E$2:$Z$100,0,MATCH(Historique!$B2515,Données!$E$1:$Z$1,0)),Historique!$C2515),0)&gt;0,"OK","⚠ ERREUR"))</f>
        <v/>
      </c>
      <c r="F2515" s="148" t="b">
        <v>0</v>
      </c>
      <c r="J2515" s="2" t="str">
        <f>IF(B2515="","",_xlfn.XLOOKUP(B2515,Données!$P$2:$P$11,Données!$Q$2:$Q$11,""))</f>
        <v/>
      </c>
    </row>
    <row r="2516" spans="1:10" ht="24.75" customHeight="1" x14ac:dyDescent="0.25">
      <c r="A2516" s="100"/>
      <c r="B2516" s="100"/>
      <c r="C2516" s="100"/>
      <c r="D2516" s="105" t="str">
        <f>IF(OR(Historique!$B2516="",Historique!$C2516=""),"",IF(IFERROR(COUNTIF(INDEX(Données!$E$2:$Z$100,0,MATCH(Historique!$B2516,Données!$E$1:$Z$1,0)),Historique!$C2516),0)&gt;0,"OK","⚠ ERREUR"))</f>
        <v/>
      </c>
      <c r="F2516" s="148" t="b">
        <v>0</v>
      </c>
      <c r="J2516" s="2" t="str">
        <f>IF(B2516="","",_xlfn.XLOOKUP(B2516,Données!$P$2:$P$11,Données!$Q$2:$Q$11,""))</f>
        <v/>
      </c>
    </row>
    <row r="2517" spans="1:10" ht="24.75" customHeight="1" x14ac:dyDescent="0.25">
      <c r="A2517" s="100"/>
      <c r="B2517" s="100"/>
      <c r="C2517" s="100"/>
      <c r="D2517" s="105" t="str">
        <f>IF(OR(Historique!$B2517="",Historique!$C2517=""),"",IF(IFERROR(COUNTIF(INDEX(Données!$E$2:$Z$100,0,MATCH(Historique!$B2517,Données!$E$1:$Z$1,0)),Historique!$C2517),0)&gt;0,"OK","⚠ ERREUR"))</f>
        <v/>
      </c>
      <c r="F2517" s="148" t="b">
        <v>0</v>
      </c>
      <c r="J2517" s="2" t="str">
        <f>IF(B2517="","",_xlfn.XLOOKUP(B2517,Données!$P$2:$P$11,Données!$Q$2:$Q$11,""))</f>
        <v/>
      </c>
    </row>
    <row r="2518" spans="1:10" ht="24.75" customHeight="1" x14ac:dyDescent="0.25">
      <c r="A2518" s="100"/>
      <c r="B2518" s="100"/>
      <c r="C2518" s="100"/>
      <c r="D2518" s="105" t="str">
        <f>IF(OR(Historique!$B2518="",Historique!$C2518=""),"",IF(IFERROR(COUNTIF(INDEX(Données!$E$2:$Z$100,0,MATCH(Historique!$B2518,Données!$E$1:$Z$1,0)),Historique!$C2518),0)&gt;0,"OK","⚠ ERREUR"))</f>
        <v/>
      </c>
      <c r="F2518" s="148" t="b">
        <v>0</v>
      </c>
      <c r="J2518" s="2" t="str">
        <f>IF(B2518="","",_xlfn.XLOOKUP(B2518,Données!$P$2:$P$11,Données!$Q$2:$Q$11,""))</f>
        <v/>
      </c>
    </row>
    <row r="2519" spans="1:10" ht="24.75" customHeight="1" x14ac:dyDescent="0.25">
      <c r="A2519" s="100"/>
      <c r="B2519" s="100"/>
      <c r="C2519" s="100"/>
      <c r="D2519" s="105" t="str">
        <f>IF(OR(Historique!$B2519="",Historique!$C2519=""),"",IF(IFERROR(COUNTIF(INDEX(Données!$E$2:$Z$100,0,MATCH(Historique!$B2519,Données!$E$1:$Z$1,0)),Historique!$C2519),0)&gt;0,"OK","⚠ ERREUR"))</f>
        <v/>
      </c>
      <c r="F2519" s="148" t="b">
        <v>0</v>
      </c>
      <c r="J2519" s="2" t="str">
        <f>IF(B2519="","",_xlfn.XLOOKUP(B2519,Données!$P$2:$P$11,Données!$Q$2:$Q$11,""))</f>
        <v/>
      </c>
    </row>
    <row r="2520" spans="1:10" ht="24.75" customHeight="1" x14ac:dyDescent="0.25">
      <c r="A2520" s="100"/>
      <c r="B2520" s="100"/>
      <c r="C2520" s="100"/>
      <c r="D2520" s="105" t="str">
        <f>IF(OR(Historique!$B2520="",Historique!$C2520=""),"",IF(IFERROR(COUNTIF(INDEX(Données!$E$2:$Z$100,0,MATCH(Historique!$B2520,Données!$E$1:$Z$1,0)),Historique!$C2520),0)&gt;0,"OK","⚠ ERREUR"))</f>
        <v/>
      </c>
      <c r="F2520" s="148" t="b">
        <v>0</v>
      </c>
      <c r="J2520" s="2" t="str">
        <f>IF(B2520="","",_xlfn.XLOOKUP(B2520,Données!$P$2:$P$11,Données!$Q$2:$Q$11,""))</f>
        <v/>
      </c>
    </row>
    <row r="2521" spans="1:10" ht="24.75" customHeight="1" x14ac:dyDescent="0.25">
      <c r="A2521" s="100"/>
      <c r="B2521" s="100"/>
      <c r="C2521" s="100"/>
      <c r="D2521" s="105" t="str">
        <f>IF(OR(Historique!$B2521="",Historique!$C2521=""),"",IF(IFERROR(COUNTIF(INDEX(Données!$E$2:$Z$100,0,MATCH(Historique!$B2521,Données!$E$1:$Z$1,0)),Historique!$C2521),0)&gt;0,"OK","⚠ ERREUR"))</f>
        <v/>
      </c>
      <c r="F2521" s="148" t="b">
        <v>0</v>
      </c>
      <c r="J2521" s="2" t="str">
        <f>IF(B2521="","",_xlfn.XLOOKUP(B2521,Données!$P$2:$P$11,Données!$Q$2:$Q$11,""))</f>
        <v/>
      </c>
    </row>
    <row r="2522" spans="1:10" ht="24.75" customHeight="1" x14ac:dyDescent="0.25">
      <c r="A2522" s="100"/>
      <c r="B2522" s="100"/>
      <c r="C2522" s="100"/>
      <c r="D2522" s="105" t="str">
        <f>IF(OR(Historique!$B2522="",Historique!$C2522=""),"",IF(IFERROR(COUNTIF(INDEX(Données!$E$2:$Z$100,0,MATCH(Historique!$B2522,Données!$E$1:$Z$1,0)),Historique!$C2522),0)&gt;0,"OK","⚠ ERREUR"))</f>
        <v/>
      </c>
      <c r="F2522" s="148" t="b">
        <v>0</v>
      </c>
      <c r="J2522" s="2" t="str">
        <f>IF(B2522="","",_xlfn.XLOOKUP(B2522,Données!$P$2:$P$11,Données!$Q$2:$Q$11,""))</f>
        <v/>
      </c>
    </row>
    <row r="2523" spans="1:10" ht="24.75" customHeight="1" x14ac:dyDescent="0.25">
      <c r="A2523" s="100"/>
      <c r="B2523" s="100"/>
      <c r="C2523" s="100"/>
      <c r="D2523" s="105" t="str">
        <f>IF(OR(Historique!$B2523="",Historique!$C2523=""),"",IF(IFERROR(COUNTIF(INDEX(Données!$E$2:$Z$100,0,MATCH(Historique!$B2523,Données!$E$1:$Z$1,0)),Historique!$C2523),0)&gt;0,"OK","⚠ ERREUR"))</f>
        <v/>
      </c>
      <c r="F2523" s="148" t="b">
        <v>0</v>
      </c>
      <c r="J2523" s="2" t="str">
        <f>IF(B2523="","",_xlfn.XLOOKUP(B2523,Données!$P$2:$P$11,Données!$Q$2:$Q$11,""))</f>
        <v/>
      </c>
    </row>
    <row r="2524" spans="1:10" ht="24.75" customHeight="1" x14ac:dyDescent="0.25">
      <c r="A2524" s="100"/>
      <c r="B2524" s="100"/>
      <c r="C2524" s="100"/>
      <c r="D2524" s="105" t="str">
        <f>IF(OR(Historique!$B2524="",Historique!$C2524=""),"",IF(IFERROR(COUNTIF(INDEX(Données!$E$2:$Z$100,0,MATCH(Historique!$B2524,Données!$E$1:$Z$1,0)),Historique!$C2524),0)&gt;0,"OK","⚠ ERREUR"))</f>
        <v/>
      </c>
      <c r="F2524" s="148" t="b">
        <v>0</v>
      </c>
      <c r="J2524" s="2" t="str">
        <f>IF(B2524="","",_xlfn.XLOOKUP(B2524,Données!$P$2:$P$11,Données!$Q$2:$Q$11,""))</f>
        <v/>
      </c>
    </row>
    <row r="2525" spans="1:10" ht="24.75" customHeight="1" x14ac:dyDescent="0.25">
      <c r="A2525" s="100"/>
      <c r="B2525" s="100"/>
      <c r="C2525" s="100"/>
      <c r="D2525" s="105" t="str">
        <f>IF(OR(Historique!$B2525="",Historique!$C2525=""),"",IF(IFERROR(COUNTIF(INDEX(Données!$E$2:$Z$100,0,MATCH(Historique!$B2525,Données!$E$1:$Z$1,0)),Historique!$C2525),0)&gt;0,"OK","⚠ ERREUR"))</f>
        <v/>
      </c>
      <c r="F2525" s="148" t="b">
        <v>0</v>
      </c>
      <c r="J2525" s="2" t="str">
        <f>IF(B2525="","",_xlfn.XLOOKUP(B2525,Données!$P$2:$P$11,Données!$Q$2:$Q$11,""))</f>
        <v/>
      </c>
    </row>
    <row r="2526" spans="1:10" ht="24.75" customHeight="1" x14ac:dyDescent="0.25">
      <c r="A2526" s="100"/>
      <c r="B2526" s="100"/>
      <c r="C2526" s="100"/>
      <c r="D2526" s="105" t="str">
        <f>IF(OR(Historique!$B2526="",Historique!$C2526=""),"",IF(IFERROR(COUNTIF(INDEX(Données!$E$2:$Z$100,0,MATCH(Historique!$B2526,Données!$E$1:$Z$1,0)),Historique!$C2526),0)&gt;0,"OK","⚠ ERREUR"))</f>
        <v/>
      </c>
      <c r="F2526" s="148" t="b">
        <v>0</v>
      </c>
      <c r="J2526" s="2" t="str">
        <f>IF(B2526="","",_xlfn.XLOOKUP(B2526,Données!$P$2:$P$11,Données!$Q$2:$Q$11,""))</f>
        <v/>
      </c>
    </row>
    <row r="2527" spans="1:10" ht="24.75" customHeight="1" x14ac:dyDescent="0.25">
      <c r="A2527" s="100"/>
      <c r="B2527" s="100"/>
      <c r="C2527" s="100"/>
      <c r="D2527" s="105" t="str">
        <f>IF(OR(Historique!$B2527="",Historique!$C2527=""),"",IF(IFERROR(COUNTIF(INDEX(Données!$E$2:$Z$100,0,MATCH(Historique!$B2527,Données!$E$1:$Z$1,0)),Historique!$C2527),0)&gt;0,"OK","⚠ ERREUR"))</f>
        <v/>
      </c>
      <c r="F2527" s="148" t="b">
        <v>0</v>
      </c>
      <c r="J2527" s="2" t="str">
        <f>IF(B2527="","",_xlfn.XLOOKUP(B2527,Données!$P$2:$P$11,Données!$Q$2:$Q$11,""))</f>
        <v/>
      </c>
    </row>
    <row r="2528" spans="1:10" ht="24.75" customHeight="1" x14ac:dyDescent="0.25">
      <c r="A2528" s="100"/>
      <c r="B2528" s="100"/>
      <c r="C2528" s="100"/>
      <c r="D2528" s="105" t="str">
        <f>IF(OR(Historique!$B2528="",Historique!$C2528=""),"",IF(IFERROR(COUNTIF(INDEX(Données!$E$2:$Z$100,0,MATCH(Historique!$B2528,Données!$E$1:$Z$1,0)),Historique!$C2528),0)&gt;0,"OK","⚠ ERREUR"))</f>
        <v/>
      </c>
      <c r="F2528" s="148" t="b">
        <v>0</v>
      </c>
      <c r="J2528" s="2" t="str">
        <f>IF(B2528="","",_xlfn.XLOOKUP(B2528,Données!$P$2:$P$11,Données!$Q$2:$Q$11,""))</f>
        <v/>
      </c>
    </row>
    <row r="2529" spans="1:10" ht="24.75" customHeight="1" x14ac:dyDescent="0.25">
      <c r="A2529" s="100"/>
      <c r="B2529" s="100"/>
      <c r="C2529" s="100"/>
      <c r="D2529" s="105" t="str">
        <f>IF(OR(Historique!$B2529="",Historique!$C2529=""),"",IF(IFERROR(COUNTIF(INDEX(Données!$E$2:$Z$100,0,MATCH(Historique!$B2529,Données!$E$1:$Z$1,0)),Historique!$C2529),0)&gt;0,"OK","⚠ ERREUR"))</f>
        <v/>
      </c>
      <c r="F2529" s="148" t="b">
        <v>0</v>
      </c>
      <c r="J2529" s="2" t="str">
        <f>IF(B2529="","",_xlfn.XLOOKUP(B2529,Données!$P$2:$P$11,Données!$Q$2:$Q$11,""))</f>
        <v/>
      </c>
    </row>
    <row r="2530" spans="1:10" ht="24.75" customHeight="1" x14ac:dyDescent="0.25">
      <c r="A2530" s="100"/>
      <c r="B2530" s="100"/>
      <c r="C2530" s="100"/>
      <c r="D2530" s="105" t="str">
        <f>IF(OR(Historique!$B2530="",Historique!$C2530=""),"",IF(IFERROR(COUNTIF(INDEX(Données!$E$2:$Z$100,0,MATCH(Historique!$B2530,Données!$E$1:$Z$1,0)),Historique!$C2530),0)&gt;0,"OK","⚠ ERREUR"))</f>
        <v/>
      </c>
      <c r="F2530" s="148" t="b">
        <v>0</v>
      </c>
      <c r="J2530" s="2" t="str">
        <f>IF(B2530="","",_xlfn.XLOOKUP(B2530,Données!$P$2:$P$11,Données!$Q$2:$Q$11,""))</f>
        <v/>
      </c>
    </row>
    <row r="2531" spans="1:10" ht="24.75" customHeight="1" x14ac:dyDescent="0.25">
      <c r="A2531" s="100"/>
      <c r="B2531" s="100"/>
      <c r="C2531" s="100"/>
      <c r="D2531" s="105" t="str">
        <f>IF(OR(Historique!$B2531="",Historique!$C2531=""),"",IF(IFERROR(COUNTIF(INDEX(Données!$E$2:$Z$100,0,MATCH(Historique!$B2531,Données!$E$1:$Z$1,0)),Historique!$C2531),0)&gt;0,"OK","⚠ ERREUR"))</f>
        <v/>
      </c>
      <c r="F2531" s="148" t="b">
        <v>0</v>
      </c>
      <c r="J2531" s="2" t="str">
        <f>IF(B2531="","",_xlfn.XLOOKUP(B2531,Données!$P$2:$P$11,Données!$Q$2:$Q$11,""))</f>
        <v/>
      </c>
    </row>
    <row r="2532" spans="1:10" ht="24.75" customHeight="1" x14ac:dyDescent="0.25">
      <c r="A2532" s="100"/>
      <c r="B2532" s="100"/>
      <c r="C2532" s="100"/>
      <c r="D2532" s="105" t="str">
        <f>IF(OR(Historique!$B2532="",Historique!$C2532=""),"",IF(IFERROR(COUNTIF(INDEX(Données!$E$2:$Z$100,0,MATCH(Historique!$B2532,Données!$E$1:$Z$1,0)),Historique!$C2532),0)&gt;0,"OK","⚠ ERREUR"))</f>
        <v/>
      </c>
      <c r="F2532" s="148" t="b">
        <v>0</v>
      </c>
      <c r="J2532" s="2" t="str">
        <f>IF(B2532="","",_xlfn.XLOOKUP(B2532,Données!$P$2:$P$11,Données!$Q$2:$Q$11,""))</f>
        <v/>
      </c>
    </row>
    <row r="2533" spans="1:10" ht="24.75" customHeight="1" x14ac:dyDescent="0.25">
      <c r="A2533" s="100"/>
      <c r="B2533" s="100"/>
      <c r="C2533" s="100"/>
      <c r="D2533" s="105" t="str">
        <f>IF(OR(Historique!$B2533="",Historique!$C2533=""),"",IF(IFERROR(COUNTIF(INDEX(Données!$E$2:$Z$100,0,MATCH(Historique!$B2533,Données!$E$1:$Z$1,0)),Historique!$C2533),0)&gt;0,"OK","⚠ ERREUR"))</f>
        <v/>
      </c>
      <c r="F2533" s="148" t="b">
        <v>0</v>
      </c>
      <c r="J2533" s="2" t="str">
        <f>IF(B2533="","",_xlfn.XLOOKUP(B2533,Données!$P$2:$P$11,Données!$Q$2:$Q$11,""))</f>
        <v/>
      </c>
    </row>
    <row r="2534" spans="1:10" ht="24.75" customHeight="1" x14ac:dyDescent="0.25">
      <c r="A2534" s="100"/>
      <c r="B2534" s="100"/>
      <c r="C2534" s="100"/>
      <c r="D2534" s="105" t="str">
        <f>IF(OR(Historique!$B2534="",Historique!$C2534=""),"",IF(IFERROR(COUNTIF(INDEX(Données!$E$2:$Z$100,0,MATCH(Historique!$B2534,Données!$E$1:$Z$1,0)),Historique!$C2534),0)&gt;0,"OK","⚠ ERREUR"))</f>
        <v/>
      </c>
      <c r="F2534" s="148" t="b">
        <v>0</v>
      </c>
      <c r="J2534" s="2" t="str">
        <f>IF(B2534="","",_xlfn.XLOOKUP(B2534,Données!$P$2:$P$11,Données!$Q$2:$Q$11,""))</f>
        <v/>
      </c>
    </row>
    <row r="2535" spans="1:10" ht="24.75" customHeight="1" x14ac:dyDescent="0.25">
      <c r="A2535" s="100"/>
      <c r="B2535" s="100"/>
      <c r="C2535" s="100"/>
      <c r="D2535" s="105" t="str">
        <f>IF(OR(Historique!$B2535="",Historique!$C2535=""),"",IF(IFERROR(COUNTIF(INDEX(Données!$E$2:$Z$100,0,MATCH(Historique!$B2535,Données!$E$1:$Z$1,0)),Historique!$C2535),0)&gt;0,"OK","⚠ ERREUR"))</f>
        <v/>
      </c>
      <c r="F2535" s="148" t="b">
        <v>0</v>
      </c>
      <c r="J2535" s="2" t="str">
        <f>IF(B2535="","",_xlfn.XLOOKUP(B2535,Données!$P$2:$P$11,Données!$Q$2:$Q$11,""))</f>
        <v/>
      </c>
    </row>
    <row r="2536" spans="1:10" ht="24.75" customHeight="1" x14ac:dyDescent="0.25">
      <c r="A2536" s="100"/>
      <c r="B2536" s="100"/>
      <c r="C2536" s="100"/>
      <c r="D2536" s="105" t="str">
        <f>IF(OR(Historique!$B2536="",Historique!$C2536=""),"",IF(IFERROR(COUNTIF(INDEX(Données!$E$2:$Z$100,0,MATCH(Historique!$B2536,Données!$E$1:$Z$1,0)),Historique!$C2536),0)&gt;0,"OK","⚠ ERREUR"))</f>
        <v/>
      </c>
      <c r="F2536" s="148" t="b">
        <v>0</v>
      </c>
      <c r="J2536" s="2" t="str">
        <f>IF(B2536="","",_xlfn.XLOOKUP(B2536,Données!$P$2:$P$11,Données!$Q$2:$Q$11,""))</f>
        <v/>
      </c>
    </row>
    <row r="2537" spans="1:10" ht="24.75" customHeight="1" x14ac:dyDescent="0.25">
      <c r="A2537" s="100"/>
      <c r="B2537" s="100"/>
      <c r="C2537" s="100"/>
      <c r="D2537" s="105" t="str">
        <f>IF(OR(Historique!$B2537="",Historique!$C2537=""),"",IF(IFERROR(COUNTIF(INDEX(Données!$E$2:$Z$100,0,MATCH(Historique!$B2537,Données!$E$1:$Z$1,0)),Historique!$C2537),0)&gt;0,"OK","⚠ ERREUR"))</f>
        <v/>
      </c>
      <c r="F2537" s="148" t="b">
        <v>0</v>
      </c>
      <c r="J2537" s="2" t="str">
        <f>IF(B2537="","",_xlfn.XLOOKUP(B2537,Données!$P$2:$P$11,Données!$Q$2:$Q$11,""))</f>
        <v/>
      </c>
    </row>
    <row r="2538" spans="1:10" ht="24.75" customHeight="1" x14ac:dyDescent="0.25">
      <c r="A2538" s="100"/>
      <c r="B2538" s="100"/>
      <c r="C2538" s="100"/>
      <c r="D2538" s="105" t="str">
        <f>IF(OR(Historique!$B2538="",Historique!$C2538=""),"",IF(IFERROR(COUNTIF(INDEX(Données!$E$2:$Z$100,0,MATCH(Historique!$B2538,Données!$E$1:$Z$1,0)),Historique!$C2538),0)&gt;0,"OK","⚠ ERREUR"))</f>
        <v/>
      </c>
      <c r="F2538" s="148" t="b">
        <v>0</v>
      </c>
      <c r="J2538" s="2" t="str">
        <f>IF(B2538="","",_xlfn.XLOOKUP(B2538,Données!$P$2:$P$11,Données!$Q$2:$Q$11,""))</f>
        <v/>
      </c>
    </row>
    <row r="2539" spans="1:10" ht="24.75" customHeight="1" x14ac:dyDescent="0.25">
      <c r="A2539" s="100"/>
      <c r="B2539" s="100"/>
      <c r="C2539" s="100"/>
      <c r="D2539" s="105" t="str">
        <f>IF(OR(Historique!$B2539="",Historique!$C2539=""),"",IF(IFERROR(COUNTIF(INDEX(Données!$E$2:$Z$100,0,MATCH(Historique!$B2539,Données!$E$1:$Z$1,0)),Historique!$C2539),0)&gt;0,"OK","⚠ ERREUR"))</f>
        <v/>
      </c>
      <c r="F2539" s="148" t="b">
        <v>0</v>
      </c>
      <c r="J2539" s="2" t="str">
        <f>IF(B2539="","",_xlfn.XLOOKUP(B2539,Données!$P$2:$P$11,Données!$Q$2:$Q$11,""))</f>
        <v/>
      </c>
    </row>
    <row r="2540" spans="1:10" ht="24.75" customHeight="1" x14ac:dyDescent="0.25">
      <c r="A2540" s="100"/>
      <c r="B2540" s="100"/>
      <c r="C2540" s="100"/>
      <c r="D2540" s="105" t="str">
        <f>IF(OR(Historique!$B2540="",Historique!$C2540=""),"",IF(IFERROR(COUNTIF(INDEX(Données!$E$2:$Z$100,0,MATCH(Historique!$B2540,Données!$E$1:$Z$1,0)),Historique!$C2540),0)&gt;0,"OK","⚠ ERREUR"))</f>
        <v/>
      </c>
      <c r="F2540" s="148" t="b">
        <v>0</v>
      </c>
      <c r="J2540" s="2" t="str">
        <f>IF(B2540="","",_xlfn.XLOOKUP(B2540,Données!$P$2:$P$11,Données!$Q$2:$Q$11,""))</f>
        <v/>
      </c>
    </row>
    <row r="2541" spans="1:10" ht="24.75" customHeight="1" x14ac:dyDescent="0.25">
      <c r="A2541" s="100"/>
      <c r="B2541" s="100"/>
      <c r="C2541" s="100"/>
      <c r="D2541" s="105" t="str">
        <f>IF(OR(Historique!$B2541="",Historique!$C2541=""),"",IF(IFERROR(COUNTIF(INDEX(Données!$E$2:$Z$100,0,MATCH(Historique!$B2541,Données!$E$1:$Z$1,0)),Historique!$C2541),0)&gt;0,"OK","⚠ ERREUR"))</f>
        <v/>
      </c>
      <c r="F2541" s="148" t="b">
        <v>0</v>
      </c>
      <c r="J2541" s="2" t="str">
        <f>IF(B2541="","",_xlfn.XLOOKUP(B2541,Données!$P$2:$P$11,Données!$Q$2:$Q$11,""))</f>
        <v/>
      </c>
    </row>
    <row r="2542" spans="1:10" ht="24.75" customHeight="1" x14ac:dyDescent="0.25">
      <c r="A2542" s="100"/>
      <c r="B2542" s="100"/>
      <c r="C2542" s="100"/>
      <c r="D2542" s="105" t="str">
        <f>IF(OR(Historique!$B2542="",Historique!$C2542=""),"",IF(IFERROR(COUNTIF(INDEX(Données!$E$2:$Z$100,0,MATCH(Historique!$B2542,Données!$E$1:$Z$1,0)),Historique!$C2542),0)&gt;0,"OK","⚠ ERREUR"))</f>
        <v/>
      </c>
      <c r="F2542" s="148" t="b">
        <v>0</v>
      </c>
      <c r="J2542" s="2" t="str">
        <f>IF(B2542="","",_xlfn.XLOOKUP(B2542,Données!$P$2:$P$11,Données!$Q$2:$Q$11,""))</f>
        <v/>
      </c>
    </row>
    <row r="2543" spans="1:10" ht="24.75" customHeight="1" x14ac:dyDescent="0.25">
      <c r="A2543" s="100"/>
      <c r="B2543" s="100"/>
      <c r="C2543" s="100"/>
      <c r="D2543" s="105" t="str">
        <f>IF(OR(Historique!$B2543="",Historique!$C2543=""),"",IF(IFERROR(COUNTIF(INDEX(Données!$E$2:$Z$100,0,MATCH(Historique!$B2543,Données!$E$1:$Z$1,0)),Historique!$C2543),0)&gt;0,"OK","⚠ ERREUR"))</f>
        <v/>
      </c>
      <c r="F2543" s="148" t="b">
        <v>0</v>
      </c>
      <c r="J2543" s="2" t="str">
        <f>IF(B2543="","",_xlfn.XLOOKUP(B2543,Données!$P$2:$P$11,Données!$Q$2:$Q$11,""))</f>
        <v/>
      </c>
    </row>
    <row r="2544" spans="1:10" ht="24.75" customHeight="1" x14ac:dyDescent="0.25">
      <c r="A2544" s="100"/>
      <c r="B2544" s="100"/>
      <c r="C2544" s="100"/>
      <c r="D2544" s="105" t="str">
        <f>IF(OR(Historique!$B2544="",Historique!$C2544=""),"",IF(IFERROR(COUNTIF(INDEX(Données!$E$2:$Z$100,0,MATCH(Historique!$B2544,Données!$E$1:$Z$1,0)),Historique!$C2544),0)&gt;0,"OK","⚠ ERREUR"))</f>
        <v/>
      </c>
      <c r="F2544" s="148" t="b">
        <v>0</v>
      </c>
      <c r="J2544" s="2" t="str">
        <f>IF(B2544="","",_xlfn.XLOOKUP(B2544,Données!$P$2:$P$11,Données!$Q$2:$Q$11,""))</f>
        <v/>
      </c>
    </row>
    <row r="2545" spans="1:10" ht="24.75" customHeight="1" x14ac:dyDescent="0.25">
      <c r="A2545" s="100"/>
      <c r="B2545" s="100"/>
      <c r="C2545" s="100"/>
      <c r="D2545" s="105" t="str">
        <f>IF(OR(Historique!$B2545="",Historique!$C2545=""),"",IF(IFERROR(COUNTIF(INDEX(Données!$E$2:$Z$100,0,MATCH(Historique!$B2545,Données!$E$1:$Z$1,0)),Historique!$C2545),0)&gt;0,"OK","⚠ ERREUR"))</f>
        <v/>
      </c>
      <c r="F2545" s="148" t="b">
        <v>0</v>
      </c>
      <c r="J2545" s="2" t="str">
        <f>IF(B2545="","",_xlfn.XLOOKUP(B2545,Données!$P$2:$P$11,Données!$Q$2:$Q$11,""))</f>
        <v/>
      </c>
    </row>
    <row r="2546" spans="1:10" ht="24.75" customHeight="1" x14ac:dyDescent="0.25">
      <c r="A2546" s="100"/>
      <c r="B2546" s="100"/>
      <c r="C2546" s="100"/>
      <c r="D2546" s="105" t="str">
        <f>IF(OR(Historique!$B2546="",Historique!$C2546=""),"",IF(IFERROR(COUNTIF(INDEX(Données!$E$2:$Z$100,0,MATCH(Historique!$B2546,Données!$E$1:$Z$1,0)),Historique!$C2546),0)&gt;0,"OK","⚠ ERREUR"))</f>
        <v/>
      </c>
      <c r="F2546" s="148" t="b">
        <v>0</v>
      </c>
      <c r="J2546" s="2" t="str">
        <f>IF(B2546="","",_xlfn.XLOOKUP(B2546,Données!$P$2:$P$11,Données!$Q$2:$Q$11,""))</f>
        <v/>
      </c>
    </row>
    <row r="2547" spans="1:10" ht="24.75" customHeight="1" x14ac:dyDescent="0.25">
      <c r="A2547" s="100"/>
      <c r="B2547" s="100"/>
      <c r="C2547" s="100"/>
      <c r="D2547" s="105" t="str">
        <f>IF(OR(Historique!$B2547="",Historique!$C2547=""),"",IF(IFERROR(COUNTIF(INDEX(Données!$E$2:$Z$100,0,MATCH(Historique!$B2547,Données!$E$1:$Z$1,0)),Historique!$C2547),0)&gt;0,"OK","⚠ ERREUR"))</f>
        <v/>
      </c>
      <c r="F2547" s="148" t="b">
        <v>0</v>
      </c>
      <c r="J2547" s="2" t="str">
        <f>IF(B2547="","",_xlfn.XLOOKUP(B2547,Données!$P$2:$P$11,Données!$Q$2:$Q$11,""))</f>
        <v/>
      </c>
    </row>
    <row r="2548" spans="1:10" ht="24.75" customHeight="1" x14ac:dyDescent="0.25">
      <c r="A2548" s="100"/>
      <c r="B2548" s="100"/>
      <c r="C2548" s="100"/>
      <c r="D2548" s="105" t="str">
        <f>IF(OR(Historique!$B2548="",Historique!$C2548=""),"",IF(IFERROR(COUNTIF(INDEX(Données!$E$2:$Z$100,0,MATCH(Historique!$B2548,Données!$E$1:$Z$1,0)),Historique!$C2548),0)&gt;0,"OK","⚠ ERREUR"))</f>
        <v/>
      </c>
      <c r="F2548" s="148" t="b">
        <v>0</v>
      </c>
      <c r="J2548" s="2" t="str">
        <f>IF(B2548="","",_xlfn.XLOOKUP(B2548,Données!$P$2:$P$11,Données!$Q$2:$Q$11,""))</f>
        <v/>
      </c>
    </row>
    <row r="2549" spans="1:10" ht="24.75" customHeight="1" x14ac:dyDescent="0.25">
      <c r="A2549" s="100"/>
      <c r="B2549" s="100"/>
      <c r="C2549" s="100"/>
      <c r="D2549" s="105" t="str">
        <f>IF(OR(Historique!$B2549="",Historique!$C2549=""),"",IF(IFERROR(COUNTIF(INDEX(Données!$E$2:$Z$100,0,MATCH(Historique!$B2549,Données!$E$1:$Z$1,0)),Historique!$C2549),0)&gt;0,"OK","⚠ ERREUR"))</f>
        <v/>
      </c>
      <c r="F2549" s="148" t="b">
        <v>0</v>
      </c>
      <c r="J2549" s="2" t="str">
        <f>IF(B2549="","",_xlfn.XLOOKUP(B2549,Données!$P$2:$P$11,Données!$Q$2:$Q$11,""))</f>
        <v/>
      </c>
    </row>
    <row r="2550" spans="1:10" ht="24.75" customHeight="1" x14ac:dyDescent="0.25">
      <c r="A2550" s="100"/>
      <c r="B2550" s="100"/>
      <c r="C2550" s="100"/>
      <c r="D2550" s="105" t="str">
        <f>IF(OR(Historique!$B2550="",Historique!$C2550=""),"",IF(IFERROR(COUNTIF(INDEX(Données!$E$2:$Z$100,0,MATCH(Historique!$B2550,Données!$E$1:$Z$1,0)),Historique!$C2550),0)&gt;0,"OK","⚠ ERREUR"))</f>
        <v/>
      </c>
      <c r="F2550" s="148" t="b">
        <v>0</v>
      </c>
      <c r="J2550" s="2" t="str">
        <f>IF(B2550="","",_xlfn.XLOOKUP(B2550,Données!$P$2:$P$11,Données!$Q$2:$Q$11,""))</f>
        <v/>
      </c>
    </row>
    <row r="2551" spans="1:10" ht="24.75" customHeight="1" x14ac:dyDescent="0.25">
      <c r="A2551" s="100"/>
      <c r="B2551" s="100"/>
      <c r="C2551" s="100"/>
      <c r="D2551" s="105" t="str">
        <f>IF(OR(Historique!$B2551="",Historique!$C2551=""),"",IF(IFERROR(COUNTIF(INDEX(Données!$E$2:$Z$100,0,MATCH(Historique!$B2551,Données!$E$1:$Z$1,0)),Historique!$C2551),0)&gt;0,"OK","⚠ ERREUR"))</f>
        <v/>
      </c>
      <c r="F2551" s="148" t="b">
        <v>0</v>
      </c>
      <c r="J2551" s="2" t="str">
        <f>IF(B2551="","",_xlfn.XLOOKUP(B2551,Données!$P$2:$P$11,Données!$Q$2:$Q$11,""))</f>
        <v/>
      </c>
    </row>
    <row r="2552" spans="1:10" ht="24.75" customHeight="1" x14ac:dyDescent="0.25">
      <c r="A2552" s="100"/>
      <c r="B2552" s="100"/>
      <c r="C2552" s="100"/>
      <c r="D2552" s="105" t="str">
        <f>IF(OR(Historique!$B2552="",Historique!$C2552=""),"",IF(IFERROR(COUNTIF(INDEX(Données!$E$2:$Z$100,0,MATCH(Historique!$B2552,Données!$E$1:$Z$1,0)),Historique!$C2552),0)&gt;0,"OK","⚠ ERREUR"))</f>
        <v/>
      </c>
      <c r="F2552" s="148" t="b">
        <v>0</v>
      </c>
      <c r="J2552" s="2" t="str">
        <f>IF(B2552="","",_xlfn.XLOOKUP(B2552,Données!$P$2:$P$11,Données!$Q$2:$Q$11,""))</f>
        <v/>
      </c>
    </row>
    <row r="2553" spans="1:10" ht="24.75" customHeight="1" x14ac:dyDescent="0.25">
      <c r="A2553" s="100"/>
      <c r="B2553" s="100"/>
      <c r="C2553" s="100"/>
      <c r="D2553" s="105" t="str">
        <f>IF(OR(Historique!$B2553="",Historique!$C2553=""),"",IF(IFERROR(COUNTIF(INDEX(Données!$E$2:$Z$100,0,MATCH(Historique!$B2553,Données!$E$1:$Z$1,0)),Historique!$C2553),0)&gt;0,"OK","⚠ ERREUR"))</f>
        <v/>
      </c>
      <c r="F2553" s="148" t="b">
        <v>0</v>
      </c>
      <c r="J2553" s="2" t="str">
        <f>IF(B2553="","",_xlfn.XLOOKUP(B2553,Données!$P$2:$P$11,Données!$Q$2:$Q$11,""))</f>
        <v/>
      </c>
    </row>
    <row r="2554" spans="1:10" ht="24.75" customHeight="1" x14ac:dyDescent="0.25">
      <c r="A2554" s="100"/>
      <c r="B2554" s="100"/>
      <c r="C2554" s="100"/>
      <c r="D2554" s="105" t="str">
        <f>IF(OR(Historique!$B2554="",Historique!$C2554=""),"",IF(IFERROR(COUNTIF(INDEX(Données!$E$2:$Z$100,0,MATCH(Historique!$B2554,Données!$E$1:$Z$1,0)),Historique!$C2554),0)&gt;0,"OK","⚠ ERREUR"))</f>
        <v/>
      </c>
      <c r="F2554" s="148" t="b">
        <v>0</v>
      </c>
      <c r="J2554" s="2" t="str">
        <f>IF(B2554="","",_xlfn.XLOOKUP(B2554,Données!$P$2:$P$11,Données!$Q$2:$Q$11,""))</f>
        <v/>
      </c>
    </row>
    <row r="2555" spans="1:10" ht="24.75" customHeight="1" x14ac:dyDescent="0.25">
      <c r="A2555" s="100"/>
      <c r="B2555" s="100"/>
      <c r="C2555" s="100"/>
      <c r="D2555" s="105" t="str">
        <f>IF(OR(Historique!$B2555="",Historique!$C2555=""),"",IF(IFERROR(COUNTIF(INDEX(Données!$E$2:$Z$100,0,MATCH(Historique!$B2555,Données!$E$1:$Z$1,0)),Historique!$C2555),0)&gt;0,"OK","⚠ ERREUR"))</f>
        <v/>
      </c>
      <c r="F2555" s="148" t="b">
        <v>0</v>
      </c>
      <c r="J2555" s="2" t="str">
        <f>IF(B2555="","",_xlfn.XLOOKUP(B2555,Données!$P$2:$P$11,Données!$Q$2:$Q$11,""))</f>
        <v/>
      </c>
    </row>
    <row r="2556" spans="1:10" ht="24.75" customHeight="1" x14ac:dyDescent="0.25">
      <c r="A2556" s="100"/>
      <c r="B2556" s="100"/>
      <c r="C2556" s="100"/>
      <c r="D2556" s="105" t="str">
        <f>IF(OR(Historique!$B2556="",Historique!$C2556=""),"",IF(IFERROR(COUNTIF(INDEX(Données!$E$2:$Z$100,0,MATCH(Historique!$B2556,Données!$E$1:$Z$1,0)),Historique!$C2556),0)&gt;0,"OK","⚠ ERREUR"))</f>
        <v/>
      </c>
      <c r="F2556" s="148" t="b">
        <v>0</v>
      </c>
      <c r="J2556" s="2" t="str">
        <f>IF(B2556="","",_xlfn.XLOOKUP(B2556,Données!$P$2:$P$11,Données!$Q$2:$Q$11,""))</f>
        <v/>
      </c>
    </row>
    <row r="2557" spans="1:10" ht="24.75" customHeight="1" x14ac:dyDescent="0.25">
      <c r="A2557" s="100"/>
      <c r="B2557" s="100"/>
      <c r="C2557" s="100"/>
      <c r="D2557" s="105" t="str">
        <f>IF(OR(Historique!$B2557="",Historique!$C2557=""),"",IF(IFERROR(COUNTIF(INDEX(Données!$E$2:$Z$100,0,MATCH(Historique!$B2557,Données!$E$1:$Z$1,0)),Historique!$C2557),0)&gt;0,"OK","⚠ ERREUR"))</f>
        <v/>
      </c>
      <c r="F2557" s="148" t="b">
        <v>0</v>
      </c>
      <c r="J2557" s="2" t="str">
        <f>IF(B2557="","",_xlfn.XLOOKUP(B2557,Données!$P$2:$P$11,Données!$Q$2:$Q$11,""))</f>
        <v/>
      </c>
    </row>
    <row r="2558" spans="1:10" ht="24.75" customHeight="1" x14ac:dyDescent="0.25">
      <c r="A2558" s="100"/>
      <c r="B2558" s="100"/>
      <c r="C2558" s="100"/>
      <c r="D2558" s="105" t="str">
        <f>IF(OR(Historique!$B2558="",Historique!$C2558=""),"",IF(IFERROR(COUNTIF(INDEX(Données!$E$2:$Z$100,0,MATCH(Historique!$B2558,Données!$E$1:$Z$1,0)),Historique!$C2558),0)&gt;0,"OK","⚠ ERREUR"))</f>
        <v/>
      </c>
      <c r="F2558" s="148" t="b">
        <v>0</v>
      </c>
      <c r="J2558" s="2" t="str">
        <f>IF(B2558="","",_xlfn.XLOOKUP(B2558,Données!$P$2:$P$11,Données!$Q$2:$Q$11,""))</f>
        <v/>
      </c>
    </row>
    <row r="2559" spans="1:10" ht="24.75" customHeight="1" x14ac:dyDescent="0.25">
      <c r="A2559" s="100"/>
      <c r="B2559" s="100"/>
      <c r="C2559" s="100"/>
      <c r="D2559" s="105" t="str">
        <f>IF(OR(Historique!$B2559="",Historique!$C2559=""),"",IF(IFERROR(COUNTIF(INDEX(Données!$E$2:$Z$100,0,MATCH(Historique!$B2559,Données!$E$1:$Z$1,0)),Historique!$C2559),0)&gt;0,"OK","⚠ ERREUR"))</f>
        <v/>
      </c>
      <c r="F2559" s="148" t="b">
        <v>0</v>
      </c>
      <c r="J2559" s="2" t="str">
        <f>IF(B2559="","",_xlfn.XLOOKUP(B2559,Données!$P$2:$P$11,Données!$Q$2:$Q$11,""))</f>
        <v/>
      </c>
    </row>
    <row r="2560" spans="1:10" ht="24.75" customHeight="1" x14ac:dyDescent="0.25">
      <c r="A2560" s="100"/>
      <c r="B2560" s="100"/>
      <c r="C2560" s="100"/>
      <c r="D2560" s="105" t="str">
        <f>IF(OR(Historique!$B2560="",Historique!$C2560=""),"",IF(IFERROR(COUNTIF(INDEX(Données!$E$2:$Z$100,0,MATCH(Historique!$B2560,Données!$E$1:$Z$1,0)),Historique!$C2560),0)&gt;0,"OK","⚠ ERREUR"))</f>
        <v/>
      </c>
      <c r="F2560" s="148" t="b">
        <v>0</v>
      </c>
      <c r="J2560" s="2" t="str">
        <f>IF(B2560="","",_xlfn.XLOOKUP(B2560,Données!$P$2:$P$11,Données!$Q$2:$Q$11,""))</f>
        <v/>
      </c>
    </row>
    <row r="2561" spans="1:10" ht="24.75" customHeight="1" x14ac:dyDescent="0.25">
      <c r="A2561" s="100"/>
      <c r="B2561" s="100"/>
      <c r="C2561" s="100"/>
      <c r="D2561" s="105" t="str">
        <f>IF(OR(Historique!$B2561="",Historique!$C2561=""),"",IF(IFERROR(COUNTIF(INDEX(Données!$E$2:$Z$100,0,MATCH(Historique!$B2561,Données!$E$1:$Z$1,0)),Historique!$C2561),0)&gt;0,"OK","⚠ ERREUR"))</f>
        <v/>
      </c>
      <c r="F2561" s="148" t="b">
        <v>0</v>
      </c>
      <c r="J2561" s="2" t="str">
        <f>IF(B2561="","",_xlfn.XLOOKUP(B2561,Données!$P$2:$P$11,Données!$Q$2:$Q$11,""))</f>
        <v/>
      </c>
    </row>
    <row r="2562" spans="1:10" ht="24.75" customHeight="1" x14ac:dyDescent="0.25">
      <c r="A2562" s="100"/>
      <c r="B2562" s="100"/>
      <c r="C2562" s="100"/>
      <c r="D2562" s="105" t="str">
        <f>IF(OR(Historique!$B2562="",Historique!$C2562=""),"",IF(IFERROR(COUNTIF(INDEX(Données!$E$2:$Z$100,0,MATCH(Historique!$B2562,Données!$E$1:$Z$1,0)),Historique!$C2562),0)&gt;0,"OK","⚠ ERREUR"))</f>
        <v/>
      </c>
      <c r="F2562" s="148" t="b">
        <v>0</v>
      </c>
      <c r="J2562" s="2" t="str">
        <f>IF(B2562="","",_xlfn.XLOOKUP(B2562,Données!$P$2:$P$11,Données!$Q$2:$Q$11,""))</f>
        <v/>
      </c>
    </row>
    <row r="2563" spans="1:10" ht="24.75" customHeight="1" x14ac:dyDescent="0.25">
      <c r="A2563" s="100"/>
      <c r="B2563" s="100"/>
      <c r="C2563" s="100"/>
      <c r="D2563" s="105" t="str">
        <f>IF(OR(Historique!$B2563="",Historique!$C2563=""),"",IF(IFERROR(COUNTIF(INDEX(Données!$E$2:$Z$100,0,MATCH(Historique!$B2563,Données!$E$1:$Z$1,0)),Historique!$C2563),0)&gt;0,"OK","⚠ ERREUR"))</f>
        <v/>
      </c>
      <c r="F2563" s="148" t="b">
        <v>0</v>
      </c>
      <c r="J2563" s="2" t="str">
        <f>IF(B2563="","",_xlfn.XLOOKUP(B2563,Données!$P$2:$P$11,Données!$Q$2:$Q$11,""))</f>
        <v/>
      </c>
    </row>
    <row r="2564" spans="1:10" ht="24.75" customHeight="1" x14ac:dyDescent="0.25">
      <c r="A2564" s="100"/>
      <c r="B2564" s="100"/>
      <c r="C2564" s="100"/>
      <c r="D2564" s="105" t="str">
        <f>IF(OR(Historique!$B2564="",Historique!$C2564=""),"",IF(IFERROR(COUNTIF(INDEX(Données!$E$2:$Z$100,0,MATCH(Historique!$B2564,Données!$E$1:$Z$1,0)),Historique!$C2564),0)&gt;0,"OK","⚠ ERREUR"))</f>
        <v/>
      </c>
      <c r="F2564" s="148" t="b">
        <v>0</v>
      </c>
      <c r="J2564" s="2" t="str">
        <f>IF(B2564="","",_xlfn.XLOOKUP(B2564,Données!$P$2:$P$11,Données!$Q$2:$Q$11,""))</f>
        <v/>
      </c>
    </row>
    <row r="2565" spans="1:10" ht="24.75" customHeight="1" x14ac:dyDescent="0.25">
      <c r="A2565" s="100"/>
      <c r="B2565" s="100"/>
      <c r="C2565" s="100"/>
      <c r="D2565" s="105" t="str">
        <f>IF(OR(Historique!$B2565="",Historique!$C2565=""),"",IF(IFERROR(COUNTIF(INDEX(Données!$E$2:$Z$100,0,MATCH(Historique!$B2565,Données!$E$1:$Z$1,0)),Historique!$C2565),0)&gt;0,"OK","⚠ ERREUR"))</f>
        <v/>
      </c>
      <c r="F2565" s="148" t="b">
        <v>0</v>
      </c>
      <c r="J2565" s="2" t="str">
        <f>IF(B2565="","",_xlfn.XLOOKUP(B2565,Données!$P$2:$P$11,Données!$Q$2:$Q$11,""))</f>
        <v/>
      </c>
    </row>
    <row r="2566" spans="1:10" ht="24.75" customHeight="1" x14ac:dyDescent="0.25">
      <c r="A2566" s="100"/>
      <c r="B2566" s="100"/>
      <c r="C2566" s="100"/>
      <c r="D2566" s="105" t="str">
        <f>IF(OR(Historique!$B2566="",Historique!$C2566=""),"",IF(IFERROR(COUNTIF(INDEX(Données!$E$2:$Z$100,0,MATCH(Historique!$B2566,Données!$E$1:$Z$1,0)),Historique!$C2566),0)&gt;0,"OK","⚠ ERREUR"))</f>
        <v/>
      </c>
      <c r="F2566" s="148" t="b">
        <v>0</v>
      </c>
      <c r="J2566" s="2" t="str">
        <f>IF(B2566="","",_xlfn.XLOOKUP(B2566,Données!$P$2:$P$11,Données!$Q$2:$Q$11,""))</f>
        <v/>
      </c>
    </row>
    <row r="2567" spans="1:10" ht="24.75" customHeight="1" x14ac:dyDescent="0.25">
      <c r="A2567" s="100"/>
      <c r="B2567" s="100"/>
      <c r="C2567" s="100"/>
      <c r="D2567" s="105" t="str">
        <f>IF(OR(Historique!$B2567="",Historique!$C2567=""),"",IF(IFERROR(COUNTIF(INDEX(Données!$E$2:$Z$100,0,MATCH(Historique!$B2567,Données!$E$1:$Z$1,0)),Historique!$C2567),0)&gt;0,"OK","⚠ ERREUR"))</f>
        <v/>
      </c>
      <c r="F2567" s="148" t="b">
        <v>0</v>
      </c>
      <c r="J2567" s="2" t="str">
        <f>IF(B2567="","",_xlfn.XLOOKUP(B2567,Données!$P$2:$P$11,Données!$Q$2:$Q$11,""))</f>
        <v/>
      </c>
    </row>
    <row r="2568" spans="1:10" ht="24.75" customHeight="1" x14ac:dyDescent="0.25">
      <c r="A2568" s="100"/>
      <c r="B2568" s="100"/>
      <c r="C2568" s="100"/>
      <c r="D2568" s="105" t="str">
        <f>IF(OR(Historique!$B2568="",Historique!$C2568=""),"",IF(IFERROR(COUNTIF(INDEX(Données!$E$2:$Z$100,0,MATCH(Historique!$B2568,Données!$E$1:$Z$1,0)),Historique!$C2568),0)&gt;0,"OK","⚠ ERREUR"))</f>
        <v/>
      </c>
      <c r="F2568" s="148" t="b">
        <v>0</v>
      </c>
      <c r="J2568" s="2" t="str">
        <f>IF(B2568="","",_xlfn.XLOOKUP(B2568,Données!$P$2:$P$11,Données!$Q$2:$Q$11,""))</f>
        <v/>
      </c>
    </row>
    <row r="2569" spans="1:10" ht="24.75" customHeight="1" x14ac:dyDescent="0.25">
      <c r="A2569" s="100"/>
      <c r="B2569" s="100"/>
      <c r="C2569" s="100"/>
      <c r="D2569" s="105" t="str">
        <f>IF(OR(Historique!$B2569="",Historique!$C2569=""),"",IF(IFERROR(COUNTIF(INDEX(Données!$E$2:$Z$100,0,MATCH(Historique!$B2569,Données!$E$1:$Z$1,0)),Historique!$C2569),0)&gt;0,"OK","⚠ ERREUR"))</f>
        <v/>
      </c>
      <c r="F2569" s="148" t="b">
        <v>0</v>
      </c>
      <c r="J2569" s="2" t="str">
        <f>IF(B2569="","",_xlfn.XLOOKUP(B2569,Données!$P$2:$P$11,Données!$Q$2:$Q$11,""))</f>
        <v/>
      </c>
    </row>
    <row r="2570" spans="1:10" ht="24.75" customHeight="1" x14ac:dyDescent="0.25">
      <c r="A2570" s="100"/>
      <c r="B2570" s="100"/>
      <c r="C2570" s="100"/>
      <c r="D2570" s="105" t="str">
        <f>IF(OR(Historique!$B2570="",Historique!$C2570=""),"",IF(IFERROR(COUNTIF(INDEX(Données!$E$2:$Z$100,0,MATCH(Historique!$B2570,Données!$E$1:$Z$1,0)),Historique!$C2570),0)&gt;0,"OK","⚠ ERREUR"))</f>
        <v/>
      </c>
      <c r="F2570" s="148" t="b">
        <v>0</v>
      </c>
      <c r="J2570" s="2" t="str">
        <f>IF(B2570="","",_xlfn.XLOOKUP(B2570,Données!$P$2:$P$11,Données!$Q$2:$Q$11,""))</f>
        <v/>
      </c>
    </row>
    <row r="2571" spans="1:10" ht="24.75" customHeight="1" x14ac:dyDescent="0.25">
      <c r="A2571" s="100"/>
      <c r="B2571" s="100"/>
      <c r="C2571" s="100"/>
      <c r="D2571" s="105" t="str">
        <f>IF(OR(Historique!$B2571="",Historique!$C2571=""),"",IF(IFERROR(COUNTIF(INDEX(Données!$E$2:$Z$100,0,MATCH(Historique!$B2571,Données!$E$1:$Z$1,0)),Historique!$C2571),0)&gt;0,"OK","⚠ ERREUR"))</f>
        <v/>
      </c>
      <c r="F2571" s="148" t="b">
        <v>0</v>
      </c>
      <c r="J2571" s="2" t="str">
        <f>IF(B2571="","",_xlfn.XLOOKUP(B2571,Données!$P$2:$P$11,Données!$Q$2:$Q$11,""))</f>
        <v/>
      </c>
    </row>
    <row r="2572" spans="1:10" ht="24.75" customHeight="1" x14ac:dyDescent="0.25">
      <c r="A2572" s="100"/>
      <c r="B2572" s="100"/>
      <c r="C2572" s="100"/>
      <c r="D2572" s="105" t="str">
        <f>IF(OR(Historique!$B2572="",Historique!$C2572=""),"",IF(IFERROR(COUNTIF(INDEX(Données!$E$2:$Z$100,0,MATCH(Historique!$B2572,Données!$E$1:$Z$1,0)),Historique!$C2572),0)&gt;0,"OK","⚠ ERREUR"))</f>
        <v/>
      </c>
      <c r="F2572" s="148" t="b">
        <v>0</v>
      </c>
      <c r="J2572" s="2" t="str">
        <f>IF(B2572="","",_xlfn.XLOOKUP(B2572,Données!$P$2:$P$11,Données!$Q$2:$Q$11,""))</f>
        <v/>
      </c>
    </row>
    <row r="2573" spans="1:10" ht="24.75" customHeight="1" x14ac:dyDescent="0.25">
      <c r="A2573" s="100"/>
      <c r="B2573" s="100"/>
      <c r="C2573" s="100"/>
      <c r="D2573" s="105" t="str">
        <f>IF(OR(Historique!$B2573="",Historique!$C2573=""),"",IF(IFERROR(COUNTIF(INDEX(Données!$E$2:$Z$100,0,MATCH(Historique!$B2573,Données!$E$1:$Z$1,0)),Historique!$C2573),0)&gt;0,"OK","⚠ ERREUR"))</f>
        <v/>
      </c>
      <c r="F2573" s="148" t="b">
        <v>0</v>
      </c>
      <c r="J2573" s="2" t="str">
        <f>IF(B2573="","",_xlfn.XLOOKUP(B2573,Données!$P$2:$P$11,Données!$Q$2:$Q$11,""))</f>
        <v/>
      </c>
    </row>
    <row r="2574" spans="1:10" ht="24.75" customHeight="1" x14ac:dyDescent="0.25">
      <c r="A2574" s="100"/>
      <c r="B2574" s="100"/>
      <c r="C2574" s="100"/>
      <c r="D2574" s="105" t="str">
        <f>IF(OR(Historique!$B2574="",Historique!$C2574=""),"",IF(IFERROR(COUNTIF(INDEX(Données!$E$2:$Z$100,0,MATCH(Historique!$B2574,Données!$E$1:$Z$1,0)),Historique!$C2574),0)&gt;0,"OK","⚠ ERREUR"))</f>
        <v/>
      </c>
      <c r="F2574" s="148" t="b">
        <v>0</v>
      </c>
      <c r="J2574" s="2" t="str">
        <f>IF(B2574="","",_xlfn.XLOOKUP(B2574,Données!$P$2:$P$11,Données!$Q$2:$Q$11,""))</f>
        <v/>
      </c>
    </row>
    <row r="2575" spans="1:10" ht="24.75" customHeight="1" x14ac:dyDescent="0.25">
      <c r="A2575" s="100"/>
      <c r="B2575" s="100"/>
      <c r="C2575" s="100"/>
      <c r="D2575" s="105" t="str">
        <f>IF(OR(Historique!$B2575="",Historique!$C2575=""),"",IF(IFERROR(COUNTIF(INDEX(Données!$E$2:$Z$100,0,MATCH(Historique!$B2575,Données!$E$1:$Z$1,0)),Historique!$C2575),0)&gt;0,"OK","⚠ ERREUR"))</f>
        <v/>
      </c>
      <c r="F2575" s="148" t="b">
        <v>0</v>
      </c>
      <c r="J2575" s="2" t="str">
        <f>IF(B2575="","",_xlfn.XLOOKUP(B2575,Données!$P$2:$P$11,Données!$Q$2:$Q$11,""))</f>
        <v/>
      </c>
    </row>
    <row r="2576" spans="1:10" ht="24.75" customHeight="1" x14ac:dyDescent="0.25">
      <c r="A2576" s="100"/>
      <c r="B2576" s="100"/>
      <c r="C2576" s="100"/>
      <c r="D2576" s="105" t="str">
        <f>IF(OR(Historique!$B2576="",Historique!$C2576=""),"",IF(IFERROR(COUNTIF(INDEX(Données!$E$2:$Z$100,0,MATCH(Historique!$B2576,Données!$E$1:$Z$1,0)),Historique!$C2576),0)&gt;0,"OK","⚠ ERREUR"))</f>
        <v/>
      </c>
      <c r="F2576" s="148" t="b">
        <v>0</v>
      </c>
      <c r="J2576" s="2" t="str">
        <f>IF(B2576="","",_xlfn.XLOOKUP(B2576,Données!$P$2:$P$11,Données!$Q$2:$Q$11,""))</f>
        <v/>
      </c>
    </row>
    <row r="2577" spans="1:10" ht="24.75" customHeight="1" x14ac:dyDescent="0.25">
      <c r="A2577" s="100"/>
      <c r="B2577" s="100"/>
      <c r="C2577" s="100"/>
      <c r="D2577" s="105" t="str">
        <f>IF(OR(Historique!$B2577="",Historique!$C2577=""),"",IF(IFERROR(COUNTIF(INDEX(Données!$E$2:$Z$100,0,MATCH(Historique!$B2577,Données!$E$1:$Z$1,0)),Historique!$C2577),0)&gt;0,"OK","⚠ ERREUR"))</f>
        <v/>
      </c>
      <c r="F2577" s="148" t="b">
        <v>0</v>
      </c>
      <c r="J2577" s="2" t="str">
        <f>IF(B2577="","",_xlfn.XLOOKUP(B2577,Données!$P$2:$P$11,Données!$Q$2:$Q$11,""))</f>
        <v/>
      </c>
    </row>
    <row r="2578" spans="1:10" ht="24.75" customHeight="1" x14ac:dyDescent="0.25">
      <c r="A2578" s="100"/>
      <c r="B2578" s="100"/>
      <c r="C2578" s="100"/>
      <c r="D2578" s="105" t="str">
        <f>IF(OR(Historique!$B2578="",Historique!$C2578=""),"",IF(IFERROR(COUNTIF(INDEX(Données!$E$2:$Z$100,0,MATCH(Historique!$B2578,Données!$E$1:$Z$1,0)),Historique!$C2578),0)&gt;0,"OK","⚠ ERREUR"))</f>
        <v/>
      </c>
      <c r="F2578" s="148" t="b">
        <v>0</v>
      </c>
      <c r="J2578" s="2" t="str">
        <f>IF(B2578="","",_xlfn.XLOOKUP(B2578,Données!$P$2:$P$11,Données!$Q$2:$Q$11,""))</f>
        <v/>
      </c>
    </row>
    <row r="2579" spans="1:10" ht="24.75" customHeight="1" x14ac:dyDescent="0.25">
      <c r="A2579" s="100"/>
      <c r="B2579" s="100"/>
      <c r="C2579" s="100"/>
      <c r="D2579" s="105" t="str">
        <f>IF(OR(Historique!$B2579="",Historique!$C2579=""),"",IF(IFERROR(COUNTIF(INDEX(Données!$E$2:$Z$100,0,MATCH(Historique!$B2579,Données!$E$1:$Z$1,0)),Historique!$C2579),0)&gt;0,"OK","⚠ ERREUR"))</f>
        <v/>
      </c>
      <c r="F2579" s="148" t="b">
        <v>0</v>
      </c>
      <c r="J2579" s="2" t="str">
        <f>IF(B2579="","",_xlfn.XLOOKUP(B2579,Données!$P$2:$P$11,Données!$Q$2:$Q$11,""))</f>
        <v/>
      </c>
    </row>
    <row r="2580" spans="1:10" ht="24.75" customHeight="1" x14ac:dyDescent="0.25">
      <c r="A2580" s="100"/>
      <c r="B2580" s="100"/>
      <c r="C2580" s="100"/>
      <c r="D2580" s="105" t="str">
        <f>IF(OR(Historique!$B2580="",Historique!$C2580=""),"",IF(IFERROR(COUNTIF(INDEX(Données!$E$2:$Z$100,0,MATCH(Historique!$B2580,Données!$E$1:$Z$1,0)),Historique!$C2580),0)&gt;0,"OK","⚠ ERREUR"))</f>
        <v/>
      </c>
      <c r="F2580" s="148" t="b">
        <v>0</v>
      </c>
      <c r="J2580" s="2" t="str">
        <f>IF(B2580="","",_xlfn.XLOOKUP(B2580,Données!$P$2:$P$11,Données!$Q$2:$Q$11,""))</f>
        <v/>
      </c>
    </row>
    <row r="2581" spans="1:10" ht="24.75" customHeight="1" x14ac:dyDescent="0.25">
      <c r="A2581" s="100"/>
      <c r="B2581" s="100"/>
      <c r="C2581" s="100"/>
      <c r="D2581" s="105" t="str">
        <f>IF(OR(Historique!$B2581="",Historique!$C2581=""),"",IF(IFERROR(COUNTIF(INDEX(Données!$E$2:$Z$100,0,MATCH(Historique!$B2581,Données!$E$1:$Z$1,0)),Historique!$C2581),0)&gt;0,"OK","⚠ ERREUR"))</f>
        <v/>
      </c>
      <c r="F2581" s="148" t="b">
        <v>0</v>
      </c>
      <c r="J2581" s="2" t="str">
        <f>IF(B2581="","",_xlfn.XLOOKUP(B2581,Données!$P$2:$P$11,Données!$Q$2:$Q$11,""))</f>
        <v/>
      </c>
    </row>
    <row r="2582" spans="1:10" ht="24.75" customHeight="1" x14ac:dyDescent="0.25">
      <c r="A2582" s="100"/>
      <c r="B2582" s="100"/>
      <c r="C2582" s="100"/>
      <c r="D2582" s="105" t="str">
        <f>IF(OR(Historique!$B2582="",Historique!$C2582=""),"",IF(IFERROR(COUNTIF(INDEX(Données!$E$2:$Z$100,0,MATCH(Historique!$B2582,Données!$E$1:$Z$1,0)),Historique!$C2582),0)&gt;0,"OK","⚠ ERREUR"))</f>
        <v/>
      </c>
      <c r="F2582" s="148" t="b">
        <v>0</v>
      </c>
      <c r="J2582" s="2" t="str">
        <f>IF(B2582="","",_xlfn.XLOOKUP(B2582,Données!$P$2:$P$11,Données!$Q$2:$Q$11,""))</f>
        <v/>
      </c>
    </row>
    <row r="2583" spans="1:10" ht="24.75" customHeight="1" x14ac:dyDescent="0.25">
      <c r="A2583" s="100"/>
      <c r="B2583" s="100"/>
      <c r="C2583" s="100"/>
      <c r="D2583" s="105" t="str">
        <f>IF(OR(Historique!$B2583="",Historique!$C2583=""),"",IF(IFERROR(COUNTIF(INDEX(Données!$E$2:$Z$100,0,MATCH(Historique!$B2583,Données!$E$1:$Z$1,0)),Historique!$C2583),0)&gt;0,"OK","⚠ ERREUR"))</f>
        <v/>
      </c>
      <c r="F2583" s="148" t="b">
        <v>0</v>
      </c>
      <c r="J2583" s="2" t="str">
        <f>IF(B2583="","",_xlfn.XLOOKUP(B2583,Données!$P$2:$P$11,Données!$Q$2:$Q$11,""))</f>
        <v/>
      </c>
    </row>
    <row r="2584" spans="1:10" ht="24.75" customHeight="1" x14ac:dyDescent="0.25">
      <c r="A2584" s="100"/>
      <c r="B2584" s="100"/>
      <c r="C2584" s="100"/>
      <c r="D2584" s="105" t="str">
        <f>IF(OR(Historique!$B2584="",Historique!$C2584=""),"",IF(IFERROR(COUNTIF(INDEX(Données!$E$2:$Z$100,0,MATCH(Historique!$B2584,Données!$E$1:$Z$1,0)),Historique!$C2584),0)&gt;0,"OK","⚠ ERREUR"))</f>
        <v/>
      </c>
      <c r="F2584" s="148" t="b">
        <v>0</v>
      </c>
      <c r="J2584" s="2" t="str">
        <f>IF(B2584="","",_xlfn.XLOOKUP(B2584,Données!$P$2:$P$11,Données!$Q$2:$Q$11,""))</f>
        <v/>
      </c>
    </row>
    <row r="2585" spans="1:10" ht="24.75" customHeight="1" x14ac:dyDescent="0.25">
      <c r="A2585" s="100"/>
      <c r="B2585" s="100"/>
      <c r="C2585" s="100"/>
      <c r="D2585" s="105" t="str">
        <f>IF(OR(Historique!$B2585="",Historique!$C2585=""),"",IF(IFERROR(COUNTIF(INDEX(Données!$E$2:$Z$100,0,MATCH(Historique!$B2585,Données!$E$1:$Z$1,0)),Historique!$C2585),0)&gt;0,"OK","⚠ ERREUR"))</f>
        <v/>
      </c>
      <c r="F2585" s="148" t="b">
        <v>0</v>
      </c>
      <c r="J2585" s="2" t="str">
        <f>IF(B2585="","",_xlfn.XLOOKUP(B2585,Données!$P$2:$P$11,Données!$Q$2:$Q$11,""))</f>
        <v/>
      </c>
    </row>
    <row r="2586" spans="1:10" ht="24.75" customHeight="1" x14ac:dyDescent="0.25">
      <c r="A2586" s="100"/>
      <c r="B2586" s="100"/>
      <c r="C2586" s="100"/>
      <c r="D2586" s="105" t="str">
        <f>IF(OR(Historique!$B2586="",Historique!$C2586=""),"",IF(IFERROR(COUNTIF(INDEX(Données!$E$2:$Z$100,0,MATCH(Historique!$B2586,Données!$E$1:$Z$1,0)),Historique!$C2586),0)&gt;0,"OK","⚠ ERREUR"))</f>
        <v/>
      </c>
      <c r="F2586" s="148" t="b">
        <v>0</v>
      </c>
      <c r="J2586" s="2" t="str">
        <f>IF(B2586="","",_xlfn.XLOOKUP(B2586,Données!$P$2:$P$11,Données!$Q$2:$Q$11,""))</f>
        <v/>
      </c>
    </row>
    <row r="2587" spans="1:10" ht="24.75" customHeight="1" x14ac:dyDescent="0.25">
      <c r="A2587" s="100"/>
      <c r="B2587" s="100"/>
      <c r="C2587" s="100"/>
      <c r="D2587" s="105" t="str">
        <f>IF(OR(Historique!$B2587="",Historique!$C2587=""),"",IF(IFERROR(COUNTIF(INDEX(Données!$E$2:$Z$100,0,MATCH(Historique!$B2587,Données!$E$1:$Z$1,0)),Historique!$C2587),0)&gt;0,"OK","⚠ ERREUR"))</f>
        <v/>
      </c>
      <c r="F2587" s="148" t="b">
        <v>0</v>
      </c>
      <c r="J2587" s="2" t="str">
        <f>IF(B2587="","",_xlfn.XLOOKUP(B2587,Données!$P$2:$P$11,Données!$Q$2:$Q$11,""))</f>
        <v/>
      </c>
    </row>
    <row r="2588" spans="1:10" ht="24.75" customHeight="1" x14ac:dyDescent="0.25">
      <c r="A2588" s="100"/>
      <c r="B2588" s="100"/>
      <c r="C2588" s="100"/>
      <c r="D2588" s="105" t="str">
        <f>IF(OR(Historique!$B2588="",Historique!$C2588=""),"",IF(IFERROR(COUNTIF(INDEX(Données!$E$2:$Z$100,0,MATCH(Historique!$B2588,Données!$E$1:$Z$1,0)),Historique!$C2588),0)&gt;0,"OK","⚠ ERREUR"))</f>
        <v/>
      </c>
      <c r="F2588" s="148" t="b">
        <v>0</v>
      </c>
      <c r="J2588" s="2" t="str">
        <f>IF(B2588="","",_xlfn.XLOOKUP(B2588,Données!$P$2:$P$11,Données!$Q$2:$Q$11,""))</f>
        <v/>
      </c>
    </row>
    <row r="2589" spans="1:10" ht="24.75" customHeight="1" x14ac:dyDescent="0.25">
      <c r="A2589" s="100"/>
      <c r="B2589" s="100"/>
      <c r="C2589" s="100"/>
      <c r="D2589" s="105" t="str">
        <f>IF(OR(Historique!$B2589="",Historique!$C2589=""),"",IF(IFERROR(COUNTIF(INDEX(Données!$E$2:$Z$100,0,MATCH(Historique!$B2589,Données!$E$1:$Z$1,0)),Historique!$C2589),0)&gt;0,"OK","⚠ ERREUR"))</f>
        <v/>
      </c>
      <c r="F2589" s="148" t="b">
        <v>0</v>
      </c>
      <c r="J2589" s="2" t="str">
        <f>IF(B2589="","",_xlfn.XLOOKUP(B2589,Données!$P$2:$P$11,Données!$Q$2:$Q$11,""))</f>
        <v/>
      </c>
    </row>
    <row r="2590" spans="1:10" ht="24.75" customHeight="1" x14ac:dyDescent="0.25">
      <c r="A2590" s="100"/>
      <c r="B2590" s="100"/>
      <c r="C2590" s="100"/>
      <c r="D2590" s="105" t="str">
        <f>IF(OR(Historique!$B2590="",Historique!$C2590=""),"",IF(IFERROR(COUNTIF(INDEX(Données!$E$2:$Z$100,0,MATCH(Historique!$B2590,Données!$E$1:$Z$1,0)),Historique!$C2590),0)&gt;0,"OK","⚠ ERREUR"))</f>
        <v/>
      </c>
      <c r="F2590" s="148" t="b">
        <v>0</v>
      </c>
      <c r="J2590" s="2" t="str">
        <f>IF(B2590="","",_xlfn.XLOOKUP(B2590,Données!$P$2:$P$11,Données!$Q$2:$Q$11,""))</f>
        <v/>
      </c>
    </row>
    <row r="2591" spans="1:10" ht="24.75" customHeight="1" x14ac:dyDescent="0.25">
      <c r="A2591" s="100"/>
      <c r="B2591" s="100"/>
      <c r="C2591" s="100"/>
      <c r="D2591" s="105" t="str">
        <f>IF(OR(Historique!$B2591="",Historique!$C2591=""),"",IF(IFERROR(COUNTIF(INDEX(Données!$E$2:$Z$100,0,MATCH(Historique!$B2591,Données!$E$1:$Z$1,0)),Historique!$C2591),0)&gt;0,"OK","⚠ ERREUR"))</f>
        <v/>
      </c>
      <c r="F2591" s="148" t="b">
        <v>0</v>
      </c>
      <c r="J2591" s="2" t="str">
        <f>IF(B2591="","",_xlfn.XLOOKUP(B2591,Données!$P$2:$P$11,Données!$Q$2:$Q$11,""))</f>
        <v/>
      </c>
    </row>
    <row r="2592" spans="1:10" ht="24.75" customHeight="1" x14ac:dyDescent="0.25">
      <c r="A2592" s="100"/>
      <c r="B2592" s="100"/>
      <c r="C2592" s="100"/>
      <c r="D2592" s="105" t="str">
        <f>IF(OR(Historique!$B2592="",Historique!$C2592=""),"",IF(IFERROR(COUNTIF(INDEX(Données!$E$2:$Z$100,0,MATCH(Historique!$B2592,Données!$E$1:$Z$1,0)),Historique!$C2592),0)&gt;0,"OK","⚠ ERREUR"))</f>
        <v/>
      </c>
      <c r="F2592" s="148" t="b">
        <v>0</v>
      </c>
      <c r="J2592" s="2" t="str">
        <f>IF(B2592="","",_xlfn.XLOOKUP(B2592,Données!$P$2:$P$11,Données!$Q$2:$Q$11,""))</f>
        <v/>
      </c>
    </row>
    <row r="2593" spans="1:10" ht="24.75" customHeight="1" x14ac:dyDescent="0.25">
      <c r="A2593" s="100"/>
      <c r="B2593" s="100"/>
      <c r="C2593" s="100"/>
      <c r="D2593" s="105" t="str">
        <f>IF(OR(Historique!$B2593="",Historique!$C2593=""),"",IF(IFERROR(COUNTIF(INDEX(Données!$E$2:$Z$100,0,MATCH(Historique!$B2593,Données!$E$1:$Z$1,0)),Historique!$C2593),0)&gt;0,"OK","⚠ ERREUR"))</f>
        <v/>
      </c>
      <c r="F2593" s="148" t="b">
        <v>0</v>
      </c>
      <c r="J2593" s="2" t="str">
        <f>IF(B2593="","",_xlfn.XLOOKUP(B2593,Données!$P$2:$P$11,Données!$Q$2:$Q$11,""))</f>
        <v/>
      </c>
    </row>
    <row r="2594" spans="1:10" ht="24.75" customHeight="1" x14ac:dyDescent="0.25">
      <c r="A2594" s="100"/>
      <c r="B2594" s="100"/>
      <c r="C2594" s="100"/>
      <c r="D2594" s="105" t="str">
        <f>IF(OR(Historique!$B2594="",Historique!$C2594=""),"",IF(IFERROR(COUNTIF(INDEX(Données!$E$2:$Z$100,0,MATCH(Historique!$B2594,Données!$E$1:$Z$1,0)),Historique!$C2594),0)&gt;0,"OK","⚠ ERREUR"))</f>
        <v/>
      </c>
      <c r="F2594" s="148" t="b">
        <v>0</v>
      </c>
      <c r="J2594" s="2" t="str">
        <f>IF(B2594="","",_xlfn.XLOOKUP(B2594,Données!$P$2:$P$11,Données!$Q$2:$Q$11,""))</f>
        <v/>
      </c>
    </row>
    <row r="2595" spans="1:10" ht="24.75" customHeight="1" x14ac:dyDescent="0.25">
      <c r="A2595" s="100"/>
      <c r="B2595" s="100"/>
      <c r="C2595" s="100"/>
      <c r="D2595" s="105" t="str">
        <f>IF(OR(Historique!$B2595="",Historique!$C2595=""),"",IF(IFERROR(COUNTIF(INDEX(Données!$E$2:$Z$100,0,MATCH(Historique!$B2595,Données!$E$1:$Z$1,0)),Historique!$C2595),0)&gt;0,"OK","⚠ ERREUR"))</f>
        <v/>
      </c>
      <c r="F2595" s="148" t="b">
        <v>0</v>
      </c>
      <c r="J2595" s="2" t="str">
        <f>IF(B2595="","",_xlfn.XLOOKUP(B2595,Données!$P$2:$P$11,Données!$Q$2:$Q$11,""))</f>
        <v/>
      </c>
    </row>
    <row r="2596" spans="1:10" ht="24.75" customHeight="1" x14ac:dyDescent="0.25">
      <c r="A2596" s="100"/>
      <c r="B2596" s="100"/>
      <c r="C2596" s="100"/>
      <c r="D2596" s="105" t="str">
        <f>IF(OR(Historique!$B2596="",Historique!$C2596=""),"",IF(IFERROR(COUNTIF(INDEX(Données!$E$2:$Z$100,0,MATCH(Historique!$B2596,Données!$E$1:$Z$1,0)),Historique!$C2596),0)&gt;0,"OK","⚠ ERREUR"))</f>
        <v/>
      </c>
      <c r="F2596" s="148" t="b">
        <v>0</v>
      </c>
      <c r="J2596" s="2" t="str">
        <f>IF(B2596="","",_xlfn.XLOOKUP(B2596,Données!$P$2:$P$11,Données!$Q$2:$Q$11,""))</f>
        <v/>
      </c>
    </row>
    <row r="2597" spans="1:10" ht="24.75" customHeight="1" x14ac:dyDescent="0.25">
      <c r="A2597" s="100"/>
      <c r="B2597" s="100"/>
      <c r="C2597" s="100"/>
      <c r="D2597" s="105" t="str">
        <f>IF(OR(Historique!$B2597="",Historique!$C2597=""),"",IF(IFERROR(COUNTIF(INDEX(Données!$E$2:$Z$100,0,MATCH(Historique!$B2597,Données!$E$1:$Z$1,0)),Historique!$C2597),0)&gt;0,"OK","⚠ ERREUR"))</f>
        <v/>
      </c>
      <c r="F2597" s="148" t="b">
        <v>0</v>
      </c>
      <c r="J2597" s="2" t="str">
        <f>IF(B2597="","",_xlfn.XLOOKUP(B2597,Données!$P$2:$P$11,Données!$Q$2:$Q$11,""))</f>
        <v/>
      </c>
    </row>
    <row r="2598" spans="1:10" ht="24.75" customHeight="1" x14ac:dyDescent="0.25">
      <c r="A2598" s="100"/>
      <c r="B2598" s="100"/>
      <c r="C2598" s="100"/>
      <c r="D2598" s="105" t="str">
        <f>IF(OR(Historique!$B2598="",Historique!$C2598=""),"",IF(IFERROR(COUNTIF(INDEX(Données!$E$2:$Z$100,0,MATCH(Historique!$B2598,Données!$E$1:$Z$1,0)),Historique!$C2598),0)&gt;0,"OK","⚠ ERREUR"))</f>
        <v/>
      </c>
      <c r="F2598" s="148" t="b">
        <v>0</v>
      </c>
      <c r="J2598" s="2" t="str">
        <f>IF(B2598="","",_xlfn.XLOOKUP(B2598,Données!$P$2:$P$11,Données!$Q$2:$Q$11,""))</f>
        <v/>
      </c>
    </row>
    <row r="2599" spans="1:10" ht="24.75" customHeight="1" x14ac:dyDescent="0.25">
      <c r="A2599" s="100"/>
      <c r="B2599" s="100"/>
      <c r="C2599" s="100"/>
      <c r="D2599" s="105" t="str">
        <f>IF(OR(Historique!$B2599="",Historique!$C2599=""),"",IF(IFERROR(COUNTIF(INDEX(Données!$E$2:$Z$100,0,MATCH(Historique!$B2599,Données!$E$1:$Z$1,0)),Historique!$C2599),0)&gt;0,"OK","⚠ ERREUR"))</f>
        <v/>
      </c>
      <c r="F2599" s="148" t="b">
        <v>0</v>
      </c>
      <c r="J2599" s="2" t="str">
        <f>IF(B2599="","",_xlfn.XLOOKUP(B2599,Données!$P$2:$P$11,Données!$Q$2:$Q$11,""))</f>
        <v/>
      </c>
    </row>
    <row r="2600" spans="1:10" ht="24.75" customHeight="1" x14ac:dyDescent="0.25">
      <c r="A2600" s="100"/>
      <c r="B2600" s="100"/>
      <c r="C2600" s="100"/>
      <c r="D2600" s="105" t="str">
        <f>IF(OR(Historique!$B2600="",Historique!$C2600=""),"",IF(IFERROR(COUNTIF(INDEX(Données!$E$2:$Z$100,0,MATCH(Historique!$B2600,Données!$E$1:$Z$1,0)),Historique!$C2600),0)&gt;0,"OK","⚠ ERREUR"))</f>
        <v/>
      </c>
      <c r="F2600" s="148" t="b">
        <v>0</v>
      </c>
      <c r="J2600" s="2" t="str">
        <f>IF(B2600="","",_xlfn.XLOOKUP(B2600,Données!$P$2:$P$11,Données!$Q$2:$Q$11,""))</f>
        <v/>
      </c>
    </row>
    <row r="2601" spans="1:10" ht="24.75" customHeight="1" x14ac:dyDescent="0.25">
      <c r="A2601" s="100"/>
      <c r="B2601" s="100"/>
      <c r="C2601" s="100"/>
      <c r="D2601" s="105" t="str">
        <f>IF(OR(Historique!$B2601="",Historique!$C2601=""),"",IF(IFERROR(COUNTIF(INDEX(Données!$E$2:$Z$100,0,MATCH(Historique!$B2601,Données!$E$1:$Z$1,0)),Historique!$C2601),0)&gt;0,"OK","⚠ ERREUR"))</f>
        <v/>
      </c>
      <c r="F2601" s="148" t="b">
        <v>0</v>
      </c>
      <c r="J2601" s="2" t="str">
        <f>IF(B2601="","",_xlfn.XLOOKUP(B2601,Données!$P$2:$P$11,Données!$Q$2:$Q$11,""))</f>
        <v/>
      </c>
    </row>
    <row r="2602" spans="1:10" ht="24.75" customHeight="1" x14ac:dyDescent="0.25">
      <c r="A2602" s="100"/>
      <c r="B2602" s="100"/>
      <c r="C2602" s="100"/>
      <c r="D2602" s="105" t="str">
        <f>IF(OR(Historique!$B2602="",Historique!$C2602=""),"",IF(IFERROR(COUNTIF(INDEX(Données!$E$2:$Z$100,0,MATCH(Historique!$B2602,Données!$E$1:$Z$1,0)),Historique!$C2602),0)&gt;0,"OK","⚠ ERREUR"))</f>
        <v/>
      </c>
      <c r="F2602" s="148" t="b">
        <v>0</v>
      </c>
      <c r="J2602" s="2" t="str">
        <f>IF(B2602="","",_xlfn.XLOOKUP(B2602,Données!$P$2:$P$11,Données!$Q$2:$Q$11,""))</f>
        <v/>
      </c>
    </row>
    <row r="2603" spans="1:10" ht="24.75" customHeight="1" x14ac:dyDescent="0.25">
      <c r="A2603" s="100"/>
      <c r="B2603" s="100"/>
      <c r="C2603" s="100"/>
      <c r="D2603" s="105" t="str">
        <f>IF(OR(Historique!$B2603="",Historique!$C2603=""),"",IF(IFERROR(COUNTIF(INDEX(Données!$E$2:$Z$100,0,MATCH(Historique!$B2603,Données!$E$1:$Z$1,0)),Historique!$C2603),0)&gt;0,"OK","⚠ ERREUR"))</f>
        <v/>
      </c>
      <c r="F2603" s="148" t="b">
        <v>0</v>
      </c>
      <c r="J2603" s="2" t="str">
        <f>IF(B2603="","",_xlfn.XLOOKUP(B2603,Données!$P$2:$P$11,Données!$Q$2:$Q$11,""))</f>
        <v/>
      </c>
    </row>
    <row r="2604" spans="1:10" ht="24.75" customHeight="1" x14ac:dyDescent="0.25">
      <c r="A2604" s="100"/>
      <c r="B2604" s="100"/>
      <c r="C2604" s="100"/>
      <c r="D2604" s="105" t="str">
        <f>IF(OR(Historique!$B2604="",Historique!$C2604=""),"",IF(IFERROR(COUNTIF(INDEX(Données!$E$2:$Z$100,0,MATCH(Historique!$B2604,Données!$E$1:$Z$1,0)),Historique!$C2604),0)&gt;0,"OK","⚠ ERREUR"))</f>
        <v/>
      </c>
      <c r="F2604" s="148" t="b">
        <v>0</v>
      </c>
      <c r="J2604" s="2" t="str">
        <f>IF(B2604="","",_xlfn.XLOOKUP(B2604,Données!$P$2:$P$11,Données!$Q$2:$Q$11,""))</f>
        <v/>
      </c>
    </row>
    <row r="2605" spans="1:10" ht="24.75" customHeight="1" x14ac:dyDescent="0.25">
      <c r="A2605" s="100"/>
      <c r="B2605" s="100"/>
      <c r="C2605" s="100"/>
      <c r="D2605" s="105" t="str">
        <f>IF(OR(Historique!$B2605="",Historique!$C2605=""),"",IF(IFERROR(COUNTIF(INDEX(Données!$E$2:$Z$100,0,MATCH(Historique!$B2605,Données!$E$1:$Z$1,0)),Historique!$C2605),0)&gt;0,"OK","⚠ ERREUR"))</f>
        <v/>
      </c>
      <c r="F2605" s="148" t="b">
        <v>0</v>
      </c>
      <c r="J2605" s="2" t="str">
        <f>IF(B2605="","",_xlfn.XLOOKUP(B2605,Données!$P$2:$P$11,Données!$Q$2:$Q$11,""))</f>
        <v/>
      </c>
    </row>
    <row r="2606" spans="1:10" ht="24.75" customHeight="1" x14ac:dyDescent="0.25">
      <c r="A2606" s="100"/>
      <c r="B2606" s="100"/>
      <c r="C2606" s="100"/>
      <c r="D2606" s="105" t="str">
        <f>IF(OR(Historique!$B2606="",Historique!$C2606=""),"",IF(IFERROR(COUNTIF(INDEX(Données!$E$2:$Z$100,0,MATCH(Historique!$B2606,Données!$E$1:$Z$1,0)),Historique!$C2606),0)&gt;0,"OK","⚠ ERREUR"))</f>
        <v/>
      </c>
      <c r="F2606" s="148" t="b">
        <v>0</v>
      </c>
      <c r="J2606" s="2" t="str">
        <f>IF(B2606="","",_xlfn.XLOOKUP(B2606,Données!$P$2:$P$11,Données!$Q$2:$Q$11,""))</f>
        <v/>
      </c>
    </row>
    <row r="2607" spans="1:10" ht="24.75" customHeight="1" x14ac:dyDescent="0.25">
      <c r="A2607" s="100"/>
      <c r="B2607" s="100"/>
      <c r="C2607" s="100"/>
      <c r="D2607" s="105" t="str">
        <f>IF(OR(Historique!$B2607="",Historique!$C2607=""),"",IF(IFERROR(COUNTIF(INDEX(Données!$E$2:$Z$100,0,MATCH(Historique!$B2607,Données!$E$1:$Z$1,0)),Historique!$C2607),0)&gt;0,"OK","⚠ ERREUR"))</f>
        <v/>
      </c>
      <c r="F2607" s="148" t="b">
        <v>0</v>
      </c>
      <c r="J2607" s="2" t="str">
        <f>IF(B2607="","",_xlfn.XLOOKUP(B2607,Données!$P$2:$P$11,Données!$Q$2:$Q$11,""))</f>
        <v/>
      </c>
    </row>
    <row r="2608" spans="1:10" ht="24.75" customHeight="1" x14ac:dyDescent="0.25">
      <c r="A2608" s="100"/>
      <c r="B2608" s="100"/>
      <c r="C2608" s="100"/>
      <c r="D2608" s="105" t="str">
        <f>IF(OR(Historique!$B2608="",Historique!$C2608=""),"",IF(IFERROR(COUNTIF(INDEX(Données!$E$2:$Z$100,0,MATCH(Historique!$B2608,Données!$E$1:$Z$1,0)),Historique!$C2608),0)&gt;0,"OK","⚠ ERREUR"))</f>
        <v/>
      </c>
      <c r="F2608" s="148" t="b">
        <v>0</v>
      </c>
      <c r="J2608" s="2" t="str">
        <f>IF(B2608="","",_xlfn.XLOOKUP(B2608,Données!$P$2:$P$11,Données!$Q$2:$Q$11,""))</f>
        <v/>
      </c>
    </row>
    <row r="2609" spans="1:10" ht="24.75" customHeight="1" x14ac:dyDescent="0.25">
      <c r="A2609" s="100"/>
      <c r="B2609" s="100"/>
      <c r="C2609" s="100"/>
      <c r="D2609" s="105" t="str">
        <f>IF(OR(Historique!$B2609="",Historique!$C2609=""),"",IF(IFERROR(COUNTIF(INDEX(Données!$E$2:$Z$100,0,MATCH(Historique!$B2609,Données!$E$1:$Z$1,0)),Historique!$C2609),0)&gt;0,"OK","⚠ ERREUR"))</f>
        <v/>
      </c>
      <c r="F2609" s="148" t="b">
        <v>0</v>
      </c>
      <c r="J2609" s="2" t="str">
        <f>IF(B2609="","",_xlfn.XLOOKUP(B2609,Données!$P$2:$P$11,Données!$Q$2:$Q$11,""))</f>
        <v/>
      </c>
    </row>
    <row r="2610" spans="1:10" ht="24.75" customHeight="1" x14ac:dyDescent="0.25">
      <c r="A2610" s="100"/>
      <c r="B2610" s="100"/>
      <c r="C2610" s="100"/>
      <c r="D2610" s="105" t="str">
        <f>IF(OR(Historique!$B2610="",Historique!$C2610=""),"",IF(IFERROR(COUNTIF(INDEX(Données!$E$2:$Z$100,0,MATCH(Historique!$B2610,Données!$E$1:$Z$1,0)),Historique!$C2610),0)&gt;0,"OK","⚠ ERREUR"))</f>
        <v/>
      </c>
      <c r="F2610" s="148" t="b">
        <v>0</v>
      </c>
      <c r="J2610" s="2" t="str">
        <f>IF(B2610="","",_xlfn.XLOOKUP(B2610,Données!$P$2:$P$11,Données!$Q$2:$Q$11,""))</f>
        <v/>
      </c>
    </row>
    <row r="2611" spans="1:10" ht="24.75" customHeight="1" x14ac:dyDescent="0.25">
      <c r="A2611" s="100"/>
      <c r="B2611" s="100"/>
      <c r="C2611" s="100"/>
      <c r="D2611" s="105" t="str">
        <f>IF(OR(Historique!$B2611="",Historique!$C2611=""),"",IF(IFERROR(COUNTIF(INDEX(Données!$E$2:$Z$100,0,MATCH(Historique!$B2611,Données!$E$1:$Z$1,0)),Historique!$C2611),0)&gt;0,"OK","⚠ ERREUR"))</f>
        <v/>
      </c>
      <c r="F2611" s="148" t="b">
        <v>0</v>
      </c>
      <c r="J2611" s="2" t="str">
        <f>IF(B2611="","",_xlfn.XLOOKUP(B2611,Données!$P$2:$P$11,Données!$Q$2:$Q$11,""))</f>
        <v/>
      </c>
    </row>
    <row r="2612" spans="1:10" ht="24.75" customHeight="1" x14ac:dyDescent="0.25">
      <c r="A2612" s="100"/>
      <c r="B2612" s="100"/>
      <c r="C2612" s="100"/>
      <c r="D2612" s="105" t="str">
        <f>IF(OR(Historique!$B2612="",Historique!$C2612=""),"",IF(IFERROR(COUNTIF(INDEX(Données!$E$2:$Z$100,0,MATCH(Historique!$B2612,Données!$E$1:$Z$1,0)),Historique!$C2612),0)&gt;0,"OK","⚠ ERREUR"))</f>
        <v/>
      </c>
      <c r="F2612" s="148" t="b">
        <v>0</v>
      </c>
      <c r="J2612" s="2" t="str">
        <f>IF(B2612="","",_xlfn.XLOOKUP(B2612,Données!$P$2:$P$11,Données!$Q$2:$Q$11,""))</f>
        <v/>
      </c>
    </row>
    <row r="2613" spans="1:10" ht="24.75" customHeight="1" x14ac:dyDescent="0.25">
      <c r="A2613" s="100"/>
      <c r="B2613" s="100"/>
      <c r="C2613" s="100"/>
      <c r="D2613" s="105" t="str">
        <f>IF(OR(Historique!$B2613="",Historique!$C2613=""),"",IF(IFERROR(COUNTIF(INDEX(Données!$E$2:$Z$100,0,MATCH(Historique!$B2613,Données!$E$1:$Z$1,0)),Historique!$C2613),0)&gt;0,"OK","⚠ ERREUR"))</f>
        <v/>
      </c>
      <c r="F2613" s="148" t="b">
        <v>0</v>
      </c>
      <c r="J2613" s="2" t="str">
        <f>IF(B2613="","",_xlfn.XLOOKUP(B2613,Données!$P$2:$P$11,Données!$Q$2:$Q$11,""))</f>
        <v/>
      </c>
    </row>
    <row r="2614" spans="1:10" ht="24.75" customHeight="1" x14ac:dyDescent="0.25">
      <c r="A2614" s="100"/>
      <c r="B2614" s="100"/>
      <c r="C2614" s="100"/>
      <c r="D2614" s="105" t="str">
        <f>IF(OR(Historique!$B2614="",Historique!$C2614=""),"",IF(IFERROR(COUNTIF(INDEX(Données!$E$2:$Z$100,0,MATCH(Historique!$B2614,Données!$E$1:$Z$1,0)),Historique!$C2614),0)&gt;0,"OK","⚠ ERREUR"))</f>
        <v/>
      </c>
      <c r="F2614" s="148" t="b">
        <v>0</v>
      </c>
      <c r="J2614" s="2" t="str">
        <f>IF(B2614="","",_xlfn.XLOOKUP(B2614,Données!$P$2:$P$11,Données!$Q$2:$Q$11,""))</f>
        <v/>
      </c>
    </row>
    <row r="2615" spans="1:10" ht="24.75" customHeight="1" x14ac:dyDescent="0.25">
      <c r="A2615" s="100"/>
      <c r="B2615" s="100"/>
      <c r="C2615" s="100"/>
      <c r="D2615" s="105" t="str">
        <f>IF(OR(Historique!$B2615="",Historique!$C2615=""),"",IF(IFERROR(COUNTIF(INDEX(Données!$E$2:$Z$100,0,MATCH(Historique!$B2615,Données!$E$1:$Z$1,0)),Historique!$C2615),0)&gt;0,"OK","⚠ ERREUR"))</f>
        <v/>
      </c>
      <c r="F2615" s="148" t="b">
        <v>0</v>
      </c>
      <c r="J2615" s="2" t="str">
        <f>IF(B2615="","",_xlfn.XLOOKUP(B2615,Données!$P$2:$P$11,Données!$Q$2:$Q$11,""))</f>
        <v/>
      </c>
    </row>
    <row r="2616" spans="1:10" ht="24.75" customHeight="1" x14ac:dyDescent="0.25">
      <c r="A2616" s="100"/>
      <c r="B2616" s="100"/>
      <c r="C2616" s="100"/>
      <c r="D2616" s="105" t="str">
        <f>IF(OR(Historique!$B2616="",Historique!$C2616=""),"",IF(IFERROR(COUNTIF(INDEX(Données!$E$2:$Z$100,0,MATCH(Historique!$B2616,Données!$E$1:$Z$1,0)),Historique!$C2616),0)&gt;0,"OK","⚠ ERREUR"))</f>
        <v/>
      </c>
      <c r="F2616" s="148" t="b">
        <v>0</v>
      </c>
      <c r="J2616" s="2" t="str">
        <f>IF(B2616="","",_xlfn.XLOOKUP(B2616,Données!$P$2:$P$11,Données!$Q$2:$Q$11,""))</f>
        <v/>
      </c>
    </row>
    <row r="2617" spans="1:10" ht="24.75" customHeight="1" x14ac:dyDescent="0.25">
      <c r="A2617" s="100"/>
      <c r="B2617" s="100"/>
      <c r="C2617" s="100"/>
      <c r="D2617" s="105" t="str">
        <f>IF(OR(Historique!$B2617="",Historique!$C2617=""),"",IF(IFERROR(COUNTIF(INDEX(Données!$E$2:$Z$100,0,MATCH(Historique!$B2617,Données!$E$1:$Z$1,0)),Historique!$C2617),0)&gt;0,"OK","⚠ ERREUR"))</f>
        <v/>
      </c>
      <c r="F2617" s="148" t="b">
        <v>0</v>
      </c>
      <c r="J2617" s="2" t="str">
        <f>IF(B2617="","",_xlfn.XLOOKUP(B2617,Données!$P$2:$P$11,Données!$Q$2:$Q$11,""))</f>
        <v/>
      </c>
    </row>
    <row r="2618" spans="1:10" ht="24.75" customHeight="1" x14ac:dyDescent="0.25">
      <c r="A2618" s="100"/>
      <c r="B2618" s="100"/>
      <c r="C2618" s="100"/>
      <c r="D2618" s="105" t="str">
        <f>IF(OR(Historique!$B2618="",Historique!$C2618=""),"",IF(IFERROR(COUNTIF(INDEX(Données!$E$2:$Z$100,0,MATCH(Historique!$B2618,Données!$E$1:$Z$1,0)),Historique!$C2618),0)&gt;0,"OK","⚠ ERREUR"))</f>
        <v/>
      </c>
      <c r="F2618" s="148" t="b">
        <v>0</v>
      </c>
      <c r="J2618" s="2" t="str">
        <f>IF(B2618="","",_xlfn.XLOOKUP(B2618,Données!$P$2:$P$11,Données!$Q$2:$Q$11,""))</f>
        <v/>
      </c>
    </row>
    <row r="2619" spans="1:10" ht="24.75" customHeight="1" x14ac:dyDescent="0.25">
      <c r="A2619" s="100"/>
      <c r="B2619" s="100"/>
      <c r="C2619" s="100"/>
      <c r="D2619" s="105" t="str">
        <f>IF(OR(Historique!$B2619="",Historique!$C2619=""),"",IF(IFERROR(COUNTIF(INDEX(Données!$E$2:$Z$100,0,MATCH(Historique!$B2619,Données!$E$1:$Z$1,0)),Historique!$C2619),0)&gt;0,"OK","⚠ ERREUR"))</f>
        <v/>
      </c>
      <c r="F2619" s="148" t="b">
        <v>0</v>
      </c>
      <c r="J2619" s="2" t="str">
        <f>IF(B2619="","",_xlfn.XLOOKUP(B2619,Données!$P$2:$P$11,Données!$Q$2:$Q$11,""))</f>
        <v/>
      </c>
    </row>
    <row r="2620" spans="1:10" ht="24.75" customHeight="1" x14ac:dyDescent="0.25">
      <c r="A2620" s="100"/>
      <c r="B2620" s="100"/>
      <c r="C2620" s="100"/>
      <c r="D2620" s="105" t="str">
        <f>IF(OR(Historique!$B2620="",Historique!$C2620=""),"",IF(IFERROR(COUNTIF(INDEX(Données!$E$2:$Z$100,0,MATCH(Historique!$B2620,Données!$E$1:$Z$1,0)),Historique!$C2620),0)&gt;0,"OK","⚠ ERREUR"))</f>
        <v/>
      </c>
      <c r="F2620" s="148" t="b">
        <v>0</v>
      </c>
      <c r="J2620" s="2" t="str">
        <f>IF(B2620="","",_xlfn.XLOOKUP(B2620,Données!$P$2:$P$11,Données!$Q$2:$Q$11,""))</f>
        <v/>
      </c>
    </row>
    <row r="2621" spans="1:10" ht="24.75" customHeight="1" x14ac:dyDescent="0.25">
      <c r="A2621" s="100"/>
      <c r="B2621" s="100"/>
      <c r="C2621" s="100"/>
      <c r="D2621" s="105" t="str">
        <f>IF(OR(Historique!$B2621="",Historique!$C2621=""),"",IF(IFERROR(COUNTIF(INDEX(Données!$E$2:$Z$100,0,MATCH(Historique!$B2621,Données!$E$1:$Z$1,0)),Historique!$C2621),0)&gt;0,"OK","⚠ ERREUR"))</f>
        <v/>
      </c>
      <c r="F2621" s="148" t="b">
        <v>0</v>
      </c>
      <c r="J2621" s="2" t="str">
        <f>IF(B2621="","",_xlfn.XLOOKUP(B2621,Données!$P$2:$P$11,Données!$Q$2:$Q$11,""))</f>
        <v/>
      </c>
    </row>
    <row r="2622" spans="1:10" ht="24.75" customHeight="1" x14ac:dyDescent="0.25">
      <c r="A2622" s="100"/>
      <c r="B2622" s="100"/>
      <c r="C2622" s="100"/>
      <c r="D2622" s="105" t="str">
        <f>IF(OR(Historique!$B2622="",Historique!$C2622=""),"",IF(IFERROR(COUNTIF(INDEX(Données!$E$2:$Z$100,0,MATCH(Historique!$B2622,Données!$E$1:$Z$1,0)),Historique!$C2622),0)&gt;0,"OK","⚠ ERREUR"))</f>
        <v/>
      </c>
      <c r="F2622" s="148" t="b">
        <v>0</v>
      </c>
      <c r="J2622" s="2" t="str">
        <f>IF(B2622="","",_xlfn.XLOOKUP(B2622,Données!$P$2:$P$11,Données!$Q$2:$Q$11,""))</f>
        <v/>
      </c>
    </row>
    <row r="2623" spans="1:10" ht="24.75" customHeight="1" x14ac:dyDescent="0.25">
      <c r="A2623" s="100"/>
      <c r="B2623" s="100"/>
      <c r="C2623" s="100"/>
      <c r="D2623" s="105" t="str">
        <f>IF(OR(Historique!$B2623="",Historique!$C2623=""),"",IF(IFERROR(COUNTIF(INDEX(Données!$E$2:$Z$100,0,MATCH(Historique!$B2623,Données!$E$1:$Z$1,0)),Historique!$C2623),0)&gt;0,"OK","⚠ ERREUR"))</f>
        <v/>
      </c>
      <c r="F2623" s="148" t="b">
        <v>0</v>
      </c>
      <c r="J2623" s="2" t="str">
        <f>IF(B2623="","",_xlfn.XLOOKUP(B2623,Données!$P$2:$P$11,Données!$Q$2:$Q$11,""))</f>
        <v/>
      </c>
    </row>
    <row r="2624" spans="1:10" ht="24.75" customHeight="1" x14ac:dyDescent="0.25">
      <c r="A2624" s="100"/>
      <c r="B2624" s="100"/>
      <c r="C2624" s="100"/>
      <c r="D2624" s="105" t="str">
        <f>IF(OR(Historique!$B2624="",Historique!$C2624=""),"",IF(IFERROR(COUNTIF(INDEX(Données!$E$2:$Z$100,0,MATCH(Historique!$B2624,Données!$E$1:$Z$1,0)),Historique!$C2624),0)&gt;0,"OK","⚠ ERREUR"))</f>
        <v/>
      </c>
      <c r="F2624" s="148" t="b">
        <v>0</v>
      </c>
      <c r="J2624" s="2" t="str">
        <f>IF(B2624="","",_xlfn.XLOOKUP(B2624,Données!$P$2:$P$11,Données!$Q$2:$Q$11,""))</f>
        <v/>
      </c>
    </row>
    <row r="2625" spans="1:10" ht="24.75" customHeight="1" x14ac:dyDescent="0.25">
      <c r="A2625" s="100"/>
      <c r="B2625" s="100"/>
      <c r="C2625" s="100"/>
      <c r="D2625" s="105" t="str">
        <f>IF(OR(Historique!$B2625="",Historique!$C2625=""),"",IF(IFERROR(COUNTIF(INDEX(Données!$E$2:$Z$100,0,MATCH(Historique!$B2625,Données!$E$1:$Z$1,0)),Historique!$C2625),0)&gt;0,"OK","⚠ ERREUR"))</f>
        <v/>
      </c>
      <c r="F2625" s="148" t="b">
        <v>0</v>
      </c>
      <c r="J2625" s="2" t="str">
        <f>IF(B2625="","",_xlfn.XLOOKUP(B2625,Données!$P$2:$P$11,Données!$Q$2:$Q$11,""))</f>
        <v/>
      </c>
    </row>
    <row r="2626" spans="1:10" ht="24.75" customHeight="1" x14ac:dyDescent="0.25">
      <c r="A2626" s="100"/>
      <c r="B2626" s="100"/>
      <c r="C2626" s="100"/>
      <c r="D2626" s="105" t="str">
        <f>IF(OR(Historique!$B2626="",Historique!$C2626=""),"",IF(IFERROR(COUNTIF(INDEX(Données!$E$2:$Z$100,0,MATCH(Historique!$B2626,Données!$E$1:$Z$1,0)),Historique!$C2626),0)&gt;0,"OK","⚠ ERREUR"))</f>
        <v/>
      </c>
      <c r="F2626" s="148" t="b">
        <v>0</v>
      </c>
      <c r="J2626" s="2" t="str">
        <f>IF(B2626="","",_xlfn.XLOOKUP(B2626,Données!$P$2:$P$11,Données!$Q$2:$Q$11,""))</f>
        <v/>
      </c>
    </row>
    <row r="2627" spans="1:10" ht="24.75" customHeight="1" x14ac:dyDescent="0.25">
      <c r="A2627" s="100"/>
      <c r="B2627" s="100"/>
      <c r="C2627" s="100"/>
      <c r="D2627" s="105" t="str">
        <f>IF(OR(Historique!$B2627="",Historique!$C2627=""),"",IF(IFERROR(COUNTIF(INDEX(Données!$E$2:$Z$100,0,MATCH(Historique!$B2627,Données!$E$1:$Z$1,0)),Historique!$C2627),0)&gt;0,"OK","⚠ ERREUR"))</f>
        <v/>
      </c>
      <c r="F2627" s="148" t="b">
        <v>0</v>
      </c>
      <c r="J2627" s="2" t="str">
        <f>IF(B2627="","",_xlfn.XLOOKUP(B2627,Données!$P$2:$P$11,Données!$Q$2:$Q$11,""))</f>
        <v/>
      </c>
    </row>
    <row r="2628" spans="1:10" ht="24.75" customHeight="1" x14ac:dyDescent="0.25">
      <c r="A2628" s="100"/>
      <c r="B2628" s="100"/>
      <c r="C2628" s="100"/>
      <c r="D2628" s="105" t="str">
        <f>IF(OR(Historique!$B2628="",Historique!$C2628=""),"",IF(IFERROR(COUNTIF(INDEX(Données!$E$2:$Z$100,0,MATCH(Historique!$B2628,Données!$E$1:$Z$1,0)),Historique!$C2628),0)&gt;0,"OK","⚠ ERREUR"))</f>
        <v/>
      </c>
      <c r="F2628" s="148" t="b">
        <v>0</v>
      </c>
      <c r="J2628" s="2" t="str">
        <f>IF(B2628="","",_xlfn.XLOOKUP(B2628,Données!$P$2:$P$11,Données!$Q$2:$Q$11,""))</f>
        <v/>
      </c>
    </row>
    <row r="2629" spans="1:10" ht="24.75" customHeight="1" x14ac:dyDescent="0.25">
      <c r="A2629" s="100"/>
      <c r="B2629" s="100"/>
      <c r="C2629" s="100"/>
      <c r="D2629" s="105" t="str">
        <f>IF(OR(Historique!$B2629="",Historique!$C2629=""),"",IF(IFERROR(COUNTIF(INDEX(Données!$E$2:$Z$100,0,MATCH(Historique!$B2629,Données!$E$1:$Z$1,0)),Historique!$C2629),0)&gt;0,"OK","⚠ ERREUR"))</f>
        <v/>
      </c>
      <c r="F2629" s="148" t="b">
        <v>0</v>
      </c>
      <c r="J2629" s="2" t="str">
        <f>IF(B2629="","",_xlfn.XLOOKUP(B2629,Données!$P$2:$P$11,Données!$Q$2:$Q$11,""))</f>
        <v/>
      </c>
    </row>
    <row r="2630" spans="1:10" ht="24.75" customHeight="1" x14ac:dyDescent="0.25">
      <c r="A2630" s="100"/>
      <c r="B2630" s="100"/>
      <c r="C2630" s="100"/>
      <c r="D2630" s="105" t="str">
        <f>IF(OR(Historique!$B2630="",Historique!$C2630=""),"",IF(IFERROR(COUNTIF(INDEX(Données!$E$2:$Z$100,0,MATCH(Historique!$B2630,Données!$E$1:$Z$1,0)),Historique!$C2630),0)&gt;0,"OK","⚠ ERREUR"))</f>
        <v/>
      </c>
      <c r="F2630" s="148" t="b">
        <v>0</v>
      </c>
      <c r="J2630" s="2" t="str">
        <f>IF(B2630="","",_xlfn.XLOOKUP(B2630,Données!$P$2:$P$11,Données!$Q$2:$Q$11,""))</f>
        <v/>
      </c>
    </row>
    <row r="2631" spans="1:10" ht="24.75" customHeight="1" x14ac:dyDescent="0.25">
      <c r="A2631" s="100"/>
      <c r="B2631" s="100"/>
      <c r="C2631" s="100"/>
      <c r="D2631" s="105" t="str">
        <f>IF(OR(Historique!$B2631="",Historique!$C2631=""),"",IF(IFERROR(COUNTIF(INDEX(Données!$E$2:$Z$100,0,MATCH(Historique!$B2631,Données!$E$1:$Z$1,0)),Historique!$C2631),0)&gt;0,"OK","⚠ ERREUR"))</f>
        <v/>
      </c>
      <c r="F2631" s="148" t="b">
        <v>0</v>
      </c>
      <c r="J2631" s="2" t="str">
        <f>IF(B2631="","",_xlfn.XLOOKUP(B2631,Données!$P$2:$P$11,Données!$Q$2:$Q$11,""))</f>
        <v/>
      </c>
    </row>
    <row r="2632" spans="1:10" ht="24.75" customHeight="1" x14ac:dyDescent="0.25">
      <c r="A2632" s="100"/>
      <c r="B2632" s="100"/>
      <c r="C2632" s="100"/>
      <c r="D2632" s="105" t="str">
        <f>IF(OR(Historique!$B2632="",Historique!$C2632=""),"",IF(IFERROR(COUNTIF(INDEX(Données!$E$2:$Z$100,0,MATCH(Historique!$B2632,Données!$E$1:$Z$1,0)),Historique!$C2632),0)&gt;0,"OK","⚠ ERREUR"))</f>
        <v/>
      </c>
      <c r="F2632" s="148" t="b">
        <v>0</v>
      </c>
      <c r="J2632" s="2" t="str">
        <f>IF(B2632="","",_xlfn.XLOOKUP(B2632,Données!$P$2:$P$11,Données!$Q$2:$Q$11,""))</f>
        <v/>
      </c>
    </row>
    <row r="2633" spans="1:10" ht="24.75" customHeight="1" x14ac:dyDescent="0.25">
      <c r="A2633" s="100"/>
      <c r="B2633" s="100"/>
      <c r="C2633" s="100"/>
      <c r="D2633" s="105" t="str">
        <f>IF(OR(Historique!$B2633="",Historique!$C2633=""),"",IF(IFERROR(COUNTIF(INDEX(Données!$E$2:$Z$100,0,MATCH(Historique!$B2633,Données!$E$1:$Z$1,0)),Historique!$C2633),0)&gt;0,"OK","⚠ ERREUR"))</f>
        <v/>
      </c>
      <c r="F2633" s="148" t="b">
        <v>0</v>
      </c>
      <c r="J2633" s="2" t="str">
        <f>IF(B2633="","",_xlfn.XLOOKUP(B2633,Données!$P$2:$P$11,Données!$Q$2:$Q$11,""))</f>
        <v/>
      </c>
    </row>
    <row r="2634" spans="1:10" ht="24.75" customHeight="1" x14ac:dyDescent="0.25">
      <c r="A2634" s="100"/>
      <c r="B2634" s="100"/>
      <c r="C2634" s="100"/>
      <c r="D2634" s="105" t="str">
        <f>IF(OR(Historique!$B2634="",Historique!$C2634=""),"",IF(IFERROR(COUNTIF(INDEX(Données!$E$2:$Z$100,0,MATCH(Historique!$B2634,Données!$E$1:$Z$1,0)),Historique!$C2634),0)&gt;0,"OK","⚠ ERREUR"))</f>
        <v/>
      </c>
      <c r="F2634" s="148" t="b">
        <v>0</v>
      </c>
      <c r="J2634" s="2" t="str">
        <f>IF(B2634="","",_xlfn.XLOOKUP(B2634,Données!$P$2:$P$11,Données!$Q$2:$Q$11,""))</f>
        <v/>
      </c>
    </row>
    <row r="2635" spans="1:10" ht="24.75" customHeight="1" x14ac:dyDescent="0.25">
      <c r="A2635" s="100"/>
      <c r="B2635" s="100"/>
      <c r="C2635" s="100"/>
      <c r="D2635" s="105" t="str">
        <f>IF(OR(Historique!$B2635="",Historique!$C2635=""),"",IF(IFERROR(COUNTIF(INDEX(Données!$E$2:$Z$100,0,MATCH(Historique!$B2635,Données!$E$1:$Z$1,0)),Historique!$C2635),0)&gt;0,"OK","⚠ ERREUR"))</f>
        <v/>
      </c>
      <c r="F2635" s="148" t="b">
        <v>0</v>
      </c>
      <c r="J2635" s="2" t="str">
        <f>IF(B2635="","",_xlfn.XLOOKUP(B2635,Données!$P$2:$P$11,Données!$Q$2:$Q$11,""))</f>
        <v/>
      </c>
    </row>
    <row r="2636" spans="1:10" ht="24.75" customHeight="1" x14ac:dyDescent="0.25">
      <c r="A2636" s="100"/>
      <c r="B2636" s="100"/>
      <c r="C2636" s="100"/>
      <c r="D2636" s="105" t="str">
        <f>IF(OR(Historique!$B2636="",Historique!$C2636=""),"",IF(IFERROR(COUNTIF(INDEX(Données!$E$2:$Z$100,0,MATCH(Historique!$B2636,Données!$E$1:$Z$1,0)),Historique!$C2636),0)&gt;0,"OK","⚠ ERREUR"))</f>
        <v/>
      </c>
      <c r="F2636" s="148" t="b">
        <v>0</v>
      </c>
      <c r="J2636" s="2" t="str">
        <f>IF(B2636="","",_xlfn.XLOOKUP(B2636,Données!$P$2:$P$11,Données!$Q$2:$Q$11,""))</f>
        <v/>
      </c>
    </row>
    <row r="2637" spans="1:10" ht="24.75" customHeight="1" x14ac:dyDescent="0.25">
      <c r="A2637" s="100"/>
      <c r="B2637" s="100"/>
      <c r="C2637" s="100"/>
      <c r="D2637" s="105" t="str">
        <f>IF(OR(Historique!$B2637="",Historique!$C2637=""),"",IF(IFERROR(COUNTIF(INDEX(Données!$E$2:$Z$100,0,MATCH(Historique!$B2637,Données!$E$1:$Z$1,0)),Historique!$C2637),0)&gt;0,"OK","⚠ ERREUR"))</f>
        <v/>
      </c>
      <c r="F2637" s="148" t="b">
        <v>0</v>
      </c>
      <c r="J2637" s="2" t="str">
        <f>IF(B2637="","",_xlfn.XLOOKUP(B2637,Données!$P$2:$P$11,Données!$Q$2:$Q$11,""))</f>
        <v/>
      </c>
    </row>
    <row r="2638" spans="1:10" ht="24.75" customHeight="1" x14ac:dyDescent="0.25">
      <c r="A2638" s="100"/>
      <c r="B2638" s="100"/>
      <c r="C2638" s="100"/>
      <c r="D2638" s="105" t="str">
        <f>IF(OR(Historique!$B2638="",Historique!$C2638=""),"",IF(IFERROR(COUNTIF(INDEX(Données!$E$2:$Z$100,0,MATCH(Historique!$B2638,Données!$E$1:$Z$1,0)),Historique!$C2638),0)&gt;0,"OK","⚠ ERREUR"))</f>
        <v/>
      </c>
      <c r="F2638" s="148" t="b">
        <v>0</v>
      </c>
      <c r="J2638" s="2" t="str">
        <f>IF(B2638="","",_xlfn.XLOOKUP(B2638,Données!$P$2:$P$11,Données!$Q$2:$Q$11,""))</f>
        <v/>
      </c>
    </row>
    <row r="2639" spans="1:10" ht="24.75" customHeight="1" x14ac:dyDescent="0.25">
      <c r="A2639" s="100"/>
      <c r="B2639" s="100"/>
      <c r="C2639" s="100"/>
      <c r="D2639" s="105" t="str">
        <f>IF(OR(Historique!$B2639="",Historique!$C2639=""),"",IF(IFERROR(COUNTIF(INDEX(Données!$E$2:$Z$100,0,MATCH(Historique!$B2639,Données!$E$1:$Z$1,0)),Historique!$C2639),0)&gt;0,"OK","⚠ ERREUR"))</f>
        <v/>
      </c>
      <c r="F2639" s="148" t="b">
        <v>0</v>
      </c>
      <c r="J2639" s="2" t="str">
        <f>IF(B2639="","",_xlfn.XLOOKUP(B2639,Données!$P$2:$P$11,Données!$Q$2:$Q$11,""))</f>
        <v/>
      </c>
    </row>
    <row r="2640" spans="1:10" ht="24.75" customHeight="1" x14ac:dyDescent="0.25">
      <c r="A2640" s="100"/>
      <c r="B2640" s="100"/>
      <c r="C2640" s="100"/>
      <c r="D2640" s="105" t="str">
        <f>IF(OR(Historique!$B2640="",Historique!$C2640=""),"",IF(IFERROR(COUNTIF(INDEX(Données!$E$2:$Z$100,0,MATCH(Historique!$B2640,Données!$E$1:$Z$1,0)),Historique!$C2640),0)&gt;0,"OK","⚠ ERREUR"))</f>
        <v/>
      </c>
      <c r="F2640" s="148" t="b">
        <v>0</v>
      </c>
      <c r="J2640" s="2" t="str">
        <f>IF(B2640="","",_xlfn.XLOOKUP(B2640,Données!$P$2:$P$11,Données!$Q$2:$Q$11,""))</f>
        <v/>
      </c>
    </row>
    <row r="2641" spans="1:10" ht="24.75" customHeight="1" x14ac:dyDescent="0.25">
      <c r="A2641" s="100"/>
      <c r="B2641" s="100"/>
      <c r="C2641" s="100"/>
      <c r="D2641" s="105" t="str">
        <f>IF(OR(Historique!$B2641="",Historique!$C2641=""),"",IF(IFERROR(COUNTIF(INDEX(Données!$E$2:$Z$100,0,MATCH(Historique!$B2641,Données!$E$1:$Z$1,0)),Historique!$C2641),0)&gt;0,"OK","⚠ ERREUR"))</f>
        <v/>
      </c>
      <c r="F2641" s="148" t="b">
        <v>0</v>
      </c>
      <c r="J2641" s="2" t="str">
        <f>IF(B2641="","",_xlfn.XLOOKUP(B2641,Données!$P$2:$P$11,Données!$Q$2:$Q$11,""))</f>
        <v/>
      </c>
    </row>
    <row r="2642" spans="1:10" ht="24.75" customHeight="1" x14ac:dyDescent="0.25">
      <c r="A2642" s="100"/>
      <c r="B2642" s="100"/>
      <c r="C2642" s="100"/>
      <c r="D2642" s="105" t="str">
        <f>IF(OR(Historique!$B2642="",Historique!$C2642=""),"",IF(IFERROR(COUNTIF(INDEX(Données!$E$2:$Z$100,0,MATCH(Historique!$B2642,Données!$E$1:$Z$1,0)),Historique!$C2642),0)&gt;0,"OK","⚠ ERREUR"))</f>
        <v/>
      </c>
      <c r="F2642" s="148" t="b">
        <v>0</v>
      </c>
      <c r="J2642" s="2" t="str">
        <f>IF(B2642="","",_xlfn.XLOOKUP(B2642,Données!$P$2:$P$11,Données!$Q$2:$Q$11,""))</f>
        <v/>
      </c>
    </row>
    <row r="2643" spans="1:10" ht="24.75" customHeight="1" x14ac:dyDescent="0.25">
      <c r="A2643" s="100"/>
      <c r="B2643" s="100"/>
      <c r="C2643" s="100"/>
      <c r="D2643" s="105" t="str">
        <f>IF(OR(Historique!$B2643="",Historique!$C2643=""),"",IF(IFERROR(COUNTIF(INDEX(Données!$E$2:$Z$100,0,MATCH(Historique!$B2643,Données!$E$1:$Z$1,0)),Historique!$C2643),0)&gt;0,"OK","⚠ ERREUR"))</f>
        <v/>
      </c>
      <c r="F2643" s="148" t="b">
        <v>0</v>
      </c>
      <c r="J2643" s="2" t="str">
        <f>IF(B2643="","",_xlfn.XLOOKUP(B2643,Données!$P$2:$P$11,Données!$Q$2:$Q$11,""))</f>
        <v/>
      </c>
    </row>
    <row r="2644" spans="1:10" ht="24.75" customHeight="1" x14ac:dyDescent="0.25">
      <c r="A2644" s="100"/>
      <c r="B2644" s="100"/>
      <c r="C2644" s="100"/>
      <c r="D2644" s="105" t="str">
        <f>IF(OR(Historique!$B2644="",Historique!$C2644=""),"",IF(IFERROR(COUNTIF(INDEX(Données!$E$2:$Z$100,0,MATCH(Historique!$B2644,Données!$E$1:$Z$1,0)),Historique!$C2644),0)&gt;0,"OK","⚠ ERREUR"))</f>
        <v/>
      </c>
      <c r="F2644" s="148" t="b">
        <v>0</v>
      </c>
      <c r="J2644" s="2" t="str">
        <f>IF(B2644="","",_xlfn.XLOOKUP(B2644,Données!$P$2:$P$11,Données!$Q$2:$Q$11,""))</f>
        <v/>
      </c>
    </row>
    <row r="2645" spans="1:10" ht="24.75" customHeight="1" x14ac:dyDescent="0.25">
      <c r="A2645" s="100"/>
      <c r="B2645" s="100"/>
      <c r="C2645" s="100"/>
      <c r="D2645" s="105" t="str">
        <f>IF(OR(Historique!$B2645="",Historique!$C2645=""),"",IF(IFERROR(COUNTIF(INDEX(Données!$E$2:$Z$100,0,MATCH(Historique!$B2645,Données!$E$1:$Z$1,0)),Historique!$C2645),0)&gt;0,"OK","⚠ ERREUR"))</f>
        <v/>
      </c>
      <c r="F2645" s="148" t="b">
        <v>0</v>
      </c>
      <c r="J2645" s="2" t="str">
        <f>IF(B2645="","",_xlfn.XLOOKUP(B2645,Données!$P$2:$P$11,Données!$Q$2:$Q$11,""))</f>
        <v/>
      </c>
    </row>
    <row r="2646" spans="1:10" ht="24.75" customHeight="1" x14ac:dyDescent="0.25">
      <c r="A2646" s="100"/>
      <c r="B2646" s="100"/>
      <c r="C2646" s="100"/>
      <c r="D2646" s="105" t="str">
        <f>IF(OR(Historique!$B2646="",Historique!$C2646=""),"",IF(IFERROR(COUNTIF(INDEX(Données!$E$2:$Z$100,0,MATCH(Historique!$B2646,Données!$E$1:$Z$1,0)),Historique!$C2646),0)&gt;0,"OK","⚠ ERREUR"))</f>
        <v/>
      </c>
      <c r="F2646" s="148" t="b">
        <v>0</v>
      </c>
      <c r="J2646" s="2" t="str">
        <f>IF(B2646="","",_xlfn.XLOOKUP(B2646,Données!$P$2:$P$11,Données!$Q$2:$Q$11,""))</f>
        <v/>
      </c>
    </row>
    <row r="2647" spans="1:10" ht="24.75" customHeight="1" x14ac:dyDescent="0.25">
      <c r="A2647" s="100"/>
      <c r="B2647" s="100"/>
      <c r="C2647" s="100"/>
      <c r="D2647" s="105" t="str">
        <f>IF(OR(Historique!$B2647="",Historique!$C2647=""),"",IF(IFERROR(COUNTIF(INDEX(Données!$E$2:$Z$100,0,MATCH(Historique!$B2647,Données!$E$1:$Z$1,0)),Historique!$C2647),0)&gt;0,"OK","⚠ ERREUR"))</f>
        <v/>
      </c>
      <c r="F2647" s="148" t="b">
        <v>0</v>
      </c>
      <c r="J2647" s="2" t="str">
        <f>IF(B2647="","",_xlfn.XLOOKUP(B2647,Données!$P$2:$P$11,Données!$Q$2:$Q$11,""))</f>
        <v/>
      </c>
    </row>
    <row r="2648" spans="1:10" ht="24.75" customHeight="1" x14ac:dyDescent="0.25">
      <c r="A2648" s="100"/>
      <c r="B2648" s="100"/>
      <c r="C2648" s="100"/>
      <c r="D2648" s="105" t="str">
        <f>IF(OR(Historique!$B2648="",Historique!$C2648=""),"",IF(IFERROR(COUNTIF(INDEX(Données!$E$2:$Z$100,0,MATCH(Historique!$B2648,Données!$E$1:$Z$1,0)),Historique!$C2648),0)&gt;0,"OK","⚠ ERREUR"))</f>
        <v/>
      </c>
      <c r="F2648" s="148" t="b">
        <v>0</v>
      </c>
      <c r="J2648" s="2" t="str">
        <f>IF(B2648="","",_xlfn.XLOOKUP(B2648,Données!$P$2:$P$11,Données!$Q$2:$Q$11,""))</f>
        <v/>
      </c>
    </row>
    <row r="2649" spans="1:10" ht="24.75" customHeight="1" x14ac:dyDescent="0.25">
      <c r="A2649" s="100"/>
      <c r="B2649" s="100"/>
      <c r="C2649" s="100"/>
      <c r="D2649" s="105" t="str">
        <f>IF(OR(Historique!$B2649="",Historique!$C2649=""),"",IF(IFERROR(COUNTIF(INDEX(Données!$E$2:$Z$100,0,MATCH(Historique!$B2649,Données!$E$1:$Z$1,0)),Historique!$C2649),0)&gt;0,"OK","⚠ ERREUR"))</f>
        <v/>
      </c>
      <c r="F2649" s="148" t="b">
        <v>0</v>
      </c>
      <c r="J2649" s="2" t="str">
        <f>IF(B2649="","",_xlfn.XLOOKUP(B2649,Données!$P$2:$P$11,Données!$Q$2:$Q$11,""))</f>
        <v/>
      </c>
    </row>
    <row r="2650" spans="1:10" ht="24.75" customHeight="1" x14ac:dyDescent="0.25">
      <c r="A2650" s="100"/>
      <c r="B2650" s="100"/>
      <c r="C2650" s="100"/>
      <c r="D2650" s="105" t="str">
        <f>IF(OR(Historique!$B2650="",Historique!$C2650=""),"",IF(IFERROR(COUNTIF(INDEX(Données!$E$2:$Z$100,0,MATCH(Historique!$B2650,Données!$E$1:$Z$1,0)),Historique!$C2650),0)&gt;0,"OK","⚠ ERREUR"))</f>
        <v/>
      </c>
      <c r="F2650" s="148" t="b">
        <v>0</v>
      </c>
      <c r="J2650" s="2" t="str">
        <f>IF(B2650="","",_xlfn.XLOOKUP(B2650,Données!$P$2:$P$11,Données!$Q$2:$Q$11,""))</f>
        <v/>
      </c>
    </row>
    <row r="2651" spans="1:10" ht="24.75" customHeight="1" x14ac:dyDescent="0.25">
      <c r="A2651" s="100"/>
      <c r="B2651" s="100"/>
      <c r="C2651" s="100"/>
      <c r="D2651" s="105" t="str">
        <f>IF(OR(Historique!$B2651="",Historique!$C2651=""),"",IF(IFERROR(COUNTIF(INDEX(Données!$E$2:$Z$100,0,MATCH(Historique!$B2651,Données!$E$1:$Z$1,0)),Historique!$C2651),0)&gt;0,"OK","⚠ ERREUR"))</f>
        <v/>
      </c>
      <c r="F2651" s="148" t="b">
        <v>0</v>
      </c>
      <c r="J2651" s="2" t="str">
        <f>IF(B2651="","",_xlfn.XLOOKUP(B2651,Données!$P$2:$P$11,Données!$Q$2:$Q$11,""))</f>
        <v/>
      </c>
    </row>
    <row r="2652" spans="1:10" ht="24.75" customHeight="1" x14ac:dyDescent="0.25">
      <c r="A2652" s="100"/>
      <c r="B2652" s="100"/>
      <c r="C2652" s="100"/>
      <c r="D2652" s="105" t="str">
        <f>IF(OR(Historique!$B2652="",Historique!$C2652=""),"",IF(IFERROR(COUNTIF(INDEX(Données!$E$2:$Z$100,0,MATCH(Historique!$B2652,Données!$E$1:$Z$1,0)),Historique!$C2652),0)&gt;0,"OK","⚠ ERREUR"))</f>
        <v/>
      </c>
      <c r="F2652" s="148" t="b">
        <v>0</v>
      </c>
      <c r="J2652" s="2" t="str">
        <f>IF(B2652="","",_xlfn.XLOOKUP(B2652,Données!$P$2:$P$11,Données!$Q$2:$Q$11,""))</f>
        <v/>
      </c>
    </row>
    <row r="2653" spans="1:10" ht="24.75" customHeight="1" x14ac:dyDescent="0.25">
      <c r="A2653" s="100"/>
      <c r="B2653" s="100"/>
      <c r="C2653" s="100"/>
      <c r="D2653" s="105" t="str">
        <f>IF(OR(Historique!$B2653="",Historique!$C2653=""),"",IF(IFERROR(COUNTIF(INDEX(Données!$E$2:$Z$100,0,MATCH(Historique!$B2653,Données!$E$1:$Z$1,0)),Historique!$C2653),0)&gt;0,"OK","⚠ ERREUR"))</f>
        <v/>
      </c>
      <c r="F2653" s="148" t="b">
        <v>0</v>
      </c>
      <c r="J2653" s="2" t="str">
        <f>IF(B2653="","",_xlfn.XLOOKUP(B2653,Données!$P$2:$P$11,Données!$Q$2:$Q$11,""))</f>
        <v/>
      </c>
    </row>
    <row r="2654" spans="1:10" ht="24.75" customHeight="1" x14ac:dyDescent="0.25">
      <c r="A2654" s="100"/>
      <c r="B2654" s="100"/>
      <c r="C2654" s="100"/>
      <c r="D2654" s="105" t="str">
        <f>IF(OR(Historique!$B2654="",Historique!$C2654=""),"",IF(IFERROR(COUNTIF(INDEX(Données!$E$2:$Z$100,0,MATCH(Historique!$B2654,Données!$E$1:$Z$1,0)),Historique!$C2654),0)&gt;0,"OK","⚠ ERREUR"))</f>
        <v/>
      </c>
      <c r="F2654" s="148" t="b">
        <v>0</v>
      </c>
      <c r="J2654" s="2" t="str">
        <f>IF(B2654="","",_xlfn.XLOOKUP(B2654,Données!$P$2:$P$11,Données!$Q$2:$Q$11,""))</f>
        <v/>
      </c>
    </row>
    <row r="2655" spans="1:10" ht="24.75" customHeight="1" x14ac:dyDescent="0.25">
      <c r="A2655" s="100"/>
      <c r="B2655" s="100"/>
      <c r="C2655" s="100"/>
      <c r="D2655" s="105" t="str">
        <f>IF(OR(Historique!$B2655="",Historique!$C2655=""),"",IF(IFERROR(COUNTIF(INDEX(Données!$E$2:$Z$100,0,MATCH(Historique!$B2655,Données!$E$1:$Z$1,0)),Historique!$C2655),0)&gt;0,"OK","⚠ ERREUR"))</f>
        <v/>
      </c>
      <c r="F2655" s="148" t="b">
        <v>0</v>
      </c>
      <c r="J2655" s="2" t="str">
        <f>IF(B2655="","",_xlfn.XLOOKUP(B2655,Données!$P$2:$P$11,Données!$Q$2:$Q$11,""))</f>
        <v/>
      </c>
    </row>
    <row r="2656" spans="1:10" ht="24.75" customHeight="1" x14ac:dyDescent="0.25">
      <c r="A2656" s="100"/>
      <c r="B2656" s="100"/>
      <c r="C2656" s="100"/>
      <c r="D2656" s="105" t="str">
        <f>IF(OR(Historique!$B2656="",Historique!$C2656=""),"",IF(IFERROR(COUNTIF(INDEX(Données!$E$2:$Z$100,0,MATCH(Historique!$B2656,Données!$E$1:$Z$1,0)),Historique!$C2656),0)&gt;0,"OK","⚠ ERREUR"))</f>
        <v/>
      </c>
      <c r="F2656" s="148" t="b">
        <v>0</v>
      </c>
      <c r="J2656" s="2" t="str">
        <f>IF(B2656="","",_xlfn.XLOOKUP(B2656,Données!$P$2:$P$11,Données!$Q$2:$Q$11,""))</f>
        <v/>
      </c>
    </row>
    <row r="2657" spans="1:10" ht="24.75" customHeight="1" x14ac:dyDescent="0.25">
      <c r="A2657" s="100"/>
      <c r="B2657" s="100"/>
      <c r="C2657" s="100"/>
      <c r="D2657" s="105" t="str">
        <f>IF(OR(Historique!$B2657="",Historique!$C2657=""),"",IF(IFERROR(COUNTIF(INDEX(Données!$E$2:$Z$100,0,MATCH(Historique!$B2657,Données!$E$1:$Z$1,0)),Historique!$C2657),0)&gt;0,"OK","⚠ ERREUR"))</f>
        <v/>
      </c>
      <c r="F2657" s="148" t="b">
        <v>0</v>
      </c>
      <c r="J2657" s="2" t="str">
        <f>IF(B2657="","",_xlfn.XLOOKUP(B2657,Données!$P$2:$P$11,Données!$Q$2:$Q$11,""))</f>
        <v/>
      </c>
    </row>
    <row r="2658" spans="1:10" ht="24.75" customHeight="1" x14ac:dyDescent="0.25">
      <c r="A2658" s="100"/>
      <c r="B2658" s="100"/>
      <c r="C2658" s="100"/>
      <c r="D2658" s="105" t="str">
        <f>IF(OR(Historique!$B2658="",Historique!$C2658=""),"",IF(IFERROR(COUNTIF(INDEX(Données!$E$2:$Z$100,0,MATCH(Historique!$B2658,Données!$E$1:$Z$1,0)),Historique!$C2658),0)&gt;0,"OK","⚠ ERREUR"))</f>
        <v/>
      </c>
      <c r="F2658" s="148" t="b">
        <v>0</v>
      </c>
      <c r="J2658" s="2" t="str">
        <f>IF(B2658="","",_xlfn.XLOOKUP(B2658,Données!$P$2:$P$11,Données!$Q$2:$Q$11,""))</f>
        <v/>
      </c>
    </row>
    <row r="2659" spans="1:10" ht="24.75" customHeight="1" x14ac:dyDescent="0.25">
      <c r="A2659" s="100"/>
      <c r="B2659" s="100"/>
      <c r="C2659" s="100"/>
      <c r="D2659" s="105" t="str">
        <f>IF(OR(Historique!$B2659="",Historique!$C2659=""),"",IF(IFERROR(COUNTIF(INDEX(Données!$E$2:$Z$100,0,MATCH(Historique!$B2659,Données!$E$1:$Z$1,0)),Historique!$C2659),0)&gt;0,"OK","⚠ ERREUR"))</f>
        <v/>
      </c>
      <c r="F2659" s="148" t="b">
        <v>0</v>
      </c>
      <c r="J2659" s="2" t="str">
        <f>IF(B2659="","",_xlfn.XLOOKUP(B2659,Données!$P$2:$P$11,Données!$Q$2:$Q$11,""))</f>
        <v/>
      </c>
    </row>
    <row r="2660" spans="1:10" ht="24.75" customHeight="1" x14ac:dyDescent="0.25">
      <c r="A2660" s="100"/>
      <c r="B2660" s="100"/>
      <c r="C2660" s="100"/>
      <c r="D2660" s="105" t="str">
        <f>IF(OR(Historique!$B2660="",Historique!$C2660=""),"",IF(IFERROR(COUNTIF(INDEX(Données!$E$2:$Z$100,0,MATCH(Historique!$B2660,Données!$E$1:$Z$1,0)),Historique!$C2660),0)&gt;0,"OK","⚠ ERREUR"))</f>
        <v/>
      </c>
      <c r="F2660" s="148" t="b">
        <v>0</v>
      </c>
      <c r="J2660" s="2" t="str">
        <f>IF(B2660="","",_xlfn.XLOOKUP(B2660,Données!$P$2:$P$11,Données!$Q$2:$Q$11,""))</f>
        <v/>
      </c>
    </row>
    <row r="2661" spans="1:10" ht="24.75" customHeight="1" x14ac:dyDescent="0.25">
      <c r="A2661" s="100"/>
      <c r="B2661" s="100"/>
      <c r="C2661" s="100"/>
      <c r="D2661" s="105" t="str">
        <f>IF(OR(Historique!$B2661="",Historique!$C2661=""),"",IF(IFERROR(COUNTIF(INDEX(Données!$E$2:$Z$100,0,MATCH(Historique!$B2661,Données!$E$1:$Z$1,0)),Historique!$C2661),0)&gt;0,"OK","⚠ ERREUR"))</f>
        <v/>
      </c>
      <c r="F2661" s="148" t="b">
        <v>0</v>
      </c>
      <c r="J2661" s="2" t="str">
        <f>IF(B2661="","",_xlfn.XLOOKUP(B2661,Données!$P$2:$P$11,Données!$Q$2:$Q$11,""))</f>
        <v/>
      </c>
    </row>
    <row r="2662" spans="1:10" ht="24.75" customHeight="1" x14ac:dyDescent="0.25">
      <c r="A2662" s="100"/>
      <c r="B2662" s="100"/>
      <c r="C2662" s="100"/>
      <c r="D2662" s="105" t="str">
        <f>IF(OR(Historique!$B2662="",Historique!$C2662=""),"",IF(IFERROR(COUNTIF(INDEX(Données!$E$2:$Z$100,0,MATCH(Historique!$B2662,Données!$E$1:$Z$1,0)),Historique!$C2662),0)&gt;0,"OK","⚠ ERREUR"))</f>
        <v/>
      </c>
      <c r="F2662" s="148" t="b">
        <v>0</v>
      </c>
      <c r="J2662" s="2" t="str">
        <f>IF(B2662="","",_xlfn.XLOOKUP(B2662,Données!$P$2:$P$11,Données!$Q$2:$Q$11,""))</f>
        <v/>
      </c>
    </row>
    <row r="2663" spans="1:10" ht="24.75" customHeight="1" x14ac:dyDescent="0.25">
      <c r="A2663" s="100"/>
      <c r="B2663" s="100"/>
      <c r="C2663" s="100"/>
      <c r="D2663" s="105" t="str">
        <f>IF(OR(Historique!$B2663="",Historique!$C2663=""),"",IF(IFERROR(COUNTIF(INDEX(Données!$E$2:$Z$100,0,MATCH(Historique!$B2663,Données!$E$1:$Z$1,0)),Historique!$C2663),0)&gt;0,"OK","⚠ ERREUR"))</f>
        <v/>
      </c>
      <c r="F2663" s="148" t="b">
        <v>0</v>
      </c>
      <c r="J2663" s="2" t="str">
        <f>IF(B2663="","",_xlfn.XLOOKUP(B2663,Données!$P$2:$P$11,Données!$Q$2:$Q$11,""))</f>
        <v/>
      </c>
    </row>
    <row r="2664" spans="1:10" ht="24.75" customHeight="1" x14ac:dyDescent="0.25">
      <c r="A2664" s="100"/>
      <c r="B2664" s="100"/>
      <c r="C2664" s="100"/>
      <c r="D2664" s="105" t="str">
        <f>IF(OR(Historique!$B2664="",Historique!$C2664=""),"",IF(IFERROR(COUNTIF(INDEX(Données!$E$2:$Z$100,0,MATCH(Historique!$B2664,Données!$E$1:$Z$1,0)),Historique!$C2664),0)&gt;0,"OK","⚠ ERREUR"))</f>
        <v/>
      </c>
      <c r="F2664" s="148" t="b">
        <v>0</v>
      </c>
      <c r="J2664" s="2" t="str">
        <f>IF(B2664="","",_xlfn.XLOOKUP(B2664,Données!$P$2:$P$11,Données!$Q$2:$Q$11,""))</f>
        <v/>
      </c>
    </row>
    <row r="2665" spans="1:10" ht="24.75" customHeight="1" x14ac:dyDescent="0.25">
      <c r="A2665" s="100"/>
      <c r="B2665" s="100"/>
      <c r="C2665" s="100"/>
      <c r="D2665" s="105" t="str">
        <f>IF(OR(Historique!$B2665="",Historique!$C2665=""),"",IF(IFERROR(COUNTIF(INDEX(Données!$E$2:$Z$100,0,MATCH(Historique!$B2665,Données!$E$1:$Z$1,0)),Historique!$C2665),0)&gt;0,"OK","⚠ ERREUR"))</f>
        <v/>
      </c>
      <c r="F2665" s="148" t="b">
        <v>0</v>
      </c>
      <c r="J2665" s="2" t="str">
        <f>IF(B2665="","",_xlfn.XLOOKUP(B2665,Données!$P$2:$P$11,Données!$Q$2:$Q$11,""))</f>
        <v/>
      </c>
    </row>
    <row r="2666" spans="1:10" ht="24.75" customHeight="1" x14ac:dyDescent="0.25">
      <c r="A2666" s="100"/>
      <c r="B2666" s="100"/>
      <c r="C2666" s="100"/>
      <c r="D2666" s="105" t="str">
        <f>IF(OR(Historique!$B2666="",Historique!$C2666=""),"",IF(IFERROR(COUNTIF(INDEX(Données!$E$2:$Z$100,0,MATCH(Historique!$B2666,Données!$E$1:$Z$1,0)),Historique!$C2666),0)&gt;0,"OK","⚠ ERREUR"))</f>
        <v/>
      </c>
      <c r="F2666" s="148" t="b">
        <v>0</v>
      </c>
      <c r="J2666" s="2" t="str">
        <f>IF(B2666="","",_xlfn.XLOOKUP(B2666,Données!$P$2:$P$11,Données!$Q$2:$Q$11,""))</f>
        <v/>
      </c>
    </row>
    <row r="2667" spans="1:10" ht="24.75" customHeight="1" x14ac:dyDescent="0.25">
      <c r="A2667" s="100"/>
      <c r="B2667" s="100"/>
      <c r="C2667" s="100"/>
      <c r="D2667" s="105" t="str">
        <f>IF(OR(Historique!$B2667="",Historique!$C2667=""),"",IF(IFERROR(COUNTIF(INDEX(Données!$E$2:$Z$100,0,MATCH(Historique!$B2667,Données!$E$1:$Z$1,0)),Historique!$C2667),0)&gt;0,"OK","⚠ ERREUR"))</f>
        <v/>
      </c>
      <c r="F2667" s="148" t="b">
        <v>0</v>
      </c>
      <c r="J2667" s="2" t="str">
        <f>IF(B2667="","",_xlfn.XLOOKUP(B2667,Données!$P$2:$P$11,Données!$Q$2:$Q$11,""))</f>
        <v/>
      </c>
    </row>
    <row r="2668" spans="1:10" ht="24.75" customHeight="1" x14ac:dyDescent="0.25">
      <c r="A2668" s="100"/>
      <c r="B2668" s="100"/>
      <c r="C2668" s="100"/>
      <c r="D2668" s="105" t="str">
        <f>IF(OR(Historique!$B2668="",Historique!$C2668=""),"",IF(IFERROR(COUNTIF(INDEX(Données!$E$2:$Z$100,0,MATCH(Historique!$B2668,Données!$E$1:$Z$1,0)),Historique!$C2668),0)&gt;0,"OK","⚠ ERREUR"))</f>
        <v/>
      </c>
      <c r="F2668" s="148" t="b">
        <v>0</v>
      </c>
      <c r="J2668" s="2" t="str">
        <f>IF(B2668="","",_xlfn.XLOOKUP(B2668,Données!$P$2:$P$11,Données!$Q$2:$Q$11,""))</f>
        <v/>
      </c>
    </row>
    <row r="2669" spans="1:10" ht="24.75" customHeight="1" x14ac:dyDescent="0.25">
      <c r="A2669" s="100"/>
      <c r="B2669" s="100"/>
      <c r="C2669" s="100"/>
      <c r="D2669" s="105" t="str">
        <f>IF(OR(Historique!$B2669="",Historique!$C2669=""),"",IF(IFERROR(COUNTIF(INDEX(Données!$E$2:$Z$100,0,MATCH(Historique!$B2669,Données!$E$1:$Z$1,0)),Historique!$C2669),0)&gt;0,"OK","⚠ ERREUR"))</f>
        <v/>
      </c>
      <c r="F2669" s="148" t="b">
        <v>0</v>
      </c>
      <c r="J2669" s="2" t="str">
        <f>IF(B2669="","",_xlfn.XLOOKUP(B2669,Données!$P$2:$P$11,Données!$Q$2:$Q$11,""))</f>
        <v/>
      </c>
    </row>
    <row r="2670" spans="1:10" ht="24.75" customHeight="1" x14ac:dyDescent="0.25">
      <c r="A2670" s="100"/>
      <c r="B2670" s="100"/>
      <c r="C2670" s="100"/>
      <c r="D2670" s="105" t="str">
        <f>IF(OR(Historique!$B2670="",Historique!$C2670=""),"",IF(IFERROR(COUNTIF(INDEX(Données!$E$2:$Z$100,0,MATCH(Historique!$B2670,Données!$E$1:$Z$1,0)),Historique!$C2670),0)&gt;0,"OK","⚠ ERREUR"))</f>
        <v/>
      </c>
      <c r="F2670" s="148" t="b">
        <v>0</v>
      </c>
      <c r="J2670" s="2" t="str">
        <f>IF(B2670="","",_xlfn.XLOOKUP(B2670,Données!$P$2:$P$11,Données!$Q$2:$Q$11,""))</f>
        <v/>
      </c>
    </row>
    <row r="2671" spans="1:10" ht="24.75" customHeight="1" x14ac:dyDescent="0.25">
      <c r="A2671" s="100"/>
      <c r="B2671" s="100"/>
      <c r="C2671" s="100"/>
      <c r="D2671" s="105" t="str">
        <f>IF(OR(Historique!$B2671="",Historique!$C2671=""),"",IF(IFERROR(COUNTIF(INDEX(Données!$E$2:$Z$100,0,MATCH(Historique!$B2671,Données!$E$1:$Z$1,0)),Historique!$C2671),0)&gt;0,"OK","⚠ ERREUR"))</f>
        <v/>
      </c>
      <c r="F2671" s="148" t="b">
        <v>0</v>
      </c>
      <c r="J2671" s="2" t="str">
        <f>IF(B2671="","",_xlfn.XLOOKUP(B2671,Données!$P$2:$P$11,Données!$Q$2:$Q$11,""))</f>
        <v/>
      </c>
    </row>
    <row r="2672" spans="1:10" ht="24.75" customHeight="1" x14ac:dyDescent="0.25">
      <c r="A2672" s="100"/>
      <c r="B2672" s="100"/>
      <c r="C2672" s="100"/>
      <c r="D2672" s="105" t="str">
        <f>IF(OR(Historique!$B2672="",Historique!$C2672=""),"",IF(IFERROR(COUNTIF(INDEX(Données!$E$2:$Z$100,0,MATCH(Historique!$B2672,Données!$E$1:$Z$1,0)),Historique!$C2672),0)&gt;0,"OK","⚠ ERREUR"))</f>
        <v/>
      </c>
      <c r="F2672" s="148" t="b">
        <v>0</v>
      </c>
      <c r="J2672" s="2" t="str">
        <f>IF(B2672="","",_xlfn.XLOOKUP(B2672,Données!$P$2:$P$11,Données!$Q$2:$Q$11,""))</f>
        <v/>
      </c>
    </row>
    <row r="2673" spans="1:10" ht="24.75" customHeight="1" x14ac:dyDescent="0.25">
      <c r="A2673" s="100"/>
      <c r="B2673" s="100"/>
      <c r="C2673" s="100"/>
      <c r="D2673" s="105" t="str">
        <f>IF(OR(Historique!$B2673="",Historique!$C2673=""),"",IF(IFERROR(COUNTIF(INDEX(Données!$E$2:$Z$100,0,MATCH(Historique!$B2673,Données!$E$1:$Z$1,0)),Historique!$C2673),0)&gt;0,"OK","⚠ ERREUR"))</f>
        <v/>
      </c>
      <c r="F2673" s="148" t="b">
        <v>0</v>
      </c>
      <c r="J2673" s="2" t="str">
        <f>IF(B2673="","",_xlfn.XLOOKUP(B2673,Données!$P$2:$P$11,Données!$Q$2:$Q$11,""))</f>
        <v/>
      </c>
    </row>
    <row r="2674" spans="1:10" ht="24.75" customHeight="1" x14ac:dyDescent="0.25">
      <c r="A2674" s="100"/>
      <c r="B2674" s="100"/>
      <c r="C2674" s="100"/>
      <c r="D2674" s="105" t="str">
        <f>IF(OR(Historique!$B2674="",Historique!$C2674=""),"",IF(IFERROR(COUNTIF(INDEX(Données!$E$2:$Z$100,0,MATCH(Historique!$B2674,Données!$E$1:$Z$1,0)),Historique!$C2674),0)&gt;0,"OK","⚠ ERREUR"))</f>
        <v/>
      </c>
      <c r="F2674" s="148" t="b">
        <v>0</v>
      </c>
      <c r="J2674" s="2" t="str">
        <f>IF(B2674="","",_xlfn.XLOOKUP(B2674,Données!$P$2:$P$11,Données!$Q$2:$Q$11,""))</f>
        <v/>
      </c>
    </row>
    <row r="2675" spans="1:10" ht="24.75" customHeight="1" x14ac:dyDescent="0.25">
      <c r="A2675" s="100"/>
      <c r="B2675" s="100"/>
      <c r="C2675" s="100"/>
      <c r="D2675" s="105" t="str">
        <f>IF(OR(Historique!$B2675="",Historique!$C2675=""),"",IF(IFERROR(COUNTIF(INDEX(Données!$E$2:$Z$100,0,MATCH(Historique!$B2675,Données!$E$1:$Z$1,0)),Historique!$C2675),0)&gt;0,"OK","⚠ ERREUR"))</f>
        <v/>
      </c>
      <c r="F2675" s="148" t="b">
        <v>0</v>
      </c>
      <c r="J2675" s="2" t="str">
        <f>IF(B2675="","",_xlfn.XLOOKUP(B2675,Données!$P$2:$P$11,Données!$Q$2:$Q$11,""))</f>
        <v/>
      </c>
    </row>
    <row r="2676" spans="1:10" ht="24.75" customHeight="1" x14ac:dyDescent="0.25">
      <c r="A2676" s="100"/>
      <c r="B2676" s="100"/>
      <c r="C2676" s="100"/>
      <c r="D2676" s="105" t="str">
        <f>IF(OR(Historique!$B2676="",Historique!$C2676=""),"",IF(IFERROR(COUNTIF(INDEX(Données!$E$2:$Z$100,0,MATCH(Historique!$B2676,Données!$E$1:$Z$1,0)),Historique!$C2676),0)&gt;0,"OK","⚠ ERREUR"))</f>
        <v/>
      </c>
      <c r="F2676" s="148" t="b">
        <v>0</v>
      </c>
      <c r="J2676" s="2" t="str">
        <f>IF(B2676="","",_xlfn.XLOOKUP(B2676,Données!$P$2:$P$11,Données!$Q$2:$Q$11,""))</f>
        <v/>
      </c>
    </row>
    <row r="2677" spans="1:10" ht="24.75" customHeight="1" x14ac:dyDescent="0.25">
      <c r="A2677" s="100"/>
      <c r="B2677" s="100"/>
      <c r="C2677" s="100"/>
      <c r="D2677" s="105" t="str">
        <f>IF(OR(Historique!$B2677="",Historique!$C2677=""),"",IF(IFERROR(COUNTIF(INDEX(Données!$E$2:$Z$100,0,MATCH(Historique!$B2677,Données!$E$1:$Z$1,0)),Historique!$C2677),0)&gt;0,"OK","⚠ ERREUR"))</f>
        <v/>
      </c>
      <c r="F2677" s="148" t="b">
        <v>0</v>
      </c>
      <c r="J2677" s="2" t="str">
        <f>IF(B2677="","",_xlfn.XLOOKUP(B2677,Données!$P$2:$P$11,Données!$Q$2:$Q$11,""))</f>
        <v/>
      </c>
    </row>
    <row r="2678" spans="1:10" ht="24.75" customHeight="1" x14ac:dyDescent="0.25">
      <c r="A2678" s="100"/>
      <c r="B2678" s="100"/>
      <c r="C2678" s="100"/>
      <c r="D2678" s="105" t="str">
        <f>IF(OR(Historique!$B2678="",Historique!$C2678=""),"",IF(IFERROR(COUNTIF(INDEX(Données!$E$2:$Z$100,0,MATCH(Historique!$B2678,Données!$E$1:$Z$1,0)),Historique!$C2678),0)&gt;0,"OK","⚠ ERREUR"))</f>
        <v/>
      </c>
      <c r="F2678" s="148" t="b">
        <v>0</v>
      </c>
      <c r="J2678" s="2" t="str">
        <f>IF(B2678="","",_xlfn.XLOOKUP(B2678,Données!$P$2:$P$11,Données!$Q$2:$Q$11,""))</f>
        <v/>
      </c>
    </row>
    <row r="2679" spans="1:10" ht="24.75" customHeight="1" x14ac:dyDescent="0.25">
      <c r="A2679" s="100"/>
      <c r="B2679" s="100"/>
      <c r="C2679" s="100"/>
      <c r="D2679" s="105" t="str">
        <f>IF(OR(Historique!$B2679="",Historique!$C2679=""),"",IF(IFERROR(COUNTIF(INDEX(Données!$E$2:$Z$100,0,MATCH(Historique!$B2679,Données!$E$1:$Z$1,0)),Historique!$C2679),0)&gt;0,"OK","⚠ ERREUR"))</f>
        <v/>
      </c>
      <c r="F2679" s="148" t="b">
        <v>0</v>
      </c>
      <c r="J2679" s="2" t="str">
        <f>IF(B2679="","",_xlfn.XLOOKUP(B2679,Données!$P$2:$P$11,Données!$Q$2:$Q$11,""))</f>
        <v/>
      </c>
    </row>
    <row r="2680" spans="1:10" ht="24.75" customHeight="1" x14ac:dyDescent="0.25">
      <c r="A2680" s="100"/>
      <c r="B2680" s="100"/>
      <c r="C2680" s="100"/>
      <c r="D2680" s="105" t="str">
        <f>IF(OR(Historique!$B2680="",Historique!$C2680=""),"",IF(IFERROR(COUNTIF(INDEX(Données!$E$2:$Z$100,0,MATCH(Historique!$B2680,Données!$E$1:$Z$1,0)),Historique!$C2680),0)&gt;0,"OK","⚠ ERREUR"))</f>
        <v/>
      </c>
      <c r="F2680" s="148" t="b">
        <v>0</v>
      </c>
      <c r="J2680" s="2" t="str">
        <f>IF(B2680="","",_xlfn.XLOOKUP(B2680,Données!$P$2:$P$11,Données!$Q$2:$Q$11,""))</f>
        <v/>
      </c>
    </row>
    <row r="2681" spans="1:10" ht="24.75" customHeight="1" x14ac:dyDescent="0.25">
      <c r="A2681" s="100"/>
      <c r="B2681" s="100"/>
      <c r="C2681" s="100"/>
      <c r="D2681" s="105" t="str">
        <f>IF(OR(Historique!$B2681="",Historique!$C2681=""),"",IF(IFERROR(COUNTIF(INDEX(Données!$E$2:$Z$100,0,MATCH(Historique!$B2681,Données!$E$1:$Z$1,0)),Historique!$C2681),0)&gt;0,"OK","⚠ ERREUR"))</f>
        <v/>
      </c>
      <c r="F2681" s="148" t="b">
        <v>0</v>
      </c>
      <c r="J2681" s="2" t="str">
        <f>IF(B2681="","",_xlfn.XLOOKUP(B2681,Données!$P$2:$P$11,Données!$Q$2:$Q$11,""))</f>
        <v/>
      </c>
    </row>
    <row r="2682" spans="1:10" ht="24.75" customHeight="1" x14ac:dyDescent="0.25">
      <c r="A2682" s="100"/>
      <c r="B2682" s="100"/>
      <c r="C2682" s="100"/>
      <c r="D2682" s="105" t="str">
        <f>IF(OR(Historique!$B2682="",Historique!$C2682=""),"",IF(IFERROR(COUNTIF(INDEX(Données!$E$2:$Z$100,0,MATCH(Historique!$B2682,Données!$E$1:$Z$1,0)),Historique!$C2682),0)&gt;0,"OK","⚠ ERREUR"))</f>
        <v/>
      </c>
      <c r="F2682" s="148" t="b">
        <v>0</v>
      </c>
      <c r="J2682" s="2" t="str">
        <f>IF(B2682="","",_xlfn.XLOOKUP(B2682,Données!$P$2:$P$11,Données!$Q$2:$Q$11,""))</f>
        <v/>
      </c>
    </row>
    <row r="2683" spans="1:10" ht="24.75" customHeight="1" x14ac:dyDescent="0.25">
      <c r="A2683" s="100"/>
      <c r="B2683" s="100"/>
      <c r="C2683" s="100"/>
      <c r="D2683" s="105" t="str">
        <f>IF(OR(Historique!$B2683="",Historique!$C2683=""),"",IF(IFERROR(COUNTIF(INDEX(Données!$E$2:$Z$100,0,MATCH(Historique!$B2683,Données!$E$1:$Z$1,0)),Historique!$C2683),0)&gt;0,"OK","⚠ ERREUR"))</f>
        <v/>
      </c>
      <c r="F2683" s="148" t="b">
        <v>0</v>
      </c>
      <c r="J2683" s="2" t="str">
        <f>IF(B2683="","",_xlfn.XLOOKUP(B2683,Données!$P$2:$P$11,Données!$Q$2:$Q$11,""))</f>
        <v/>
      </c>
    </row>
    <row r="2684" spans="1:10" ht="24.75" customHeight="1" x14ac:dyDescent="0.25">
      <c r="A2684" s="100"/>
      <c r="B2684" s="100"/>
      <c r="C2684" s="100"/>
      <c r="D2684" s="105" t="str">
        <f>IF(OR(Historique!$B2684="",Historique!$C2684=""),"",IF(IFERROR(COUNTIF(INDEX(Données!$E$2:$Z$100,0,MATCH(Historique!$B2684,Données!$E$1:$Z$1,0)),Historique!$C2684),0)&gt;0,"OK","⚠ ERREUR"))</f>
        <v/>
      </c>
      <c r="F2684" s="148" t="b">
        <v>0</v>
      </c>
      <c r="J2684" s="2" t="str">
        <f>IF(B2684="","",_xlfn.XLOOKUP(B2684,Données!$P$2:$P$11,Données!$Q$2:$Q$11,""))</f>
        <v/>
      </c>
    </row>
    <row r="2685" spans="1:10" ht="24.75" customHeight="1" x14ac:dyDescent="0.25">
      <c r="A2685" s="100"/>
      <c r="B2685" s="100"/>
      <c r="C2685" s="100"/>
      <c r="D2685" s="105" t="str">
        <f>IF(OR(Historique!$B2685="",Historique!$C2685=""),"",IF(IFERROR(COUNTIF(INDEX(Données!$E$2:$Z$100,0,MATCH(Historique!$B2685,Données!$E$1:$Z$1,0)),Historique!$C2685),0)&gt;0,"OK","⚠ ERREUR"))</f>
        <v/>
      </c>
      <c r="F2685" s="148" t="b">
        <v>0</v>
      </c>
      <c r="J2685" s="2" t="str">
        <f>IF(B2685="","",_xlfn.XLOOKUP(B2685,Données!$P$2:$P$11,Données!$Q$2:$Q$11,""))</f>
        <v/>
      </c>
    </row>
    <row r="2686" spans="1:10" ht="24.75" customHeight="1" x14ac:dyDescent="0.25">
      <c r="A2686" s="100"/>
      <c r="B2686" s="100"/>
      <c r="C2686" s="100"/>
      <c r="D2686" s="105" t="str">
        <f>IF(OR(Historique!$B2686="",Historique!$C2686=""),"",IF(IFERROR(COUNTIF(INDEX(Données!$E$2:$Z$100,0,MATCH(Historique!$B2686,Données!$E$1:$Z$1,0)),Historique!$C2686),0)&gt;0,"OK","⚠ ERREUR"))</f>
        <v/>
      </c>
      <c r="F2686" s="148" t="b">
        <v>0</v>
      </c>
      <c r="J2686" s="2" t="str">
        <f>IF(B2686="","",_xlfn.XLOOKUP(B2686,Données!$P$2:$P$11,Données!$Q$2:$Q$11,""))</f>
        <v/>
      </c>
    </row>
    <row r="2687" spans="1:10" ht="24.75" customHeight="1" x14ac:dyDescent="0.25">
      <c r="A2687" s="100"/>
      <c r="B2687" s="100"/>
      <c r="C2687" s="100"/>
      <c r="D2687" s="105" t="str">
        <f>IF(OR(Historique!$B2687="",Historique!$C2687=""),"",IF(IFERROR(COUNTIF(INDEX(Données!$E$2:$Z$100,0,MATCH(Historique!$B2687,Données!$E$1:$Z$1,0)),Historique!$C2687),0)&gt;0,"OK","⚠ ERREUR"))</f>
        <v/>
      </c>
      <c r="F2687" s="148" t="b">
        <v>0</v>
      </c>
      <c r="J2687" s="2" t="str">
        <f>IF(B2687="","",_xlfn.XLOOKUP(B2687,Données!$P$2:$P$11,Données!$Q$2:$Q$11,""))</f>
        <v/>
      </c>
    </row>
    <row r="2688" spans="1:10" ht="24.75" customHeight="1" x14ac:dyDescent="0.25">
      <c r="A2688" s="100"/>
      <c r="B2688" s="100"/>
      <c r="C2688" s="100"/>
      <c r="D2688" s="105" t="str">
        <f>IF(OR(Historique!$B2688="",Historique!$C2688=""),"",IF(IFERROR(COUNTIF(INDEX(Données!$E$2:$Z$100,0,MATCH(Historique!$B2688,Données!$E$1:$Z$1,0)),Historique!$C2688),0)&gt;0,"OK","⚠ ERREUR"))</f>
        <v/>
      </c>
      <c r="F2688" s="148" t="b">
        <v>0</v>
      </c>
      <c r="J2688" s="2" t="str">
        <f>IF(B2688="","",_xlfn.XLOOKUP(B2688,Données!$P$2:$P$11,Données!$Q$2:$Q$11,""))</f>
        <v/>
      </c>
    </row>
    <row r="2689" spans="1:10" ht="24.75" customHeight="1" x14ac:dyDescent="0.25">
      <c r="A2689" s="100"/>
      <c r="B2689" s="100"/>
      <c r="C2689" s="100"/>
      <c r="D2689" s="105" t="str">
        <f>IF(OR(Historique!$B2689="",Historique!$C2689=""),"",IF(IFERROR(COUNTIF(INDEX(Données!$E$2:$Z$100,0,MATCH(Historique!$B2689,Données!$E$1:$Z$1,0)),Historique!$C2689),0)&gt;0,"OK","⚠ ERREUR"))</f>
        <v/>
      </c>
      <c r="F2689" s="148" t="b">
        <v>0</v>
      </c>
      <c r="J2689" s="2" t="str">
        <f>IF(B2689="","",_xlfn.XLOOKUP(B2689,Données!$P$2:$P$11,Données!$Q$2:$Q$11,""))</f>
        <v/>
      </c>
    </row>
    <row r="2690" spans="1:10" ht="24.75" customHeight="1" x14ac:dyDescent="0.25">
      <c r="A2690" s="100"/>
      <c r="B2690" s="100"/>
      <c r="C2690" s="100"/>
      <c r="D2690" s="105" t="str">
        <f>IF(OR(Historique!$B2690="",Historique!$C2690=""),"",IF(IFERROR(COUNTIF(INDEX(Données!$E$2:$Z$100,0,MATCH(Historique!$B2690,Données!$E$1:$Z$1,0)),Historique!$C2690),0)&gt;0,"OK","⚠ ERREUR"))</f>
        <v/>
      </c>
      <c r="F2690" s="148" t="b">
        <v>0</v>
      </c>
      <c r="J2690" s="2" t="str">
        <f>IF(B2690="","",_xlfn.XLOOKUP(B2690,Données!$P$2:$P$11,Données!$Q$2:$Q$11,""))</f>
        <v/>
      </c>
    </row>
    <row r="2691" spans="1:10" ht="24.75" customHeight="1" x14ac:dyDescent="0.25">
      <c r="A2691" s="100"/>
      <c r="B2691" s="100"/>
      <c r="C2691" s="100"/>
      <c r="D2691" s="105" t="str">
        <f>IF(OR(Historique!$B2691="",Historique!$C2691=""),"",IF(IFERROR(COUNTIF(INDEX(Données!$E$2:$Z$100,0,MATCH(Historique!$B2691,Données!$E$1:$Z$1,0)),Historique!$C2691),0)&gt;0,"OK","⚠ ERREUR"))</f>
        <v/>
      </c>
      <c r="F2691" s="148" t="b">
        <v>0</v>
      </c>
      <c r="J2691" s="2" t="str">
        <f>IF(B2691="","",_xlfn.XLOOKUP(B2691,Données!$P$2:$P$11,Données!$Q$2:$Q$11,""))</f>
        <v/>
      </c>
    </row>
    <row r="2692" spans="1:10" ht="24.75" customHeight="1" x14ac:dyDescent="0.25">
      <c r="A2692" s="100"/>
      <c r="B2692" s="100"/>
      <c r="C2692" s="100"/>
      <c r="D2692" s="105" t="str">
        <f>IF(OR(Historique!$B2692="",Historique!$C2692=""),"",IF(IFERROR(COUNTIF(INDEX(Données!$E$2:$Z$100,0,MATCH(Historique!$B2692,Données!$E$1:$Z$1,0)),Historique!$C2692),0)&gt;0,"OK","⚠ ERREUR"))</f>
        <v/>
      </c>
      <c r="F2692" s="148" t="b">
        <v>0</v>
      </c>
      <c r="J2692" s="2" t="str">
        <f>IF(B2692="","",_xlfn.XLOOKUP(B2692,Données!$P$2:$P$11,Données!$Q$2:$Q$11,""))</f>
        <v/>
      </c>
    </row>
    <row r="2693" spans="1:10" ht="24.75" customHeight="1" x14ac:dyDescent="0.25">
      <c r="A2693" s="100"/>
      <c r="B2693" s="100"/>
      <c r="C2693" s="100"/>
      <c r="D2693" s="105" t="str">
        <f>IF(OR(Historique!$B2693="",Historique!$C2693=""),"",IF(IFERROR(COUNTIF(INDEX(Données!$E$2:$Z$100,0,MATCH(Historique!$B2693,Données!$E$1:$Z$1,0)),Historique!$C2693),0)&gt;0,"OK","⚠ ERREUR"))</f>
        <v/>
      </c>
      <c r="F2693" s="148" t="b">
        <v>0</v>
      </c>
      <c r="J2693" s="2" t="str">
        <f>IF(B2693="","",_xlfn.XLOOKUP(B2693,Données!$P$2:$P$11,Données!$Q$2:$Q$11,""))</f>
        <v/>
      </c>
    </row>
    <row r="2694" spans="1:10" ht="24.75" customHeight="1" x14ac:dyDescent="0.25">
      <c r="A2694" s="100"/>
      <c r="B2694" s="100"/>
      <c r="C2694" s="100"/>
      <c r="D2694" s="105" t="str">
        <f>IF(OR(Historique!$B2694="",Historique!$C2694=""),"",IF(IFERROR(COUNTIF(INDEX(Données!$E$2:$Z$100,0,MATCH(Historique!$B2694,Données!$E$1:$Z$1,0)),Historique!$C2694),0)&gt;0,"OK","⚠ ERREUR"))</f>
        <v/>
      </c>
      <c r="F2694" s="148" t="b">
        <v>0</v>
      </c>
      <c r="J2694" s="2" t="str">
        <f>IF(B2694="","",_xlfn.XLOOKUP(B2694,Données!$P$2:$P$11,Données!$Q$2:$Q$11,""))</f>
        <v/>
      </c>
    </row>
    <row r="2695" spans="1:10" ht="24.75" customHeight="1" x14ac:dyDescent="0.25">
      <c r="A2695" s="100"/>
      <c r="B2695" s="100"/>
      <c r="C2695" s="100"/>
      <c r="D2695" s="105" t="str">
        <f>IF(OR(Historique!$B2695="",Historique!$C2695=""),"",IF(IFERROR(COUNTIF(INDEX(Données!$E$2:$Z$100,0,MATCH(Historique!$B2695,Données!$E$1:$Z$1,0)),Historique!$C2695),0)&gt;0,"OK","⚠ ERREUR"))</f>
        <v/>
      </c>
      <c r="F2695" s="148" t="b">
        <v>0</v>
      </c>
      <c r="J2695" s="2" t="str">
        <f>IF(B2695="","",_xlfn.XLOOKUP(B2695,Données!$P$2:$P$11,Données!$Q$2:$Q$11,""))</f>
        <v/>
      </c>
    </row>
    <row r="2696" spans="1:10" ht="24.75" customHeight="1" x14ac:dyDescent="0.25">
      <c r="A2696" s="100"/>
      <c r="B2696" s="100"/>
      <c r="C2696" s="100"/>
      <c r="D2696" s="105" t="str">
        <f>IF(OR(Historique!$B2696="",Historique!$C2696=""),"",IF(IFERROR(COUNTIF(INDEX(Données!$E$2:$Z$100,0,MATCH(Historique!$B2696,Données!$E$1:$Z$1,0)),Historique!$C2696),0)&gt;0,"OK","⚠ ERREUR"))</f>
        <v/>
      </c>
      <c r="F2696" s="148" t="b">
        <v>0</v>
      </c>
      <c r="J2696" s="2" t="str">
        <f>IF(B2696="","",_xlfn.XLOOKUP(B2696,Données!$P$2:$P$11,Données!$Q$2:$Q$11,""))</f>
        <v/>
      </c>
    </row>
    <row r="2697" spans="1:10" ht="24.75" customHeight="1" x14ac:dyDescent="0.25">
      <c r="A2697" s="100"/>
      <c r="B2697" s="100"/>
      <c r="C2697" s="100"/>
      <c r="D2697" s="105" t="str">
        <f>IF(OR(Historique!$B2697="",Historique!$C2697=""),"",IF(IFERROR(COUNTIF(INDEX(Données!$E$2:$Z$100,0,MATCH(Historique!$B2697,Données!$E$1:$Z$1,0)),Historique!$C2697),0)&gt;0,"OK","⚠ ERREUR"))</f>
        <v/>
      </c>
      <c r="F2697" s="148" t="b">
        <v>0</v>
      </c>
      <c r="J2697" s="2" t="str">
        <f>IF(B2697="","",_xlfn.XLOOKUP(B2697,Données!$P$2:$P$11,Données!$Q$2:$Q$11,""))</f>
        <v/>
      </c>
    </row>
    <row r="2698" spans="1:10" ht="24.75" customHeight="1" x14ac:dyDescent="0.25">
      <c r="A2698" s="100"/>
      <c r="B2698" s="100"/>
      <c r="C2698" s="100"/>
      <c r="D2698" s="105" t="str">
        <f>IF(OR(Historique!$B2698="",Historique!$C2698=""),"",IF(IFERROR(COUNTIF(INDEX(Données!$E$2:$Z$100,0,MATCH(Historique!$B2698,Données!$E$1:$Z$1,0)),Historique!$C2698),0)&gt;0,"OK","⚠ ERREUR"))</f>
        <v/>
      </c>
      <c r="F2698" s="148" t="b">
        <v>0</v>
      </c>
      <c r="J2698" s="2" t="str">
        <f>IF(B2698="","",_xlfn.XLOOKUP(B2698,Données!$P$2:$P$11,Données!$Q$2:$Q$11,""))</f>
        <v/>
      </c>
    </row>
    <row r="2699" spans="1:10" ht="24.75" customHeight="1" x14ac:dyDescent="0.25">
      <c r="A2699" s="100"/>
      <c r="B2699" s="100"/>
      <c r="C2699" s="100"/>
      <c r="D2699" s="105" t="str">
        <f>IF(OR(Historique!$B2699="",Historique!$C2699=""),"",IF(IFERROR(COUNTIF(INDEX(Données!$E$2:$Z$100,0,MATCH(Historique!$B2699,Données!$E$1:$Z$1,0)),Historique!$C2699),0)&gt;0,"OK","⚠ ERREUR"))</f>
        <v/>
      </c>
      <c r="F2699" s="148" t="b">
        <v>0</v>
      </c>
      <c r="J2699" s="2" t="str">
        <f>IF(B2699="","",_xlfn.XLOOKUP(B2699,Données!$P$2:$P$11,Données!$Q$2:$Q$11,""))</f>
        <v/>
      </c>
    </row>
    <row r="2700" spans="1:10" ht="24.75" customHeight="1" x14ac:dyDescent="0.25">
      <c r="A2700" s="100"/>
      <c r="B2700" s="100"/>
      <c r="C2700" s="100"/>
      <c r="D2700" s="105" t="str">
        <f>IF(OR(Historique!$B2700="",Historique!$C2700=""),"",IF(IFERROR(COUNTIF(INDEX(Données!$E$2:$Z$100,0,MATCH(Historique!$B2700,Données!$E$1:$Z$1,0)),Historique!$C2700),0)&gt;0,"OK","⚠ ERREUR"))</f>
        <v/>
      </c>
      <c r="F2700" s="148" t="b">
        <v>0</v>
      </c>
      <c r="J2700" s="2" t="str">
        <f>IF(B2700="","",_xlfn.XLOOKUP(B2700,Données!$P$2:$P$11,Données!$Q$2:$Q$11,""))</f>
        <v/>
      </c>
    </row>
    <row r="2701" spans="1:10" ht="24.75" customHeight="1" x14ac:dyDescent="0.25">
      <c r="A2701" s="100"/>
      <c r="B2701" s="100"/>
      <c r="C2701" s="100"/>
      <c r="D2701" s="105" t="str">
        <f>IF(OR(Historique!$B2701="",Historique!$C2701=""),"",IF(IFERROR(COUNTIF(INDEX(Données!$E$2:$Z$100,0,MATCH(Historique!$B2701,Données!$E$1:$Z$1,0)),Historique!$C2701),0)&gt;0,"OK","⚠ ERREUR"))</f>
        <v/>
      </c>
      <c r="F2701" s="148" t="b">
        <v>0</v>
      </c>
      <c r="J2701" s="2" t="str">
        <f>IF(B2701="","",_xlfn.XLOOKUP(B2701,Données!$P$2:$P$11,Données!$Q$2:$Q$11,""))</f>
        <v/>
      </c>
    </row>
    <row r="2702" spans="1:10" ht="24.75" customHeight="1" x14ac:dyDescent="0.25">
      <c r="A2702" s="100"/>
      <c r="B2702" s="100"/>
      <c r="C2702" s="100"/>
      <c r="D2702" s="105" t="str">
        <f>IF(OR(Historique!$B2702="",Historique!$C2702=""),"",IF(IFERROR(COUNTIF(INDEX(Données!$E$2:$Z$100,0,MATCH(Historique!$B2702,Données!$E$1:$Z$1,0)),Historique!$C2702),0)&gt;0,"OK","⚠ ERREUR"))</f>
        <v/>
      </c>
      <c r="F2702" s="148" t="b">
        <v>0</v>
      </c>
      <c r="J2702" s="2" t="str">
        <f>IF(B2702="","",_xlfn.XLOOKUP(B2702,Données!$P$2:$P$11,Données!$Q$2:$Q$11,""))</f>
        <v/>
      </c>
    </row>
    <row r="2703" spans="1:10" ht="24.75" customHeight="1" x14ac:dyDescent="0.25">
      <c r="A2703" s="100"/>
      <c r="B2703" s="100"/>
      <c r="C2703" s="100"/>
      <c r="D2703" s="105" t="str">
        <f>IF(OR(Historique!$B2703="",Historique!$C2703=""),"",IF(IFERROR(COUNTIF(INDEX(Données!$E$2:$Z$100,0,MATCH(Historique!$B2703,Données!$E$1:$Z$1,0)),Historique!$C2703),0)&gt;0,"OK","⚠ ERREUR"))</f>
        <v/>
      </c>
      <c r="F2703" s="148" t="b">
        <v>0</v>
      </c>
      <c r="J2703" s="2" t="str">
        <f>IF(B2703="","",_xlfn.XLOOKUP(B2703,Données!$P$2:$P$11,Données!$Q$2:$Q$11,""))</f>
        <v/>
      </c>
    </row>
    <row r="2704" spans="1:10" ht="24.75" customHeight="1" x14ac:dyDescent="0.25">
      <c r="A2704" s="100"/>
      <c r="B2704" s="100"/>
      <c r="C2704" s="100"/>
      <c r="D2704" s="105" t="str">
        <f>IF(OR(Historique!$B2704="",Historique!$C2704=""),"",IF(IFERROR(COUNTIF(INDEX(Données!$E$2:$Z$100,0,MATCH(Historique!$B2704,Données!$E$1:$Z$1,0)),Historique!$C2704),0)&gt;0,"OK","⚠ ERREUR"))</f>
        <v/>
      </c>
      <c r="F2704" s="148" t="b">
        <v>0</v>
      </c>
      <c r="J2704" s="2" t="str">
        <f>IF(B2704="","",_xlfn.XLOOKUP(B2704,Données!$P$2:$P$11,Données!$Q$2:$Q$11,""))</f>
        <v/>
      </c>
    </row>
    <row r="2705" spans="1:10" ht="24.75" customHeight="1" x14ac:dyDescent="0.25">
      <c r="A2705" s="100"/>
      <c r="B2705" s="100"/>
      <c r="C2705" s="100"/>
      <c r="D2705" s="105" t="str">
        <f>IF(OR(Historique!$B2705="",Historique!$C2705=""),"",IF(IFERROR(COUNTIF(INDEX(Données!$E$2:$Z$100,0,MATCH(Historique!$B2705,Données!$E$1:$Z$1,0)),Historique!$C2705),0)&gt;0,"OK","⚠ ERREUR"))</f>
        <v/>
      </c>
      <c r="F2705" s="148" t="b">
        <v>0</v>
      </c>
      <c r="J2705" s="2" t="str">
        <f>IF(B2705="","",_xlfn.XLOOKUP(B2705,Données!$P$2:$P$11,Données!$Q$2:$Q$11,""))</f>
        <v/>
      </c>
    </row>
    <row r="2706" spans="1:10" ht="24.75" customHeight="1" x14ac:dyDescent="0.25">
      <c r="A2706" s="100"/>
      <c r="B2706" s="100"/>
      <c r="C2706" s="100"/>
      <c r="D2706" s="105" t="str">
        <f>IF(OR(Historique!$B2706="",Historique!$C2706=""),"",IF(IFERROR(COUNTIF(INDEX(Données!$E$2:$Z$100,0,MATCH(Historique!$B2706,Données!$E$1:$Z$1,0)),Historique!$C2706),0)&gt;0,"OK","⚠ ERREUR"))</f>
        <v/>
      </c>
      <c r="F2706" s="148" t="b">
        <v>0</v>
      </c>
      <c r="J2706" s="2" t="str">
        <f>IF(B2706="","",_xlfn.XLOOKUP(B2706,Données!$P$2:$P$11,Données!$Q$2:$Q$11,""))</f>
        <v/>
      </c>
    </row>
    <row r="2707" spans="1:10" ht="24.75" customHeight="1" x14ac:dyDescent="0.25">
      <c r="A2707" s="100"/>
      <c r="B2707" s="100"/>
      <c r="C2707" s="100"/>
      <c r="D2707" s="105" t="str">
        <f>IF(OR(Historique!$B2707="",Historique!$C2707=""),"",IF(IFERROR(COUNTIF(INDEX(Données!$E$2:$Z$100,0,MATCH(Historique!$B2707,Données!$E$1:$Z$1,0)),Historique!$C2707),0)&gt;0,"OK","⚠ ERREUR"))</f>
        <v/>
      </c>
      <c r="F2707" s="148" t="b">
        <v>0</v>
      </c>
      <c r="J2707" s="2" t="str">
        <f>IF(B2707="","",_xlfn.XLOOKUP(B2707,Données!$P$2:$P$11,Données!$Q$2:$Q$11,""))</f>
        <v/>
      </c>
    </row>
    <row r="2708" spans="1:10" ht="24.75" customHeight="1" x14ac:dyDescent="0.25">
      <c r="A2708" s="100"/>
      <c r="B2708" s="100"/>
      <c r="C2708" s="100"/>
      <c r="D2708" s="105" t="str">
        <f>IF(OR(Historique!$B2708="",Historique!$C2708=""),"",IF(IFERROR(COUNTIF(INDEX(Données!$E$2:$Z$100,0,MATCH(Historique!$B2708,Données!$E$1:$Z$1,0)),Historique!$C2708),0)&gt;0,"OK","⚠ ERREUR"))</f>
        <v/>
      </c>
      <c r="F2708" s="148" t="b">
        <v>0</v>
      </c>
      <c r="J2708" s="2" t="str">
        <f>IF(B2708="","",_xlfn.XLOOKUP(B2708,Données!$P$2:$P$11,Données!$Q$2:$Q$11,""))</f>
        <v/>
      </c>
    </row>
    <row r="2709" spans="1:10" ht="24.75" customHeight="1" x14ac:dyDescent="0.25">
      <c r="A2709" s="100"/>
      <c r="B2709" s="100"/>
      <c r="C2709" s="100"/>
      <c r="D2709" s="105" t="str">
        <f>IF(OR(Historique!$B2709="",Historique!$C2709=""),"",IF(IFERROR(COUNTIF(INDEX(Données!$E$2:$Z$100,0,MATCH(Historique!$B2709,Données!$E$1:$Z$1,0)),Historique!$C2709),0)&gt;0,"OK","⚠ ERREUR"))</f>
        <v/>
      </c>
      <c r="F2709" s="148" t="b">
        <v>0</v>
      </c>
      <c r="J2709" s="2" t="str">
        <f>IF(B2709="","",_xlfn.XLOOKUP(B2709,Données!$P$2:$P$11,Données!$Q$2:$Q$11,""))</f>
        <v/>
      </c>
    </row>
    <row r="2710" spans="1:10" ht="24.75" customHeight="1" x14ac:dyDescent="0.25">
      <c r="A2710" s="100"/>
      <c r="B2710" s="100"/>
      <c r="C2710" s="100"/>
      <c r="D2710" s="105" t="str">
        <f>IF(OR(Historique!$B2710="",Historique!$C2710=""),"",IF(IFERROR(COUNTIF(INDEX(Données!$E$2:$Z$100,0,MATCH(Historique!$B2710,Données!$E$1:$Z$1,0)),Historique!$C2710),0)&gt;0,"OK","⚠ ERREUR"))</f>
        <v/>
      </c>
      <c r="F2710" s="148" t="b">
        <v>0</v>
      </c>
      <c r="J2710" s="2" t="str">
        <f>IF(B2710="","",_xlfn.XLOOKUP(B2710,Données!$P$2:$P$11,Données!$Q$2:$Q$11,""))</f>
        <v/>
      </c>
    </row>
    <row r="2711" spans="1:10" ht="24.75" customHeight="1" x14ac:dyDescent="0.25">
      <c r="A2711" s="100"/>
      <c r="B2711" s="100"/>
      <c r="C2711" s="100"/>
      <c r="D2711" s="105" t="str">
        <f>IF(OR(Historique!$B2711="",Historique!$C2711=""),"",IF(IFERROR(COUNTIF(INDEX(Données!$E$2:$Z$100,0,MATCH(Historique!$B2711,Données!$E$1:$Z$1,0)),Historique!$C2711),0)&gt;0,"OK","⚠ ERREUR"))</f>
        <v/>
      </c>
      <c r="F2711" s="148" t="b">
        <v>0</v>
      </c>
      <c r="J2711" s="2" t="str">
        <f>IF(B2711="","",_xlfn.XLOOKUP(B2711,Données!$P$2:$P$11,Données!$Q$2:$Q$11,""))</f>
        <v/>
      </c>
    </row>
    <row r="2712" spans="1:10" ht="24.75" customHeight="1" x14ac:dyDescent="0.25">
      <c r="A2712" s="100"/>
      <c r="B2712" s="100"/>
      <c r="C2712" s="100"/>
      <c r="D2712" s="105" t="str">
        <f>IF(OR(Historique!$B2712="",Historique!$C2712=""),"",IF(IFERROR(COUNTIF(INDEX(Données!$E$2:$Z$100,0,MATCH(Historique!$B2712,Données!$E$1:$Z$1,0)),Historique!$C2712),0)&gt;0,"OK","⚠ ERREUR"))</f>
        <v/>
      </c>
      <c r="F2712" s="148" t="b">
        <v>0</v>
      </c>
      <c r="J2712" s="2" t="str">
        <f>IF(B2712="","",_xlfn.XLOOKUP(B2712,Données!$P$2:$P$11,Données!$Q$2:$Q$11,""))</f>
        <v/>
      </c>
    </row>
    <row r="2713" spans="1:10" ht="24.75" customHeight="1" x14ac:dyDescent="0.25">
      <c r="A2713" s="100"/>
      <c r="B2713" s="100"/>
      <c r="C2713" s="100"/>
      <c r="D2713" s="105" t="str">
        <f>IF(OR(Historique!$B2713="",Historique!$C2713=""),"",IF(IFERROR(COUNTIF(INDEX(Données!$E$2:$Z$100,0,MATCH(Historique!$B2713,Données!$E$1:$Z$1,0)),Historique!$C2713),0)&gt;0,"OK","⚠ ERREUR"))</f>
        <v/>
      </c>
      <c r="F2713" s="148" t="b">
        <v>0</v>
      </c>
      <c r="J2713" s="2" t="str">
        <f>IF(B2713="","",_xlfn.XLOOKUP(B2713,Données!$P$2:$P$11,Données!$Q$2:$Q$11,""))</f>
        <v/>
      </c>
    </row>
    <row r="2714" spans="1:10" ht="24.75" customHeight="1" x14ac:dyDescent="0.25">
      <c r="A2714" s="100"/>
      <c r="B2714" s="100"/>
      <c r="C2714" s="100"/>
      <c r="D2714" s="105" t="str">
        <f>IF(OR(Historique!$B2714="",Historique!$C2714=""),"",IF(IFERROR(COUNTIF(INDEX(Données!$E$2:$Z$100,0,MATCH(Historique!$B2714,Données!$E$1:$Z$1,0)),Historique!$C2714),0)&gt;0,"OK","⚠ ERREUR"))</f>
        <v/>
      </c>
      <c r="F2714" s="148" t="b">
        <v>0</v>
      </c>
      <c r="J2714" s="2" t="str">
        <f>IF(B2714="","",_xlfn.XLOOKUP(B2714,Données!$P$2:$P$11,Données!$Q$2:$Q$11,""))</f>
        <v/>
      </c>
    </row>
    <row r="2715" spans="1:10" ht="24.75" customHeight="1" x14ac:dyDescent="0.25">
      <c r="A2715" s="100"/>
      <c r="B2715" s="100"/>
      <c r="C2715" s="100"/>
      <c r="D2715" s="105" t="str">
        <f>IF(OR(Historique!$B2715="",Historique!$C2715=""),"",IF(IFERROR(COUNTIF(INDEX(Données!$E$2:$Z$100,0,MATCH(Historique!$B2715,Données!$E$1:$Z$1,0)),Historique!$C2715),0)&gt;0,"OK","⚠ ERREUR"))</f>
        <v/>
      </c>
      <c r="F2715" s="148" t="b">
        <v>0</v>
      </c>
      <c r="J2715" s="2" t="str">
        <f>IF(B2715="","",_xlfn.XLOOKUP(B2715,Données!$P$2:$P$11,Données!$Q$2:$Q$11,""))</f>
        <v/>
      </c>
    </row>
    <row r="2716" spans="1:10" ht="24.75" customHeight="1" x14ac:dyDescent="0.25">
      <c r="A2716" s="100"/>
      <c r="B2716" s="100"/>
      <c r="C2716" s="100"/>
      <c r="D2716" s="105" t="str">
        <f>IF(OR(Historique!$B2716="",Historique!$C2716=""),"",IF(IFERROR(COUNTIF(INDEX(Données!$E$2:$Z$100,0,MATCH(Historique!$B2716,Données!$E$1:$Z$1,0)),Historique!$C2716),0)&gt;0,"OK","⚠ ERREUR"))</f>
        <v/>
      </c>
      <c r="F2716" s="148" t="b">
        <v>0</v>
      </c>
      <c r="J2716" s="2" t="str">
        <f>IF(B2716="","",_xlfn.XLOOKUP(B2716,Données!$P$2:$P$11,Données!$Q$2:$Q$11,""))</f>
        <v/>
      </c>
    </row>
    <row r="2717" spans="1:10" ht="24.75" customHeight="1" x14ac:dyDescent="0.25">
      <c r="A2717" s="100"/>
      <c r="B2717" s="100"/>
      <c r="C2717" s="100"/>
      <c r="D2717" s="105" t="str">
        <f>IF(OR(Historique!$B2717="",Historique!$C2717=""),"",IF(IFERROR(COUNTIF(INDEX(Données!$E$2:$Z$100,0,MATCH(Historique!$B2717,Données!$E$1:$Z$1,0)),Historique!$C2717),0)&gt;0,"OK","⚠ ERREUR"))</f>
        <v/>
      </c>
      <c r="F2717" s="148" t="b">
        <v>0</v>
      </c>
      <c r="J2717" s="2" t="str">
        <f>IF(B2717="","",_xlfn.XLOOKUP(B2717,Données!$P$2:$P$11,Données!$Q$2:$Q$11,""))</f>
        <v/>
      </c>
    </row>
    <row r="2718" spans="1:10" ht="24.75" customHeight="1" x14ac:dyDescent="0.25">
      <c r="A2718" s="100"/>
      <c r="B2718" s="100"/>
      <c r="C2718" s="100"/>
      <c r="D2718" s="105" t="str">
        <f>IF(OR(Historique!$B2718="",Historique!$C2718=""),"",IF(IFERROR(COUNTIF(INDEX(Données!$E$2:$Z$100,0,MATCH(Historique!$B2718,Données!$E$1:$Z$1,0)),Historique!$C2718),0)&gt;0,"OK","⚠ ERREUR"))</f>
        <v/>
      </c>
      <c r="F2718" s="148" t="b">
        <v>0</v>
      </c>
      <c r="J2718" s="2" t="str">
        <f>IF(B2718="","",_xlfn.XLOOKUP(B2718,Données!$P$2:$P$11,Données!$Q$2:$Q$11,""))</f>
        <v/>
      </c>
    </row>
    <row r="2719" spans="1:10" ht="24.75" customHeight="1" x14ac:dyDescent="0.25">
      <c r="A2719" s="100"/>
      <c r="B2719" s="100"/>
      <c r="C2719" s="100"/>
      <c r="D2719" s="105" t="str">
        <f>IF(OR(Historique!$B2719="",Historique!$C2719=""),"",IF(IFERROR(COUNTIF(INDEX(Données!$E$2:$Z$100,0,MATCH(Historique!$B2719,Données!$E$1:$Z$1,0)),Historique!$C2719),0)&gt;0,"OK","⚠ ERREUR"))</f>
        <v/>
      </c>
      <c r="F2719" s="148" t="b">
        <v>0</v>
      </c>
      <c r="J2719" s="2" t="str">
        <f>IF(B2719="","",_xlfn.XLOOKUP(B2719,Données!$P$2:$P$11,Données!$Q$2:$Q$11,""))</f>
        <v/>
      </c>
    </row>
    <row r="2720" spans="1:10" ht="24.75" customHeight="1" x14ac:dyDescent="0.25">
      <c r="A2720" s="100"/>
      <c r="B2720" s="100"/>
      <c r="C2720" s="100"/>
      <c r="D2720" s="105" t="str">
        <f>IF(OR(Historique!$B2720="",Historique!$C2720=""),"",IF(IFERROR(COUNTIF(INDEX(Données!$E$2:$Z$100,0,MATCH(Historique!$B2720,Données!$E$1:$Z$1,0)),Historique!$C2720),0)&gt;0,"OK","⚠ ERREUR"))</f>
        <v/>
      </c>
      <c r="F2720" s="148" t="b">
        <v>0</v>
      </c>
      <c r="J2720" s="2" t="str">
        <f>IF(B2720="","",_xlfn.XLOOKUP(B2720,Données!$P$2:$P$11,Données!$Q$2:$Q$11,""))</f>
        <v/>
      </c>
    </row>
    <row r="2721" spans="1:10" ht="24.75" customHeight="1" x14ac:dyDescent="0.25">
      <c r="A2721" s="100"/>
      <c r="B2721" s="100"/>
      <c r="C2721" s="100"/>
      <c r="D2721" s="105" t="str">
        <f>IF(OR(Historique!$B2721="",Historique!$C2721=""),"",IF(IFERROR(COUNTIF(INDEX(Données!$E$2:$Z$100,0,MATCH(Historique!$B2721,Données!$E$1:$Z$1,0)),Historique!$C2721),0)&gt;0,"OK","⚠ ERREUR"))</f>
        <v/>
      </c>
      <c r="F2721" s="148" t="b">
        <v>0</v>
      </c>
      <c r="J2721" s="2" t="str">
        <f>IF(B2721="","",_xlfn.XLOOKUP(B2721,Données!$P$2:$P$11,Données!$Q$2:$Q$11,""))</f>
        <v/>
      </c>
    </row>
    <row r="2722" spans="1:10" ht="24.75" customHeight="1" x14ac:dyDescent="0.25">
      <c r="A2722" s="100"/>
      <c r="B2722" s="100"/>
      <c r="C2722" s="100"/>
      <c r="D2722" s="105" t="str">
        <f>IF(OR(Historique!$B2722="",Historique!$C2722=""),"",IF(IFERROR(COUNTIF(INDEX(Données!$E$2:$Z$100,0,MATCH(Historique!$B2722,Données!$E$1:$Z$1,0)),Historique!$C2722),0)&gt;0,"OK","⚠ ERREUR"))</f>
        <v/>
      </c>
      <c r="F2722" s="148" t="b">
        <v>0</v>
      </c>
      <c r="J2722" s="2" t="str">
        <f>IF(B2722="","",_xlfn.XLOOKUP(B2722,Données!$P$2:$P$11,Données!$Q$2:$Q$11,""))</f>
        <v/>
      </c>
    </row>
    <row r="2723" spans="1:10" ht="24.75" customHeight="1" x14ac:dyDescent="0.25">
      <c r="A2723" s="100"/>
      <c r="B2723" s="100"/>
      <c r="C2723" s="100"/>
      <c r="D2723" s="105" t="str">
        <f>IF(OR(Historique!$B2723="",Historique!$C2723=""),"",IF(IFERROR(COUNTIF(INDEX(Données!$E$2:$Z$100,0,MATCH(Historique!$B2723,Données!$E$1:$Z$1,0)),Historique!$C2723),0)&gt;0,"OK","⚠ ERREUR"))</f>
        <v/>
      </c>
      <c r="F2723" s="148" t="b">
        <v>0</v>
      </c>
      <c r="J2723" s="2" t="str">
        <f>IF(B2723="","",_xlfn.XLOOKUP(B2723,Données!$P$2:$P$11,Données!$Q$2:$Q$11,""))</f>
        <v/>
      </c>
    </row>
    <row r="2724" spans="1:10" ht="24.75" customHeight="1" x14ac:dyDescent="0.25">
      <c r="A2724" s="100"/>
      <c r="B2724" s="100"/>
      <c r="C2724" s="100"/>
      <c r="D2724" s="105" t="str">
        <f>IF(OR(Historique!$B2724="",Historique!$C2724=""),"",IF(IFERROR(COUNTIF(INDEX(Données!$E$2:$Z$100,0,MATCH(Historique!$B2724,Données!$E$1:$Z$1,0)),Historique!$C2724),0)&gt;0,"OK","⚠ ERREUR"))</f>
        <v/>
      </c>
      <c r="F2724" s="148" t="b">
        <v>0</v>
      </c>
      <c r="J2724" s="2" t="str">
        <f>IF(B2724="","",_xlfn.XLOOKUP(B2724,Données!$P$2:$P$11,Données!$Q$2:$Q$11,""))</f>
        <v/>
      </c>
    </row>
    <row r="2725" spans="1:10" ht="24.75" customHeight="1" x14ac:dyDescent="0.25">
      <c r="A2725" s="100"/>
      <c r="B2725" s="100"/>
      <c r="C2725" s="100"/>
      <c r="D2725" s="105" t="str">
        <f>IF(OR(Historique!$B2725="",Historique!$C2725=""),"",IF(IFERROR(COUNTIF(INDEX(Données!$E$2:$Z$100,0,MATCH(Historique!$B2725,Données!$E$1:$Z$1,0)),Historique!$C2725),0)&gt;0,"OK","⚠ ERREUR"))</f>
        <v/>
      </c>
      <c r="F2725" s="148" t="b">
        <v>0</v>
      </c>
      <c r="J2725" s="2" t="str">
        <f>IF(B2725="","",_xlfn.XLOOKUP(B2725,Données!$P$2:$P$11,Données!$Q$2:$Q$11,""))</f>
        <v/>
      </c>
    </row>
    <row r="2726" spans="1:10" ht="24.75" customHeight="1" x14ac:dyDescent="0.25">
      <c r="A2726" s="100"/>
      <c r="B2726" s="100"/>
      <c r="C2726" s="100"/>
      <c r="D2726" s="105" t="str">
        <f>IF(OR(Historique!$B2726="",Historique!$C2726=""),"",IF(IFERROR(COUNTIF(INDEX(Données!$E$2:$Z$100,0,MATCH(Historique!$B2726,Données!$E$1:$Z$1,0)),Historique!$C2726),0)&gt;0,"OK","⚠ ERREUR"))</f>
        <v/>
      </c>
      <c r="F2726" s="148" t="b">
        <v>0</v>
      </c>
      <c r="J2726" s="2" t="str">
        <f>IF(B2726="","",_xlfn.XLOOKUP(B2726,Données!$P$2:$P$11,Données!$Q$2:$Q$11,""))</f>
        <v/>
      </c>
    </row>
    <row r="2727" spans="1:10" ht="24.75" customHeight="1" x14ac:dyDescent="0.25">
      <c r="A2727" s="100"/>
      <c r="B2727" s="100"/>
      <c r="C2727" s="100"/>
      <c r="D2727" s="105" t="str">
        <f>IF(OR(Historique!$B2727="",Historique!$C2727=""),"",IF(IFERROR(COUNTIF(INDEX(Données!$E$2:$Z$100,0,MATCH(Historique!$B2727,Données!$E$1:$Z$1,0)),Historique!$C2727),0)&gt;0,"OK","⚠ ERREUR"))</f>
        <v/>
      </c>
      <c r="F2727" s="148" t="b">
        <v>0</v>
      </c>
      <c r="J2727" s="2" t="str">
        <f>IF(B2727="","",_xlfn.XLOOKUP(B2727,Données!$P$2:$P$11,Données!$Q$2:$Q$11,""))</f>
        <v/>
      </c>
    </row>
    <row r="2728" spans="1:10" ht="24.75" customHeight="1" x14ac:dyDescent="0.25">
      <c r="A2728" s="100"/>
      <c r="B2728" s="100"/>
      <c r="C2728" s="100"/>
      <c r="D2728" s="105" t="str">
        <f>IF(OR(Historique!$B2728="",Historique!$C2728=""),"",IF(IFERROR(COUNTIF(INDEX(Données!$E$2:$Z$100,0,MATCH(Historique!$B2728,Données!$E$1:$Z$1,0)),Historique!$C2728),0)&gt;0,"OK","⚠ ERREUR"))</f>
        <v/>
      </c>
      <c r="F2728" s="148" t="b">
        <v>0</v>
      </c>
      <c r="J2728" s="2" t="str">
        <f>IF(B2728="","",_xlfn.XLOOKUP(B2728,Données!$P$2:$P$11,Données!$Q$2:$Q$11,""))</f>
        <v/>
      </c>
    </row>
    <row r="2729" spans="1:10" ht="24.75" customHeight="1" x14ac:dyDescent="0.25">
      <c r="A2729" s="100"/>
      <c r="B2729" s="100"/>
      <c r="C2729" s="100"/>
      <c r="D2729" s="105" t="str">
        <f>IF(OR(Historique!$B2729="",Historique!$C2729=""),"",IF(IFERROR(COUNTIF(INDEX(Données!$E$2:$Z$100,0,MATCH(Historique!$B2729,Données!$E$1:$Z$1,0)),Historique!$C2729),0)&gt;0,"OK","⚠ ERREUR"))</f>
        <v/>
      </c>
      <c r="F2729" s="148" t="b">
        <v>0</v>
      </c>
      <c r="J2729" s="2" t="str">
        <f>IF(B2729="","",_xlfn.XLOOKUP(B2729,Données!$P$2:$P$11,Données!$Q$2:$Q$11,""))</f>
        <v/>
      </c>
    </row>
    <row r="2730" spans="1:10" ht="24.75" customHeight="1" x14ac:dyDescent="0.25">
      <c r="A2730" s="100"/>
      <c r="B2730" s="100"/>
      <c r="C2730" s="100"/>
      <c r="D2730" s="105" t="str">
        <f>IF(OR(Historique!$B2730="",Historique!$C2730=""),"",IF(IFERROR(COUNTIF(INDEX(Données!$E$2:$Z$100,0,MATCH(Historique!$B2730,Données!$E$1:$Z$1,0)),Historique!$C2730),0)&gt;0,"OK","⚠ ERREUR"))</f>
        <v/>
      </c>
      <c r="F2730" s="148" t="b">
        <v>0</v>
      </c>
      <c r="J2730" s="2" t="str">
        <f>IF(B2730="","",_xlfn.XLOOKUP(B2730,Données!$P$2:$P$11,Données!$Q$2:$Q$11,""))</f>
        <v/>
      </c>
    </row>
    <row r="2731" spans="1:10" ht="24.75" customHeight="1" x14ac:dyDescent="0.25">
      <c r="A2731" s="100"/>
      <c r="B2731" s="100"/>
      <c r="C2731" s="100"/>
      <c r="D2731" s="105" t="str">
        <f>IF(OR(Historique!$B2731="",Historique!$C2731=""),"",IF(IFERROR(COUNTIF(INDEX(Données!$E$2:$Z$100,0,MATCH(Historique!$B2731,Données!$E$1:$Z$1,0)),Historique!$C2731),0)&gt;0,"OK","⚠ ERREUR"))</f>
        <v/>
      </c>
      <c r="F2731" s="148" t="b">
        <v>0</v>
      </c>
      <c r="J2731" s="2" t="str">
        <f>IF(B2731="","",_xlfn.XLOOKUP(B2731,Données!$P$2:$P$11,Données!$Q$2:$Q$11,""))</f>
        <v/>
      </c>
    </row>
    <row r="2732" spans="1:10" ht="24.75" customHeight="1" x14ac:dyDescent="0.25">
      <c r="A2732" s="100"/>
      <c r="B2732" s="100"/>
      <c r="C2732" s="100"/>
      <c r="D2732" s="105" t="str">
        <f>IF(OR(Historique!$B2732="",Historique!$C2732=""),"",IF(IFERROR(COUNTIF(INDEX(Données!$E$2:$Z$100,0,MATCH(Historique!$B2732,Données!$E$1:$Z$1,0)),Historique!$C2732),0)&gt;0,"OK","⚠ ERREUR"))</f>
        <v/>
      </c>
      <c r="F2732" s="148" t="b">
        <v>0</v>
      </c>
      <c r="J2732" s="2" t="str">
        <f>IF(B2732="","",_xlfn.XLOOKUP(B2732,Données!$P$2:$P$11,Données!$Q$2:$Q$11,""))</f>
        <v/>
      </c>
    </row>
    <row r="2733" spans="1:10" ht="24.75" customHeight="1" x14ac:dyDescent="0.25">
      <c r="A2733" s="100"/>
      <c r="B2733" s="100"/>
      <c r="C2733" s="100"/>
      <c r="D2733" s="105" t="str">
        <f>IF(OR(Historique!$B2733="",Historique!$C2733=""),"",IF(IFERROR(COUNTIF(INDEX(Données!$E$2:$Z$100,0,MATCH(Historique!$B2733,Données!$E$1:$Z$1,0)),Historique!$C2733),0)&gt;0,"OK","⚠ ERREUR"))</f>
        <v/>
      </c>
      <c r="F2733" s="148" t="b">
        <v>0</v>
      </c>
      <c r="J2733" s="2" t="str">
        <f>IF(B2733="","",_xlfn.XLOOKUP(B2733,Données!$P$2:$P$11,Données!$Q$2:$Q$11,""))</f>
        <v/>
      </c>
    </row>
    <row r="2734" spans="1:10" ht="24.75" customHeight="1" x14ac:dyDescent="0.25">
      <c r="A2734" s="100"/>
      <c r="B2734" s="100"/>
      <c r="C2734" s="100"/>
      <c r="D2734" s="105" t="str">
        <f>IF(OR(Historique!$B2734="",Historique!$C2734=""),"",IF(IFERROR(COUNTIF(INDEX(Données!$E$2:$Z$100,0,MATCH(Historique!$B2734,Données!$E$1:$Z$1,0)),Historique!$C2734),0)&gt;0,"OK","⚠ ERREUR"))</f>
        <v/>
      </c>
      <c r="F2734" s="148" t="b">
        <v>0</v>
      </c>
      <c r="J2734" s="2" t="str">
        <f>IF(B2734="","",_xlfn.XLOOKUP(B2734,Données!$P$2:$P$11,Données!$Q$2:$Q$11,""))</f>
        <v/>
      </c>
    </row>
    <row r="2735" spans="1:10" ht="24.75" customHeight="1" x14ac:dyDescent="0.25">
      <c r="A2735" s="100"/>
      <c r="B2735" s="100"/>
      <c r="C2735" s="100"/>
      <c r="D2735" s="105" t="str">
        <f>IF(OR(Historique!$B2735="",Historique!$C2735=""),"",IF(IFERROR(COUNTIF(INDEX(Données!$E$2:$Z$100,0,MATCH(Historique!$B2735,Données!$E$1:$Z$1,0)),Historique!$C2735),0)&gt;0,"OK","⚠ ERREUR"))</f>
        <v/>
      </c>
      <c r="F2735" s="148" t="b">
        <v>0</v>
      </c>
      <c r="J2735" s="2" t="str">
        <f>IF(B2735="","",_xlfn.XLOOKUP(B2735,Données!$P$2:$P$11,Données!$Q$2:$Q$11,""))</f>
        <v/>
      </c>
    </row>
    <row r="2736" spans="1:10" ht="24.75" customHeight="1" x14ac:dyDescent="0.25">
      <c r="A2736" s="100"/>
      <c r="B2736" s="100"/>
      <c r="C2736" s="100"/>
      <c r="D2736" s="105" t="str">
        <f>IF(OR(Historique!$B2736="",Historique!$C2736=""),"",IF(IFERROR(COUNTIF(INDEX(Données!$E$2:$Z$100,0,MATCH(Historique!$B2736,Données!$E$1:$Z$1,0)),Historique!$C2736),0)&gt;0,"OK","⚠ ERREUR"))</f>
        <v/>
      </c>
      <c r="F2736" s="148" t="b">
        <v>0</v>
      </c>
      <c r="J2736" s="2" t="str">
        <f>IF(B2736="","",_xlfn.XLOOKUP(B2736,Données!$P$2:$P$11,Données!$Q$2:$Q$11,""))</f>
        <v/>
      </c>
    </row>
    <row r="2737" spans="1:10" ht="24.75" customHeight="1" x14ac:dyDescent="0.25">
      <c r="A2737" s="100"/>
      <c r="B2737" s="100"/>
      <c r="C2737" s="100"/>
      <c r="D2737" s="105" t="str">
        <f>IF(OR(Historique!$B2737="",Historique!$C2737=""),"",IF(IFERROR(COUNTIF(INDEX(Données!$E$2:$Z$100,0,MATCH(Historique!$B2737,Données!$E$1:$Z$1,0)),Historique!$C2737),0)&gt;0,"OK","⚠ ERREUR"))</f>
        <v/>
      </c>
      <c r="F2737" s="148" t="b">
        <v>0</v>
      </c>
      <c r="J2737" s="2" t="str">
        <f>IF(B2737="","",_xlfn.XLOOKUP(B2737,Données!$P$2:$P$11,Données!$Q$2:$Q$11,""))</f>
        <v/>
      </c>
    </row>
    <row r="2738" spans="1:10" ht="24.75" customHeight="1" x14ac:dyDescent="0.25">
      <c r="A2738" s="100"/>
      <c r="B2738" s="100"/>
      <c r="C2738" s="100"/>
      <c r="D2738" s="105" t="str">
        <f>IF(OR(Historique!$B2738="",Historique!$C2738=""),"",IF(IFERROR(COUNTIF(INDEX(Données!$E$2:$Z$100,0,MATCH(Historique!$B2738,Données!$E$1:$Z$1,0)),Historique!$C2738),0)&gt;0,"OK","⚠ ERREUR"))</f>
        <v/>
      </c>
      <c r="F2738" s="148" t="b">
        <v>0</v>
      </c>
      <c r="J2738" s="2" t="str">
        <f>IF(B2738="","",_xlfn.XLOOKUP(B2738,Données!$P$2:$P$11,Données!$Q$2:$Q$11,""))</f>
        <v/>
      </c>
    </row>
    <row r="2739" spans="1:10" ht="24.75" customHeight="1" x14ac:dyDescent="0.25">
      <c r="A2739" s="100"/>
      <c r="B2739" s="100"/>
      <c r="C2739" s="100"/>
      <c r="D2739" s="105" t="str">
        <f>IF(OR(Historique!$B2739="",Historique!$C2739=""),"",IF(IFERROR(COUNTIF(INDEX(Données!$E$2:$Z$100,0,MATCH(Historique!$B2739,Données!$E$1:$Z$1,0)),Historique!$C2739),0)&gt;0,"OK","⚠ ERREUR"))</f>
        <v/>
      </c>
      <c r="F2739" s="148" t="b">
        <v>0</v>
      </c>
      <c r="J2739" s="2" t="str">
        <f>IF(B2739="","",_xlfn.XLOOKUP(B2739,Données!$P$2:$P$11,Données!$Q$2:$Q$11,""))</f>
        <v/>
      </c>
    </row>
    <row r="2740" spans="1:10" ht="24.75" customHeight="1" x14ac:dyDescent="0.25">
      <c r="A2740" s="100"/>
      <c r="B2740" s="100"/>
      <c r="C2740" s="100"/>
      <c r="D2740" s="105" t="str">
        <f>IF(OR(Historique!$B2740="",Historique!$C2740=""),"",IF(IFERROR(COUNTIF(INDEX(Données!$E$2:$Z$100,0,MATCH(Historique!$B2740,Données!$E$1:$Z$1,0)),Historique!$C2740),0)&gt;0,"OK","⚠ ERREUR"))</f>
        <v/>
      </c>
      <c r="F2740" s="148" t="b">
        <v>0</v>
      </c>
      <c r="J2740" s="2" t="str">
        <f>IF(B2740="","",_xlfn.XLOOKUP(B2740,Données!$P$2:$P$11,Données!$Q$2:$Q$11,""))</f>
        <v/>
      </c>
    </row>
    <row r="2741" spans="1:10" ht="24.75" customHeight="1" x14ac:dyDescent="0.25">
      <c r="A2741" s="100"/>
      <c r="B2741" s="100"/>
      <c r="C2741" s="100"/>
      <c r="D2741" s="105" t="str">
        <f>IF(OR(Historique!$B2741="",Historique!$C2741=""),"",IF(IFERROR(COUNTIF(INDEX(Données!$E$2:$Z$100,0,MATCH(Historique!$B2741,Données!$E$1:$Z$1,0)),Historique!$C2741),0)&gt;0,"OK","⚠ ERREUR"))</f>
        <v/>
      </c>
      <c r="F2741" s="148" t="b">
        <v>0</v>
      </c>
      <c r="J2741" s="2" t="str">
        <f>IF(B2741="","",_xlfn.XLOOKUP(B2741,Données!$P$2:$P$11,Données!$Q$2:$Q$11,""))</f>
        <v/>
      </c>
    </row>
    <row r="2742" spans="1:10" ht="24.75" customHeight="1" x14ac:dyDescent="0.25">
      <c r="A2742" s="100"/>
      <c r="B2742" s="100"/>
      <c r="C2742" s="100"/>
      <c r="D2742" s="105" t="str">
        <f>IF(OR(Historique!$B2742="",Historique!$C2742=""),"",IF(IFERROR(COUNTIF(INDEX(Données!$E$2:$Z$100,0,MATCH(Historique!$B2742,Données!$E$1:$Z$1,0)),Historique!$C2742),0)&gt;0,"OK","⚠ ERREUR"))</f>
        <v/>
      </c>
      <c r="F2742" s="148" t="b">
        <v>0</v>
      </c>
      <c r="J2742" s="2" t="str">
        <f>IF(B2742="","",_xlfn.XLOOKUP(B2742,Données!$P$2:$P$11,Données!$Q$2:$Q$11,""))</f>
        <v/>
      </c>
    </row>
    <row r="2743" spans="1:10" ht="24.75" customHeight="1" x14ac:dyDescent="0.25">
      <c r="A2743" s="100"/>
      <c r="B2743" s="100"/>
      <c r="C2743" s="100"/>
      <c r="D2743" s="105" t="str">
        <f>IF(OR(Historique!$B2743="",Historique!$C2743=""),"",IF(IFERROR(COUNTIF(INDEX(Données!$E$2:$Z$100,0,MATCH(Historique!$B2743,Données!$E$1:$Z$1,0)),Historique!$C2743),0)&gt;0,"OK","⚠ ERREUR"))</f>
        <v/>
      </c>
      <c r="F2743" s="148" t="b">
        <v>0</v>
      </c>
      <c r="J2743" s="2" t="str">
        <f>IF(B2743="","",_xlfn.XLOOKUP(B2743,Données!$P$2:$P$11,Données!$Q$2:$Q$11,""))</f>
        <v/>
      </c>
    </row>
    <row r="2744" spans="1:10" ht="24.75" customHeight="1" x14ac:dyDescent="0.25">
      <c r="A2744" s="100"/>
      <c r="B2744" s="100"/>
      <c r="C2744" s="100"/>
      <c r="D2744" s="105" t="str">
        <f>IF(OR(Historique!$B2744="",Historique!$C2744=""),"",IF(IFERROR(COUNTIF(INDEX(Données!$E$2:$Z$100,0,MATCH(Historique!$B2744,Données!$E$1:$Z$1,0)),Historique!$C2744),0)&gt;0,"OK","⚠ ERREUR"))</f>
        <v/>
      </c>
      <c r="F2744" s="148" t="b">
        <v>0</v>
      </c>
      <c r="J2744" s="2" t="str">
        <f>IF(B2744="","",_xlfn.XLOOKUP(B2744,Données!$P$2:$P$11,Données!$Q$2:$Q$11,""))</f>
        <v/>
      </c>
    </row>
    <row r="2745" spans="1:10" ht="24.75" customHeight="1" x14ac:dyDescent="0.25">
      <c r="A2745" s="100"/>
      <c r="B2745" s="100"/>
      <c r="C2745" s="100"/>
      <c r="D2745" s="105" t="str">
        <f>IF(OR(Historique!$B2745="",Historique!$C2745=""),"",IF(IFERROR(COUNTIF(INDEX(Données!$E$2:$Z$100,0,MATCH(Historique!$B2745,Données!$E$1:$Z$1,0)),Historique!$C2745),0)&gt;0,"OK","⚠ ERREUR"))</f>
        <v/>
      </c>
      <c r="F2745" s="148" t="b">
        <v>0</v>
      </c>
      <c r="J2745" s="2" t="str">
        <f>IF(B2745="","",_xlfn.XLOOKUP(B2745,Données!$P$2:$P$11,Données!$Q$2:$Q$11,""))</f>
        <v/>
      </c>
    </row>
    <row r="2746" spans="1:10" ht="24.75" customHeight="1" x14ac:dyDescent="0.25">
      <c r="A2746" s="100"/>
      <c r="B2746" s="100"/>
      <c r="C2746" s="100"/>
      <c r="D2746" s="105" t="str">
        <f>IF(OR(Historique!$B2746="",Historique!$C2746=""),"",IF(IFERROR(COUNTIF(INDEX(Données!$E$2:$Z$100,0,MATCH(Historique!$B2746,Données!$E$1:$Z$1,0)),Historique!$C2746),0)&gt;0,"OK","⚠ ERREUR"))</f>
        <v/>
      </c>
      <c r="F2746" s="148" t="b">
        <v>0</v>
      </c>
      <c r="J2746" s="2" t="str">
        <f>IF(B2746="","",_xlfn.XLOOKUP(B2746,Données!$P$2:$P$11,Données!$Q$2:$Q$11,""))</f>
        <v/>
      </c>
    </row>
    <row r="2747" spans="1:10" ht="24.75" customHeight="1" x14ac:dyDescent="0.25">
      <c r="A2747" s="100"/>
      <c r="B2747" s="100"/>
      <c r="C2747" s="100"/>
      <c r="D2747" s="105" t="str">
        <f>IF(OR(Historique!$B2747="",Historique!$C2747=""),"",IF(IFERROR(COUNTIF(INDEX(Données!$E$2:$Z$100,0,MATCH(Historique!$B2747,Données!$E$1:$Z$1,0)),Historique!$C2747),0)&gt;0,"OK","⚠ ERREUR"))</f>
        <v/>
      </c>
      <c r="F2747" s="148" t="b">
        <v>0</v>
      </c>
      <c r="J2747" s="2" t="str">
        <f>IF(B2747="","",_xlfn.XLOOKUP(B2747,Données!$P$2:$P$11,Données!$Q$2:$Q$11,""))</f>
        <v/>
      </c>
    </row>
    <row r="2748" spans="1:10" ht="24.75" customHeight="1" x14ac:dyDescent="0.25">
      <c r="A2748" s="100"/>
      <c r="B2748" s="100"/>
      <c r="C2748" s="100"/>
      <c r="D2748" s="105" t="str">
        <f>IF(OR(Historique!$B2748="",Historique!$C2748=""),"",IF(IFERROR(COUNTIF(INDEX(Données!$E$2:$Z$100,0,MATCH(Historique!$B2748,Données!$E$1:$Z$1,0)),Historique!$C2748),0)&gt;0,"OK","⚠ ERREUR"))</f>
        <v/>
      </c>
      <c r="F2748" s="148" t="b">
        <v>0</v>
      </c>
      <c r="J2748" s="2" t="str">
        <f>IF(B2748="","",_xlfn.XLOOKUP(B2748,Données!$P$2:$P$11,Données!$Q$2:$Q$11,""))</f>
        <v/>
      </c>
    </row>
    <row r="2749" spans="1:10" ht="24.75" customHeight="1" x14ac:dyDescent="0.25">
      <c r="A2749" s="100"/>
      <c r="B2749" s="100"/>
      <c r="C2749" s="100"/>
      <c r="D2749" s="105" t="str">
        <f>IF(OR(Historique!$B2749="",Historique!$C2749=""),"",IF(IFERROR(COUNTIF(INDEX(Données!$E$2:$Z$100,0,MATCH(Historique!$B2749,Données!$E$1:$Z$1,0)),Historique!$C2749),0)&gt;0,"OK","⚠ ERREUR"))</f>
        <v/>
      </c>
      <c r="F2749" s="148" t="b">
        <v>0</v>
      </c>
      <c r="J2749" s="2" t="str">
        <f>IF(B2749="","",_xlfn.XLOOKUP(B2749,Données!$P$2:$P$11,Données!$Q$2:$Q$11,""))</f>
        <v/>
      </c>
    </row>
    <row r="2750" spans="1:10" ht="24.75" customHeight="1" x14ac:dyDescent="0.25">
      <c r="A2750" s="100"/>
      <c r="B2750" s="100"/>
      <c r="C2750" s="100"/>
      <c r="D2750" s="105" t="str">
        <f>IF(OR(Historique!$B2750="",Historique!$C2750=""),"",IF(IFERROR(COUNTIF(INDEX(Données!$E$2:$Z$100,0,MATCH(Historique!$B2750,Données!$E$1:$Z$1,0)),Historique!$C2750),0)&gt;0,"OK","⚠ ERREUR"))</f>
        <v/>
      </c>
      <c r="F2750" s="148" t="b">
        <v>0</v>
      </c>
      <c r="J2750" s="2" t="str">
        <f>IF(B2750="","",_xlfn.XLOOKUP(B2750,Données!$P$2:$P$11,Données!$Q$2:$Q$11,""))</f>
        <v/>
      </c>
    </row>
    <row r="2751" spans="1:10" ht="24.75" customHeight="1" x14ac:dyDescent="0.25">
      <c r="A2751" s="100"/>
      <c r="B2751" s="100"/>
      <c r="C2751" s="100"/>
      <c r="D2751" s="105" t="str">
        <f>IF(OR(Historique!$B2751="",Historique!$C2751=""),"",IF(IFERROR(COUNTIF(INDEX(Données!$E$2:$Z$100,0,MATCH(Historique!$B2751,Données!$E$1:$Z$1,0)),Historique!$C2751),0)&gt;0,"OK","⚠ ERREUR"))</f>
        <v/>
      </c>
      <c r="F2751" s="148" t="b">
        <v>0</v>
      </c>
      <c r="J2751" s="2" t="str">
        <f>IF(B2751="","",_xlfn.XLOOKUP(B2751,Données!$P$2:$P$11,Données!$Q$2:$Q$11,""))</f>
        <v/>
      </c>
    </row>
    <row r="2752" spans="1:10" ht="24.75" customHeight="1" x14ac:dyDescent="0.25">
      <c r="A2752" s="100"/>
      <c r="B2752" s="100"/>
      <c r="C2752" s="100"/>
      <c r="D2752" s="105" t="str">
        <f>IF(OR(Historique!$B2752="",Historique!$C2752=""),"",IF(IFERROR(COUNTIF(INDEX(Données!$E$2:$Z$100,0,MATCH(Historique!$B2752,Données!$E$1:$Z$1,0)),Historique!$C2752),0)&gt;0,"OK","⚠ ERREUR"))</f>
        <v/>
      </c>
      <c r="F2752" s="148" t="b">
        <v>0</v>
      </c>
      <c r="J2752" s="2" t="str">
        <f>IF(B2752="","",_xlfn.XLOOKUP(B2752,Données!$P$2:$P$11,Données!$Q$2:$Q$11,""))</f>
        <v/>
      </c>
    </row>
    <row r="2753" spans="1:10" ht="24.75" customHeight="1" x14ac:dyDescent="0.25">
      <c r="A2753" s="100"/>
      <c r="B2753" s="100"/>
      <c r="C2753" s="100"/>
      <c r="D2753" s="105" t="str">
        <f>IF(OR(Historique!$B2753="",Historique!$C2753=""),"",IF(IFERROR(COUNTIF(INDEX(Données!$E$2:$Z$100,0,MATCH(Historique!$B2753,Données!$E$1:$Z$1,0)),Historique!$C2753),0)&gt;0,"OK","⚠ ERREUR"))</f>
        <v/>
      </c>
      <c r="F2753" s="148" t="b">
        <v>0</v>
      </c>
      <c r="J2753" s="2" t="str">
        <f>IF(B2753="","",_xlfn.XLOOKUP(B2753,Données!$P$2:$P$11,Données!$Q$2:$Q$11,""))</f>
        <v/>
      </c>
    </row>
    <row r="2754" spans="1:10" ht="24.75" customHeight="1" x14ac:dyDescent="0.25">
      <c r="A2754" s="100"/>
      <c r="B2754" s="100"/>
      <c r="C2754" s="100"/>
      <c r="D2754" s="105" t="str">
        <f>IF(OR(Historique!$B2754="",Historique!$C2754=""),"",IF(IFERROR(COUNTIF(INDEX(Données!$E$2:$Z$100,0,MATCH(Historique!$B2754,Données!$E$1:$Z$1,0)),Historique!$C2754),0)&gt;0,"OK","⚠ ERREUR"))</f>
        <v/>
      </c>
      <c r="F2754" s="148" t="b">
        <v>0</v>
      </c>
      <c r="J2754" s="2" t="str">
        <f>IF(B2754="","",_xlfn.XLOOKUP(B2754,Données!$P$2:$P$11,Données!$Q$2:$Q$11,""))</f>
        <v/>
      </c>
    </row>
    <row r="2755" spans="1:10" ht="24.75" customHeight="1" x14ac:dyDescent="0.25">
      <c r="A2755" s="100"/>
      <c r="B2755" s="100"/>
      <c r="C2755" s="100"/>
      <c r="D2755" s="105" t="str">
        <f>IF(OR(Historique!$B2755="",Historique!$C2755=""),"",IF(IFERROR(COUNTIF(INDEX(Données!$E$2:$Z$100,0,MATCH(Historique!$B2755,Données!$E$1:$Z$1,0)),Historique!$C2755),0)&gt;0,"OK","⚠ ERREUR"))</f>
        <v/>
      </c>
      <c r="F2755" s="148" t="b">
        <v>0</v>
      </c>
      <c r="J2755" s="2" t="str">
        <f>IF(B2755="","",_xlfn.XLOOKUP(B2755,Données!$P$2:$P$11,Données!$Q$2:$Q$11,""))</f>
        <v/>
      </c>
    </row>
    <row r="2756" spans="1:10" ht="24.75" customHeight="1" x14ac:dyDescent="0.25">
      <c r="A2756" s="100"/>
      <c r="B2756" s="100"/>
      <c r="C2756" s="100"/>
      <c r="D2756" s="105" t="str">
        <f>IF(OR(Historique!$B2756="",Historique!$C2756=""),"",IF(IFERROR(COUNTIF(INDEX(Données!$E$2:$Z$100,0,MATCH(Historique!$B2756,Données!$E$1:$Z$1,0)),Historique!$C2756),0)&gt;0,"OK","⚠ ERREUR"))</f>
        <v/>
      </c>
      <c r="F2756" s="148" t="b">
        <v>0</v>
      </c>
      <c r="J2756" s="2" t="str">
        <f>IF(B2756="","",_xlfn.XLOOKUP(B2756,Données!$P$2:$P$11,Données!$Q$2:$Q$11,""))</f>
        <v/>
      </c>
    </row>
    <row r="2757" spans="1:10" ht="24.75" customHeight="1" x14ac:dyDescent="0.25">
      <c r="A2757" s="100"/>
      <c r="B2757" s="100"/>
      <c r="C2757" s="100"/>
      <c r="D2757" s="105" t="str">
        <f>IF(OR(Historique!$B2757="",Historique!$C2757=""),"",IF(IFERROR(COUNTIF(INDEX(Données!$E$2:$Z$100,0,MATCH(Historique!$B2757,Données!$E$1:$Z$1,0)),Historique!$C2757),0)&gt;0,"OK","⚠ ERREUR"))</f>
        <v/>
      </c>
      <c r="F2757" s="148" t="b">
        <v>0</v>
      </c>
      <c r="J2757" s="2" t="str">
        <f>IF(B2757="","",_xlfn.XLOOKUP(B2757,Données!$P$2:$P$11,Données!$Q$2:$Q$11,""))</f>
        <v/>
      </c>
    </row>
    <row r="2758" spans="1:10" ht="24.75" customHeight="1" x14ac:dyDescent="0.25">
      <c r="A2758" s="100"/>
      <c r="B2758" s="100"/>
      <c r="C2758" s="100"/>
      <c r="D2758" s="105" t="str">
        <f>IF(OR(Historique!$B2758="",Historique!$C2758=""),"",IF(IFERROR(COUNTIF(INDEX(Données!$E$2:$Z$100,0,MATCH(Historique!$B2758,Données!$E$1:$Z$1,0)),Historique!$C2758),0)&gt;0,"OK","⚠ ERREUR"))</f>
        <v/>
      </c>
      <c r="F2758" s="148" t="b">
        <v>0</v>
      </c>
      <c r="J2758" s="2" t="str">
        <f>IF(B2758="","",_xlfn.XLOOKUP(B2758,Données!$P$2:$P$11,Données!$Q$2:$Q$11,""))</f>
        <v/>
      </c>
    </row>
    <row r="2759" spans="1:10" ht="24.75" customHeight="1" x14ac:dyDescent="0.25">
      <c r="A2759" s="100"/>
      <c r="B2759" s="100"/>
      <c r="C2759" s="100"/>
      <c r="D2759" s="105" t="str">
        <f>IF(OR(Historique!$B2759="",Historique!$C2759=""),"",IF(IFERROR(COUNTIF(INDEX(Données!$E$2:$Z$100,0,MATCH(Historique!$B2759,Données!$E$1:$Z$1,0)),Historique!$C2759),0)&gt;0,"OK","⚠ ERREUR"))</f>
        <v/>
      </c>
      <c r="F2759" s="148" t="b">
        <v>0</v>
      </c>
      <c r="J2759" s="2" t="str">
        <f>IF(B2759="","",_xlfn.XLOOKUP(B2759,Données!$P$2:$P$11,Données!$Q$2:$Q$11,""))</f>
        <v/>
      </c>
    </row>
    <row r="2760" spans="1:10" ht="24.75" customHeight="1" x14ac:dyDescent="0.25">
      <c r="A2760" s="100"/>
      <c r="B2760" s="100"/>
      <c r="C2760" s="100"/>
      <c r="D2760" s="105" t="str">
        <f>IF(OR(Historique!$B2760="",Historique!$C2760=""),"",IF(IFERROR(COUNTIF(INDEX(Données!$E$2:$Z$100,0,MATCH(Historique!$B2760,Données!$E$1:$Z$1,0)),Historique!$C2760),0)&gt;0,"OK","⚠ ERREUR"))</f>
        <v/>
      </c>
      <c r="F2760" s="148" t="b">
        <v>0</v>
      </c>
      <c r="J2760" s="2" t="str">
        <f>IF(B2760="","",_xlfn.XLOOKUP(B2760,Données!$P$2:$P$11,Données!$Q$2:$Q$11,""))</f>
        <v/>
      </c>
    </row>
    <row r="2761" spans="1:10" ht="24.75" customHeight="1" x14ac:dyDescent="0.25">
      <c r="A2761" s="100"/>
      <c r="B2761" s="100"/>
      <c r="C2761" s="100"/>
      <c r="D2761" s="105" t="str">
        <f>IF(OR(Historique!$B2761="",Historique!$C2761=""),"",IF(IFERROR(COUNTIF(INDEX(Données!$E$2:$Z$100,0,MATCH(Historique!$B2761,Données!$E$1:$Z$1,0)),Historique!$C2761),0)&gt;0,"OK","⚠ ERREUR"))</f>
        <v/>
      </c>
      <c r="F2761" s="148" t="b">
        <v>0</v>
      </c>
      <c r="J2761" s="2" t="str">
        <f>IF(B2761="","",_xlfn.XLOOKUP(B2761,Données!$P$2:$P$11,Données!$Q$2:$Q$11,""))</f>
        <v/>
      </c>
    </row>
    <row r="2762" spans="1:10" ht="24.75" customHeight="1" x14ac:dyDescent="0.25">
      <c r="A2762" s="100"/>
      <c r="B2762" s="100"/>
      <c r="C2762" s="100"/>
      <c r="D2762" s="105" t="str">
        <f>IF(OR(Historique!$B2762="",Historique!$C2762=""),"",IF(IFERROR(COUNTIF(INDEX(Données!$E$2:$Z$100,0,MATCH(Historique!$B2762,Données!$E$1:$Z$1,0)),Historique!$C2762),0)&gt;0,"OK","⚠ ERREUR"))</f>
        <v/>
      </c>
      <c r="F2762" s="148" t="b">
        <v>0</v>
      </c>
      <c r="J2762" s="2" t="str">
        <f>IF(B2762="","",_xlfn.XLOOKUP(B2762,Données!$P$2:$P$11,Données!$Q$2:$Q$11,""))</f>
        <v/>
      </c>
    </row>
    <row r="2763" spans="1:10" ht="24.75" customHeight="1" x14ac:dyDescent="0.25">
      <c r="A2763" s="100"/>
      <c r="B2763" s="100"/>
      <c r="C2763" s="100"/>
      <c r="D2763" s="105" t="str">
        <f>IF(OR(Historique!$B2763="",Historique!$C2763=""),"",IF(IFERROR(COUNTIF(INDEX(Données!$E$2:$Z$100,0,MATCH(Historique!$B2763,Données!$E$1:$Z$1,0)),Historique!$C2763),0)&gt;0,"OK","⚠ ERREUR"))</f>
        <v/>
      </c>
      <c r="F2763" s="148" t="b">
        <v>0</v>
      </c>
      <c r="J2763" s="2" t="str">
        <f>IF(B2763="","",_xlfn.XLOOKUP(B2763,Données!$P$2:$P$11,Données!$Q$2:$Q$11,""))</f>
        <v/>
      </c>
    </row>
    <row r="2764" spans="1:10" ht="24.75" customHeight="1" x14ac:dyDescent="0.25">
      <c r="A2764" s="100"/>
      <c r="B2764" s="100"/>
      <c r="C2764" s="100"/>
      <c r="D2764" s="105" t="str">
        <f>IF(OR(Historique!$B2764="",Historique!$C2764=""),"",IF(IFERROR(COUNTIF(INDEX(Données!$E$2:$Z$100,0,MATCH(Historique!$B2764,Données!$E$1:$Z$1,0)),Historique!$C2764),0)&gt;0,"OK","⚠ ERREUR"))</f>
        <v/>
      </c>
      <c r="F2764" s="148" t="b">
        <v>0</v>
      </c>
      <c r="J2764" s="2" t="str">
        <f>IF(B2764="","",_xlfn.XLOOKUP(B2764,Données!$P$2:$P$11,Données!$Q$2:$Q$11,""))</f>
        <v/>
      </c>
    </row>
    <row r="2765" spans="1:10" ht="24.75" customHeight="1" x14ac:dyDescent="0.25">
      <c r="A2765" s="100"/>
      <c r="B2765" s="100"/>
      <c r="C2765" s="100"/>
      <c r="D2765" s="105" t="str">
        <f>IF(OR(Historique!$B2765="",Historique!$C2765=""),"",IF(IFERROR(COUNTIF(INDEX(Données!$E$2:$Z$100,0,MATCH(Historique!$B2765,Données!$E$1:$Z$1,0)),Historique!$C2765),0)&gt;0,"OK","⚠ ERREUR"))</f>
        <v/>
      </c>
      <c r="F2765" s="148" t="b">
        <v>0</v>
      </c>
      <c r="J2765" s="2" t="str">
        <f>IF(B2765="","",_xlfn.XLOOKUP(B2765,Données!$P$2:$P$11,Données!$Q$2:$Q$11,""))</f>
        <v/>
      </c>
    </row>
    <row r="2766" spans="1:10" ht="24.75" customHeight="1" x14ac:dyDescent="0.25">
      <c r="A2766" s="100"/>
      <c r="B2766" s="100"/>
      <c r="C2766" s="100"/>
      <c r="D2766" s="105" t="str">
        <f>IF(OR(Historique!$B2766="",Historique!$C2766=""),"",IF(IFERROR(COUNTIF(INDEX(Données!$E$2:$Z$100,0,MATCH(Historique!$B2766,Données!$E$1:$Z$1,0)),Historique!$C2766),0)&gt;0,"OK","⚠ ERREUR"))</f>
        <v/>
      </c>
      <c r="F2766" s="148" t="b">
        <v>0</v>
      </c>
      <c r="J2766" s="2" t="str">
        <f>IF(B2766="","",_xlfn.XLOOKUP(B2766,Données!$P$2:$P$11,Données!$Q$2:$Q$11,""))</f>
        <v/>
      </c>
    </row>
    <row r="2767" spans="1:10" ht="24.75" customHeight="1" x14ac:dyDescent="0.25">
      <c r="A2767" s="100"/>
      <c r="B2767" s="100"/>
      <c r="C2767" s="100"/>
      <c r="D2767" s="105" t="str">
        <f>IF(OR(Historique!$B2767="",Historique!$C2767=""),"",IF(IFERROR(COUNTIF(INDEX(Données!$E$2:$Z$100,0,MATCH(Historique!$B2767,Données!$E$1:$Z$1,0)),Historique!$C2767),0)&gt;0,"OK","⚠ ERREUR"))</f>
        <v/>
      </c>
      <c r="F2767" s="148" t="b">
        <v>0</v>
      </c>
      <c r="J2767" s="2" t="str">
        <f>IF(B2767="","",_xlfn.XLOOKUP(B2767,Données!$P$2:$P$11,Données!$Q$2:$Q$11,""))</f>
        <v/>
      </c>
    </row>
    <row r="2768" spans="1:10" ht="24.75" customHeight="1" x14ac:dyDescent="0.25">
      <c r="A2768" s="100"/>
      <c r="B2768" s="100"/>
      <c r="C2768" s="100"/>
      <c r="D2768" s="105" t="str">
        <f>IF(OR(Historique!$B2768="",Historique!$C2768=""),"",IF(IFERROR(COUNTIF(INDEX(Données!$E$2:$Z$100,0,MATCH(Historique!$B2768,Données!$E$1:$Z$1,0)),Historique!$C2768),0)&gt;0,"OK","⚠ ERREUR"))</f>
        <v/>
      </c>
      <c r="F2768" s="148" t="b">
        <v>0</v>
      </c>
      <c r="J2768" s="2" t="str">
        <f>IF(B2768="","",_xlfn.XLOOKUP(B2768,Données!$P$2:$P$11,Données!$Q$2:$Q$11,""))</f>
        <v/>
      </c>
    </row>
    <row r="2769" spans="1:10" ht="24.75" customHeight="1" x14ac:dyDescent="0.25">
      <c r="A2769" s="100"/>
      <c r="B2769" s="100"/>
      <c r="C2769" s="100"/>
      <c r="D2769" s="105" t="str">
        <f>IF(OR(Historique!$B2769="",Historique!$C2769=""),"",IF(IFERROR(COUNTIF(INDEX(Données!$E$2:$Z$100,0,MATCH(Historique!$B2769,Données!$E$1:$Z$1,0)),Historique!$C2769),0)&gt;0,"OK","⚠ ERREUR"))</f>
        <v/>
      </c>
      <c r="F2769" s="148" t="b">
        <v>0</v>
      </c>
      <c r="J2769" s="2" t="str">
        <f>IF(B2769="","",_xlfn.XLOOKUP(B2769,Données!$P$2:$P$11,Données!$Q$2:$Q$11,""))</f>
        <v/>
      </c>
    </row>
    <row r="2770" spans="1:10" ht="24.75" customHeight="1" x14ac:dyDescent="0.25">
      <c r="A2770" s="100"/>
      <c r="B2770" s="100"/>
      <c r="C2770" s="100"/>
      <c r="D2770" s="105" t="str">
        <f>IF(OR(Historique!$B2770="",Historique!$C2770=""),"",IF(IFERROR(COUNTIF(INDEX(Données!$E$2:$Z$100,0,MATCH(Historique!$B2770,Données!$E$1:$Z$1,0)),Historique!$C2770),0)&gt;0,"OK","⚠ ERREUR"))</f>
        <v/>
      </c>
      <c r="F2770" s="148" t="b">
        <v>0</v>
      </c>
      <c r="J2770" s="2" t="str">
        <f>IF(B2770="","",_xlfn.XLOOKUP(B2770,Données!$P$2:$P$11,Données!$Q$2:$Q$11,""))</f>
        <v/>
      </c>
    </row>
    <row r="2771" spans="1:10" ht="24.75" customHeight="1" x14ac:dyDescent="0.25">
      <c r="A2771" s="100"/>
      <c r="B2771" s="100"/>
      <c r="C2771" s="100"/>
      <c r="D2771" s="105" t="str">
        <f>IF(OR(Historique!$B2771="",Historique!$C2771=""),"",IF(IFERROR(COUNTIF(INDEX(Données!$E$2:$Z$100,0,MATCH(Historique!$B2771,Données!$E$1:$Z$1,0)),Historique!$C2771),0)&gt;0,"OK","⚠ ERREUR"))</f>
        <v/>
      </c>
      <c r="F2771" s="148" t="b">
        <v>0</v>
      </c>
      <c r="J2771" s="2" t="str">
        <f>IF(B2771="","",_xlfn.XLOOKUP(B2771,Données!$P$2:$P$11,Données!$Q$2:$Q$11,""))</f>
        <v/>
      </c>
    </row>
    <row r="2772" spans="1:10" ht="24.75" customHeight="1" x14ac:dyDescent="0.25">
      <c r="A2772" s="100"/>
      <c r="B2772" s="100"/>
      <c r="C2772" s="100"/>
      <c r="D2772" s="105" t="str">
        <f>IF(OR(Historique!$B2772="",Historique!$C2772=""),"",IF(IFERROR(COUNTIF(INDEX(Données!$E$2:$Z$100,0,MATCH(Historique!$B2772,Données!$E$1:$Z$1,0)),Historique!$C2772),0)&gt;0,"OK","⚠ ERREUR"))</f>
        <v/>
      </c>
      <c r="F2772" s="148" t="b">
        <v>0</v>
      </c>
      <c r="J2772" s="2" t="str">
        <f>IF(B2772="","",_xlfn.XLOOKUP(B2772,Données!$P$2:$P$11,Données!$Q$2:$Q$11,""))</f>
        <v/>
      </c>
    </row>
    <row r="2773" spans="1:10" ht="24.75" customHeight="1" x14ac:dyDescent="0.25">
      <c r="A2773" s="100"/>
      <c r="B2773" s="100"/>
      <c r="C2773" s="100"/>
      <c r="D2773" s="105" t="str">
        <f>IF(OR(Historique!$B2773="",Historique!$C2773=""),"",IF(IFERROR(COUNTIF(INDEX(Données!$E$2:$Z$100,0,MATCH(Historique!$B2773,Données!$E$1:$Z$1,0)),Historique!$C2773),0)&gt;0,"OK","⚠ ERREUR"))</f>
        <v/>
      </c>
      <c r="F2773" s="148" t="b">
        <v>0</v>
      </c>
      <c r="J2773" s="2" t="str">
        <f>IF(B2773="","",_xlfn.XLOOKUP(B2773,Données!$P$2:$P$11,Données!$Q$2:$Q$11,""))</f>
        <v/>
      </c>
    </row>
    <row r="2774" spans="1:10" ht="24.75" customHeight="1" x14ac:dyDescent="0.25">
      <c r="A2774" s="100"/>
      <c r="B2774" s="100"/>
      <c r="C2774" s="100"/>
      <c r="D2774" s="105" t="str">
        <f>IF(OR(Historique!$B2774="",Historique!$C2774=""),"",IF(IFERROR(COUNTIF(INDEX(Données!$E$2:$Z$100,0,MATCH(Historique!$B2774,Données!$E$1:$Z$1,0)),Historique!$C2774),0)&gt;0,"OK","⚠ ERREUR"))</f>
        <v/>
      </c>
      <c r="F2774" s="148" t="b">
        <v>0</v>
      </c>
      <c r="J2774" s="2" t="str">
        <f>IF(B2774="","",_xlfn.XLOOKUP(B2774,Données!$P$2:$P$11,Données!$Q$2:$Q$11,""))</f>
        <v/>
      </c>
    </row>
    <row r="2775" spans="1:10" ht="24.75" customHeight="1" x14ac:dyDescent="0.25">
      <c r="A2775" s="100"/>
      <c r="B2775" s="100"/>
      <c r="C2775" s="100"/>
      <c r="D2775" s="105" t="str">
        <f>IF(OR(Historique!$B2775="",Historique!$C2775=""),"",IF(IFERROR(COUNTIF(INDEX(Données!$E$2:$Z$100,0,MATCH(Historique!$B2775,Données!$E$1:$Z$1,0)),Historique!$C2775),0)&gt;0,"OK","⚠ ERREUR"))</f>
        <v/>
      </c>
      <c r="F2775" s="148" t="b">
        <v>0</v>
      </c>
      <c r="J2775" s="2" t="str">
        <f>IF(B2775="","",_xlfn.XLOOKUP(B2775,Données!$P$2:$P$11,Données!$Q$2:$Q$11,""))</f>
        <v/>
      </c>
    </row>
    <row r="2776" spans="1:10" ht="24.75" customHeight="1" x14ac:dyDescent="0.25">
      <c r="A2776" s="100"/>
      <c r="B2776" s="100"/>
      <c r="C2776" s="100"/>
      <c r="D2776" s="105" t="str">
        <f>IF(OR(Historique!$B2776="",Historique!$C2776=""),"",IF(IFERROR(COUNTIF(INDEX(Données!$E$2:$Z$100,0,MATCH(Historique!$B2776,Données!$E$1:$Z$1,0)),Historique!$C2776),0)&gt;0,"OK","⚠ ERREUR"))</f>
        <v/>
      </c>
      <c r="F2776" s="148" t="b">
        <v>0</v>
      </c>
      <c r="J2776" s="2" t="str">
        <f>IF(B2776="","",_xlfn.XLOOKUP(B2776,Données!$P$2:$P$11,Données!$Q$2:$Q$11,""))</f>
        <v/>
      </c>
    </row>
    <row r="2777" spans="1:10" ht="24.75" customHeight="1" x14ac:dyDescent="0.25">
      <c r="A2777" s="100"/>
      <c r="B2777" s="100"/>
      <c r="C2777" s="100"/>
      <c r="D2777" s="105" t="str">
        <f>IF(OR(Historique!$B2777="",Historique!$C2777=""),"",IF(IFERROR(COUNTIF(INDEX(Données!$E$2:$Z$100,0,MATCH(Historique!$B2777,Données!$E$1:$Z$1,0)),Historique!$C2777),0)&gt;0,"OK","⚠ ERREUR"))</f>
        <v/>
      </c>
      <c r="F2777" s="148" t="b">
        <v>0</v>
      </c>
      <c r="J2777" s="2" t="str">
        <f>IF(B2777="","",_xlfn.XLOOKUP(B2777,Données!$P$2:$P$11,Données!$Q$2:$Q$11,""))</f>
        <v/>
      </c>
    </row>
    <row r="2778" spans="1:10" ht="24.75" customHeight="1" x14ac:dyDescent="0.25">
      <c r="A2778" s="100"/>
      <c r="B2778" s="100"/>
      <c r="C2778" s="100"/>
      <c r="D2778" s="105" t="str">
        <f>IF(OR(Historique!$B2778="",Historique!$C2778=""),"",IF(IFERROR(COUNTIF(INDEX(Données!$E$2:$Z$100,0,MATCH(Historique!$B2778,Données!$E$1:$Z$1,0)),Historique!$C2778),0)&gt;0,"OK","⚠ ERREUR"))</f>
        <v/>
      </c>
      <c r="F2778" s="148" t="b">
        <v>0</v>
      </c>
      <c r="J2778" s="2" t="str">
        <f>IF(B2778="","",_xlfn.XLOOKUP(B2778,Données!$P$2:$P$11,Données!$Q$2:$Q$11,""))</f>
        <v/>
      </c>
    </row>
    <row r="2779" spans="1:10" ht="24.75" customHeight="1" x14ac:dyDescent="0.25">
      <c r="A2779" s="100"/>
      <c r="B2779" s="100"/>
      <c r="C2779" s="100"/>
      <c r="D2779" s="105" t="str">
        <f>IF(OR(Historique!$B2779="",Historique!$C2779=""),"",IF(IFERROR(COUNTIF(INDEX(Données!$E$2:$Z$100,0,MATCH(Historique!$B2779,Données!$E$1:$Z$1,0)),Historique!$C2779),0)&gt;0,"OK","⚠ ERREUR"))</f>
        <v/>
      </c>
      <c r="F2779" s="148" t="b">
        <v>0</v>
      </c>
      <c r="J2779" s="2" t="str">
        <f>IF(B2779="","",_xlfn.XLOOKUP(B2779,Données!$P$2:$P$11,Données!$Q$2:$Q$11,""))</f>
        <v/>
      </c>
    </row>
    <row r="2780" spans="1:10" ht="24.75" customHeight="1" x14ac:dyDescent="0.25">
      <c r="A2780" s="100"/>
      <c r="B2780" s="100"/>
      <c r="C2780" s="100"/>
      <c r="D2780" s="105" t="str">
        <f>IF(OR(Historique!$B2780="",Historique!$C2780=""),"",IF(IFERROR(COUNTIF(INDEX(Données!$E$2:$Z$100,0,MATCH(Historique!$B2780,Données!$E$1:$Z$1,0)),Historique!$C2780),0)&gt;0,"OK","⚠ ERREUR"))</f>
        <v/>
      </c>
      <c r="F2780" s="148" t="b">
        <v>0</v>
      </c>
      <c r="J2780" s="2" t="str">
        <f>IF(B2780="","",_xlfn.XLOOKUP(B2780,Données!$P$2:$P$11,Données!$Q$2:$Q$11,""))</f>
        <v/>
      </c>
    </row>
    <row r="2781" spans="1:10" ht="24.75" customHeight="1" x14ac:dyDescent="0.25">
      <c r="A2781" s="100"/>
      <c r="B2781" s="100"/>
      <c r="C2781" s="100"/>
      <c r="D2781" s="105" t="str">
        <f>IF(OR(Historique!$B2781="",Historique!$C2781=""),"",IF(IFERROR(COUNTIF(INDEX(Données!$E$2:$Z$100,0,MATCH(Historique!$B2781,Données!$E$1:$Z$1,0)),Historique!$C2781),0)&gt;0,"OK","⚠ ERREUR"))</f>
        <v/>
      </c>
      <c r="F2781" s="148" t="b">
        <v>0</v>
      </c>
      <c r="J2781" s="2" t="str">
        <f>IF(B2781="","",_xlfn.XLOOKUP(B2781,Données!$P$2:$P$11,Données!$Q$2:$Q$11,""))</f>
        <v/>
      </c>
    </row>
    <row r="2782" spans="1:10" ht="24.75" customHeight="1" x14ac:dyDescent="0.25">
      <c r="A2782" s="100"/>
      <c r="B2782" s="100"/>
      <c r="C2782" s="100"/>
      <c r="D2782" s="105" t="str">
        <f>IF(OR(Historique!$B2782="",Historique!$C2782=""),"",IF(IFERROR(COUNTIF(INDEX(Données!$E$2:$Z$100,0,MATCH(Historique!$B2782,Données!$E$1:$Z$1,0)),Historique!$C2782),0)&gt;0,"OK","⚠ ERREUR"))</f>
        <v/>
      </c>
      <c r="F2782" s="148" t="b">
        <v>0</v>
      </c>
      <c r="J2782" s="2" t="str">
        <f>IF(B2782="","",_xlfn.XLOOKUP(B2782,Données!$P$2:$P$11,Données!$Q$2:$Q$11,""))</f>
        <v/>
      </c>
    </row>
    <row r="2783" spans="1:10" ht="24.75" customHeight="1" x14ac:dyDescent="0.25">
      <c r="A2783" s="100"/>
      <c r="B2783" s="100"/>
      <c r="C2783" s="100"/>
      <c r="D2783" s="105" t="str">
        <f>IF(OR(Historique!$B2783="",Historique!$C2783=""),"",IF(IFERROR(COUNTIF(INDEX(Données!$E$2:$Z$100,0,MATCH(Historique!$B2783,Données!$E$1:$Z$1,0)),Historique!$C2783),0)&gt;0,"OK","⚠ ERREUR"))</f>
        <v/>
      </c>
      <c r="F2783" s="148" t="b">
        <v>0</v>
      </c>
      <c r="J2783" s="2" t="str">
        <f>IF(B2783="","",_xlfn.XLOOKUP(B2783,Données!$P$2:$P$11,Données!$Q$2:$Q$11,""))</f>
        <v/>
      </c>
    </row>
    <row r="2784" spans="1:10" ht="24.75" customHeight="1" x14ac:dyDescent="0.25">
      <c r="A2784" s="100"/>
      <c r="B2784" s="100"/>
      <c r="C2784" s="100"/>
      <c r="D2784" s="105" t="str">
        <f>IF(OR(Historique!$B2784="",Historique!$C2784=""),"",IF(IFERROR(COUNTIF(INDEX(Données!$E$2:$Z$100,0,MATCH(Historique!$B2784,Données!$E$1:$Z$1,0)),Historique!$C2784),0)&gt;0,"OK","⚠ ERREUR"))</f>
        <v/>
      </c>
      <c r="F2784" s="148" t="b">
        <v>0</v>
      </c>
      <c r="J2784" s="2" t="str">
        <f>IF(B2784="","",_xlfn.XLOOKUP(B2784,Données!$P$2:$P$11,Données!$Q$2:$Q$11,""))</f>
        <v/>
      </c>
    </row>
    <row r="2785" spans="1:10" ht="24.75" customHeight="1" x14ac:dyDescent="0.25">
      <c r="A2785" s="100"/>
      <c r="B2785" s="100"/>
      <c r="C2785" s="100"/>
      <c r="D2785" s="105" t="str">
        <f>IF(OR(Historique!$B2785="",Historique!$C2785=""),"",IF(IFERROR(COUNTIF(INDEX(Données!$E$2:$Z$100,0,MATCH(Historique!$B2785,Données!$E$1:$Z$1,0)),Historique!$C2785),0)&gt;0,"OK","⚠ ERREUR"))</f>
        <v/>
      </c>
      <c r="F2785" s="148" t="b">
        <v>0</v>
      </c>
      <c r="J2785" s="2" t="str">
        <f>IF(B2785="","",_xlfn.XLOOKUP(B2785,Données!$P$2:$P$11,Données!$Q$2:$Q$11,""))</f>
        <v/>
      </c>
    </row>
    <row r="2786" spans="1:10" ht="24.75" customHeight="1" x14ac:dyDescent="0.25">
      <c r="A2786" s="100"/>
      <c r="B2786" s="100"/>
      <c r="C2786" s="100"/>
      <c r="D2786" s="105" t="str">
        <f>IF(OR(Historique!$B2786="",Historique!$C2786=""),"",IF(IFERROR(COUNTIF(INDEX(Données!$E$2:$Z$100,0,MATCH(Historique!$B2786,Données!$E$1:$Z$1,0)),Historique!$C2786),0)&gt;0,"OK","⚠ ERREUR"))</f>
        <v/>
      </c>
      <c r="F2786" s="148" t="b">
        <v>0</v>
      </c>
      <c r="J2786" s="2" t="str">
        <f>IF(B2786="","",_xlfn.XLOOKUP(B2786,Données!$P$2:$P$11,Données!$Q$2:$Q$11,""))</f>
        <v/>
      </c>
    </row>
    <row r="2787" spans="1:10" ht="24.75" customHeight="1" x14ac:dyDescent="0.25">
      <c r="A2787" s="100"/>
      <c r="B2787" s="100"/>
      <c r="C2787" s="100"/>
      <c r="D2787" s="105" t="str">
        <f>IF(OR(Historique!$B2787="",Historique!$C2787=""),"",IF(IFERROR(COUNTIF(INDEX(Données!$E$2:$Z$100,0,MATCH(Historique!$B2787,Données!$E$1:$Z$1,0)),Historique!$C2787),0)&gt;0,"OK","⚠ ERREUR"))</f>
        <v/>
      </c>
      <c r="F2787" s="148" t="b">
        <v>0</v>
      </c>
      <c r="J2787" s="2" t="str">
        <f>IF(B2787="","",_xlfn.XLOOKUP(B2787,Données!$P$2:$P$11,Données!$Q$2:$Q$11,""))</f>
        <v/>
      </c>
    </row>
    <row r="2788" spans="1:10" ht="24.75" customHeight="1" x14ac:dyDescent="0.25">
      <c r="A2788" s="100"/>
      <c r="B2788" s="100"/>
      <c r="C2788" s="100"/>
      <c r="D2788" s="105" t="str">
        <f>IF(OR(Historique!$B2788="",Historique!$C2788=""),"",IF(IFERROR(COUNTIF(INDEX(Données!$E$2:$Z$100,0,MATCH(Historique!$B2788,Données!$E$1:$Z$1,0)),Historique!$C2788),0)&gt;0,"OK","⚠ ERREUR"))</f>
        <v/>
      </c>
      <c r="F2788" s="148" t="b">
        <v>0</v>
      </c>
      <c r="J2788" s="2" t="str">
        <f>IF(B2788="","",_xlfn.XLOOKUP(B2788,Données!$P$2:$P$11,Données!$Q$2:$Q$11,""))</f>
        <v/>
      </c>
    </row>
    <row r="2789" spans="1:10" ht="24.75" customHeight="1" x14ac:dyDescent="0.25">
      <c r="A2789" s="100"/>
      <c r="B2789" s="100"/>
      <c r="C2789" s="100"/>
      <c r="D2789" s="105" t="str">
        <f>IF(OR(Historique!$B2789="",Historique!$C2789=""),"",IF(IFERROR(COUNTIF(INDEX(Données!$E$2:$Z$100,0,MATCH(Historique!$B2789,Données!$E$1:$Z$1,0)),Historique!$C2789),0)&gt;0,"OK","⚠ ERREUR"))</f>
        <v/>
      </c>
      <c r="F2789" s="148" t="b">
        <v>0</v>
      </c>
      <c r="J2789" s="2" t="str">
        <f>IF(B2789="","",_xlfn.XLOOKUP(B2789,Données!$P$2:$P$11,Données!$Q$2:$Q$11,""))</f>
        <v/>
      </c>
    </row>
    <row r="2790" spans="1:10" ht="24.75" customHeight="1" x14ac:dyDescent="0.25">
      <c r="A2790" s="100"/>
      <c r="B2790" s="100"/>
      <c r="C2790" s="100"/>
      <c r="D2790" s="105" t="str">
        <f>IF(OR(Historique!$B2790="",Historique!$C2790=""),"",IF(IFERROR(COUNTIF(INDEX(Données!$E$2:$Z$100,0,MATCH(Historique!$B2790,Données!$E$1:$Z$1,0)),Historique!$C2790),0)&gt;0,"OK","⚠ ERREUR"))</f>
        <v/>
      </c>
      <c r="F2790" s="148" t="b">
        <v>0</v>
      </c>
      <c r="J2790" s="2" t="str">
        <f>IF(B2790="","",_xlfn.XLOOKUP(B2790,Données!$P$2:$P$11,Données!$Q$2:$Q$11,""))</f>
        <v/>
      </c>
    </row>
    <row r="2791" spans="1:10" ht="24.75" customHeight="1" x14ac:dyDescent="0.25">
      <c r="A2791" s="100"/>
      <c r="B2791" s="100"/>
      <c r="C2791" s="100"/>
      <c r="D2791" s="105" t="str">
        <f>IF(OR(Historique!$B2791="",Historique!$C2791=""),"",IF(IFERROR(COUNTIF(INDEX(Données!$E$2:$Z$100,0,MATCH(Historique!$B2791,Données!$E$1:$Z$1,0)),Historique!$C2791),0)&gt;0,"OK","⚠ ERREUR"))</f>
        <v/>
      </c>
      <c r="F2791" s="148" t="b">
        <v>0</v>
      </c>
      <c r="J2791" s="2" t="str">
        <f>IF(B2791="","",_xlfn.XLOOKUP(B2791,Données!$P$2:$P$11,Données!$Q$2:$Q$11,""))</f>
        <v/>
      </c>
    </row>
    <row r="2792" spans="1:10" ht="24.75" customHeight="1" x14ac:dyDescent="0.25">
      <c r="A2792" s="100"/>
      <c r="B2792" s="100"/>
      <c r="C2792" s="100"/>
      <c r="D2792" s="105" t="str">
        <f>IF(OR(Historique!$B2792="",Historique!$C2792=""),"",IF(IFERROR(COUNTIF(INDEX(Données!$E$2:$Z$100,0,MATCH(Historique!$B2792,Données!$E$1:$Z$1,0)),Historique!$C2792),0)&gt;0,"OK","⚠ ERREUR"))</f>
        <v/>
      </c>
      <c r="F2792" s="148" t="b">
        <v>0</v>
      </c>
      <c r="J2792" s="2" t="str">
        <f>IF(B2792="","",_xlfn.XLOOKUP(B2792,Données!$P$2:$P$11,Données!$Q$2:$Q$11,""))</f>
        <v/>
      </c>
    </row>
    <row r="2793" spans="1:10" ht="24.75" customHeight="1" x14ac:dyDescent="0.25">
      <c r="A2793" s="100"/>
      <c r="B2793" s="100"/>
      <c r="C2793" s="100"/>
      <c r="D2793" s="105" t="str">
        <f>IF(OR(Historique!$B2793="",Historique!$C2793=""),"",IF(IFERROR(COUNTIF(INDEX(Données!$E$2:$Z$100,0,MATCH(Historique!$B2793,Données!$E$1:$Z$1,0)),Historique!$C2793),0)&gt;0,"OK","⚠ ERREUR"))</f>
        <v/>
      </c>
      <c r="F2793" s="148" t="b">
        <v>0</v>
      </c>
      <c r="J2793" s="2" t="str">
        <f>IF(B2793="","",_xlfn.XLOOKUP(B2793,Données!$P$2:$P$11,Données!$Q$2:$Q$11,""))</f>
        <v/>
      </c>
    </row>
    <row r="2794" spans="1:10" ht="24.75" customHeight="1" x14ac:dyDescent="0.25">
      <c r="A2794" s="100"/>
      <c r="B2794" s="100"/>
      <c r="C2794" s="100"/>
      <c r="D2794" s="105" t="str">
        <f>IF(OR(Historique!$B2794="",Historique!$C2794=""),"",IF(IFERROR(COUNTIF(INDEX(Données!$E$2:$Z$100,0,MATCH(Historique!$B2794,Données!$E$1:$Z$1,0)),Historique!$C2794),0)&gt;0,"OK","⚠ ERREUR"))</f>
        <v/>
      </c>
      <c r="F2794" s="148" t="b">
        <v>0</v>
      </c>
      <c r="J2794" s="2" t="str">
        <f>IF(B2794="","",_xlfn.XLOOKUP(B2794,Données!$P$2:$P$11,Données!$Q$2:$Q$11,""))</f>
        <v/>
      </c>
    </row>
    <row r="2795" spans="1:10" ht="24.75" customHeight="1" x14ac:dyDescent="0.25">
      <c r="A2795" s="100"/>
      <c r="B2795" s="100"/>
      <c r="C2795" s="100"/>
      <c r="D2795" s="105" t="str">
        <f>IF(OR(Historique!$B2795="",Historique!$C2795=""),"",IF(IFERROR(COUNTIF(INDEX(Données!$E$2:$Z$100,0,MATCH(Historique!$B2795,Données!$E$1:$Z$1,0)),Historique!$C2795),0)&gt;0,"OK","⚠ ERREUR"))</f>
        <v/>
      </c>
      <c r="F2795" s="148" t="b">
        <v>0</v>
      </c>
      <c r="J2795" s="2" t="str">
        <f>IF(B2795="","",_xlfn.XLOOKUP(B2795,Données!$P$2:$P$11,Données!$Q$2:$Q$11,""))</f>
        <v/>
      </c>
    </row>
    <row r="2796" spans="1:10" ht="24.75" customHeight="1" x14ac:dyDescent="0.25">
      <c r="A2796" s="100"/>
      <c r="B2796" s="100"/>
      <c r="C2796" s="100"/>
      <c r="D2796" s="105" t="str">
        <f>IF(OR(Historique!$B2796="",Historique!$C2796=""),"",IF(IFERROR(COUNTIF(INDEX(Données!$E$2:$Z$100,0,MATCH(Historique!$B2796,Données!$E$1:$Z$1,0)),Historique!$C2796),0)&gt;0,"OK","⚠ ERREUR"))</f>
        <v/>
      </c>
      <c r="F2796" s="148" t="b">
        <v>0</v>
      </c>
      <c r="J2796" s="2" t="str">
        <f>IF(B2796="","",_xlfn.XLOOKUP(B2796,Données!$P$2:$P$11,Données!$Q$2:$Q$11,""))</f>
        <v/>
      </c>
    </row>
    <row r="2797" spans="1:10" ht="24.75" customHeight="1" x14ac:dyDescent="0.25">
      <c r="A2797" s="100"/>
      <c r="B2797" s="100"/>
      <c r="C2797" s="100"/>
      <c r="D2797" s="105" t="str">
        <f>IF(OR(Historique!$B2797="",Historique!$C2797=""),"",IF(IFERROR(COUNTIF(INDEX(Données!$E$2:$Z$100,0,MATCH(Historique!$B2797,Données!$E$1:$Z$1,0)),Historique!$C2797),0)&gt;0,"OK","⚠ ERREUR"))</f>
        <v/>
      </c>
      <c r="F2797" s="148" t="b">
        <v>0</v>
      </c>
      <c r="J2797" s="2" t="str">
        <f>IF(B2797="","",_xlfn.XLOOKUP(B2797,Données!$P$2:$P$11,Données!$Q$2:$Q$11,""))</f>
        <v/>
      </c>
    </row>
    <row r="2798" spans="1:10" ht="24.75" customHeight="1" x14ac:dyDescent="0.25">
      <c r="A2798" s="100"/>
      <c r="B2798" s="100"/>
      <c r="C2798" s="100"/>
      <c r="D2798" s="105" t="str">
        <f>IF(OR(Historique!$B2798="",Historique!$C2798=""),"",IF(IFERROR(COUNTIF(INDEX(Données!$E$2:$Z$100,0,MATCH(Historique!$B2798,Données!$E$1:$Z$1,0)),Historique!$C2798),0)&gt;0,"OK","⚠ ERREUR"))</f>
        <v/>
      </c>
      <c r="F2798" s="148" t="b">
        <v>0</v>
      </c>
      <c r="J2798" s="2" t="str">
        <f>IF(B2798="","",_xlfn.XLOOKUP(B2798,Données!$P$2:$P$11,Données!$Q$2:$Q$11,""))</f>
        <v/>
      </c>
    </row>
    <row r="2799" spans="1:10" ht="24.75" customHeight="1" x14ac:dyDescent="0.25">
      <c r="A2799" s="100"/>
      <c r="B2799" s="100"/>
      <c r="C2799" s="100"/>
      <c r="D2799" s="105" t="str">
        <f>IF(OR(Historique!$B2799="",Historique!$C2799=""),"",IF(IFERROR(COUNTIF(INDEX(Données!$E$2:$Z$100,0,MATCH(Historique!$B2799,Données!$E$1:$Z$1,0)),Historique!$C2799),0)&gt;0,"OK","⚠ ERREUR"))</f>
        <v/>
      </c>
      <c r="F2799" s="148" t="b">
        <v>0</v>
      </c>
      <c r="J2799" s="2" t="str">
        <f>IF(B2799="","",_xlfn.XLOOKUP(B2799,Données!$P$2:$P$11,Données!$Q$2:$Q$11,""))</f>
        <v/>
      </c>
    </row>
    <row r="2800" spans="1:10" ht="24.75" customHeight="1" x14ac:dyDescent="0.25">
      <c r="A2800" s="100"/>
      <c r="B2800" s="100"/>
      <c r="C2800" s="100"/>
      <c r="D2800" s="105" t="str">
        <f>IF(OR(Historique!$B2800="",Historique!$C2800=""),"",IF(IFERROR(COUNTIF(INDEX(Données!$E$2:$Z$100,0,MATCH(Historique!$B2800,Données!$E$1:$Z$1,0)),Historique!$C2800),0)&gt;0,"OK","⚠ ERREUR"))</f>
        <v/>
      </c>
      <c r="F2800" s="148" t="b">
        <v>0</v>
      </c>
      <c r="J2800" s="2" t="str">
        <f>IF(B2800="","",_xlfn.XLOOKUP(B2800,Données!$P$2:$P$11,Données!$Q$2:$Q$11,""))</f>
        <v/>
      </c>
    </row>
    <row r="2801" spans="1:10" ht="24.75" customHeight="1" x14ac:dyDescent="0.25">
      <c r="A2801" s="100"/>
      <c r="B2801" s="100"/>
      <c r="C2801" s="100"/>
      <c r="D2801" s="105" t="str">
        <f>IF(OR(Historique!$B2801="",Historique!$C2801=""),"",IF(IFERROR(COUNTIF(INDEX(Données!$E$2:$Z$100,0,MATCH(Historique!$B2801,Données!$E$1:$Z$1,0)),Historique!$C2801),0)&gt;0,"OK","⚠ ERREUR"))</f>
        <v/>
      </c>
      <c r="F2801" s="148" t="b">
        <v>0</v>
      </c>
      <c r="J2801" s="2" t="str">
        <f>IF(B2801="","",_xlfn.XLOOKUP(B2801,Données!$P$2:$P$11,Données!$Q$2:$Q$11,""))</f>
        <v/>
      </c>
    </row>
    <row r="2802" spans="1:10" ht="24.75" customHeight="1" x14ac:dyDescent="0.25">
      <c r="A2802" s="100"/>
      <c r="B2802" s="100"/>
      <c r="C2802" s="100"/>
      <c r="D2802" s="105" t="str">
        <f>IF(OR(Historique!$B2802="",Historique!$C2802=""),"",IF(IFERROR(COUNTIF(INDEX(Données!$E$2:$Z$100,0,MATCH(Historique!$B2802,Données!$E$1:$Z$1,0)),Historique!$C2802),0)&gt;0,"OK","⚠ ERREUR"))</f>
        <v/>
      </c>
      <c r="F2802" s="148" t="b">
        <v>0</v>
      </c>
      <c r="J2802" s="2" t="str">
        <f>IF(B2802="","",_xlfn.XLOOKUP(B2802,Données!$P$2:$P$11,Données!$Q$2:$Q$11,""))</f>
        <v/>
      </c>
    </row>
    <row r="2803" spans="1:10" ht="24.75" customHeight="1" x14ac:dyDescent="0.25">
      <c r="A2803" s="100"/>
      <c r="B2803" s="100"/>
      <c r="C2803" s="100"/>
      <c r="D2803" s="105" t="str">
        <f>IF(OR(Historique!$B2803="",Historique!$C2803=""),"",IF(IFERROR(COUNTIF(INDEX(Données!$E$2:$Z$100,0,MATCH(Historique!$B2803,Données!$E$1:$Z$1,0)),Historique!$C2803),0)&gt;0,"OK","⚠ ERREUR"))</f>
        <v/>
      </c>
      <c r="F2803" s="148" t="b">
        <v>0</v>
      </c>
      <c r="J2803" s="2" t="str">
        <f>IF(B2803="","",_xlfn.XLOOKUP(B2803,Données!$P$2:$P$11,Données!$Q$2:$Q$11,""))</f>
        <v/>
      </c>
    </row>
    <row r="2804" spans="1:10" ht="24.75" customHeight="1" x14ac:dyDescent="0.25">
      <c r="A2804" s="100"/>
      <c r="B2804" s="100"/>
      <c r="C2804" s="100"/>
      <c r="D2804" s="105" t="str">
        <f>IF(OR(Historique!$B2804="",Historique!$C2804=""),"",IF(IFERROR(COUNTIF(INDEX(Données!$E$2:$Z$100,0,MATCH(Historique!$B2804,Données!$E$1:$Z$1,0)),Historique!$C2804),0)&gt;0,"OK","⚠ ERREUR"))</f>
        <v/>
      </c>
      <c r="F2804" s="148" t="b">
        <v>0</v>
      </c>
      <c r="J2804" s="2" t="str">
        <f>IF(B2804="","",_xlfn.XLOOKUP(B2804,Données!$P$2:$P$11,Données!$Q$2:$Q$11,""))</f>
        <v/>
      </c>
    </row>
    <row r="2805" spans="1:10" ht="24.75" customHeight="1" x14ac:dyDescent="0.25">
      <c r="A2805" s="100"/>
      <c r="B2805" s="100"/>
      <c r="C2805" s="100"/>
      <c r="D2805" s="105" t="str">
        <f>IF(OR(Historique!$B2805="",Historique!$C2805=""),"",IF(IFERROR(COUNTIF(INDEX(Données!$E$2:$Z$100,0,MATCH(Historique!$B2805,Données!$E$1:$Z$1,0)),Historique!$C2805),0)&gt;0,"OK","⚠ ERREUR"))</f>
        <v/>
      </c>
      <c r="F2805" s="148" t="b">
        <v>0</v>
      </c>
      <c r="J2805" s="2" t="str">
        <f>IF(B2805="","",_xlfn.XLOOKUP(B2805,Données!$P$2:$P$11,Données!$Q$2:$Q$11,""))</f>
        <v/>
      </c>
    </row>
    <row r="2806" spans="1:10" ht="24.75" customHeight="1" x14ac:dyDescent="0.25">
      <c r="A2806" s="100"/>
      <c r="B2806" s="100"/>
      <c r="C2806" s="100"/>
      <c r="D2806" s="105" t="str">
        <f>IF(OR(Historique!$B2806="",Historique!$C2806=""),"",IF(IFERROR(COUNTIF(INDEX(Données!$E$2:$Z$100,0,MATCH(Historique!$B2806,Données!$E$1:$Z$1,0)),Historique!$C2806),0)&gt;0,"OK","⚠ ERREUR"))</f>
        <v/>
      </c>
      <c r="F2806" s="148" t="b">
        <v>0</v>
      </c>
      <c r="J2806" s="2" t="str">
        <f>IF(B2806="","",_xlfn.XLOOKUP(B2806,Données!$P$2:$P$11,Données!$Q$2:$Q$11,""))</f>
        <v/>
      </c>
    </row>
    <row r="2807" spans="1:10" ht="24.75" customHeight="1" x14ac:dyDescent="0.25">
      <c r="A2807" s="100"/>
      <c r="B2807" s="100"/>
      <c r="C2807" s="100"/>
      <c r="D2807" s="105" t="str">
        <f>IF(OR(Historique!$B2807="",Historique!$C2807=""),"",IF(IFERROR(COUNTIF(INDEX(Données!$E$2:$Z$100,0,MATCH(Historique!$B2807,Données!$E$1:$Z$1,0)),Historique!$C2807),0)&gt;0,"OK","⚠ ERREUR"))</f>
        <v/>
      </c>
      <c r="F2807" s="148" t="b">
        <v>0</v>
      </c>
      <c r="J2807" s="2" t="str">
        <f>IF(B2807="","",_xlfn.XLOOKUP(B2807,Données!$P$2:$P$11,Données!$Q$2:$Q$11,""))</f>
        <v/>
      </c>
    </row>
    <row r="2808" spans="1:10" ht="24.75" customHeight="1" x14ac:dyDescent="0.25">
      <c r="A2808" s="100"/>
      <c r="B2808" s="100"/>
      <c r="C2808" s="100"/>
      <c r="D2808" s="105" t="str">
        <f>IF(OR(Historique!$B2808="",Historique!$C2808=""),"",IF(IFERROR(COUNTIF(INDEX(Données!$E$2:$Z$100,0,MATCH(Historique!$B2808,Données!$E$1:$Z$1,0)),Historique!$C2808),0)&gt;0,"OK","⚠ ERREUR"))</f>
        <v/>
      </c>
      <c r="F2808" s="148" t="b">
        <v>0</v>
      </c>
      <c r="J2808" s="2" t="str">
        <f>IF(B2808="","",_xlfn.XLOOKUP(B2808,Données!$P$2:$P$11,Données!$Q$2:$Q$11,""))</f>
        <v/>
      </c>
    </row>
    <row r="2809" spans="1:10" ht="24.75" customHeight="1" x14ac:dyDescent="0.25">
      <c r="A2809" s="100"/>
      <c r="B2809" s="100"/>
      <c r="C2809" s="100"/>
      <c r="D2809" s="105" t="str">
        <f>IF(OR(Historique!$B2809="",Historique!$C2809=""),"",IF(IFERROR(COUNTIF(INDEX(Données!$E$2:$Z$100,0,MATCH(Historique!$B2809,Données!$E$1:$Z$1,0)),Historique!$C2809),0)&gt;0,"OK","⚠ ERREUR"))</f>
        <v/>
      </c>
      <c r="F2809" s="148" t="b">
        <v>0</v>
      </c>
      <c r="J2809" s="2" t="str">
        <f>IF(B2809="","",_xlfn.XLOOKUP(B2809,Données!$P$2:$P$11,Données!$Q$2:$Q$11,""))</f>
        <v/>
      </c>
    </row>
    <row r="2810" spans="1:10" ht="24.75" customHeight="1" x14ac:dyDescent="0.25">
      <c r="A2810" s="100"/>
      <c r="B2810" s="100"/>
      <c r="C2810" s="100"/>
      <c r="D2810" s="105" t="str">
        <f>IF(OR(Historique!$B2810="",Historique!$C2810=""),"",IF(IFERROR(COUNTIF(INDEX(Données!$E$2:$Z$100,0,MATCH(Historique!$B2810,Données!$E$1:$Z$1,0)),Historique!$C2810),0)&gt;0,"OK","⚠ ERREUR"))</f>
        <v/>
      </c>
      <c r="F2810" s="148" t="b">
        <v>0</v>
      </c>
      <c r="J2810" s="2" t="str">
        <f>IF(B2810="","",_xlfn.XLOOKUP(B2810,Données!$P$2:$P$11,Données!$Q$2:$Q$11,""))</f>
        <v/>
      </c>
    </row>
    <row r="2811" spans="1:10" ht="24.75" customHeight="1" x14ac:dyDescent="0.25">
      <c r="A2811" s="100"/>
      <c r="B2811" s="100"/>
      <c r="C2811" s="100"/>
      <c r="D2811" s="105" t="str">
        <f>IF(OR(Historique!$B2811="",Historique!$C2811=""),"",IF(IFERROR(COUNTIF(INDEX(Données!$E$2:$Z$100,0,MATCH(Historique!$B2811,Données!$E$1:$Z$1,0)),Historique!$C2811),0)&gt;0,"OK","⚠ ERREUR"))</f>
        <v/>
      </c>
      <c r="F2811" s="148" t="b">
        <v>0</v>
      </c>
      <c r="J2811" s="2" t="str">
        <f>IF(B2811="","",_xlfn.XLOOKUP(B2811,Données!$P$2:$P$11,Données!$Q$2:$Q$11,""))</f>
        <v/>
      </c>
    </row>
    <row r="2812" spans="1:10" ht="24.75" customHeight="1" x14ac:dyDescent="0.25">
      <c r="A2812" s="100"/>
      <c r="B2812" s="100"/>
      <c r="C2812" s="100"/>
      <c r="D2812" s="105" t="str">
        <f>IF(OR(Historique!$B2812="",Historique!$C2812=""),"",IF(IFERROR(COUNTIF(INDEX(Données!$E$2:$Z$100,0,MATCH(Historique!$B2812,Données!$E$1:$Z$1,0)),Historique!$C2812),0)&gt;0,"OK","⚠ ERREUR"))</f>
        <v/>
      </c>
      <c r="F2812" s="148" t="b">
        <v>0</v>
      </c>
      <c r="J2812" s="2" t="str">
        <f>IF(B2812="","",_xlfn.XLOOKUP(B2812,Données!$P$2:$P$11,Données!$Q$2:$Q$11,""))</f>
        <v/>
      </c>
    </row>
    <row r="2813" spans="1:10" ht="24.75" customHeight="1" x14ac:dyDescent="0.25">
      <c r="A2813" s="100"/>
      <c r="B2813" s="100"/>
      <c r="C2813" s="100"/>
      <c r="D2813" s="105" t="str">
        <f>IF(OR(Historique!$B2813="",Historique!$C2813=""),"",IF(IFERROR(COUNTIF(INDEX(Données!$E$2:$Z$100,0,MATCH(Historique!$B2813,Données!$E$1:$Z$1,0)),Historique!$C2813),0)&gt;0,"OK","⚠ ERREUR"))</f>
        <v/>
      </c>
      <c r="F2813" s="148" t="b">
        <v>0</v>
      </c>
      <c r="J2813" s="2" t="str">
        <f>IF(B2813="","",_xlfn.XLOOKUP(B2813,Données!$P$2:$P$11,Données!$Q$2:$Q$11,""))</f>
        <v/>
      </c>
    </row>
    <row r="2814" spans="1:10" ht="24.75" customHeight="1" x14ac:dyDescent="0.25">
      <c r="A2814" s="100"/>
      <c r="B2814" s="100"/>
      <c r="C2814" s="100"/>
      <c r="D2814" s="105" t="str">
        <f>IF(OR(Historique!$B2814="",Historique!$C2814=""),"",IF(IFERROR(COUNTIF(INDEX(Données!$E$2:$Z$100,0,MATCH(Historique!$B2814,Données!$E$1:$Z$1,0)),Historique!$C2814),0)&gt;0,"OK","⚠ ERREUR"))</f>
        <v/>
      </c>
      <c r="F2814" s="148" t="b">
        <v>0</v>
      </c>
      <c r="J2814" s="2" t="str">
        <f>IF(B2814="","",_xlfn.XLOOKUP(B2814,Données!$P$2:$P$11,Données!$Q$2:$Q$11,""))</f>
        <v/>
      </c>
    </row>
    <row r="2815" spans="1:10" ht="24.75" customHeight="1" x14ac:dyDescent="0.25">
      <c r="A2815" s="100"/>
      <c r="B2815" s="100"/>
      <c r="C2815" s="100"/>
      <c r="D2815" s="105" t="str">
        <f>IF(OR(Historique!$B2815="",Historique!$C2815=""),"",IF(IFERROR(COUNTIF(INDEX(Données!$E$2:$Z$100,0,MATCH(Historique!$B2815,Données!$E$1:$Z$1,0)),Historique!$C2815),0)&gt;0,"OK","⚠ ERREUR"))</f>
        <v/>
      </c>
      <c r="F2815" s="148" t="b">
        <v>0</v>
      </c>
      <c r="J2815" s="2" t="str">
        <f>IF(B2815="","",_xlfn.XLOOKUP(B2815,Données!$P$2:$P$11,Données!$Q$2:$Q$11,""))</f>
        <v/>
      </c>
    </row>
    <row r="2816" spans="1:10" ht="24.75" customHeight="1" x14ac:dyDescent="0.25">
      <c r="A2816" s="100"/>
      <c r="B2816" s="100"/>
      <c r="C2816" s="100"/>
      <c r="D2816" s="105" t="str">
        <f>IF(OR(Historique!$B2816="",Historique!$C2816=""),"",IF(IFERROR(COUNTIF(INDEX(Données!$E$2:$Z$100,0,MATCH(Historique!$B2816,Données!$E$1:$Z$1,0)),Historique!$C2816),0)&gt;0,"OK","⚠ ERREUR"))</f>
        <v/>
      </c>
      <c r="F2816" s="148" t="b">
        <v>0</v>
      </c>
      <c r="J2816" s="2" t="str">
        <f>IF(B2816="","",_xlfn.XLOOKUP(B2816,Données!$P$2:$P$11,Données!$Q$2:$Q$11,""))</f>
        <v/>
      </c>
    </row>
    <row r="2817" spans="1:10" ht="24.75" customHeight="1" x14ac:dyDescent="0.25">
      <c r="A2817" s="100"/>
      <c r="B2817" s="100"/>
      <c r="C2817" s="100"/>
      <c r="D2817" s="105" t="str">
        <f>IF(OR(Historique!$B2817="",Historique!$C2817=""),"",IF(IFERROR(COUNTIF(INDEX(Données!$E$2:$Z$100,0,MATCH(Historique!$B2817,Données!$E$1:$Z$1,0)),Historique!$C2817),0)&gt;0,"OK","⚠ ERREUR"))</f>
        <v/>
      </c>
      <c r="F2817" s="148" t="b">
        <v>0</v>
      </c>
      <c r="J2817" s="2" t="str">
        <f>IF(B2817="","",_xlfn.XLOOKUP(B2817,Données!$P$2:$P$11,Données!$Q$2:$Q$11,""))</f>
        <v/>
      </c>
    </row>
    <row r="2818" spans="1:10" ht="24.75" customHeight="1" x14ac:dyDescent="0.25">
      <c r="A2818" s="100"/>
      <c r="B2818" s="100"/>
      <c r="C2818" s="100"/>
      <c r="D2818" s="105" t="str">
        <f>IF(OR(Historique!$B2818="",Historique!$C2818=""),"",IF(IFERROR(COUNTIF(INDEX(Données!$E$2:$Z$100,0,MATCH(Historique!$B2818,Données!$E$1:$Z$1,0)),Historique!$C2818),0)&gt;0,"OK","⚠ ERREUR"))</f>
        <v/>
      </c>
      <c r="F2818" s="148" t="b">
        <v>0</v>
      </c>
      <c r="J2818" s="2" t="str">
        <f>IF(B2818="","",_xlfn.XLOOKUP(B2818,Données!$P$2:$P$11,Données!$Q$2:$Q$11,""))</f>
        <v/>
      </c>
    </row>
    <row r="2819" spans="1:10" ht="24.75" customHeight="1" x14ac:dyDescent="0.25">
      <c r="A2819" s="100"/>
      <c r="B2819" s="100"/>
      <c r="C2819" s="100"/>
      <c r="D2819" s="105" t="str">
        <f>IF(OR(Historique!$B2819="",Historique!$C2819=""),"",IF(IFERROR(COUNTIF(INDEX(Données!$E$2:$Z$100,0,MATCH(Historique!$B2819,Données!$E$1:$Z$1,0)),Historique!$C2819),0)&gt;0,"OK","⚠ ERREUR"))</f>
        <v/>
      </c>
      <c r="F2819" s="148" t="b">
        <v>0</v>
      </c>
      <c r="J2819" s="2" t="str">
        <f>IF(B2819="","",_xlfn.XLOOKUP(B2819,Données!$P$2:$P$11,Données!$Q$2:$Q$11,""))</f>
        <v/>
      </c>
    </row>
    <row r="2820" spans="1:10" ht="24.75" customHeight="1" x14ac:dyDescent="0.25">
      <c r="A2820" s="100"/>
      <c r="B2820" s="100"/>
      <c r="C2820" s="100"/>
      <c r="D2820" s="105" t="str">
        <f>IF(OR(Historique!$B2820="",Historique!$C2820=""),"",IF(IFERROR(COUNTIF(INDEX(Données!$E$2:$Z$100,0,MATCH(Historique!$B2820,Données!$E$1:$Z$1,0)),Historique!$C2820),0)&gt;0,"OK","⚠ ERREUR"))</f>
        <v/>
      </c>
      <c r="F2820" s="148" t="b">
        <v>0</v>
      </c>
      <c r="J2820" s="2" t="str">
        <f>IF(B2820="","",_xlfn.XLOOKUP(B2820,Données!$P$2:$P$11,Données!$Q$2:$Q$11,""))</f>
        <v/>
      </c>
    </row>
    <row r="2821" spans="1:10" ht="24.75" customHeight="1" x14ac:dyDescent="0.25">
      <c r="A2821" s="100"/>
      <c r="B2821" s="100"/>
      <c r="C2821" s="100"/>
      <c r="D2821" s="105" t="str">
        <f>IF(OR(Historique!$B2821="",Historique!$C2821=""),"",IF(IFERROR(COUNTIF(INDEX(Données!$E$2:$Z$100,0,MATCH(Historique!$B2821,Données!$E$1:$Z$1,0)),Historique!$C2821),0)&gt;0,"OK","⚠ ERREUR"))</f>
        <v/>
      </c>
      <c r="F2821" s="148" t="b">
        <v>0</v>
      </c>
      <c r="J2821" s="2" t="str">
        <f>IF(B2821="","",_xlfn.XLOOKUP(B2821,Données!$P$2:$P$11,Données!$Q$2:$Q$11,""))</f>
        <v/>
      </c>
    </row>
    <row r="2822" spans="1:10" ht="24.75" customHeight="1" x14ac:dyDescent="0.25">
      <c r="A2822" s="100"/>
      <c r="B2822" s="100"/>
      <c r="C2822" s="100"/>
      <c r="D2822" s="105" t="str">
        <f>IF(OR(Historique!$B2822="",Historique!$C2822=""),"",IF(IFERROR(COUNTIF(INDEX(Données!$E$2:$Z$100,0,MATCH(Historique!$B2822,Données!$E$1:$Z$1,0)),Historique!$C2822),0)&gt;0,"OK","⚠ ERREUR"))</f>
        <v/>
      </c>
      <c r="F2822" s="148" t="b">
        <v>0</v>
      </c>
      <c r="J2822" s="2" t="str">
        <f>IF(B2822="","",_xlfn.XLOOKUP(B2822,Données!$P$2:$P$11,Données!$Q$2:$Q$11,""))</f>
        <v/>
      </c>
    </row>
    <row r="2823" spans="1:10" ht="24.75" customHeight="1" x14ac:dyDescent="0.25">
      <c r="A2823" s="100"/>
      <c r="B2823" s="100"/>
      <c r="C2823" s="100"/>
      <c r="D2823" s="105" t="str">
        <f>IF(OR(Historique!$B2823="",Historique!$C2823=""),"",IF(IFERROR(COUNTIF(INDEX(Données!$E$2:$Z$100,0,MATCH(Historique!$B2823,Données!$E$1:$Z$1,0)),Historique!$C2823),0)&gt;0,"OK","⚠ ERREUR"))</f>
        <v/>
      </c>
      <c r="F2823" s="148" t="b">
        <v>0</v>
      </c>
      <c r="J2823" s="2" t="str">
        <f>IF(B2823="","",_xlfn.XLOOKUP(B2823,Données!$P$2:$P$11,Données!$Q$2:$Q$11,""))</f>
        <v/>
      </c>
    </row>
    <row r="2824" spans="1:10" ht="24.75" customHeight="1" x14ac:dyDescent="0.25">
      <c r="A2824" s="100"/>
      <c r="B2824" s="100"/>
      <c r="C2824" s="100"/>
      <c r="D2824" s="105" t="str">
        <f>IF(OR(Historique!$B2824="",Historique!$C2824=""),"",IF(IFERROR(COUNTIF(INDEX(Données!$E$2:$Z$100,0,MATCH(Historique!$B2824,Données!$E$1:$Z$1,0)),Historique!$C2824),0)&gt;0,"OK","⚠ ERREUR"))</f>
        <v/>
      </c>
      <c r="F2824" s="148" t="b">
        <v>0</v>
      </c>
      <c r="J2824" s="2" t="str">
        <f>IF(B2824="","",_xlfn.XLOOKUP(B2824,Données!$P$2:$P$11,Données!$Q$2:$Q$11,""))</f>
        <v/>
      </c>
    </row>
    <row r="2825" spans="1:10" ht="24.75" customHeight="1" x14ac:dyDescent="0.25">
      <c r="A2825" s="100"/>
      <c r="B2825" s="100"/>
      <c r="C2825" s="100"/>
      <c r="D2825" s="105" t="str">
        <f>IF(OR(Historique!$B2825="",Historique!$C2825=""),"",IF(IFERROR(COUNTIF(INDEX(Données!$E$2:$Z$100,0,MATCH(Historique!$B2825,Données!$E$1:$Z$1,0)),Historique!$C2825),0)&gt;0,"OK","⚠ ERREUR"))</f>
        <v/>
      </c>
      <c r="F2825" s="148" t="b">
        <v>0</v>
      </c>
      <c r="J2825" s="2" t="str">
        <f>IF(B2825="","",_xlfn.XLOOKUP(B2825,Données!$P$2:$P$11,Données!$Q$2:$Q$11,""))</f>
        <v/>
      </c>
    </row>
    <row r="2826" spans="1:10" ht="24.75" customHeight="1" x14ac:dyDescent="0.25">
      <c r="A2826" s="100"/>
      <c r="B2826" s="100"/>
      <c r="C2826" s="100"/>
      <c r="D2826" s="105" t="str">
        <f>IF(OR(Historique!$B2826="",Historique!$C2826=""),"",IF(IFERROR(COUNTIF(INDEX(Données!$E$2:$Z$100,0,MATCH(Historique!$B2826,Données!$E$1:$Z$1,0)),Historique!$C2826),0)&gt;0,"OK","⚠ ERREUR"))</f>
        <v/>
      </c>
      <c r="F2826" s="148" t="b">
        <v>0</v>
      </c>
      <c r="J2826" s="2" t="str">
        <f>IF(B2826="","",_xlfn.XLOOKUP(B2826,Données!$P$2:$P$11,Données!$Q$2:$Q$11,""))</f>
        <v/>
      </c>
    </row>
    <row r="2827" spans="1:10" ht="24.75" customHeight="1" x14ac:dyDescent="0.25">
      <c r="A2827" s="100"/>
      <c r="B2827" s="100"/>
      <c r="C2827" s="100"/>
      <c r="D2827" s="105" t="str">
        <f>IF(OR(Historique!$B2827="",Historique!$C2827=""),"",IF(IFERROR(COUNTIF(INDEX(Données!$E$2:$Z$100,0,MATCH(Historique!$B2827,Données!$E$1:$Z$1,0)),Historique!$C2827),0)&gt;0,"OK","⚠ ERREUR"))</f>
        <v/>
      </c>
      <c r="F2827" s="148" t="b">
        <v>0</v>
      </c>
      <c r="J2827" s="2" t="str">
        <f>IF(B2827="","",_xlfn.XLOOKUP(B2827,Données!$P$2:$P$11,Données!$Q$2:$Q$11,""))</f>
        <v/>
      </c>
    </row>
    <row r="2828" spans="1:10" ht="24.75" customHeight="1" x14ac:dyDescent="0.25">
      <c r="A2828" s="100"/>
      <c r="B2828" s="100"/>
      <c r="C2828" s="100"/>
      <c r="D2828" s="105" t="str">
        <f>IF(OR(Historique!$B2828="",Historique!$C2828=""),"",IF(IFERROR(COUNTIF(INDEX(Données!$E$2:$Z$100,0,MATCH(Historique!$B2828,Données!$E$1:$Z$1,0)),Historique!$C2828),0)&gt;0,"OK","⚠ ERREUR"))</f>
        <v/>
      </c>
      <c r="F2828" s="148" t="b">
        <v>0</v>
      </c>
      <c r="J2828" s="2" t="str">
        <f>IF(B2828="","",_xlfn.XLOOKUP(B2828,Données!$P$2:$P$11,Données!$Q$2:$Q$11,""))</f>
        <v/>
      </c>
    </row>
    <row r="2829" spans="1:10" ht="24.75" customHeight="1" x14ac:dyDescent="0.25">
      <c r="A2829" s="100"/>
      <c r="B2829" s="100"/>
      <c r="C2829" s="100"/>
      <c r="D2829" s="105" t="str">
        <f>IF(OR(Historique!$B2829="",Historique!$C2829=""),"",IF(IFERROR(COUNTIF(INDEX(Données!$E$2:$Z$100,0,MATCH(Historique!$B2829,Données!$E$1:$Z$1,0)),Historique!$C2829),0)&gt;0,"OK","⚠ ERREUR"))</f>
        <v/>
      </c>
      <c r="F2829" s="148" t="b">
        <v>0</v>
      </c>
      <c r="J2829" s="2" t="str">
        <f>IF(B2829="","",_xlfn.XLOOKUP(B2829,Données!$P$2:$P$11,Données!$Q$2:$Q$11,""))</f>
        <v/>
      </c>
    </row>
    <row r="2830" spans="1:10" ht="24.75" customHeight="1" x14ac:dyDescent="0.25">
      <c r="A2830" s="100"/>
      <c r="B2830" s="100"/>
      <c r="C2830" s="100"/>
      <c r="D2830" s="105" t="str">
        <f>IF(OR(Historique!$B2830="",Historique!$C2830=""),"",IF(IFERROR(COUNTIF(INDEX(Données!$E$2:$Z$100,0,MATCH(Historique!$B2830,Données!$E$1:$Z$1,0)),Historique!$C2830),0)&gt;0,"OK","⚠ ERREUR"))</f>
        <v/>
      </c>
      <c r="F2830" s="148" t="b">
        <v>0</v>
      </c>
      <c r="J2830" s="2" t="str">
        <f>IF(B2830="","",_xlfn.XLOOKUP(B2830,Données!$P$2:$P$11,Données!$Q$2:$Q$11,""))</f>
        <v/>
      </c>
    </row>
    <row r="2831" spans="1:10" ht="24.75" customHeight="1" x14ac:dyDescent="0.25">
      <c r="A2831" s="100"/>
      <c r="B2831" s="100"/>
      <c r="C2831" s="100"/>
      <c r="D2831" s="105" t="str">
        <f>IF(OR(Historique!$B2831="",Historique!$C2831=""),"",IF(IFERROR(COUNTIF(INDEX(Données!$E$2:$Z$100,0,MATCH(Historique!$B2831,Données!$E$1:$Z$1,0)),Historique!$C2831),0)&gt;0,"OK","⚠ ERREUR"))</f>
        <v/>
      </c>
      <c r="F2831" s="148" t="b">
        <v>0</v>
      </c>
      <c r="J2831" s="2" t="str">
        <f>IF(B2831="","",_xlfn.XLOOKUP(B2831,Données!$P$2:$P$11,Données!$Q$2:$Q$11,""))</f>
        <v/>
      </c>
    </row>
    <row r="2832" spans="1:10" ht="24.75" customHeight="1" x14ac:dyDescent="0.25">
      <c r="A2832" s="100"/>
      <c r="B2832" s="100"/>
      <c r="C2832" s="100"/>
      <c r="D2832" s="105" t="str">
        <f>IF(OR(Historique!$B2832="",Historique!$C2832=""),"",IF(IFERROR(COUNTIF(INDEX(Données!$E$2:$Z$100,0,MATCH(Historique!$B2832,Données!$E$1:$Z$1,0)),Historique!$C2832),0)&gt;0,"OK","⚠ ERREUR"))</f>
        <v/>
      </c>
      <c r="F2832" s="148" t="b">
        <v>0</v>
      </c>
      <c r="J2832" s="2" t="str">
        <f>IF(B2832="","",_xlfn.XLOOKUP(B2832,Données!$P$2:$P$11,Données!$Q$2:$Q$11,""))</f>
        <v/>
      </c>
    </row>
    <row r="2833" spans="1:10" ht="24.75" customHeight="1" x14ac:dyDescent="0.25">
      <c r="A2833" s="100"/>
      <c r="B2833" s="100"/>
      <c r="C2833" s="100"/>
      <c r="D2833" s="105" t="str">
        <f>IF(OR(Historique!$B2833="",Historique!$C2833=""),"",IF(IFERROR(COUNTIF(INDEX(Données!$E$2:$Z$100,0,MATCH(Historique!$B2833,Données!$E$1:$Z$1,0)),Historique!$C2833),0)&gt;0,"OK","⚠ ERREUR"))</f>
        <v/>
      </c>
      <c r="F2833" s="148" t="b">
        <v>0</v>
      </c>
      <c r="J2833" s="2" t="str">
        <f>IF(B2833="","",_xlfn.XLOOKUP(B2833,Données!$P$2:$P$11,Données!$Q$2:$Q$11,""))</f>
        <v/>
      </c>
    </row>
    <row r="2834" spans="1:10" ht="24.75" customHeight="1" x14ac:dyDescent="0.25">
      <c r="A2834" s="100"/>
      <c r="B2834" s="100"/>
      <c r="C2834" s="100"/>
      <c r="D2834" s="105" t="str">
        <f>IF(OR(Historique!$B2834="",Historique!$C2834=""),"",IF(IFERROR(COUNTIF(INDEX(Données!$E$2:$Z$100,0,MATCH(Historique!$B2834,Données!$E$1:$Z$1,0)),Historique!$C2834),0)&gt;0,"OK","⚠ ERREUR"))</f>
        <v/>
      </c>
      <c r="F2834" s="148" t="b">
        <v>0</v>
      </c>
      <c r="J2834" s="2" t="str">
        <f>IF(B2834="","",_xlfn.XLOOKUP(B2834,Données!$P$2:$P$11,Données!$Q$2:$Q$11,""))</f>
        <v/>
      </c>
    </row>
    <row r="2835" spans="1:10" ht="24.75" customHeight="1" x14ac:dyDescent="0.25">
      <c r="A2835" s="100"/>
      <c r="B2835" s="100"/>
      <c r="C2835" s="100"/>
      <c r="D2835" s="105" t="str">
        <f>IF(OR(Historique!$B2835="",Historique!$C2835=""),"",IF(IFERROR(COUNTIF(INDEX(Données!$E$2:$Z$100,0,MATCH(Historique!$B2835,Données!$E$1:$Z$1,0)),Historique!$C2835),0)&gt;0,"OK","⚠ ERREUR"))</f>
        <v/>
      </c>
      <c r="F2835" s="148" t="b">
        <v>0</v>
      </c>
      <c r="J2835" s="2" t="str">
        <f>IF(B2835="","",_xlfn.XLOOKUP(B2835,Données!$P$2:$P$11,Données!$Q$2:$Q$11,""))</f>
        <v/>
      </c>
    </row>
    <row r="2836" spans="1:10" ht="24.75" customHeight="1" x14ac:dyDescent="0.25">
      <c r="A2836" s="100"/>
      <c r="B2836" s="100"/>
      <c r="C2836" s="100"/>
      <c r="D2836" s="105" t="str">
        <f>IF(OR(Historique!$B2836="",Historique!$C2836=""),"",IF(IFERROR(COUNTIF(INDEX(Données!$E$2:$Z$100,0,MATCH(Historique!$B2836,Données!$E$1:$Z$1,0)),Historique!$C2836),0)&gt;0,"OK","⚠ ERREUR"))</f>
        <v/>
      </c>
      <c r="F2836" s="148" t="b">
        <v>0</v>
      </c>
      <c r="J2836" s="2" t="str">
        <f>IF(B2836="","",_xlfn.XLOOKUP(B2836,Données!$P$2:$P$11,Données!$Q$2:$Q$11,""))</f>
        <v/>
      </c>
    </row>
    <row r="2837" spans="1:10" ht="24.75" customHeight="1" x14ac:dyDescent="0.25">
      <c r="A2837" s="100"/>
      <c r="B2837" s="100"/>
      <c r="C2837" s="100"/>
      <c r="D2837" s="105" t="str">
        <f>IF(OR(Historique!$B2837="",Historique!$C2837=""),"",IF(IFERROR(COUNTIF(INDEX(Données!$E$2:$Z$100,0,MATCH(Historique!$B2837,Données!$E$1:$Z$1,0)),Historique!$C2837),0)&gt;0,"OK","⚠ ERREUR"))</f>
        <v/>
      </c>
      <c r="F2837" s="148" t="b">
        <v>0</v>
      </c>
      <c r="J2837" s="2" t="str">
        <f>IF(B2837="","",_xlfn.XLOOKUP(B2837,Données!$P$2:$P$11,Données!$Q$2:$Q$11,""))</f>
        <v/>
      </c>
    </row>
    <row r="2838" spans="1:10" ht="24.75" customHeight="1" x14ac:dyDescent="0.25">
      <c r="A2838" s="100"/>
      <c r="B2838" s="100"/>
      <c r="C2838" s="100"/>
      <c r="D2838" s="105" t="str">
        <f>IF(OR(Historique!$B2838="",Historique!$C2838=""),"",IF(IFERROR(COUNTIF(INDEX(Données!$E$2:$Z$100,0,MATCH(Historique!$B2838,Données!$E$1:$Z$1,0)),Historique!$C2838),0)&gt;0,"OK","⚠ ERREUR"))</f>
        <v/>
      </c>
      <c r="F2838" s="148" t="b">
        <v>0</v>
      </c>
      <c r="J2838" s="2" t="str">
        <f>IF(B2838="","",_xlfn.XLOOKUP(B2838,Données!$P$2:$P$11,Données!$Q$2:$Q$11,""))</f>
        <v/>
      </c>
    </row>
    <row r="2839" spans="1:10" ht="24.75" customHeight="1" x14ac:dyDescent="0.25">
      <c r="A2839" s="100"/>
      <c r="B2839" s="100"/>
      <c r="C2839" s="100"/>
      <c r="D2839" s="105" t="str">
        <f>IF(OR(Historique!$B2839="",Historique!$C2839=""),"",IF(IFERROR(COUNTIF(INDEX(Données!$E$2:$Z$100,0,MATCH(Historique!$B2839,Données!$E$1:$Z$1,0)),Historique!$C2839),0)&gt;0,"OK","⚠ ERREUR"))</f>
        <v/>
      </c>
      <c r="F2839" s="148" t="b">
        <v>0</v>
      </c>
      <c r="J2839" s="2" t="str">
        <f>IF(B2839="","",_xlfn.XLOOKUP(B2839,Données!$P$2:$P$11,Données!$Q$2:$Q$11,""))</f>
        <v/>
      </c>
    </row>
    <row r="2840" spans="1:10" ht="24.75" customHeight="1" x14ac:dyDescent="0.25">
      <c r="A2840" s="100"/>
      <c r="B2840" s="100"/>
      <c r="C2840" s="100"/>
      <c r="D2840" s="105" t="str">
        <f>IF(OR(Historique!$B2840="",Historique!$C2840=""),"",IF(IFERROR(COUNTIF(INDEX(Données!$E$2:$Z$100,0,MATCH(Historique!$B2840,Données!$E$1:$Z$1,0)),Historique!$C2840),0)&gt;0,"OK","⚠ ERREUR"))</f>
        <v/>
      </c>
      <c r="F2840" s="148" t="b">
        <v>0</v>
      </c>
      <c r="J2840" s="2" t="str">
        <f>IF(B2840="","",_xlfn.XLOOKUP(B2840,Données!$P$2:$P$11,Données!$Q$2:$Q$11,""))</f>
        <v/>
      </c>
    </row>
    <row r="2841" spans="1:10" ht="24.75" customHeight="1" x14ac:dyDescent="0.25">
      <c r="A2841" s="100"/>
      <c r="B2841" s="100"/>
      <c r="C2841" s="100"/>
      <c r="D2841" s="105" t="str">
        <f>IF(OR(Historique!$B2841="",Historique!$C2841=""),"",IF(IFERROR(COUNTIF(INDEX(Données!$E$2:$Z$100,0,MATCH(Historique!$B2841,Données!$E$1:$Z$1,0)),Historique!$C2841),0)&gt;0,"OK","⚠ ERREUR"))</f>
        <v/>
      </c>
      <c r="F2841" s="148" t="b">
        <v>0</v>
      </c>
      <c r="J2841" s="2" t="str">
        <f>IF(B2841="","",_xlfn.XLOOKUP(B2841,Données!$P$2:$P$11,Données!$Q$2:$Q$11,""))</f>
        <v/>
      </c>
    </row>
    <row r="2842" spans="1:10" ht="24.75" customHeight="1" x14ac:dyDescent="0.25">
      <c r="A2842" s="100"/>
      <c r="B2842" s="100"/>
      <c r="C2842" s="100"/>
      <c r="D2842" s="105" t="str">
        <f>IF(OR(Historique!$B2842="",Historique!$C2842=""),"",IF(IFERROR(COUNTIF(INDEX(Données!$E$2:$Z$100,0,MATCH(Historique!$B2842,Données!$E$1:$Z$1,0)),Historique!$C2842),0)&gt;0,"OK","⚠ ERREUR"))</f>
        <v/>
      </c>
      <c r="F2842" s="148" t="b">
        <v>0</v>
      </c>
      <c r="J2842" s="2" t="str">
        <f>IF(B2842="","",_xlfn.XLOOKUP(B2842,Données!$P$2:$P$11,Données!$Q$2:$Q$11,""))</f>
        <v/>
      </c>
    </row>
    <row r="2843" spans="1:10" ht="24.75" customHeight="1" x14ac:dyDescent="0.25">
      <c r="A2843" s="100"/>
      <c r="B2843" s="100"/>
      <c r="C2843" s="100"/>
      <c r="D2843" s="105" t="str">
        <f>IF(OR(Historique!$B2843="",Historique!$C2843=""),"",IF(IFERROR(COUNTIF(INDEX(Données!$E$2:$Z$100,0,MATCH(Historique!$B2843,Données!$E$1:$Z$1,0)),Historique!$C2843),0)&gt;0,"OK","⚠ ERREUR"))</f>
        <v/>
      </c>
      <c r="F2843" s="148" t="b">
        <v>0</v>
      </c>
      <c r="J2843" s="2" t="str">
        <f>IF(B2843="","",_xlfn.XLOOKUP(B2843,Données!$P$2:$P$11,Données!$Q$2:$Q$11,""))</f>
        <v/>
      </c>
    </row>
    <row r="2844" spans="1:10" ht="24.75" customHeight="1" x14ac:dyDescent="0.25">
      <c r="A2844" s="100"/>
      <c r="B2844" s="100"/>
      <c r="C2844" s="100"/>
      <c r="D2844" s="105" t="str">
        <f>IF(OR(Historique!$B2844="",Historique!$C2844=""),"",IF(IFERROR(COUNTIF(INDEX(Données!$E$2:$Z$100,0,MATCH(Historique!$B2844,Données!$E$1:$Z$1,0)),Historique!$C2844),0)&gt;0,"OK","⚠ ERREUR"))</f>
        <v/>
      </c>
      <c r="F2844" s="148" t="b">
        <v>0</v>
      </c>
      <c r="J2844" s="2" t="str">
        <f>IF(B2844="","",_xlfn.XLOOKUP(B2844,Données!$P$2:$P$11,Données!$Q$2:$Q$11,""))</f>
        <v/>
      </c>
    </row>
    <row r="2845" spans="1:10" ht="24.75" customHeight="1" x14ac:dyDescent="0.25">
      <c r="A2845" s="100"/>
      <c r="B2845" s="100"/>
      <c r="C2845" s="100"/>
      <c r="D2845" s="105" t="str">
        <f>IF(OR(Historique!$B2845="",Historique!$C2845=""),"",IF(IFERROR(COUNTIF(INDEX(Données!$E$2:$Z$100,0,MATCH(Historique!$B2845,Données!$E$1:$Z$1,0)),Historique!$C2845),0)&gt;0,"OK","⚠ ERREUR"))</f>
        <v/>
      </c>
      <c r="F2845" s="148" t="b">
        <v>0</v>
      </c>
      <c r="J2845" s="2" t="str">
        <f>IF(B2845="","",_xlfn.XLOOKUP(B2845,Données!$P$2:$P$11,Données!$Q$2:$Q$11,""))</f>
        <v/>
      </c>
    </row>
    <row r="2846" spans="1:10" ht="24.75" customHeight="1" x14ac:dyDescent="0.25">
      <c r="A2846" s="100"/>
      <c r="B2846" s="100"/>
      <c r="C2846" s="100"/>
      <c r="D2846" s="105" t="str">
        <f>IF(OR(Historique!$B2846="",Historique!$C2846=""),"",IF(IFERROR(COUNTIF(INDEX(Données!$E$2:$Z$100,0,MATCH(Historique!$B2846,Données!$E$1:$Z$1,0)),Historique!$C2846),0)&gt;0,"OK","⚠ ERREUR"))</f>
        <v/>
      </c>
      <c r="F2846" s="148" t="b">
        <v>0</v>
      </c>
      <c r="J2846" s="2" t="str">
        <f>IF(B2846="","",_xlfn.XLOOKUP(B2846,Données!$P$2:$P$11,Données!$Q$2:$Q$11,""))</f>
        <v/>
      </c>
    </row>
    <row r="2847" spans="1:10" ht="24.75" customHeight="1" x14ac:dyDescent="0.25">
      <c r="A2847" s="100"/>
      <c r="B2847" s="100"/>
      <c r="C2847" s="100"/>
      <c r="D2847" s="105" t="str">
        <f>IF(OR(Historique!$B2847="",Historique!$C2847=""),"",IF(IFERROR(COUNTIF(INDEX(Données!$E$2:$Z$100,0,MATCH(Historique!$B2847,Données!$E$1:$Z$1,0)),Historique!$C2847),0)&gt;0,"OK","⚠ ERREUR"))</f>
        <v/>
      </c>
      <c r="F2847" s="148" t="b">
        <v>0</v>
      </c>
      <c r="J2847" s="2" t="str">
        <f>IF(B2847="","",_xlfn.XLOOKUP(B2847,Données!$P$2:$P$11,Données!$Q$2:$Q$11,""))</f>
        <v/>
      </c>
    </row>
    <row r="2848" spans="1:10" ht="24.75" customHeight="1" x14ac:dyDescent="0.25">
      <c r="A2848" s="100"/>
      <c r="B2848" s="100"/>
      <c r="C2848" s="100"/>
      <c r="D2848" s="105" t="str">
        <f>IF(OR(Historique!$B2848="",Historique!$C2848=""),"",IF(IFERROR(COUNTIF(INDEX(Données!$E$2:$Z$100,0,MATCH(Historique!$B2848,Données!$E$1:$Z$1,0)),Historique!$C2848),0)&gt;0,"OK","⚠ ERREUR"))</f>
        <v/>
      </c>
      <c r="F2848" s="148" t="b">
        <v>0</v>
      </c>
      <c r="J2848" s="2" t="str">
        <f>IF(B2848="","",_xlfn.XLOOKUP(B2848,Données!$P$2:$P$11,Données!$Q$2:$Q$11,""))</f>
        <v/>
      </c>
    </row>
    <row r="2849" spans="1:10" ht="24.75" customHeight="1" x14ac:dyDescent="0.25">
      <c r="A2849" s="100"/>
      <c r="B2849" s="100"/>
      <c r="C2849" s="100"/>
      <c r="D2849" s="105" t="str">
        <f>IF(OR(Historique!$B2849="",Historique!$C2849=""),"",IF(IFERROR(COUNTIF(INDEX(Données!$E$2:$Z$100,0,MATCH(Historique!$B2849,Données!$E$1:$Z$1,0)),Historique!$C2849),0)&gt;0,"OK","⚠ ERREUR"))</f>
        <v/>
      </c>
      <c r="F2849" s="148" t="b">
        <v>0</v>
      </c>
      <c r="J2849" s="2" t="str">
        <f>IF(B2849="","",_xlfn.XLOOKUP(B2849,Données!$P$2:$P$11,Données!$Q$2:$Q$11,""))</f>
        <v/>
      </c>
    </row>
    <row r="2850" spans="1:10" ht="24.75" customHeight="1" x14ac:dyDescent="0.25">
      <c r="A2850" s="100"/>
      <c r="B2850" s="100"/>
      <c r="C2850" s="100"/>
      <c r="D2850" s="105" t="str">
        <f>IF(OR(Historique!$B2850="",Historique!$C2850=""),"",IF(IFERROR(COUNTIF(INDEX(Données!$E$2:$Z$100,0,MATCH(Historique!$B2850,Données!$E$1:$Z$1,0)),Historique!$C2850),0)&gt;0,"OK","⚠ ERREUR"))</f>
        <v/>
      </c>
      <c r="F2850" s="148" t="b">
        <v>0</v>
      </c>
      <c r="J2850" s="2" t="str">
        <f>IF(B2850="","",_xlfn.XLOOKUP(B2850,Données!$P$2:$P$11,Données!$Q$2:$Q$11,""))</f>
        <v/>
      </c>
    </row>
    <row r="2851" spans="1:10" ht="24.75" customHeight="1" x14ac:dyDescent="0.25">
      <c r="A2851" s="100"/>
      <c r="B2851" s="100"/>
      <c r="C2851" s="100"/>
      <c r="D2851" s="105" t="str">
        <f>IF(OR(Historique!$B2851="",Historique!$C2851=""),"",IF(IFERROR(COUNTIF(INDEX(Données!$E$2:$Z$100,0,MATCH(Historique!$B2851,Données!$E$1:$Z$1,0)),Historique!$C2851),0)&gt;0,"OK","⚠ ERREUR"))</f>
        <v/>
      </c>
      <c r="F2851" s="148" t="b">
        <v>0</v>
      </c>
      <c r="J2851" s="2" t="str">
        <f>IF(B2851="","",_xlfn.XLOOKUP(B2851,Données!$P$2:$P$11,Données!$Q$2:$Q$11,""))</f>
        <v/>
      </c>
    </row>
    <row r="2852" spans="1:10" ht="24.75" customHeight="1" x14ac:dyDescent="0.25">
      <c r="A2852" s="100"/>
      <c r="B2852" s="100"/>
      <c r="C2852" s="100"/>
      <c r="D2852" s="105" t="str">
        <f>IF(OR(Historique!$B2852="",Historique!$C2852=""),"",IF(IFERROR(COUNTIF(INDEX(Données!$E$2:$Z$100,0,MATCH(Historique!$B2852,Données!$E$1:$Z$1,0)),Historique!$C2852),0)&gt;0,"OK","⚠ ERREUR"))</f>
        <v/>
      </c>
      <c r="F2852" s="148" t="b">
        <v>0</v>
      </c>
      <c r="J2852" s="2" t="str">
        <f>IF(B2852="","",_xlfn.XLOOKUP(B2852,Données!$P$2:$P$11,Données!$Q$2:$Q$11,""))</f>
        <v/>
      </c>
    </row>
    <row r="2853" spans="1:10" ht="24.75" customHeight="1" x14ac:dyDescent="0.25">
      <c r="A2853" s="100"/>
      <c r="B2853" s="100"/>
      <c r="C2853" s="100"/>
      <c r="D2853" s="105" t="str">
        <f>IF(OR(Historique!$B2853="",Historique!$C2853=""),"",IF(IFERROR(COUNTIF(INDEX(Données!$E$2:$Z$100,0,MATCH(Historique!$B2853,Données!$E$1:$Z$1,0)),Historique!$C2853),0)&gt;0,"OK","⚠ ERREUR"))</f>
        <v/>
      </c>
      <c r="F2853" s="148" t="b">
        <v>0</v>
      </c>
      <c r="J2853" s="2" t="str">
        <f>IF(B2853="","",_xlfn.XLOOKUP(B2853,Données!$P$2:$P$11,Données!$Q$2:$Q$11,""))</f>
        <v/>
      </c>
    </row>
    <row r="2854" spans="1:10" ht="24.75" customHeight="1" x14ac:dyDescent="0.25">
      <c r="A2854" s="100"/>
      <c r="B2854" s="100"/>
      <c r="C2854" s="100"/>
      <c r="D2854" s="105" t="str">
        <f>IF(OR(Historique!$B2854="",Historique!$C2854=""),"",IF(IFERROR(COUNTIF(INDEX(Données!$E$2:$Z$100,0,MATCH(Historique!$B2854,Données!$E$1:$Z$1,0)),Historique!$C2854),0)&gt;0,"OK","⚠ ERREUR"))</f>
        <v/>
      </c>
      <c r="F2854" s="148" t="b">
        <v>0</v>
      </c>
      <c r="J2854" s="2" t="str">
        <f>IF(B2854="","",_xlfn.XLOOKUP(B2854,Données!$P$2:$P$11,Données!$Q$2:$Q$11,""))</f>
        <v/>
      </c>
    </row>
    <row r="2855" spans="1:10" ht="24.75" customHeight="1" x14ac:dyDescent="0.25">
      <c r="A2855" s="100"/>
      <c r="B2855" s="100"/>
      <c r="C2855" s="100"/>
      <c r="D2855" s="105" t="str">
        <f>IF(OR(Historique!$B2855="",Historique!$C2855=""),"",IF(IFERROR(COUNTIF(INDEX(Données!$E$2:$Z$100,0,MATCH(Historique!$B2855,Données!$E$1:$Z$1,0)),Historique!$C2855),0)&gt;0,"OK","⚠ ERREUR"))</f>
        <v/>
      </c>
      <c r="F2855" s="148" t="b">
        <v>0</v>
      </c>
      <c r="J2855" s="2" t="str">
        <f>IF(B2855="","",_xlfn.XLOOKUP(B2855,Données!$P$2:$P$11,Données!$Q$2:$Q$11,""))</f>
        <v/>
      </c>
    </row>
    <row r="2856" spans="1:10" ht="24.75" customHeight="1" x14ac:dyDescent="0.25">
      <c r="A2856" s="100"/>
      <c r="B2856" s="100"/>
      <c r="C2856" s="100"/>
      <c r="D2856" s="105" t="str">
        <f>IF(OR(Historique!$B2856="",Historique!$C2856=""),"",IF(IFERROR(COUNTIF(INDEX(Données!$E$2:$Z$100,0,MATCH(Historique!$B2856,Données!$E$1:$Z$1,0)),Historique!$C2856),0)&gt;0,"OK","⚠ ERREUR"))</f>
        <v/>
      </c>
      <c r="F2856" s="148" t="b">
        <v>0</v>
      </c>
      <c r="J2856" s="2" t="str">
        <f>IF(B2856="","",_xlfn.XLOOKUP(B2856,Données!$P$2:$P$11,Données!$Q$2:$Q$11,""))</f>
        <v/>
      </c>
    </row>
    <row r="2857" spans="1:10" ht="24.75" customHeight="1" x14ac:dyDescent="0.25">
      <c r="A2857" s="100"/>
      <c r="B2857" s="100"/>
      <c r="C2857" s="100"/>
      <c r="D2857" s="105" t="str">
        <f>IF(OR(Historique!$B2857="",Historique!$C2857=""),"",IF(IFERROR(COUNTIF(INDEX(Données!$E$2:$Z$100,0,MATCH(Historique!$B2857,Données!$E$1:$Z$1,0)),Historique!$C2857),0)&gt;0,"OK","⚠ ERREUR"))</f>
        <v/>
      </c>
      <c r="F2857" s="148" t="b">
        <v>0</v>
      </c>
      <c r="J2857" s="2" t="str">
        <f>IF(B2857="","",_xlfn.XLOOKUP(B2857,Données!$P$2:$P$11,Données!$Q$2:$Q$11,""))</f>
        <v/>
      </c>
    </row>
    <row r="2858" spans="1:10" ht="24.75" customHeight="1" x14ac:dyDescent="0.25">
      <c r="A2858" s="100"/>
      <c r="B2858" s="100"/>
      <c r="C2858" s="100"/>
      <c r="D2858" s="105" t="str">
        <f>IF(OR(Historique!$B2858="",Historique!$C2858=""),"",IF(IFERROR(COUNTIF(INDEX(Données!$E$2:$Z$100,0,MATCH(Historique!$B2858,Données!$E$1:$Z$1,0)),Historique!$C2858),0)&gt;0,"OK","⚠ ERREUR"))</f>
        <v/>
      </c>
      <c r="F2858" s="148" t="b">
        <v>0</v>
      </c>
      <c r="J2858" s="2" t="str">
        <f>IF(B2858="","",_xlfn.XLOOKUP(B2858,Données!$P$2:$P$11,Données!$Q$2:$Q$11,""))</f>
        <v/>
      </c>
    </row>
    <row r="2859" spans="1:10" ht="24.75" customHeight="1" x14ac:dyDescent="0.25">
      <c r="A2859" s="100"/>
      <c r="B2859" s="100"/>
      <c r="C2859" s="100"/>
      <c r="D2859" s="105" t="str">
        <f>IF(OR(Historique!$B2859="",Historique!$C2859=""),"",IF(IFERROR(COUNTIF(INDEX(Données!$E$2:$Z$100,0,MATCH(Historique!$B2859,Données!$E$1:$Z$1,0)),Historique!$C2859),0)&gt;0,"OK","⚠ ERREUR"))</f>
        <v/>
      </c>
      <c r="F2859" s="148" t="b">
        <v>0</v>
      </c>
      <c r="J2859" s="2" t="str">
        <f>IF(B2859="","",_xlfn.XLOOKUP(B2859,Données!$P$2:$P$11,Données!$Q$2:$Q$11,""))</f>
        <v/>
      </c>
    </row>
    <row r="2860" spans="1:10" ht="24.75" customHeight="1" x14ac:dyDescent="0.25">
      <c r="A2860" s="100"/>
      <c r="B2860" s="100"/>
      <c r="C2860" s="100"/>
      <c r="D2860" s="105" t="str">
        <f>IF(OR(Historique!$B2860="",Historique!$C2860=""),"",IF(IFERROR(COUNTIF(INDEX(Données!$E$2:$Z$100,0,MATCH(Historique!$B2860,Données!$E$1:$Z$1,0)),Historique!$C2860),0)&gt;0,"OK","⚠ ERREUR"))</f>
        <v/>
      </c>
      <c r="F2860" s="148" t="b">
        <v>0</v>
      </c>
      <c r="J2860" s="2" t="str">
        <f>IF(B2860="","",_xlfn.XLOOKUP(B2860,Données!$P$2:$P$11,Données!$Q$2:$Q$11,""))</f>
        <v/>
      </c>
    </row>
    <row r="2861" spans="1:10" ht="24.75" customHeight="1" x14ac:dyDescent="0.25">
      <c r="A2861" s="100"/>
      <c r="B2861" s="100"/>
      <c r="C2861" s="100"/>
      <c r="D2861" s="105" t="str">
        <f>IF(OR(Historique!$B2861="",Historique!$C2861=""),"",IF(IFERROR(COUNTIF(INDEX(Données!$E$2:$Z$100,0,MATCH(Historique!$B2861,Données!$E$1:$Z$1,0)),Historique!$C2861),0)&gt;0,"OK","⚠ ERREUR"))</f>
        <v/>
      </c>
      <c r="F2861" s="148" t="b">
        <v>0</v>
      </c>
      <c r="J2861" s="2" t="str">
        <f>IF(B2861="","",_xlfn.XLOOKUP(B2861,Données!$P$2:$P$11,Données!$Q$2:$Q$11,""))</f>
        <v/>
      </c>
    </row>
    <row r="2862" spans="1:10" ht="24.75" customHeight="1" x14ac:dyDescent="0.25">
      <c r="A2862" s="100"/>
      <c r="B2862" s="100"/>
      <c r="C2862" s="100"/>
      <c r="D2862" s="105" t="str">
        <f>IF(OR(Historique!$B2862="",Historique!$C2862=""),"",IF(IFERROR(COUNTIF(INDEX(Données!$E$2:$Z$100,0,MATCH(Historique!$B2862,Données!$E$1:$Z$1,0)),Historique!$C2862),0)&gt;0,"OK","⚠ ERREUR"))</f>
        <v/>
      </c>
      <c r="F2862" s="148" t="b">
        <v>0</v>
      </c>
      <c r="J2862" s="2" t="str">
        <f>IF(B2862="","",_xlfn.XLOOKUP(B2862,Données!$P$2:$P$11,Données!$Q$2:$Q$11,""))</f>
        <v/>
      </c>
    </row>
    <row r="2863" spans="1:10" ht="24.75" customHeight="1" x14ac:dyDescent="0.25">
      <c r="A2863" s="100"/>
      <c r="B2863" s="100"/>
      <c r="C2863" s="100"/>
      <c r="D2863" s="105" t="str">
        <f>IF(OR(Historique!$B2863="",Historique!$C2863=""),"",IF(IFERROR(COUNTIF(INDEX(Données!$E$2:$Z$100,0,MATCH(Historique!$B2863,Données!$E$1:$Z$1,0)),Historique!$C2863),0)&gt;0,"OK","⚠ ERREUR"))</f>
        <v/>
      </c>
      <c r="F2863" s="148" t="b">
        <v>0</v>
      </c>
      <c r="J2863" s="2" t="str">
        <f>IF(B2863="","",_xlfn.XLOOKUP(B2863,Données!$P$2:$P$11,Données!$Q$2:$Q$11,""))</f>
        <v/>
      </c>
    </row>
    <row r="2864" spans="1:10" ht="24.75" customHeight="1" x14ac:dyDescent="0.25">
      <c r="A2864" s="100"/>
      <c r="B2864" s="100"/>
      <c r="C2864" s="100"/>
      <c r="D2864" s="105" t="str">
        <f>IF(OR(Historique!$B2864="",Historique!$C2864=""),"",IF(IFERROR(COUNTIF(INDEX(Données!$E$2:$Z$100,0,MATCH(Historique!$B2864,Données!$E$1:$Z$1,0)),Historique!$C2864),0)&gt;0,"OK","⚠ ERREUR"))</f>
        <v/>
      </c>
      <c r="F2864" s="148" t="b">
        <v>0</v>
      </c>
      <c r="J2864" s="2" t="str">
        <f>IF(B2864="","",_xlfn.XLOOKUP(B2864,Données!$P$2:$P$11,Données!$Q$2:$Q$11,""))</f>
        <v/>
      </c>
    </row>
    <row r="2865" spans="1:10" ht="24.75" customHeight="1" x14ac:dyDescent="0.25">
      <c r="A2865" s="100"/>
      <c r="B2865" s="100"/>
      <c r="C2865" s="100"/>
      <c r="D2865" s="105" t="str">
        <f>IF(OR(Historique!$B2865="",Historique!$C2865=""),"",IF(IFERROR(COUNTIF(INDEX(Données!$E$2:$Z$100,0,MATCH(Historique!$B2865,Données!$E$1:$Z$1,0)),Historique!$C2865),0)&gt;0,"OK","⚠ ERREUR"))</f>
        <v/>
      </c>
      <c r="F2865" s="148" t="b">
        <v>0</v>
      </c>
      <c r="J2865" s="2" t="str">
        <f>IF(B2865="","",_xlfn.XLOOKUP(B2865,Données!$P$2:$P$11,Données!$Q$2:$Q$11,""))</f>
        <v/>
      </c>
    </row>
    <row r="2866" spans="1:10" ht="24.75" customHeight="1" x14ac:dyDescent="0.25">
      <c r="A2866" s="100"/>
      <c r="B2866" s="100"/>
      <c r="C2866" s="100"/>
      <c r="D2866" s="105" t="str">
        <f>IF(OR(Historique!$B2866="",Historique!$C2866=""),"",IF(IFERROR(COUNTIF(INDEX(Données!$E$2:$Z$100,0,MATCH(Historique!$B2866,Données!$E$1:$Z$1,0)),Historique!$C2866),0)&gt;0,"OK","⚠ ERREUR"))</f>
        <v/>
      </c>
      <c r="F2866" s="148" t="b">
        <v>0</v>
      </c>
      <c r="J2866" s="2" t="str">
        <f>IF(B2866="","",_xlfn.XLOOKUP(B2866,Données!$P$2:$P$11,Données!$Q$2:$Q$11,""))</f>
        <v/>
      </c>
    </row>
    <row r="2867" spans="1:10" ht="24.75" customHeight="1" x14ac:dyDescent="0.25">
      <c r="A2867" s="100"/>
      <c r="B2867" s="100"/>
      <c r="C2867" s="100"/>
      <c r="D2867" s="105" t="str">
        <f>IF(OR(Historique!$B2867="",Historique!$C2867=""),"",IF(IFERROR(COUNTIF(INDEX(Données!$E$2:$Z$100,0,MATCH(Historique!$B2867,Données!$E$1:$Z$1,0)),Historique!$C2867),0)&gt;0,"OK","⚠ ERREUR"))</f>
        <v/>
      </c>
      <c r="F2867" s="148" t="b">
        <v>0</v>
      </c>
      <c r="J2867" s="2" t="str">
        <f>IF(B2867="","",_xlfn.XLOOKUP(B2867,Données!$P$2:$P$11,Données!$Q$2:$Q$11,""))</f>
        <v/>
      </c>
    </row>
    <row r="2868" spans="1:10" ht="24.75" customHeight="1" x14ac:dyDescent="0.25">
      <c r="A2868" s="100"/>
      <c r="B2868" s="100"/>
      <c r="C2868" s="100"/>
      <c r="D2868" s="105" t="str">
        <f>IF(OR(Historique!$B2868="",Historique!$C2868=""),"",IF(IFERROR(COUNTIF(INDEX(Données!$E$2:$Z$100,0,MATCH(Historique!$B2868,Données!$E$1:$Z$1,0)),Historique!$C2868),0)&gt;0,"OK","⚠ ERREUR"))</f>
        <v/>
      </c>
      <c r="F2868" s="148" t="b">
        <v>0</v>
      </c>
      <c r="J2868" s="2" t="str">
        <f>IF(B2868="","",_xlfn.XLOOKUP(B2868,Données!$P$2:$P$11,Données!$Q$2:$Q$11,""))</f>
        <v/>
      </c>
    </row>
    <row r="2869" spans="1:10" ht="24.75" customHeight="1" x14ac:dyDescent="0.25">
      <c r="A2869" s="100"/>
      <c r="B2869" s="100"/>
      <c r="C2869" s="100"/>
      <c r="D2869" s="105" t="str">
        <f>IF(OR(Historique!$B2869="",Historique!$C2869=""),"",IF(IFERROR(COUNTIF(INDEX(Données!$E$2:$Z$100,0,MATCH(Historique!$B2869,Données!$E$1:$Z$1,0)),Historique!$C2869),0)&gt;0,"OK","⚠ ERREUR"))</f>
        <v/>
      </c>
      <c r="F2869" s="148" t="b">
        <v>0</v>
      </c>
      <c r="J2869" s="2" t="str">
        <f>IF(B2869="","",_xlfn.XLOOKUP(B2869,Données!$P$2:$P$11,Données!$Q$2:$Q$11,""))</f>
        <v/>
      </c>
    </row>
    <row r="2870" spans="1:10" ht="24.75" customHeight="1" x14ac:dyDescent="0.25">
      <c r="A2870" s="100"/>
      <c r="B2870" s="100"/>
      <c r="C2870" s="100"/>
      <c r="D2870" s="105" t="str">
        <f>IF(OR(Historique!$B2870="",Historique!$C2870=""),"",IF(IFERROR(COUNTIF(INDEX(Données!$E$2:$Z$100,0,MATCH(Historique!$B2870,Données!$E$1:$Z$1,0)),Historique!$C2870),0)&gt;0,"OK","⚠ ERREUR"))</f>
        <v/>
      </c>
      <c r="F2870" s="148" t="b">
        <v>0</v>
      </c>
      <c r="J2870" s="2" t="str">
        <f>IF(B2870="","",_xlfn.XLOOKUP(B2870,Données!$P$2:$P$11,Données!$Q$2:$Q$11,""))</f>
        <v/>
      </c>
    </row>
    <row r="2871" spans="1:10" ht="24.75" customHeight="1" x14ac:dyDescent="0.25">
      <c r="A2871" s="100"/>
      <c r="B2871" s="100"/>
      <c r="C2871" s="100"/>
      <c r="D2871" s="105" t="str">
        <f>IF(OR(Historique!$B2871="",Historique!$C2871=""),"",IF(IFERROR(COUNTIF(INDEX(Données!$E$2:$Z$100,0,MATCH(Historique!$B2871,Données!$E$1:$Z$1,0)),Historique!$C2871),0)&gt;0,"OK","⚠ ERREUR"))</f>
        <v/>
      </c>
      <c r="F2871" s="148" t="b">
        <v>0</v>
      </c>
      <c r="J2871" s="2" t="str">
        <f>IF(B2871="","",_xlfn.XLOOKUP(B2871,Données!$P$2:$P$11,Données!$Q$2:$Q$11,""))</f>
        <v/>
      </c>
    </row>
    <row r="2872" spans="1:10" ht="24.75" customHeight="1" x14ac:dyDescent="0.25">
      <c r="A2872" s="100"/>
      <c r="B2872" s="100"/>
      <c r="C2872" s="100"/>
      <c r="D2872" s="105" t="str">
        <f>IF(OR(Historique!$B2872="",Historique!$C2872=""),"",IF(IFERROR(COUNTIF(INDEX(Données!$E$2:$Z$100,0,MATCH(Historique!$B2872,Données!$E$1:$Z$1,0)),Historique!$C2872),0)&gt;0,"OK","⚠ ERREUR"))</f>
        <v/>
      </c>
      <c r="F2872" s="148" t="b">
        <v>0</v>
      </c>
      <c r="J2872" s="2" t="str">
        <f>IF(B2872="","",_xlfn.XLOOKUP(B2872,Données!$P$2:$P$11,Données!$Q$2:$Q$11,""))</f>
        <v/>
      </c>
    </row>
    <row r="2873" spans="1:10" ht="24.75" customHeight="1" x14ac:dyDescent="0.25">
      <c r="A2873" s="100"/>
      <c r="B2873" s="100"/>
      <c r="C2873" s="100"/>
      <c r="D2873" s="105" t="str">
        <f>IF(OR(Historique!$B2873="",Historique!$C2873=""),"",IF(IFERROR(COUNTIF(INDEX(Données!$E$2:$Z$100,0,MATCH(Historique!$B2873,Données!$E$1:$Z$1,0)),Historique!$C2873),0)&gt;0,"OK","⚠ ERREUR"))</f>
        <v/>
      </c>
      <c r="F2873" s="148" t="b">
        <v>0</v>
      </c>
      <c r="J2873" s="2" t="str">
        <f>IF(B2873="","",_xlfn.XLOOKUP(B2873,Données!$P$2:$P$11,Données!$Q$2:$Q$11,""))</f>
        <v/>
      </c>
    </row>
    <row r="2874" spans="1:10" ht="24.75" customHeight="1" x14ac:dyDescent="0.25">
      <c r="A2874" s="100"/>
      <c r="B2874" s="100"/>
      <c r="C2874" s="100"/>
      <c r="D2874" s="105" t="str">
        <f>IF(OR(Historique!$B2874="",Historique!$C2874=""),"",IF(IFERROR(COUNTIF(INDEX(Données!$E$2:$Z$100,0,MATCH(Historique!$B2874,Données!$E$1:$Z$1,0)),Historique!$C2874),0)&gt;0,"OK","⚠ ERREUR"))</f>
        <v/>
      </c>
      <c r="F2874" s="148" t="b">
        <v>0</v>
      </c>
      <c r="J2874" s="2" t="str">
        <f>IF(B2874="","",_xlfn.XLOOKUP(B2874,Données!$P$2:$P$11,Données!$Q$2:$Q$11,""))</f>
        <v/>
      </c>
    </row>
    <row r="2875" spans="1:10" ht="24.75" customHeight="1" x14ac:dyDescent="0.25">
      <c r="A2875" s="100"/>
      <c r="B2875" s="100"/>
      <c r="C2875" s="100"/>
      <c r="D2875" s="105" t="str">
        <f>IF(OR(Historique!$B2875="",Historique!$C2875=""),"",IF(IFERROR(COUNTIF(INDEX(Données!$E$2:$Z$100,0,MATCH(Historique!$B2875,Données!$E$1:$Z$1,0)),Historique!$C2875),0)&gt;0,"OK","⚠ ERREUR"))</f>
        <v/>
      </c>
      <c r="F2875" s="148" t="b">
        <v>0</v>
      </c>
      <c r="J2875" s="2" t="str">
        <f>IF(B2875="","",_xlfn.XLOOKUP(B2875,Données!$P$2:$P$11,Données!$Q$2:$Q$11,""))</f>
        <v/>
      </c>
    </row>
    <row r="2876" spans="1:10" ht="24.75" customHeight="1" x14ac:dyDescent="0.25">
      <c r="A2876" s="100"/>
      <c r="B2876" s="100"/>
      <c r="C2876" s="100"/>
      <c r="D2876" s="105" t="str">
        <f>IF(OR(Historique!$B2876="",Historique!$C2876=""),"",IF(IFERROR(COUNTIF(INDEX(Données!$E$2:$Z$100,0,MATCH(Historique!$B2876,Données!$E$1:$Z$1,0)),Historique!$C2876),0)&gt;0,"OK","⚠ ERREUR"))</f>
        <v/>
      </c>
      <c r="F2876" s="148" t="b">
        <v>0</v>
      </c>
      <c r="J2876" s="2" t="str">
        <f>IF(B2876="","",_xlfn.XLOOKUP(B2876,Données!$P$2:$P$11,Données!$Q$2:$Q$11,""))</f>
        <v/>
      </c>
    </row>
    <row r="2877" spans="1:10" ht="24.75" customHeight="1" x14ac:dyDescent="0.25">
      <c r="A2877" s="100"/>
      <c r="B2877" s="100"/>
      <c r="C2877" s="100"/>
      <c r="D2877" s="105" t="str">
        <f>IF(OR(Historique!$B2877="",Historique!$C2877=""),"",IF(IFERROR(COUNTIF(INDEX(Données!$E$2:$Z$100,0,MATCH(Historique!$B2877,Données!$E$1:$Z$1,0)),Historique!$C2877),0)&gt;0,"OK","⚠ ERREUR"))</f>
        <v/>
      </c>
      <c r="F2877" s="148" t="b">
        <v>0</v>
      </c>
      <c r="J2877" s="2" t="str">
        <f>IF(B2877="","",_xlfn.XLOOKUP(B2877,Données!$P$2:$P$11,Données!$Q$2:$Q$11,""))</f>
        <v/>
      </c>
    </row>
    <row r="2878" spans="1:10" ht="24.75" customHeight="1" x14ac:dyDescent="0.25">
      <c r="A2878" s="100"/>
      <c r="B2878" s="100"/>
      <c r="C2878" s="100"/>
      <c r="D2878" s="105" t="str">
        <f>IF(OR(Historique!$B2878="",Historique!$C2878=""),"",IF(IFERROR(COUNTIF(INDEX(Données!$E$2:$Z$100,0,MATCH(Historique!$B2878,Données!$E$1:$Z$1,0)),Historique!$C2878),0)&gt;0,"OK","⚠ ERREUR"))</f>
        <v/>
      </c>
      <c r="F2878" s="148" t="b">
        <v>0</v>
      </c>
      <c r="J2878" s="2" t="str">
        <f>IF(B2878="","",_xlfn.XLOOKUP(B2878,Données!$P$2:$P$11,Données!$Q$2:$Q$11,""))</f>
        <v/>
      </c>
    </row>
    <row r="2879" spans="1:10" ht="24.75" customHeight="1" x14ac:dyDescent="0.25">
      <c r="A2879" s="100"/>
      <c r="B2879" s="100"/>
      <c r="C2879" s="100"/>
      <c r="D2879" s="105" t="str">
        <f>IF(OR(Historique!$B2879="",Historique!$C2879=""),"",IF(IFERROR(COUNTIF(INDEX(Données!$E$2:$Z$100,0,MATCH(Historique!$B2879,Données!$E$1:$Z$1,0)),Historique!$C2879),0)&gt;0,"OK","⚠ ERREUR"))</f>
        <v/>
      </c>
      <c r="F2879" s="148" t="b">
        <v>0</v>
      </c>
      <c r="J2879" s="2" t="str">
        <f>IF(B2879="","",_xlfn.XLOOKUP(B2879,Données!$P$2:$P$11,Données!$Q$2:$Q$11,""))</f>
        <v/>
      </c>
    </row>
    <row r="2880" spans="1:10" ht="24.75" customHeight="1" x14ac:dyDescent="0.25">
      <c r="A2880" s="100"/>
      <c r="B2880" s="100"/>
      <c r="C2880" s="100"/>
      <c r="D2880" s="105" t="str">
        <f>IF(OR(Historique!$B2880="",Historique!$C2880=""),"",IF(IFERROR(COUNTIF(INDEX(Données!$E$2:$Z$100,0,MATCH(Historique!$B2880,Données!$E$1:$Z$1,0)),Historique!$C2880),0)&gt;0,"OK","⚠ ERREUR"))</f>
        <v/>
      </c>
      <c r="F2880" s="148" t="b">
        <v>0</v>
      </c>
      <c r="J2880" s="2" t="str">
        <f>IF(B2880="","",_xlfn.XLOOKUP(B2880,Données!$P$2:$P$11,Données!$Q$2:$Q$11,""))</f>
        <v/>
      </c>
    </row>
    <row r="2881" spans="1:10" ht="24.75" customHeight="1" x14ac:dyDescent="0.25">
      <c r="A2881" s="100"/>
      <c r="B2881" s="100"/>
      <c r="C2881" s="100"/>
      <c r="D2881" s="105" t="str">
        <f>IF(OR(Historique!$B2881="",Historique!$C2881=""),"",IF(IFERROR(COUNTIF(INDEX(Données!$E$2:$Z$100,0,MATCH(Historique!$B2881,Données!$E$1:$Z$1,0)),Historique!$C2881),0)&gt;0,"OK","⚠ ERREUR"))</f>
        <v/>
      </c>
      <c r="F2881" s="148" t="b">
        <v>0</v>
      </c>
      <c r="J2881" s="2" t="str">
        <f>IF(B2881="","",_xlfn.XLOOKUP(B2881,Données!$P$2:$P$11,Données!$Q$2:$Q$11,""))</f>
        <v/>
      </c>
    </row>
    <row r="2882" spans="1:10" ht="24.75" customHeight="1" x14ac:dyDescent="0.25">
      <c r="A2882" s="100"/>
      <c r="B2882" s="100"/>
      <c r="C2882" s="100"/>
      <c r="D2882" s="105" t="str">
        <f>IF(OR(Historique!$B2882="",Historique!$C2882=""),"",IF(IFERROR(COUNTIF(INDEX(Données!$E$2:$Z$100,0,MATCH(Historique!$B2882,Données!$E$1:$Z$1,0)),Historique!$C2882),0)&gt;0,"OK","⚠ ERREUR"))</f>
        <v/>
      </c>
      <c r="F2882" s="148" t="b">
        <v>0</v>
      </c>
      <c r="J2882" s="2" t="str">
        <f>IF(B2882="","",_xlfn.XLOOKUP(B2882,Données!$P$2:$P$11,Données!$Q$2:$Q$11,""))</f>
        <v/>
      </c>
    </row>
    <row r="2883" spans="1:10" ht="24.75" customHeight="1" x14ac:dyDescent="0.25">
      <c r="A2883" s="100"/>
      <c r="B2883" s="100"/>
      <c r="C2883" s="100"/>
      <c r="D2883" s="105" t="str">
        <f>IF(OR(Historique!$B2883="",Historique!$C2883=""),"",IF(IFERROR(COUNTIF(INDEX(Données!$E$2:$Z$100,0,MATCH(Historique!$B2883,Données!$E$1:$Z$1,0)),Historique!$C2883),0)&gt;0,"OK","⚠ ERREUR"))</f>
        <v/>
      </c>
      <c r="F2883" s="148" t="b">
        <v>0</v>
      </c>
      <c r="J2883" s="2" t="str">
        <f>IF(B2883="","",_xlfn.XLOOKUP(B2883,Données!$P$2:$P$11,Données!$Q$2:$Q$11,""))</f>
        <v/>
      </c>
    </row>
    <row r="2884" spans="1:10" ht="24.75" customHeight="1" x14ac:dyDescent="0.25">
      <c r="A2884" s="100"/>
      <c r="B2884" s="100"/>
      <c r="C2884" s="100"/>
      <c r="D2884" s="105" t="str">
        <f>IF(OR(Historique!$B2884="",Historique!$C2884=""),"",IF(IFERROR(COUNTIF(INDEX(Données!$E$2:$Z$100,0,MATCH(Historique!$B2884,Données!$E$1:$Z$1,0)),Historique!$C2884),0)&gt;0,"OK","⚠ ERREUR"))</f>
        <v/>
      </c>
      <c r="F2884" s="148" t="b">
        <v>0</v>
      </c>
      <c r="J2884" s="2" t="str">
        <f>IF(B2884="","",_xlfn.XLOOKUP(B2884,Données!$P$2:$P$11,Données!$Q$2:$Q$11,""))</f>
        <v/>
      </c>
    </row>
    <row r="2885" spans="1:10" ht="24.75" customHeight="1" x14ac:dyDescent="0.25">
      <c r="A2885" s="100"/>
      <c r="B2885" s="100"/>
      <c r="C2885" s="100"/>
      <c r="D2885" s="105" t="str">
        <f>IF(OR(Historique!$B2885="",Historique!$C2885=""),"",IF(IFERROR(COUNTIF(INDEX(Données!$E$2:$Z$100,0,MATCH(Historique!$B2885,Données!$E$1:$Z$1,0)),Historique!$C2885),0)&gt;0,"OK","⚠ ERREUR"))</f>
        <v/>
      </c>
      <c r="F2885" s="148" t="b">
        <v>0</v>
      </c>
      <c r="J2885" s="2" t="str">
        <f>IF(B2885="","",_xlfn.XLOOKUP(B2885,Données!$P$2:$P$11,Données!$Q$2:$Q$11,""))</f>
        <v/>
      </c>
    </row>
    <row r="2886" spans="1:10" ht="24.75" customHeight="1" x14ac:dyDescent="0.25">
      <c r="A2886" s="100"/>
      <c r="B2886" s="100"/>
      <c r="C2886" s="100"/>
      <c r="D2886" s="105" t="str">
        <f>IF(OR(Historique!$B2886="",Historique!$C2886=""),"",IF(IFERROR(COUNTIF(INDEX(Données!$E$2:$Z$100,0,MATCH(Historique!$B2886,Données!$E$1:$Z$1,0)),Historique!$C2886),0)&gt;0,"OK","⚠ ERREUR"))</f>
        <v/>
      </c>
      <c r="F2886" s="148" t="b">
        <v>0</v>
      </c>
      <c r="J2886" s="2" t="str">
        <f>IF(B2886="","",_xlfn.XLOOKUP(B2886,Données!$P$2:$P$11,Données!$Q$2:$Q$11,""))</f>
        <v/>
      </c>
    </row>
    <row r="2887" spans="1:10" ht="24.75" customHeight="1" x14ac:dyDescent="0.25">
      <c r="A2887" s="100"/>
      <c r="B2887" s="100"/>
      <c r="C2887" s="100"/>
      <c r="D2887" s="105" t="str">
        <f>IF(OR(Historique!$B2887="",Historique!$C2887=""),"",IF(IFERROR(COUNTIF(INDEX(Données!$E$2:$Z$100,0,MATCH(Historique!$B2887,Données!$E$1:$Z$1,0)),Historique!$C2887),0)&gt;0,"OK","⚠ ERREUR"))</f>
        <v/>
      </c>
      <c r="F2887" s="148" t="b">
        <v>0</v>
      </c>
      <c r="J2887" s="2" t="str">
        <f>IF(B2887="","",_xlfn.XLOOKUP(B2887,Données!$P$2:$P$11,Données!$Q$2:$Q$11,""))</f>
        <v/>
      </c>
    </row>
    <row r="2888" spans="1:10" ht="24.75" customHeight="1" x14ac:dyDescent="0.25">
      <c r="A2888" s="100"/>
      <c r="B2888" s="100"/>
      <c r="C2888" s="100"/>
      <c r="D2888" s="105" t="str">
        <f>IF(OR(Historique!$B2888="",Historique!$C2888=""),"",IF(IFERROR(COUNTIF(INDEX(Données!$E$2:$Z$100,0,MATCH(Historique!$B2888,Données!$E$1:$Z$1,0)),Historique!$C2888),0)&gt;0,"OK","⚠ ERREUR"))</f>
        <v/>
      </c>
      <c r="F2888" s="148" t="b">
        <v>0</v>
      </c>
      <c r="J2888" s="2" t="str">
        <f>IF(B2888="","",_xlfn.XLOOKUP(B2888,Données!$P$2:$P$11,Données!$Q$2:$Q$11,""))</f>
        <v/>
      </c>
    </row>
    <row r="2889" spans="1:10" ht="24.75" customHeight="1" x14ac:dyDescent="0.25">
      <c r="A2889" s="100"/>
      <c r="B2889" s="100"/>
      <c r="C2889" s="100"/>
      <c r="D2889" s="105" t="str">
        <f>IF(OR(Historique!$B2889="",Historique!$C2889=""),"",IF(IFERROR(COUNTIF(INDEX(Données!$E$2:$Z$100,0,MATCH(Historique!$B2889,Données!$E$1:$Z$1,0)),Historique!$C2889),0)&gt;0,"OK","⚠ ERREUR"))</f>
        <v/>
      </c>
      <c r="F2889" s="148" t="b">
        <v>0</v>
      </c>
      <c r="J2889" s="2" t="str">
        <f>IF(B2889="","",_xlfn.XLOOKUP(B2889,Données!$P$2:$P$11,Données!$Q$2:$Q$11,""))</f>
        <v/>
      </c>
    </row>
    <row r="2890" spans="1:10" ht="24.75" customHeight="1" x14ac:dyDescent="0.25">
      <c r="A2890" s="100"/>
      <c r="B2890" s="100"/>
      <c r="C2890" s="100"/>
      <c r="D2890" s="105" t="str">
        <f>IF(OR(Historique!$B2890="",Historique!$C2890=""),"",IF(IFERROR(COUNTIF(INDEX(Données!$E$2:$Z$100,0,MATCH(Historique!$B2890,Données!$E$1:$Z$1,0)),Historique!$C2890),0)&gt;0,"OK","⚠ ERREUR"))</f>
        <v/>
      </c>
      <c r="F2890" s="148" t="b">
        <v>0</v>
      </c>
      <c r="J2890" s="2" t="str">
        <f>IF(B2890="","",_xlfn.XLOOKUP(B2890,Données!$P$2:$P$11,Données!$Q$2:$Q$11,""))</f>
        <v/>
      </c>
    </row>
    <row r="2891" spans="1:10" ht="24.75" customHeight="1" x14ac:dyDescent="0.25">
      <c r="A2891" s="100"/>
      <c r="B2891" s="100"/>
      <c r="C2891" s="100"/>
      <c r="D2891" s="105" t="str">
        <f>IF(OR(Historique!$B2891="",Historique!$C2891=""),"",IF(IFERROR(COUNTIF(INDEX(Données!$E$2:$Z$100,0,MATCH(Historique!$B2891,Données!$E$1:$Z$1,0)),Historique!$C2891),0)&gt;0,"OK","⚠ ERREUR"))</f>
        <v/>
      </c>
      <c r="F2891" s="148" t="b">
        <v>0</v>
      </c>
      <c r="J2891" s="2" t="str">
        <f>IF(B2891="","",_xlfn.XLOOKUP(B2891,Données!$P$2:$P$11,Données!$Q$2:$Q$11,""))</f>
        <v/>
      </c>
    </row>
    <row r="2892" spans="1:10" ht="24.75" customHeight="1" x14ac:dyDescent="0.25">
      <c r="A2892" s="100"/>
      <c r="B2892" s="100"/>
      <c r="C2892" s="100"/>
      <c r="D2892" s="105" t="str">
        <f>IF(OR(Historique!$B2892="",Historique!$C2892=""),"",IF(IFERROR(COUNTIF(INDEX(Données!$E$2:$Z$100,0,MATCH(Historique!$B2892,Données!$E$1:$Z$1,0)),Historique!$C2892),0)&gt;0,"OK","⚠ ERREUR"))</f>
        <v/>
      </c>
      <c r="F2892" s="148" t="b">
        <v>0</v>
      </c>
      <c r="J2892" s="2" t="str">
        <f>IF(B2892="","",_xlfn.XLOOKUP(B2892,Données!$P$2:$P$11,Données!$Q$2:$Q$11,""))</f>
        <v/>
      </c>
    </row>
    <row r="2893" spans="1:10" ht="24.75" customHeight="1" x14ac:dyDescent="0.25">
      <c r="A2893" s="100"/>
      <c r="B2893" s="100"/>
      <c r="C2893" s="100"/>
      <c r="D2893" s="105" t="str">
        <f>IF(OR(Historique!$B2893="",Historique!$C2893=""),"",IF(IFERROR(COUNTIF(INDEX(Données!$E$2:$Z$100,0,MATCH(Historique!$B2893,Données!$E$1:$Z$1,0)),Historique!$C2893),0)&gt;0,"OK","⚠ ERREUR"))</f>
        <v/>
      </c>
      <c r="F2893" s="148" t="b">
        <v>0</v>
      </c>
      <c r="J2893" s="2" t="str">
        <f>IF(B2893="","",_xlfn.XLOOKUP(B2893,Données!$P$2:$P$11,Données!$Q$2:$Q$11,""))</f>
        <v/>
      </c>
    </row>
    <row r="2894" spans="1:10" ht="24.75" customHeight="1" x14ac:dyDescent="0.25">
      <c r="A2894" s="100"/>
      <c r="B2894" s="100"/>
      <c r="C2894" s="100"/>
      <c r="D2894" s="105" t="str">
        <f>IF(OR(Historique!$B2894="",Historique!$C2894=""),"",IF(IFERROR(COUNTIF(INDEX(Données!$E$2:$Z$100,0,MATCH(Historique!$B2894,Données!$E$1:$Z$1,0)),Historique!$C2894),0)&gt;0,"OK","⚠ ERREUR"))</f>
        <v/>
      </c>
      <c r="F2894" s="148" t="b">
        <v>0</v>
      </c>
      <c r="J2894" s="2" t="str">
        <f>IF(B2894="","",_xlfn.XLOOKUP(B2894,Données!$P$2:$P$11,Données!$Q$2:$Q$11,""))</f>
        <v/>
      </c>
    </row>
    <row r="2895" spans="1:10" ht="24.75" customHeight="1" x14ac:dyDescent="0.25">
      <c r="A2895" s="100"/>
      <c r="B2895" s="100"/>
      <c r="C2895" s="100"/>
      <c r="D2895" s="105" t="str">
        <f>IF(OR(Historique!$B2895="",Historique!$C2895=""),"",IF(IFERROR(COUNTIF(INDEX(Données!$E$2:$Z$100,0,MATCH(Historique!$B2895,Données!$E$1:$Z$1,0)),Historique!$C2895),0)&gt;0,"OK","⚠ ERREUR"))</f>
        <v/>
      </c>
      <c r="F2895" s="148" t="b">
        <v>0</v>
      </c>
      <c r="J2895" s="2" t="str">
        <f>IF(B2895="","",_xlfn.XLOOKUP(B2895,Données!$P$2:$P$11,Données!$Q$2:$Q$11,""))</f>
        <v/>
      </c>
    </row>
    <row r="2896" spans="1:10" ht="24.75" customHeight="1" x14ac:dyDescent="0.25">
      <c r="A2896" s="100"/>
      <c r="B2896" s="100"/>
      <c r="C2896" s="100"/>
      <c r="D2896" s="105" t="str">
        <f>IF(OR(Historique!$B2896="",Historique!$C2896=""),"",IF(IFERROR(COUNTIF(INDEX(Données!$E$2:$Z$100,0,MATCH(Historique!$B2896,Données!$E$1:$Z$1,0)),Historique!$C2896),0)&gt;0,"OK","⚠ ERREUR"))</f>
        <v/>
      </c>
      <c r="F2896" s="148" t="b">
        <v>0</v>
      </c>
      <c r="J2896" s="2" t="str">
        <f>IF(B2896="","",_xlfn.XLOOKUP(B2896,Données!$P$2:$P$11,Données!$Q$2:$Q$11,""))</f>
        <v/>
      </c>
    </row>
    <row r="2897" spans="1:10" ht="24.75" customHeight="1" x14ac:dyDescent="0.25">
      <c r="A2897" s="100"/>
      <c r="B2897" s="100"/>
      <c r="C2897" s="100"/>
      <c r="D2897" s="105" t="str">
        <f>IF(OR(Historique!$B2897="",Historique!$C2897=""),"",IF(IFERROR(COUNTIF(INDEX(Données!$E$2:$Z$100,0,MATCH(Historique!$B2897,Données!$E$1:$Z$1,0)),Historique!$C2897),0)&gt;0,"OK","⚠ ERREUR"))</f>
        <v/>
      </c>
      <c r="F2897" s="148" t="b">
        <v>0</v>
      </c>
      <c r="J2897" s="2" t="str">
        <f>IF(B2897="","",_xlfn.XLOOKUP(B2897,Données!$P$2:$P$11,Données!$Q$2:$Q$11,""))</f>
        <v/>
      </c>
    </row>
    <row r="2898" spans="1:10" ht="24.75" customHeight="1" x14ac:dyDescent="0.25">
      <c r="A2898" s="100"/>
      <c r="B2898" s="100"/>
      <c r="C2898" s="100"/>
      <c r="D2898" s="105" t="str">
        <f>IF(OR(Historique!$B2898="",Historique!$C2898=""),"",IF(IFERROR(COUNTIF(INDEX(Données!$E$2:$Z$100,0,MATCH(Historique!$B2898,Données!$E$1:$Z$1,0)),Historique!$C2898),0)&gt;0,"OK","⚠ ERREUR"))</f>
        <v/>
      </c>
      <c r="F2898" s="148" t="b">
        <v>0</v>
      </c>
      <c r="J2898" s="2" t="str">
        <f>IF(B2898="","",_xlfn.XLOOKUP(B2898,Données!$P$2:$P$11,Données!$Q$2:$Q$11,""))</f>
        <v/>
      </c>
    </row>
    <row r="2899" spans="1:10" ht="24.75" customHeight="1" x14ac:dyDescent="0.25">
      <c r="A2899" s="100"/>
      <c r="B2899" s="100"/>
      <c r="C2899" s="100"/>
      <c r="D2899" s="105" t="str">
        <f>IF(OR(Historique!$B2899="",Historique!$C2899=""),"",IF(IFERROR(COUNTIF(INDEX(Données!$E$2:$Z$100,0,MATCH(Historique!$B2899,Données!$E$1:$Z$1,0)),Historique!$C2899),0)&gt;0,"OK","⚠ ERREUR"))</f>
        <v/>
      </c>
      <c r="F2899" s="148" t="b">
        <v>0</v>
      </c>
      <c r="J2899" s="2" t="str">
        <f>IF(B2899="","",_xlfn.XLOOKUP(B2899,Données!$P$2:$P$11,Données!$Q$2:$Q$11,""))</f>
        <v/>
      </c>
    </row>
    <row r="2900" spans="1:10" ht="24.75" customHeight="1" x14ac:dyDescent="0.25">
      <c r="A2900" s="100"/>
      <c r="B2900" s="100"/>
      <c r="C2900" s="100"/>
      <c r="D2900" s="105" t="str">
        <f>IF(OR(Historique!$B2900="",Historique!$C2900=""),"",IF(IFERROR(COUNTIF(INDEX(Données!$E$2:$Z$100,0,MATCH(Historique!$B2900,Données!$E$1:$Z$1,0)),Historique!$C2900),0)&gt;0,"OK","⚠ ERREUR"))</f>
        <v/>
      </c>
      <c r="F2900" s="148" t="b">
        <v>0</v>
      </c>
      <c r="J2900" s="2" t="str">
        <f>IF(B2900="","",_xlfn.XLOOKUP(B2900,Données!$P$2:$P$11,Données!$Q$2:$Q$11,""))</f>
        <v/>
      </c>
    </row>
    <row r="2901" spans="1:10" ht="24.75" customHeight="1" x14ac:dyDescent="0.25">
      <c r="A2901" s="100"/>
      <c r="B2901" s="100"/>
      <c r="C2901" s="100"/>
      <c r="D2901" s="105" t="str">
        <f>IF(OR(Historique!$B2901="",Historique!$C2901=""),"",IF(IFERROR(COUNTIF(INDEX(Données!$E$2:$Z$100,0,MATCH(Historique!$B2901,Données!$E$1:$Z$1,0)),Historique!$C2901),0)&gt;0,"OK","⚠ ERREUR"))</f>
        <v/>
      </c>
      <c r="F2901" s="148" t="b">
        <v>0</v>
      </c>
      <c r="J2901" s="2" t="str">
        <f>IF(B2901="","",_xlfn.XLOOKUP(B2901,Données!$P$2:$P$11,Données!$Q$2:$Q$11,""))</f>
        <v/>
      </c>
    </row>
    <row r="2902" spans="1:10" ht="24.75" customHeight="1" x14ac:dyDescent="0.25">
      <c r="A2902" s="100"/>
      <c r="B2902" s="100"/>
      <c r="C2902" s="100"/>
      <c r="D2902" s="105" t="str">
        <f>IF(OR(Historique!$B2902="",Historique!$C2902=""),"",IF(IFERROR(COUNTIF(INDEX(Données!$E$2:$Z$100,0,MATCH(Historique!$B2902,Données!$E$1:$Z$1,0)),Historique!$C2902),0)&gt;0,"OK","⚠ ERREUR"))</f>
        <v/>
      </c>
      <c r="F2902" s="148" t="b">
        <v>0</v>
      </c>
      <c r="J2902" s="2" t="str">
        <f>IF(B2902="","",_xlfn.XLOOKUP(B2902,Données!$P$2:$P$11,Données!$Q$2:$Q$11,""))</f>
        <v/>
      </c>
    </row>
    <row r="2903" spans="1:10" ht="24.75" customHeight="1" x14ac:dyDescent="0.25">
      <c r="A2903" s="100"/>
      <c r="B2903" s="100"/>
      <c r="C2903" s="100"/>
      <c r="D2903" s="105" t="str">
        <f>IF(OR(Historique!$B2903="",Historique!$C2903=""),"",IF(IFERROR(COUNTIF(INDEX(Données!$E$2:$Z$100,0,MATCH(Historique!$B2903,Données!$E$1:$Z$1,0)),Historique!$C2903),0)&gt;0,"OK","⚠ ERREUR"))</f>
        <v/>
      </c>
      <c r="F2903" s="148" t="b">
        <v>0</v>
      </c>
      <c r="J2903" s="2" t="str">
        <f>IF(B2903="","",_xlfn.XLOOKUP(B2903,Données!$P$2:$P$11,Données!$Q$2:$Q$11,""))</f>
        <v/>
      </c>
    </row>
    <row r="2904" spans="1:10" ht="24.75" customHeight="1" x14ac:dyDescent="0.25">
      <c r="A2904" s="100"/>
      <c r="B2904" s="100"/>
      <c r="C2904" s="100"/>
      <c r="D2904" s="105" t="str">
        <f>IF(OR(Historique!$B2904="",Historique!$C2904=""),"",IF(IFERROR(COUNTIF(INDEX(Données!$E$2:$Z$100,0,MATCH(Historique!$B2904,Données!$E$1:$Z$1,0)),Historique!$C2904),0)&gt;0,"OK","⚠ ERREUR"))</f>
        <v/>
      </c>
      <c r="F2904" s="148" t="b">
        <v>0</v>
      </c>
      <c r="J2904" s="2" t="str">
        <f>IF(B2904="","",_xlfn.XLOOKUP(B2904,Données!$P$2:$P$11,Données!$Q$2:$Q$11,""))</f>
        <v/>
      </c>
    </row>
    <row r="2905" spans="1:10" ht="24.75" customHeight="1" x14ac:dyDescent="0.25">
      <c r="A2905" s="100"/>
      <c r="B2905" s="100"/>
      <c r="C2905" s="100"/>
      <c r="D2905" s="105" t="str">
        <f>IF(OR(Historique!$B2905="",Historique!$C2905=""),"",IF(IFERROR(COUNTIF(INDEX(Données!$E$2:$Z$100,0,MATCH(Historique!$B2905,Données!$E$1:$Z$1,0)),Historique!$C2905),0)&gt;0,"OK","⚠ ERREUR"))</f>
        <v/>
      </c>
      <c r="F2905" s="148" t="b">
        <v>0</v>
      </c>
      <c r="J2905" s="2" t="str">
        <f>IF(B2905="","",_xlfn.XLOOKUP(B2905,Données!$P$2:$P$11,Données!$Q$2:$Q$11,""))</f>
        <v/>
      </c>
    </row>
    <row r="2906" spans="1:10" ht="24.75" customHeight="1" x14ac:dyDescent="0.25">
      <c r="A2906" s="100"/>
      <c r="B2906" s="100"/>
      <c r="C2906" s="100"/>
      <c r="D2906" s="105" t="str">
        <f>IF(OR(Historique!$B2906="",Historique!$C2906=""),"",IF(IFERROR(COUNTIF(INDEX(Données!$E$2:$Z$100,0,MATCH(Historique!$B2906,Données!$E$1:$Z$1,0)),Historique!$C2906),0)&gt;0,"OK","⚠ ERREUR"))</f>
        <v/>
      </c>
      <c r="F2906" s="148" t="b">
        <v>0</v>
      </c>
      <c r="J2906" s="2" t="str">
        <f>IF(B2906="","",_xlfn.XLOOKUP(B2906,Données!$P$2:$P$11,Données!$Q$2:$Q$11,""))</f>
        <v/>
      </c>
    </row>
    <row r="2907" spans="1:10" ht="24.75" customHeight="1" x14ac:dyDescent="0.25">
      <c r="A2907" s="100"/>
      <c r="B2907" s="100"/>
      <c r="C2907" s="100"/>
      <c r="D2907" s="105" t="str">
        <f>IF(OR(Historique!$B2907="",Historique!$C2907=""),"",IF(IFERROR(COUNTIF(INDEX(Données!$E$2:$Z$100,0,MATCH(Historique!$B2907,Données!$E$1:$Z$1,0)),Historique!$C2907),0)&gt;0,"OK","⚠ ERREUR"))</f>
        <v/>
      </c>
      <c r="F2907" s="148" t="b">
        <v>0</v>
      </c>
      <c r="J2907" s="2" t="str">
        <f>IF(B2907="","",_xlfn.XLOOKUP(B2907,Données!$P$2:$P$11,Données!$Q$2:$Q$11,""))</f>
        <v/>
      </c>
    </row>
    <row r="2908" spans="1:10" ht="24.75" customHeight="1" x14ac:dyDescent="0.25">
      <c r="A2908" s="100"/>
      <c r="B2908" s="100"/>
      <c r="C2908" s="100"/>
      <c r="D2908" s="105" t="str">
        <f>IF(OR(Historique!$B2908="",Historique!$C2908=""),"",IF(IFERROR(COUNTIF(INDEX(Données!$E$2:$Z$100,0,MATCH(Historique!$B2908,Données!$E$1:$Z$1,0)),Historique!$C2908),0)&gt;0,"OK","⚠ ERREUR"))</f>
        <v/>
      </c>
      <c r="F2908" s="148" t="b">
        <v>0</v>
      </c>
      <c r="J2908" s="2" t="str">
        <f>IF(B2908="","",_xlfn.XLOOKUP(B2908,Données!$P$2:$P$11,Données!$Q$2:$Q$11,""))</f>
        <v/>
      </c>
    </row>
    <row r="2909" spans="1:10" ht="24.75" customHeight="1" x14ac:dyDescent="0.25">
      <c r="A2909" s="100"/>
      <c r="B2909" s="100"/>
      <c r="C2909" s="100"/>
      <c r="D2909" s="105" t="str">
        <f>IF(OR(Historique!$B2909="",Historique!$C2909=""),"",IF(IFERROR(COUNTIF(INDEX(Données!$E$2:$Z$100,0,MATCH(Historique!$B2909,Données!$E$1:$Z$1,0)),Historique!$C2909),0)&gt;0,"OK","⚠ ERREUR"))</f>
        <v/>
      </c>
      <c r="F2909" s="148" t="b">
        <v>0</v>
      </c>
      <c r="J2909" s="2" t="str">
        <f>IF(B2909="","",_xlfn.XLOOKUP(B2909,Données!$P$2:$P$11,Données!$Q$2:$Q$11,""))</f>
        <v/>
      </c>
    </row>
    <row r="2910" spans="1:10" ht="24.75" customHeight="1" x14ac:dyDescent="0.25">
      <c r="A2910" s="100"/>
      <c r="B2910" s="100"/>
      <c r="C2910" s="100"/>
      <c r="D2910" s="105" t="str">
        <f>IF(OR(Historique!$B2910="",Historique!$C2910=""),"",IF(IFERROR(COUNTIF(INDEX(Données!$E$2:$Z$100,0,MATCH(Historique!$B2910,Données!$E$1:$Z$1,0)),Historique!$C2910),0)&gt;0,"OK","⚠ ERREUR"))</f>
        <v/>
      </c>
      <c r="F2910" s="148" t="b">
        <v>0</v>
      </c>
      <c r="J2910" s="2" t="str">
        <f>IF(B2910="","",_xlfn.XLOOKUP(B2910,Données!$P$2:$P$11,Données!$Q$2:$Q$11,""))</f>
        <v/>
      </c>
    </row>
    <row r="2911" spans="1:10" ht="24.75" customHeight="1" x14ac:dyDescent="0.25">
      <c r="A2911" s="100"/>
      <c r="B2911" s="100"/>
      <c r="C2911" s="100"/>
      <c r="D2911" s="105" t="str">
        <f>IF(OR(Historique!$B2911="",Historique!$C2911=""),"",IF(IFERROR(COUNTIF(INDEX(Données!$E$2:$Z$100,0,MATCH(Historique!$B2911,Données!$E$1:$Z$1,0)),Historique!$C2911),0)&gt;0,"OK","⚠ ERREUR"))</f>
        <v/>
      </c>
      <c r="F2911" s="148" t="b">
        <v>0</v>
      </c>
      <c r="J2911" s="2" t="str">
        <f>IF(B2911="","",_xlfn.XLOOKUP(B2911,Données!$P$2:$P$11,Données!$Q$2:$Q$11,""))</f>
        <v/>
      </c>
    </row>
    <row r="2912" spans="1:10" ht="24.75" customHeight="1" x14ac:dyDescent="0.25">
      <c r="A2912" s="100"/>
      <c r="B2912" s="100"/>
      <c r="C2912" s="100"/>
      <c r="D2912" s="105" t="str">
        <f>IF(OR(Historique!$B2912="",Historique!$C2912=""),"",IF(IFERROR(COUNTIF(INDEX(Données!$E$2:$Z$100,0,MATCH(Historique!$B2912,Données!$E$1:$Z$1,0)),Historique!$C2912),0)&gt;0,"OK","⚠ ERREUR"))</f>
        <v/>
      </c>
      <c r="F2912" s="148" t="b">
        <v>0</v>
      </c>
      <c r="J2912" s="2" t="str">
        <f>IF(B2912="","",_xlfn.XLOOKUP(B2912,Données!$P$2:$P$11,Données!$Q$2:$Q$11,""))</f>
        <v/>
      </c>
    </row>
    <row r="2913" spans="1:10" ht="24.75" customHeight="1" x14ac:dyDescent="0.25">
      <c r="A2913" s="100"/>
      <c r="B2913" s="100"/>
      <c r="C2913" s="100"/>
      <c r="D2913" s="105" t="str">
        <f>IF(OR(Historique!$B2913="",Historique!$C2913=""),"",IF(IFERROR(COUNTIF(INDEX(Données!$E$2:$Z$100,0,MATCH(Historique!$B2913,Données!$E$1:$Z$1,0)),Historique!$C2913),0)&gt;0,"OK","⚠ ERREUR"))</f>
        <v/>
      </c>
      <c r="F2913" s="148" t="b">
        <v>0</v>
      </c>
      <c r="J2913" s="2" t="str">
        <f>IF(B2913="","",_xlfn.XLOOKUP(B2913,Données!$P$2:$P$11,Données!$Q$2:$Q$11,""))</f>
        <v/>
      </c>
    </row>
    <row r="2914" spans="1:10" ht="24.75" customHeight="1" x14ac:dyDescent="0.25">
      <c r="A2914" s="100"/>
      <c r="B2914" s="100"/>
      <c r="C2914" s="100"/>
      <c r="D2914" s="105" t="str">
        <f>IF(OR(Historique!$B2914="",Historique!$C2914=""),"",IF(IFERROR(COUNTIF(INDEX(Données!$E$2:$Z$100,0,MATCH(Historique!$B2914,Données!$E$1:$Z$1,0)),Historique!$C2914),0)&gt;0,"OK","⚠ ERREUR"))</f>
        <v/>
      </c>
      <c r="F2914" s="148" t="b">
        <v>0</v>
      </c>
      <c r="J2914" s="2" t="str">
        <f>IF(B2914="","",_xlfn.XLOOKUP(B2914,Données!$P$2:$P$11,Données!$Q$2:$Q$11,""))</f>
        <v/>
      </c>
    </row>
    <row r="2915" spans="1:10" ht="24.75" customHeight="1" x14ac:dyDescent="0.25">
      <c r="A2915" s="100"/>
      <c r="B2915" s="100"/>
      <c r="C2915" s="100"/>
      <c r="D2915" s="105" t="str">
        <f>IF(OR(Historique!$B2915="",Historique!$C2915=""),"",IF(IFERROR(COUNTIF(INDEX(Données!$E$2:$Z$100,0,MATCH(Historique!$B2915,Données!$E$1:$Z$1,0)),Historique!$C2915),0)&gt;0,"OK","⚠ ERREUR"))</f>
        <v/>
      </c>
      <c r="F2915" s="148" t="b">
        <v>0</v>
      </c>
      <c r="J2915" s="2" t="str">
        <f>IF(B2915="","",_xlfn.XLOOKUP(B2915,Données!$P$2:$P$11,Données!$Q$2:$Q$11,""))</f>
        <v/>
      </c>
    </row>
    <row r="2916" spans="1:10" ht="24.75" customHeight="1" x14ac:dyDescent="0.25">
      <c r="A2916" s="100"/>
      <c r="B2916" s="100"/>
      <c r="C2916" s="100"/>
      <c r="D2916" s="105" t="str">
        <f>IF(OR(Historique!$B2916="",Historique!$C2916=""),"",IF(IFERROR(COUNTIF(INDEX(Données!$E$2:$Z$100,0,MATCH(Historique!$B2916,Données!$E$1:$Z$1,0)),Historique!$C2916),0)&gt;0,"OK","⚠ ERREUR"))</f>
        <v/>
      </c>
      <c r="F2916" s="148" t="b">
        <v>0</v>
      </c>
      <c r="J2916" s="2" t="str">
        <f>IF(B2916="","",_xlfn.XLOOKUP(B2916,Données!$P$2:$P$11,Données!$Q$2:$Q$11,""))</f>
        <v/>
      </c>
    </row>
    <row r="2917" spans="1:10" ht="24.75" customHeight="1" x14ac:dyDescent="0.25">
      <c r="A2917" s="100"/>
      <c r="B2917" s="100"/>
      <c r="C2917" s="100"/>
      <c r="D2917" s="105" t="str">
        <f>IF(OR(Historique!$B2917="",Historique!$C2917=""),"",IF(IFERROR(COUNTIF(INDEX(Données!$E$2:$Z$100,0,MATCH(Historique!$B2917,Données!$E$1:$Z$1,0)),Historique!$C2917),0)&gt;0,"OK","⚠ ERREUR"))</f>
        <v/>
      </c>
      <c r="F2917" s="148" t="b">
        <v>0</v>
      </c>
      <c r="J2917" s="2" t="str">
        <f>IF(B2917="","",_xlfn.XLOOKUP(B2917,Données!$P$2:$P$11,Données!$Q$2:$Q$11,""))</f>
        <v/>
      </c>
    </row>
    <row r="2918" spans="1:10" ht="24.75" customHeight="1" x14ac:dyDescent="0.25">
      <c r="A2918" s="100"/>
      <c r="B2918" s="100"/>
      <c r="C2918" s="100"/>
      <c r="D2918" s="105" t="str">
        <f>IF(OR(Historique!$B2918="",Historique!$C2918=""),"",IF(IFERROR(COUNTIF(INDEX(Données!$E$2:$Z$100,0,MATCH(Historique!$B2918,Données!$E$1:$Z$1,0)),Historique!$C2918),0)&gt;0,"OK","⚠ ERREUR"))</f>
        <v/>
      </c>
      <c r="F2918" s="148" t="b">
        <v>0</v>
      </c>
      <c r="J2918" s="2" t="str">
        <f>IF(B2918="","",_xlfn.XLOOKUP(B2918,Données!$P$2:$P$11,Données!$Q$2:$Q$11,""))</f>
        <v/>
      </c>
    </row>
    <row r="2919" spans="1:10" ht="24.75" customHeight="1" x14ac:dyDescent="0.25">
      <c r="A2919" s="100"/>
      <c r="B2919" s="100"/>
      <c r="C2919" s="100"/>
      <c r="D2919" s="105" t="str">
        <f>IF(OR(Historique!$B2919="",Historique!$C2919=""),"",IF(IFERROR(COUNTIF(INDEX(Données!$E$2:$Z$100,0,MATCH(Historique!$B2919,Données!$E$1:$Z$1,0)),Historique!$C2919),0)&gt;0,"OK","⚠ ERREUR"))</f>
        <v/>
      </c>
      <c r="F2919" s="148" t="b">
        <v>0</v>
      </c>
      <c r="J2919" s="2" t="str">
        <f>IF(B2919="","",_xlfn.XLOOKUP(B2919,Données!$P$2:$P$11,Données!$Q$2:$Q$11,""))</f>
        <v/>
      </c>
    </row>
    <row r="2920" spans="1:10" ht="24.75" customHeight="1" x14ac:dyDescent="0.25">
      <c r="A2920" s="100"/>
      <c r="B2920" s="100"/>
      <c r="C2920" s="100"/>
      <c r="D2920" s="105" t="str">
        <f>IF(OR(Historique!$B2920="",Historique!$C2920=""),"",IF(IFERROR(COUNTIF(INDEX(Données!$E$2:$Z$100,0,MATCH(Historique!$B2920,Données!$E$1:$Z$1,0)),Historique!$C2920),0)&gt;0,"OK","⚠ ERREUR"))</f>
        <v/>
      </c>
      <c r="F2920" s="148" t="b">
        <v>0</v>
      </c>
      <c r="J2920" s="2" t="str">
        <f>IF(B2920="","",_xlfn.XLOOKUP(B2920,Données!$P$2:$P$11,Données!$Q$2:$Q$11,""))</f>
        <v/>
      </c>
    </row>
    <row r="2921" spans="1:10" ht="24.75" customHeight="1" x14ac:dyDescent="0.25">
      <c r="A2921" s="100"/>
      <c r="B2921" s="100"/>
      <c r="C2921" s="100"/>
      <c r="D2921" s="105" t="str">
        <f>IF(OR(Historique!$B2921="",Historique!$C2921=""),"",IF(IFERROR(COUNTIF(INDEX(Données!$E$2:$Z$100,0,MATCH(Historique!$B2921,Données!$E$1:$Z$1,0)),Historique!$C2921),0)&gt;0,"OK","⚠ ERREUR"))</f>
        <v/>
      </c>
      <c r="F2921" s="148" t="b">
        <v>0</v>
      </c>
      <c r="J2921" s="2" t="str">
        <f>IF(B2921="","",_xlfn.XLOOKUP(B2921,Données!$P$2:$P$11,Données!$Q$2:$Q$11,""))</f>
        <v/>
      </c>
    </row>
    <row r="2922" spans="1:10" ht="24.75" customHeight="1" x14ac:dyDescent="0.25">
      <c r="A2922" s="100"/>
      <c r="B2922" s="100"/>
      <c r="C2922" s="100"/>
      <c r="D2922" s="105" t="str">
        <f>IF(OR(Historique!$B2922="",Historique!$C2922=""),"",IF(IFERROR(COUNTIF(INDEX(Données!$E$2:$Z$100,0,MATCH(Historique!$B2922,Données!$E$1:$Z$1,0)),Historique!$C2922),0)&gt;0,"OK","⚠ ERREUR"))</f>
        <v/>
      </c>
      <c r="F2922" s="148" t="b">
        <v>0</v>
      </c>
      <c r="J2922" s="2" t="str">
        <f>IF(B2922="","",_xlfn.XLOOKUP(B2922,Données!$P$2:$P$11,Données!$Q$2:$Q$11,""))</f>
        <v/>
      </c>
    </row>
    <row r="2923" spans="1:10" ht="24.75" customHeight="1" x14ac:dyDescent="0.25">
      <c r="A2923" s="100"/>
      <c r="B2923" s="100"/>
      <c r="C2923" s="100"/>
      <c r="D2923" s="105" t="str">
        <f>IF(OR(Historique!$B2923="",Historique!$C2923=""),"",IF(IFERROR(COUNTIF(INDEX(Données!$E$2:$Z$100,0,MATCH(Historique!$B2923,Données!$E$1:$Z$1,0)),Historique!$C2923),0)&gt;0,"OK","⚠ ERREUR"))</f>
        <v/>
      </c>
      <c r="F2923" s="148" t="b">
        <v>0</v>
      </c>
      <c r="J2923" s="2" t="str">
        <f>IF(B2923="","",_xlfn.XLOOKUP(B2923,Données!$P$2:$P$11,Données!$Q$2:$Q$11,""))</f>
        <v/>
      </c>
    </row>
    <row r="2924" spans="1:10" ht="24.75" customHeight="1" x14ac:dyDescent="0.25">
      <c r="A2924" s="100"/>
      <c r="B2924" s="100"/>
      <c r="C2924" s="100"/>
      <c r="D2924" s="105" t="str">
        <f>IF(OR(Historique!$B2924="",Historique!$C2924=""),"",IF(IFERROR(COUNTIF(INDEX(Données!$E$2:$Z$100,0,MATCH(Historique!$B2924,Données!$E$1:$Z$1,0)),Historique!$C2924),0)&gt;0,"OK","⚠ ERREUR"))</f>
        <v/>
      </c>
      <c r="F2924" s="148" t="b">
        <v>0</v>
      </c>
      <c r="J2924" s="2" t="str">
        <f>IF(B2924="","",_xlfn.XLOOKUP(B2924,Données!$P$2:$P$11,Données!$Q$2:$Q$11,""))</f>
        <v/>
      </c>
    </row>
    <row r="2925" spans="1:10" ht="24.75" customHeight="1" x14ac:dyDescent="0.25">
      <c r="A2925" s="100"/>
      <c r="B2925" s="100"/>
      <c r="C2925" s="100"/>
      <c r="D2925" s="105" t="str">
        <f>IF(OR(Historique!$B2925="",Historique!$C2925=""),"",IF(IFERROR(COUNTIF(INDEX(Données!$E$2:$Z$100,0,MATCH(Historique!$B2925,Données!$E$1:$Z$1,0)),Historique!$C2925),0)&gt;0,"OK","⚠ ERREUR"))</f>
        <v/>
      </c>
      <c r="F2925" s="148" t="b">
        <v>0</v>
      </c>
      <c r="J2925" s="2" t="str">
        <f>IF(B2925="","",_xlfn.XLOOKUP(B2925,Données!$P$2:$P$11,Données!$Q$2:$Q$11,""))</f>
        <v/>
      </c>
    </row>
    <row r="2926" spans="1:10" ht="24.75" customHeight="1" x14ac:dyDescent="0.25">
      <c r="A2926" s="100"/>
      <c r="B2926" s="100"/>
      <c r="C2926" s="100"/>
      <c r="D2926" s="105" t="str">
        <f>IF(OR(Historique!$B2926="",Historique!$C2926=""),"",IF(IFERROR(COUNTIF(INDEX(Données!$E$2:$Z$100,0,MATCH(Historique!$B2926,Données!$E$1:$Z$1,0)),Historique!$C2926),0)&gt;0,"OK","⚠ ERREUR"))</f>
        <v/>
      </c>
      <c r="F2926" s="148" t="b">
        <v>0</v>
      </c>
      <c r="J2926" s="2" t="str">
        <f>IF(B2926="","",_xlfn.XLOOKUP(B2926,Données!$P$2:$P$11,Données!$Q$2:$Q$11,""))</f>
        <v/>
      </c>
    </row>
    <row r="2927" spans="1:10" ht="24.75" customHeight="1" x14ac:dyDescent="0.25">
      <c r="A2927" s="100"/>
      <c r="B2927" s="100"/>
      <c r="C2927" s="100"/>
      <c r="D2927" s="105" t="str">
        <f>IF(OR(Historique!$B2927="",Historique!$C2927=""),"",IF(IFERROR(COUNTIF(INDEX(Données!$E$2:$Z$100,0,MATCH(Historique!$B2927,Données!$E$1:$Z$1,0)),Historique!$C2927),0)&gt;0,"OK","⚠ ERREUR"))</f>
        <v/>
      </c>
      <c r="F2927" s="148" t="b">
        <v>0</v>
      </c>
      <c r="J2927" s="2" t="str">
        <f>IF(B2927="","",_xlfn.XLOOKUP(B2927,Données!$P$2:$P$11,Données!$Q$2:$Q$11,""))</f>
        <v/>
      </c>
    </row>
    <row r="2928" spans="1:10" ht="24.75" customHeight="1" x14ac:dyDescent="0.25">
      <c r="A2928" s="100"/>
      <c r="B2928" s="100"/>
      <c r="C2928" s="100"/>
      <c r="D2928" s="105" t="str">
        <f>IF(OR(Historique!$B2928="",Historique!$C2928=""),"",IF(IFERROR(COUNTIF(INDEX(Données!$E$2:$Z$100,0,MATCH(Historique!$B2928,Données!$E$1:$Z$1,0)),Historique!$C2928),0)&gt;0,"OK","⚠ ERREUR"))</f>
        <v/>
      </c>
      <c r="F2928" s="148" t="b">
        <v>0</v>
      </c>
      <c r="J2928" s="2" t="str">
        <f>IF(B2928="","",_xlfn.XLOOKUP(B2928,Données!$P$2:$P$11,Données!$Q$2:$Q$11,""))</f>
        <v/>
      </c>
    </row>
    <row r="2929" spans="1:10" ht="24.75" customHeight="1" x14ac:dyDescent="0.25">
      <c r="A2929" s="100"/>
      <c r="B2929" s="100"/>
      <c r="C2929" s="100"/>
      <c r="D2929" s="105" t="str">
        <f>IF(OR(Historique!$B2929="",Historique!$C2929=""),"",IF(IFERROR(COUNTIF(INDEX(Données!$E$2:$Z$100,0,MATCH(Historique!$B2929,Données!$E$1:$Z$1,0)),Historique!$C2929),0)&gt;0,"OK","⚠ ERREUR"))</f>
        <v/>
      </c>
      <c r="F2929" s="148" t="b">
        <v>0</v>
      </c>
      <c r="J2929" s="2" t="str">
        <f>IF(B2929="","",_xlfn.XLOOKUP(B2929,Données!$P$2:$P$11,Données!$Q$2:$Q$11,""))</f>
        <v/>
      </c>
    </row>
    <row r="2930" spans="1:10" ht="24.75" customHeight="1" x14ac:dyDescent="0.25">
      <c r="A2930" s="100"/>
      <c r="B2930" s="100"/>
      <c r="C2930" s="100"/>
      <c r="D2930" s="105" t="str">
        <f>IF(OR(Historique!$B2930="",Historique!$C2930=""),"",IF(IFERROR(COUNTIF(INDEX(Données!$E$2:$Z$100,0,MATCH(Historique!$B2930,Données!$E$1:$Z$1,0)),Historique!$C2930),0)&gt;0,"OK","⚠ ERREUR"))</f>
        <v/>
      </c>
      <c r="F2930" s="148" t="b">
        <v>0</v>
      </c>
      <c r="J2930" s="2" t="str">
        <f>IF(B2930="","",_xlfn.XLOOKUP(B2930,Données!$P$2:$P$11,Données!$Q$2:$Q$11,""))</f>
        <v/>
      </c>
    </row>
    <row r="2931" spans="1:10" ht="24.75" customHeight="1" x14ac:dyDescent="0.25">
      <c r="A2931" s="100"/>
      <c r="B2931" s="100"/>
      <c r="C2931" s="100"/>
      <c r="D2931" s="105" t="str">
        <f>IF(OR(Historique!$B2931="",Historique!$C2931=""),"",IF(IFERROR(COUNTIF(INDEX(Données!$E$2:$Z$100,0,MATCH(Historique!$B2931,Données!$E$1:$Z$1,0)),Historique!$C2931),0)&gt;0,"OK","⚠ ERREUR"))</f>
        <v/>
      </c>
      <c r="F2931" s="148" t="b">
        <v>0</v>
      </c>
      <c r="J2931" s="2" t="str">
        <f>IF(B2931="","",_xlfn.XLOOKUP(B2931,Données!$P$2:$P$11,Données!$Q$2:$Q$11,""))</f>
        <v/>
      </c>
    </row>
    <row r="2932" spans="1:10" ht="24.75" customHeight="1" x14ac:dyDescent="0.25">
      <c r="A2932" s="100"/>
      <c r="B2932" s="100"/>
      <c r="C2932" s="100"/>
      <c r="D2932" s="105" t="str">
        <f>IF(OR(Historique!$B2932="",Historique!$C2932=""),"",IF(IFERROR(COUNTIF(INDEX(Données!$E$2:$Z$100,0,MATCH(Historique!$B2932,Données!$E$1:$Z$1,0)),Historique!$C2932),0)&gt;0,"OK","⚠ ERREUR"))</f>
        <v/>
      </c>
      <c r="F2932" s="148" t="b">
        <v>0</v>
      </c>
      <c r="J2932" s="2" t="str">
        <f>IF(B2932="","",_xlfn.XLOOKUP(B2932,Données!$P$2:$P$11,Données!$Q$2:$Q$11,""))</f>
        <v/>
      </c>
    </row>
    <row r="2933" spans="1:10" ht="24.75" customHeight="1" x14ac:dyDescent="0.25">
      <c r="A2933" s="100"/>
      <c r="B2933" s="100"/>
      <c r="C2933" s="100"/>
      <c r="D2933" s="105" t="str">
        <f>IF(OR(Historique!$B2933="",Historique!$C2933=""),"",IF(IFERROR(COUNTIF(INDEX(Données!$E$2:$Z$100,0,MATCH(Historique!$B2933,Données!$E$1:$Z$1,0)),Historique!$C2933),0)&gt;0,"OK","⚠ ERREUR"))</f>
        <v/>
      </c>
      <c r="F2933" s="148" t="b">
        <v>0</v>
      </c>
      <c r="J2933" s="2" t="str">
        <f>IF(B2933="","",_xlfn.XLOOKUP(B2933,Données!$P$2:$P$11,Données!$Q$2:$Q$11,""))</f>
        <v/>
      </c>
    </row>
    <row r="2934" spans="1:10" ht="24.75" customHeight="1" x14ac:dyDescent="0.25">
      <c r="A2934" s="100"/>
      <c r="B2934" s="100"/>
      <c r="C2934" s="100"/>
      <c r="D2934" s="105" t="str">
        <f>IF(OR(Historique!$B2934="",Historique!$C2934=""),"",IF(IFERROR(COUNTIF(INDEX(Données!$E$2:$Z$100,0,MATCH(Historique!$B2934,Données!$E$1:$Z$1,0)),Historique!$C2934),0)&gt;0,"OK","⚠ ERREUR"))</f>
        <v/>
      </c>
      <c r="F2934" s="148" t="b">
        <v>0</v>
      </c>
      <c r="J2934" s="2" t="str">
        <f>IF(B2934="","",_xlfn.XLOOKUP(B2934,Données!$P$2:$P$11,Données!$Q$2:$Q$11,""))</f>
        <v/>
      </c>
    </row>
    <row r="2935" spans="1:10" ht="24.75" customHeight="1" x14ac:dyDescent="0.25">
      <c r="A2935" s="100"/>
      <c r="B2935" s="100"/>
      <c r="C2935" s="100"/>
      <c r="D2935" s="105" t="str">
        <f>IF(OR(Historique!$B2935="",Historique!$C2935=""),"",IF(IFERROR(COUNTIF(INDEX(Données!$E$2:$Z$100,0,MATCH(Historique!$B2935,Données!$E$1:$Z$1,0)),Historique!$C2935),0)&gt;0,"OK","⚠ ERREUR"))</f>
        <v/>
      </c>
      <c r="F2935" s="148" t="b">
        <v>0</v>
      </c>
      <c r="J2935" s="2" t="str">
        <f>IF(B2935="","",_xlfn.XLOOKUP(B2935,Données!$P$2:$P$11,Données!$Q$2:$Q$11,""))</f>
        <v/>
      </c>
    </row>
    <row r="2936" spans="1:10" ht="24.75" customHeight="1" x14ac:dyDescent="0.25">
      <c r="A2936" s="100"/>
      <c r="B2936" s="100"/>
      <c r="C2936" s="100"/>
      <c r="D2936" s="105" t="str">
        <f>IF(OR(Historique!$B2936="",Historique!$C2936=""),"",IF(IFERROR(COUNTIF(INDEX(Données!$E$2:$Z$100,0,MATCH(Historique!$B2936,Données!$E$1:$Z$1,0)),Historique!$C2936),0)&gt;0,"OK","⚠ ERREUR"))</f>
        <v/>
      </c>
      <c r="F2936" s="148" t="b">
        <v>0</v>
      </c>
      <c r="J2936" s="2" t="str">
        <f>IF(B2936="","",_xlfn.XLOOKUP(B2936,Données!$P$2:$P$11,Données!$Q$2:$Q$11,""))</f>
        <v/>
      </c>
    </row>
    <row r="2937" spans="1:10" ht="24.75" customHeight="1" x14ac:dyDescent="0.25">
      <c r="A2937" s="100"/>
      <c r="B2937" s="100"/>
      <c r="C2937" s="100"/>
      <c r="D2937" s="105" t="str">
        <f>IF(OR(Historique!$B2937="",Historique!$C2937=""),"",IF(IFERROR(COUNTIF(INDEX(Données!$E$2:$Z$100,0,MATCH(Historique!$B2937,Données!$E$1:$Z$1,0)),Historique!$C2937),0)&gt;0,"OK","⚠ ERREUR"))</f>
        <v/>
      </c>
      <c r="F2937" s="148" t="b">
        <v>0</v>
      </c>
      <c r="J2937" s="2" t="str">
        <f>IF(B2937="","",_xlfn.XLOOKUP(B2937,Données!$P$2:$P$11,Données!$Q$2:$Q$11,""))</f>
        <v/>
      </c>
    </row>
    <row r="2938" spans="1:10" ht="24.75" customHeight="1" x14ac:dyDescent="0.25">
      <c r="A2938" s="100"/>
      <c r="B2938" s="100"/>
      <c r="C2938" s="100"/>
      <c r="D2938" s="105" t="str">
        <f>IF(OR(Historique!$B2938="",Historique!$C2938=""),"",IF(IFERROR(COUNTIF(INDEX(Données!$E$2:$Z$100,0,MATCH(Historique!$B2938,Données!$E$1:$Z$1,0)),Historique!$C2938),0)&gt;0,"OK","⚠ ERREUR"))</f>
        <v/>
      </c>
      <c r="F2938" s="148" t="b">
        <v>0</v>
      </c>
      <c r="J2938" s="2" t="str">
        <f>IF(B2938="","",_xlfn.XLOOKUP(B2938,Données!$P$2:$P$11,Données!$Q$2:$Q$11,""))</f>
        <v/>
      </c>
    </row>
    <row r="2939" spans="1:10" ht="24.75" customHeight="1" x14ac:dyDescent="0.25">
      <c r="A2939" s="100"/>
      <c r="B2939" s="100"/>
      <c r="C2939" s="100"/>
      <c r="D2939" s="105" t="str">
        <f>IF(OR(Historique!$B2939="",Historique!$C2939=""),"",IF(IFERROR(COUNTIF(INDEX(Données!$E$2:$Z$100,0,MATCH(Historique!$B2939,Données!$E$1:$Z$1,0)),Historique!$C2939),0)&gt;0,"OK","⚠ ERREUR"))</f>
        <v/>
      </c>
      <c r="F2939" s="148" t="b">
        <v>0</v>
      </c>
      <c r="J2939" s="2" t="str">
        <f>IF(B2939="","",_xlfn.XLOOKUP(B2939,Données!$P$2:$P$11,Données!$Q$2:$Q$11,""))</f>
        <v/>
      </c>
    </row>
    <row r="2940" spans="1:10" ht="24.75" customHeight="1" x14ac:dyDescent="0.25">
      <c r="A2940" s="100"/>
      <c r="B2940" s="100"/>
      <c r="C2940" s="100"/>
      <c r="D2940" s="105" t="str">
        <f>IF(OR(Historique!$B2940="",Historique!$C2940=""),"",IF(IFERROR(COUNTIF(INDEX(Données!$E$2:$Z$100,0,MATCH(Historique!$B2940,Données!$E$1:$Z$1,0)),Historique!$C2940),0)&gt;0,"OK","⚠ ERREUR"))</f>
        <v/>
      </c>
      <c r="F2940" s="148" t="b">
        <v>0</v>
      </c>
      <c r="J2940" s="2" t="str">
        <f>IF(B2940="","",_xlfn.XLOOKUP(B2940,Données!$P$2:$P$11,Données!$Q$2:$Q$11,""))</f>
        <v/>
      </c>
    </row>
    <row r="2941" spans="1:10" ht="24.75" customHeight="1" x14ac:dyDescent="0.25">
      <c r="A2941" s="100"/>
      <c r="B2941" s="100"/>
      <c r="C2941" s="100"/>
      <c r="D2941" s="105" t="str">
        <f>IF(OR(Historique!$B2941="",Historique!$C2941=""),"",IF(IFERROR(COUNTIF(INDEX(Données!$E$2:$Z$100,0,MATCH(Historique!$B2941,Données!$E$1:$Z$1,0)),Historique!$C2941),0)&gt;0,"OK","⚠ ERREUR"))</f>
        <v/>
      </c>
      <c r="F2941" s="148" t="b">
        <v>0</v>
      </c>
      <c r="J2941" s="2" t="str">
        <f>IF(B2941="","",_xlfn.XLOOKUP(B2941,Données!$P$2:$P$11,Données!$Q$2:$Q$11,""))</f>
        <v/>
      </c>
    </row>
    <row r="2942" spans="1:10" ht="24.75" customHeight="1" x14ac:dyDescent="0.25">
      <c r="A2942" s="100"/>
      <c r="B2942" s="100"/>
      <c r="C2942" s="100"/>
      <c r="D2942" s="105" t="str">
        <f>IF(OR(Historique!$B2942="",Historique!$C2942=""),"",IF(IFERROR(COUNTIF(INDEX(Données!$E$2:$Z$100,0,MATCH(Historique!$B2942,Données!$E$1:$Z$1,0)),Historique!$C2942),0)&gt;0,"OK","⚠ ERREUR"))</f>
        <v/>
      </c>
      <c r="F2942" s="148" t="b">
        <v>0</v>
      </c>
      <c r="J2942" s="2" t="str">
        <f>IF(B2942="","",_xlfn.XLOOKUP(B2942,Données!$P$2:$P$11,Données!$Q$2:$Q$11,""))</f>
        <v/>
      </c>
    </row>
    <row r="2943" spans="1:10" ht="24.75" customHeight="1" x14ac:dyDescent="0.25">
      <c r="A2943" s="100"/>
      <c r="B2943" s="100"/>
      <c r="C2943" s="100"/>
      <c r="D2943" s="105" t="str">
        <f>IF(OR(Historique!$B2943="",Historique!$C2943=""),"",IF(IFERROR(COUNTIF(INDEX(Données!$E$2:$Z$100,0,MATCH(Historique!$B2943,Données!$E$1:$Z$1,0)),Historique!$C2943),0)&gt;0,"OK","⚠ ERREUR"))</f>
        <v/>
      </c>
      <c r="F2943" s="148" t="b">
        <v>0</v>
      </c>
      <c r="J2943" s="2" t="str">
        <f>IF(B2943="","",_xlfn.XLOOKUP(B2943,Données!$P$2:$P$11,Données!$Q$2:$Q$11,""))</f>
        <v/>
      </c>
    </row>
    <row r="2944" spans="1:10" ht="24.75" customHeight="1" x14ac:dyDescent="0.25">
      <c r="A2944" s="100"/>
      <c r="B2944" s="100"/>
      <c r="C2944" s="100"/>
      <c r="D2944" s="105" t="str">
        <f>IF(OR(Historique!$B2944="",Historique!$C2944=""),"",IF(IFERROR(COUNTIF(INDEX(Données!$E$2:$Z$100,0,MATCH(Historique!$B2944,Données!$E$1:$Z$1,0)),Historique!$C2944),0)&gt;0,"OK","⚠ ERREUR"))</f>
        <v/>
      </c>
      <c r="F2944" s="148" t="b">
        <v>0</v>
      </c>
      <c r="J2944" s="2" t="str">
        <f>IF(B2944="","",_xlfn.XLOOKUP(B2944,Données!$P$2:$P$11,Données!$Q$2:$Q$11,""))</f>
        <v/>
      </c>
    </row>
    <row r="2945" spans="1:10" ht="24.75" customHeight="1" x14ac:dyDescent="0.25">
      <c r="A2945" s="100"/>
      <c r="B2945" s="100"/>
      <c r="C2945" s="100"/>
      <c r="D2945" s="105" t="str">
        <f>IF(OR(Historique!$B2945="",Historique!$C2945=""),"",IF(IFERROR(COUNTIF(INDEX(Données!$E$2:$Z$100,0,MATCH(Historique!$B2945,Données!$E$1:$Z$1,0)),Historique!$C2945),0)&gt;0,"OK","⚠ ERREUR"))</f>
        <v/>
      </c>
      <c r="F2945" s="148" t="b">
        <v>0</v>
      </c>
      <c r="J2945" s="2" t="str">
        <f>IF(B2945="","",_xlfn.XLOOKUP(B2945,Données!$P$2:$P$11,Données!$Q$2:$Q$11,""))</f>
        <v/>
      </c>
    </row>
    <row r="2946" spans="1:10" ht="24.75" customHeight="1" x14ac:dyDescent="0.25">
      <c r="A2946" s="100"/>
      <c r="B2946" s="100"/>
      <c r="C2946" s="100"/>
      <c r="D2946" s="105" t="str">
        <f>IF(OR(Historique!$B2946="",Historique!$C2946=""),"",IF(IFERROR(COUNTIF(INDEX(Données!$E$2:$Z$100,0,MATCH(Historique!$B2946,Données!$E$1:$Z$1,0)),Historique!$C2946),0)&gt;0,"OK","⚠ ERREUR"))</f>
        <v/>
      </c>
      <c r="F2946" s="148" t="b">
        <v>0</v>
      </c>
      <c r="J2946" s="2" t="str">
        <f>IF(B2946="","",_xlfn.XLOOKUP(B2946,Données!$P$2:$P$11,Données!$Q$2:$Q$11,""))</f>
        <v/>
      </c>
    </row>
    <row r="2947" spans="1:10" ht="24.75" customHeight="1" x14ac:dyDescent="0.25">
      <c r="A2947" s="100"/>
      <c r="B2947" s="100"/>
      <c r="C2947" s="100"/>
      <c r="D2947" s="105" t="str">
        <f>IF(OR(Historique!$B2947="",Historique!$C2947=""),"",IF(IFERROR(COUNTIF(INDEX(Données!$E$2:$Z$100,0,MATCH(Historique!$B2947,Données!$E$1:$Z$1,0)),Historique!$C2947),0)&gt;0,"OK","⚠ ERREUR"))</f>
        <v/>
      </c>
      <c r="F2947" s="148" t="b">
        <v>0</v>
      </c>
      <c r="J2947" s="2" t="str">
        <f>IF(B2947="","",_xlfn.XLOOKUP(B2947,Données!$P$2:$P$11,Données!$Q$2:$Q$11,""))</f>
        <v/>
      </c>
    </row>
    <row r="2948" spans="1:10" ht="24.75" customHeight="1" x14ac:dyDescent="0.25">
      <c r="A2948" s="100"/>
      <c r="B2948" s="100"/>
      <c r="C2948" s="100"/>
      <c r="D2948" s="105" t="str">
        <f>IF(OR(Historique!$B2948="",Historique!$C2948=""),"",IF(IFERROR(COUNTIF(INDEX(Données!$E$2:$Z$100,0,MATCH(Historique!$B2948,Données!$E$1:$Z$1,0)),Historique!$C2948),0)&gt;0,"OK","⚠ ERREUR"))</f>
        <v/>
      </c>
      <c r="F2948" s="148" t="b">
        <v>0</v>
      </c>
      <c r="J2948" s="2" t="str">
        <f>IF(B2948="","",_xlfn.XLOOKUP(B2948,Données!$P$2:$P$11,Données!$Q$2:$Q$11,""))</f>
        <v/>
      </c>
    </row>
    <row r="2949" spans="1:10" ht="24.75" customHeight="1" x14ac:dyDescent="0.25">
      <c r="A2949" s="100"/>
      <c r="B2949" s="100"/>
      <c r="C2949" s="100"/>
      <c r="D2949" s="105" t="str">
        <f>IF(OR(Historique!$B2949="",Historique!$C2949=""),"",IF(IFERROR(COUNTIF(INDEX(Données!$E$2:$Z$100,0,MATCH(Historique!$B2949,Données!$E$1:$Z$1,0)),Historique!$C2949),0)&gt;0,"OK","⚠ ERREUR"))</f>
        <v/>
      </c>
      <c r="F2949" s="148" t="b">
        <v>0</v>
      </c>
      <c r="J2949" s="2" t="str">
        <f>IF(B2949="","",_xlfn.XLOOKUP(B2949,Données!$P$2:$P$11,Données!$Q$2:$Q$11,""))</f>
        <v/>
      </c>
    </row>
    <row r="2950" spans="1:10" ht="24.75" customHeight="1" x14ac:dyDescent="0.25">
      <c r="A2950" s="100"/>
      <c r="B2950" s="100"/>
      <c r="C2950" s="100"/>
      <c r="D2950" s="105" t="str">
        <f>IF(OR(Historique!$B2950="",Historique!$C2950=""),"",IF(IFERROR(COUNTIF(INDEX(Données!$E$2:$Z$100,0,MATCH(Historique!$B2950,Données!$E$1:$Z$1,0)),Historique!$C2950),0)&gt;0,"OK","⚠ ERREUR"))</f>
        <v/>
      </c>
      <c r="F2950" s="148" t="b">
        <v>0</v>
      </c>
      <c r="J2950" s="2" t="str">
        <f>IF(B2950="","",_xlfn.XLOOKUP(B2950,Données!$P$2:$P$11,Données!$Q$2:$Q$11,""))</f>
        <v/>
      </c>
    </row>
    <row r="2951" spans="1:10" ht="24.75" customHeight="1" x14ac:dyDescent="0.25">
      <c r="A2951" s="100"/>
      <c r="B2951" s="100"/>
      <c r="C2951" s="100"/>
      <c r="D2951" s="105" t="str">
        <f>IF(OR(Historique!$B2951="",Historique!$C2951=""),"",IF(IFERROR(COUNTIF(INDEX(Données!$E$2:$Z$100,0,MATCH(Historique!$B2951,Données!$E$1:$Z$1,0)),Historique!$C2951),0)&gt;0,"OK","⚠ ERREUR"))</f>
        <v/>
      </c>
      <c r="F2951" s="148" t="b">
        <v>0</v>
      </c>
      <c r="J2951" s="2" t="str">
        <f>IF(B2951="","",_xlfn.XLOOKUP(B2951,Données!$P$2:$P$11,Données!$Q$2:$Q$11,""))</f>
        <v/>
      </c>
    </row>
    <row r="2952" spans="1:10" ht="24.75" customHeight="1" x14ac:dyDescent="0.25">
      <c r="A2952" s="100"/>
      <c r="B2952" s="100"/>
      <c r="C2952" s="100"/>
      <c r="D2952" s="105" t="str">
        <f>IF(OR(Historique!$B2952="",Historique!$C2952=""),"",IF(IFERROR(COUNTIF(INDEX(Données!$E$2:$Z$100,0,MATCH(Historique!$B2952,Données!$E$1:$Z$1,0)),Historique!$C2952),0)&gt;0,"OK","⚠ ERREUR"))</f>
        <v/>
      </c>
      <c r="F2952" s="148" t="b">
        <v>0</v>
      </c>
      <c r="J2952" s="2" t="str">
        <f>IF(B2952="","",_xlfn.XLOOKUP(B2952,Données!$P$2:$P$11,Données!$Q$2:$Q$11,""))</f>
        <v/>
      </c>
    </row>
    <row r="2953" spans="1:10" ht="24.75" customHeight="1" x14ac:dyDescent="0.25">
      <c r="A2953" s="100"/>
      <c r="B2953" s="100"/>
      <c r="C2953" s="100"/>
      <c r="D2953" s="105" t="str">
        <f>IF(OR(Historique!$B2953="",Historique!$C2953=""),"",IF(IFERROR(COUNTIF(INDEX(Données!$E$2:$Z$100,0,MATCH(Historique!$B2953,Données!$E$1:$Z$1,0)),Historique!$C2953),0)&gt;0,"OK","⚠ ERREUR"))</f>
        <v/>
      </c>
      <c r="F2953" s="148" t="b">
        <v>0</v>
      </c>
      <c r="J2953" s="2" t="str">
        <f>IF(B2953="","",_xlfn.XLOOKUP(B2953,Données!$P$2:$P$11,Données!$Q$2:$Q$11,""))</f>
        <v/>
      </c>
    </row>
    <row r="2954" spans="1:10" ht="24.75" customHeight="1" x14ac:dyDescent="0.25">
      <c r="A2954" s="100"/>
      <c r="B2954" s="100"/>
      <c r="C2954" s="100"/>
      <c r="D2954" s="105" t="str">
        <f>IF(OR(Historique!$B2954="",Historique!$C2954=""),"",IF(IFERROR(COUNTIF(INDEX(Données!$E$2:$Z$100,0,MATCH(Historique!$B2954,Données!$E$1:$Z$1,0)),Historique!$C2954),0)&gt;0,"OK","⚠ ERREUR"))</f>
        <v/>
      </c>
      <c r="F2954" s="148" t="b">
        <v>0</v>
      </c>
      <c r="J2954" s="2" t="str">
        <f>IF(B2954="","",_xlfn.XLOOKUP(B2954,Données!$P$2:$P$11,Données!$Q$2:$Q$11,""))</f>
        <v/>
      </c>
    </row>
    <row r="2955" spans="1:10" ht="24.75" customHeight="1" x14ac:dyDescent="0.25">
      <c r="A2955" s="100"/>
      <c r="B2955" s="100"/>
      <c r="C2955" s="100"/>
      <c r="D2955" s="105" t="str">
        <f>IF(OR(Historique!$B2955="",Historique!$C2955=""),"",IF(IFERROR(COUNTIF(INDEX(Données!$E$2:$Z$100,0,MATCH(Historique!$B2955,Données!$E$1:$Z$1,0)),Historique!$C2955),0)&gt;0,"OK","⚠ ERREUR"))</f>
        <v/>
      </c>
      <c r="F2955" s="148" t="b">
        <v>0</v>
      </c>
      <c r="J2955" s="2" t="str">
        <f>IF(B2955="","",_xlfn.XLOOKUP(B2955,Données!$P$2:$P$11,Données!$Q$2:$Q$11,""))</f>
        <v/>
      </c>
    </row>
    <row r="2956" spans="1:10" ht="24.75" customHeight="1" x14ac:dyDescent="0.25">
      <c r="A2956" s="100"/>
      <c r="B2956" s="100"/>
      <c r="C2956" s="100"/>
      <c r="D2956" s="105" t="str">
        <f>IF(OR(Historique!$B2956="",Historique!$C2956=""),"",IF(IFERROR(COUNTIF(INDEX(Données!$E$2:$Z$100,0,MATCH(Historique!$B2956,Données!$E$1:$Z$1,0)),Historique!$C2956),0)&gt;0,"OK","⚠ ERREUR"))</f>
        <v/>
      </c>
      <c r="F2956" s="148" t="b">
        <v>0</v>
      </c>
      <c r="J2956" s="2" t="str">
        <f>IF(B2956="","",_xlfn.XLOOKUP(B2956,Données!$P$2:$P$11,Données!$Q$2:$Q$11,""))</f>
        <v/>
      </c>
    </row>
    <row r="2957" spans="1:10" ht="24.75" customHeight="1" x14ac:dyDescent="0.25">
      <c r="A2957" s="100"/>
      <c r="B2957" s="100"/>
      <c r="C2957" s="100"/>
      <c r="D2957" s="105" t="str">
        <f>IF(OR(Historique!$B2957="",Historique!$C2957=""),"",IF(IFERROR(COUNTIF(INDEX(Données!$E$2:$Z$100,0,MATCH(Historique!$B2957,Données!$E$1:$Z$1,0)),Historique!$C2957),0)&gt;0,"OK","⚠ ERREUR"))</f>
        <v/>
      </c>
      <c r="F2957" s="148" t="b">
        <v>0</v>
      </c>
      <c r="J2957" s="2" t="str">
        <f>IF(B2957="","",_xlfn.XLOOKUP(B2957,Données!$P$2:$P$11,Données!$Q$2:$Q$11,""))</f>
        <v/>
      </c>
    </row>
    <row r="2958" spans="1:10" ht="24.75" customHeight="1" x14ac:dyDescent="0.25">
      <c r="A2958" s="100"/>
      <c r="B2958" s="100"/>
      <c r="C2958" s="100"/>
      <c r="D2958" s="105" t="str">
        <f>IF(OR(Historique!$B2958="",Historique!$C2958=""),"",IF(IFERROR(COUNTIF(INDEX(Données!$E$2:$Z$100,0,MATCH(Historique!$B2958,Données!$E$1:$Z$1,0)),Historique!$C2958),0)&gt;0,"OK","⚠ ERREUR"))</f>
        <v/>
      </c>
      <c r="F2958" s="148" t="b">
        <v>0</v>
      </c>
      <c r="J2958" s="2" t="str">
        <f>IF(B2958="","",_xlfn.XLOOKUP(B2958,Données!$P$2:$P$11,Données!$Q$2:$Q$11,""))</f>
        <v/>
      </c>
    </row>
    <row r="2959" spans="1:10" ht="24.75" customHeight="1" x14ac:dyDescent="0.25">
      <c r="A2959" s="100"/>
      <c r="B2959" s="100"/>
      <c r="C2959" s="100"/>
      <c r="D2959" s="105" t="str">
        <f>IF(OR(Historique!$B2959="",Historique!$C2959=""),"",IF(IFERROR(COUNTIF(INDEX(Données!$E$2:$Z$100,0,MATCH(Historique!$B2959,Données!$E$1:$Z$1,0)),Historique!$C2959),0)&gt;0,"OK","⚠ ERREUR"))</f>
        <v/>
      </c>
      <c r="F2959" s="148" t="b">
        <v>0</v>
      </c>
      <c r="J2959" s="2" t="str">
        <f>IF(B2959="","",_xlfn.XLOOKUP(B2959,Données!$P$2:$P$11,Données!$Q$2:$Q$11,""))</f>
        <v/>
      </c>
    </row>
    <row r="2960" spans="1:10" ht="24.75" customHeight="1" x14ac:dyDescent="0.25">
      <c r="A2960" s="100"/>
      <c r="B2960" s="100"/>
      <c r="C2960" s="100"/>
      <c r="D2960" s="105" t="str">
        <f>IF(OR(Historique!$B2960="",Historique!$C2960=""),"",IF(IFERROR(COUNTIF(INDEX(Données!$E$2:$Z$100,0,MATCH(Historique!$B2960,Données!$E$1:$Z$1,0)),Historique!$C2960),0)&gt;0,"OK","⚠ ERREUR"))</f>
        <v/>
      </c>
      <c r="F2960" s="148" t="b">
        <v>0</v>
      </c>
      <c r="J2960" s="2" t="str">
        <f>IF(B2960="","",_xlfn.XLOOKUP(B2960,Données!$P$2:$P$11,Données!$Q$2:$Q$11,""))</f>
        <v/>
      </c>
    </row>
    <row r="2961" spans="1:10" ht="24.75" customHeight="1" x14ac:dyDescent="0.25">
      <c r="A2961" s="100"/>
      <c r="B2961" s="100"/>
      <c r="C2961" s="100"/>
      <c r="D2961" s="105" t="str">
        <f>IF(OR(Historique!$B2961="",Historique!$C2961=""),"",IF(IFERROR(COUNTIF(INDEX(Données!$E$2:$Z$100,0,MATCH(Historique!$B2961,Données!$E$1:$Z$1,0)),Historique!$C2961),0)&gt;0,"OK","⚠ ERREUR"))</f>
        <v/>
      </c>
      <c r="F2961" s="148" t="b">
        <v>0</v>
      </c>
      <c r="J2961" s="2" t="str">
        <f>IF(B2961="","",_xlfn.XLOOKUP(B2961,Données!$P$2:$P$11,Données!$Q$2:$Q$11,""))</f>
        <v/>
      </c>
    </row>
    <row r="2962" spans="1:10" ht="24.75" customHeight="1" x14ac:dyDescent="0.25">
      <c r="A2962" s="100"/>
      <c r="B2962" s="100"/>
      <c r="C2962" s="100"/>
      <c r="D2962" s="105" t="str">
        <f>IF(OR(Historique!$B2962="",Historique!$C2962=""),"",IF(IFERROR(COUNTIF(INDEX(Données!$E$2:$Z$100,0,MATCH(Historique!$B2962,Données!$E$1:$Z$1,0)),Historique!$C2962),0)&gt;0,"OK","⚠ ERREUR"))</f>
        <v/>
      </c>
      <c r="F2962" s="148" t="b">
        <v>0</v>
      </c>
      <c r="J2962" s="2" t="str">
        <f>IF(B2962="","",_xlfn.XLOOKUP(B2962,Données!$P$2:$P$11,Données!$Q$2:$Q$11,""))</f>
        <v/>
      </c>
    </row>
    <row r="2963" spans="1:10" ht="24.75" customHeight="1" x14ac:dyDescent="0.25">
      <c r="A2963" s="100"/>
      <c r="B2963" s="100"/>
      <c r="C2963" s="100"/>
      <c r="D2963" s="105" t="str">
        <f>IF(OR(Historique!$B2963="",Historique!$C2963=""),"",IF(IFERROR(COUNTIF(INDEX(Données!$E$2:$Z$100,0,MATCH(Historique!$B2963,Données!$E$1:$Z$1,0)),Historique!$C2963),0)&gt;0,"OK","⚠ ERREUR"))</f>
        <v/>
      </c>
      <c r="F2963" s="148" t="b">
        <v>0</v>
      </c>
      <c r="J2963" s="2" t="str">
        <f>IF(B2963="","",_xlfn.XLOOKUP(B2963,Données!$P$2:$P$11,Données!$Q$2:$Q$11,""))</f>
        <v/>
      </c>
    </row>
    <row r="2964" spans="1:10" ht="24.75" customHeight="1" x14ac:dyDescent="0.25">
      <c r="A2964" s="100"/>
      <c r="B2964" s="100"/>
      <c r="C2964" s="100"/>
      <c r="D2964" s="105" t="str">
        <f>IF(OR(Historique!$B2964="",Historique!$C2964=""),"",IF(IFERROR(COUNTIF(INDEX(Données!$E$2:$Z$100,0,MATCH(Historique!$B2964,Données!$E$1:$Z$1,0)),Historique!$C2964),0)&gt;0,"OK","⚠ ERREUR"))</f>
        <v/>
      </c>
      <c r="F2964" s="148" t="b">
        <v>0</v>
      </c>
      <c r="J2964" s="2" t="str">
        <f>IF(B2964="","",_xlfn.XLOOKUP(B2964,Données!$P$2:$P$11,Données!$Q$2:$Q$11,""))</f>
        <v/>
      </c>
    </row>
    <row r="2965" spans="1:10" ht="24.75" customHeight="1" x14ac:dyDescent="0.25">
      <c r="A2965" s="100"/>
      <c r="B2965" s="100"/>
      <c r="C2965" s="100"/>
      <c r="D2965" s="105" t="str">
        <f>IF(OR(Historique!$B2965="",Historique!$C2965=""),"",IF(IFERROR(COUNTIF(INDEX(Données!$E$2:$Z$100,0,MATCH(Historique!$B2965,Données!$E$1:$Z$1,0)),Historique!$C2965),0)&gt;0,"OK","⚠ ERREUR"))</f>
        <v/>
      </c>
      <c r="F2965" s="148" t="b">
        <v>0</v>
      </c>
      <c r="J2965" s="2" t="str">
        <f>IF(B2965="","",_xlfn.XLOOKUP(B2965,Données!$P$2:$P$11,Données!$Q$2:$Q$11,""))</f>
        <v/>
      </c>
    </row>
    <row r="2966" spans="1:10" ht="24.75" customHeight="1" x14ac:dyDescent="0.25">
      <c r="A2966" s="100"/>
      <c r="B2966" s="100"/>
      <c r="C2966" s="100"/>
      <c r="D2966" s="105" t="str">
        <f>IF(OR(Historique!$B2966="",Historique!$C2966=""),"",IF(IFERROR(COUNTIF(INDEX(Données!$E$2:$Z$100,0,MATCH(Historique!$B2966,Données!$E$1:$Z$1,0)),Historique!$C2966),0)&gt;0,"OK","⚠ ERREUR"))</f>
        <v/>
      </c>
      <c r="F2966" s="148" t="b">
        <v>0</v>
      </c>
      <c r="J2966" s="2" t="str">
        <f>IF(B2966="","",_xlfn.XLOOKUP(B2966,Données!$P$2:$P$11,Données!$Q$2:$Q$11,""))</f>
        <v/>
      </c>
    </row>
    <row r="2967" spans="1:10" ht="24.75" customHeight="1" x14ac:dyDescent="0.25">
      <c r="A2967" s="100"/>
      <c r="B2967" s="100"/>
      <c r="C2967" s="100"/>
      <c r="D2967" s="105" t="str">
        <f>IF(OR(Historique!$B2967="",Historique!$C2967=""),"",IF(IFERROR(COUNTIF(INDEX(Données!$E$2:$Z$100,0,MATCH(Historique!$B2967,Données!$E$1:$Z$1,0)),Historique!$C2967),0)&gt;0,"OK","⚠ ERREUR"))</f>
        <v/>
      </c>
      <c r="F2967" s="148" t="b">
        <v>0</v>
      </c>
      <c r="J2967" s="2" t="str">
        <f>IF(B2967="","",_xlfn.XLOOKUP(B2967,Données!$P$2:$P$11,Données!$Q$2:$Q$11,""))</f>
        <v/>
      </c>
    </row>
    <row r="2968" spans="1:10" ht="24.75" customHeight="1" x14ac:dyDescent="0.25">
      <c r="A2968" s="100"/>
      <c r="B2968" s="100"/>
      <c r="C2968" s="100"/>
      <c r="D2968" s="105" t="str">
        <f>IF(OR(Historique!$B2968="",Historique!$C2968=""),"",IF(IFERROR(COUNTIF(INDEX(Données!$E$2:$Z$100,0,MATCH(Historique!$B2968,Données!$E$1:$Z$1,0)),Historique!$C2968),0)&gt;0,"OK","⚠ ERREUR"))</f>
        <v/>
      </c>
      <c r="F2968" s="148" t="b">
        <v>0</v>
      </c>
      <c r="J2968" s="2" t="str">
        <f>IF(B2968="","",_xlfn.XLOOKUP(B2968,Données!$P$2:$P$11,Données!$Q$2:$Q$11,""))</f>
        <v/>
      </c>
    </row>
    <row r="2969" spans="1:10" ht="24.75" customHeight="1" x14ac:dyDescent="0.25">
      <c r="A2969" s="100"/>
      <c r="B2969" s="100"/>
      <c r="C2969" s="100"/>
      <c r="D2969" s="105" t="str">
        <f>IF(OR(Historique!$B2969="",Historique!$C2969=""),"",IF(IFERROR(COUNTIF(INDEX(Données!$E$2:$Z$100,0,MATCH(Historique!$B2969,Données!$E$1:$Z$1,0)),Historique!$C2969),0)&gt;0,"OK","⚠ ERREUR"))</f>
        <v/>
      </c>
      <c r="F2969" s="148" t="b">
        <v>0</v>
      </c>
      <c r="J2969" s="2" t="str">
        <f>IF(B2969="","",_xlfn.XLOOKUP(B2969,Données!$P$2:$P$11,Données!$Q$2:$Q$11,""))</f>
        <v/>
      </c>
    </row>
    <row r="2970" spans="1:10" ht="24.75" customHeight="1" x14ac:dyDescent="0.25">
      <c r="A2970" s="100"/>
      <c r="B2970" s="100"/>
      <c r="C2970" s="100"/>
      <c r="D2970" s="105" t="str">
        <f>IF(OR(Historique!$B2970="",Historique!$C2970=""),"",IF(IFERROR(COUNTIF(INDEX(Données!$E$2:$Z$100,0,MATCH(Historique!$B2970,Données!$E$1:$Z$1,0)),Historique!$C2970),0)&gt;0,"OK","⚠ ERREUR"))</f>
        <v/>
      </c>
      <c r="F2970" s="148" t="b">
        <v>0</v>
      </c>
      <c r="J2970" s="2" t="str">
        <f>IF(B2970="","",_xlfn.XLOOKUP(B2970,Données!$P$2:$P$11,Données!$Q$2:$Q$11,""))</f>
        <v/>
      </c>
    </row>
    <row r="2971" spans="1:10" ht="24.75" customHeight="1" x14ac:dyDescent="0.25">
      <c r="A2971" s="100"/>
      <c r="B2971" s="100"/>
      <c r="C2971" s="100"/>
      <c r="D2971" s="105" t="str">
        <f>IF(OR(Historique!$B2971="",Historique!$C2971=""),"",IF(IFERROR(COUNTIF(INDEX(Données!$E$2:$Z$100,0,MATCH(Historique!$B2971,Données!$E$1:$Z$1,0)),Historique!$C2971),0)&gt;0,"OK","⚠ ERREUR"))</f>
        <v/>
      </c>
      <c r="F2971" s="148" t="b">
        <v>0</v>
      </c>
      <c r="J2971" s="2" t="str">
        <f>IF(B2971="","",_xlfn.XLOOKUP(B2971,Données!$P$2:$P$11,Données!$Q$2:$Q$11,""))</f>
        <v/>
      </c>
    </row>
    <row r="2972" spans="1:10" ht="24.75" customHeight="1" x14ac:dyDescent="0.25">
      <c r="A2972" s="100"/>
      <c r="B2972" s="100"/>
      <c r="C2972" s="100"/>
      <c r="D2972" s="105" t="str">
        <f>IF(OR(Historique!$B2972="",Historique!$C2972=""),"",IF(IFERROR(COUNTIF(INDEX(Données!$E$2:$Z$100,0,MATCH(Historique!$B2972,Données!$E$1:$Z$1,0)),Historique!$C2972),0)&gt;0,"OK","⚠ ERREUR"))</f>
        <v/>
      </c>
      <c r="F2972" s="148" t="b">
        <v>0</v>
      </c>
      <c r="J2972" s="2" t="str">
        <f>IF(B2972="","",_xlfn.XLOOKUP(B2972,Données!$P$2:$P$11,Données!$Q$2:$Q$11,""))</f>
        <v/>
      </c>
    </row>
    <row r="2973" spans="1:10" ht="24.75" customHeight="1" x14ac:dyDescent="0.25">
      <c r="A2973" s="100"/>
      <c r="B2973" s="100"/>
      <c r="C2973" s="100"/>
      <c r="D2973" s="105" t="str">
        <f>IF(OR(Historique!$B2973="",Historique!$C2973=""),"",IF(IFERROR(COUNTIF(INDEX(Données!$E$2:$Z$100,0,MATCH(Historique!$B2973,Données!$E$1:$Z$1,0)),Historique!$C2973),0)&gt;0,"OK","⚠ ERREUR"))</f>
        <v/>
      </c>
      <c r="F2973" s="148" t="b">
        <v>0</v>
      </c>
      <c r="J2973" s="2" t="str">
        <f>IF(B2973="","",_xlfn.XLOOKUP(B2973,Données!$P$2:$P$11,Données!$Q$2:$Q$11,""))</f>
        <v/>
      </c>
    </row>
    <row r="2974" spans="1:10" ht="24.75" customHeight="1" x14ac:dyDescent="0.25">
      <c r="A2974" s="100"/>
      <c r="B2974" s="100"/>
      <c r="C2974" s="100"/>
      <c r="D2974" s="105" t="str">
        <f>IF(OR(Historique!$B2974="",Historique!$C2974=""),"",IF(IFERROR(COUNTIF(INDEX(Données!$E$2:$Z$100,0,MATCH(Historique!$B2974,Données!$E$1:$Z$1,0)),Historique!$C2974),0)&gt;0,"OK","⚠ ERREUR"))</f>
        <v/>
      </c>
      <c r="F2974" s="148" t="b">
        <v>0</v>
      </c>
      <c r="J2974" s="2" t="str">
        <f>IF(B2974="","",_xlfn.XLOOKUP(B2974,Données!$P$2:$P$11,Données!$Q$2:$Q$11,""))</f>
        <v/>
      </c>
    </row>
    <row r="2975" spans="1:10" ht="24.75" customHeight="1" x14ac:dyDescent="0.25">
      <c r="A2975" s="100"/>
      <c r="B2975" s="100"/>
      <c r="C2975" s="100"/>
      <c r="D2975" s="105" t="str">
        <f>IF(OR(Historique!$B2975="",Historique!$C2975=""),"",IF(IFERROR(COUNTIF(INDEX(Données!$E$2:$Z$100,0,MATCH(Historique!$B2975,Données!$E$1:$Z$1,0)),Historique!$C2975),0)&gt;0,"OK","⚠ ERREUR"))</f>
        <v/>
      </c>
      <c r="F2975" s="148" t="b">
        <v>0</v>
      </c>
      <c r="J2975" s="2" t="str">
        <f>IF(B2975="","",_xlfn.XLOOKUP(B2975,Données!$P$2:$P$11,Données!$Q$2:$Q$11,""))</f>
        <v/>
      </c>
    </row>
    <row r="2976" spans="1:10" ht="24.75" customHeight="1" x14ac:dyDescent="0.25">
      <c r="A2976" s="100"/>
      <c r="B2976" s="100"/>
      <c r="C2976" s="100"/>
      <c r="D2976" s="105" t="str">
        <f>IF(OR(Historique!$B2976="",Historique!$C2976=""),"",IF(IFERROR(COUNTIF(INDEX(Données!$E$2:$Z$100,0,MATCH(Historique!$B2976,Données!$E$1:$Z$1,0)),Historique!$C2976),0)&gt;0,"OK","⚠ ERREUR"))</f>
        <v/>
      </c>
      <c r="F2976" s="148" t="b">
        <v>0</v>
      </c>
      <c r="J2976" s="2" t="str">
        <f>IF(B2976="","",_xlfn.XLOOKUP(B2976,Données!$P$2:$P$11,Données!$Q$2:$Q$11,""))</f>
        <v/>
      </c>
    </row>
    <row r="2977" spans="1:10" ht="24.75" customHeight="1" x14ac:dyDescent="0.25">
      <c r="A2977" s="100"/>
      <c r="B2977" s="100"/>
      <c r="C2977" s="100"/>
      <c r="D2977" s="105" t="str">
        <f>IF(OR(Historique!$B2977="",Historique!$C2977=""),"",IF(IFERROR(COUNTIF(INDEX(Données!$E$2:$Z$100,0,MATCH(Historique!$B2977,Données!$E$1:$Z$1,0)),Historique!$C2977),0)&gt;0,"OK","⚠ ERREUR"))</f>
        <v/>
      </c>
      <c r="F2977" s="148" t="b">
        <v>0</v>
      </c>
      <c r="J2977" s="2" t="str">
        <f>IF(B2977="","",_xlfn.XLOOKUP(B2977,Données!$P$2:$P$11,Données!$Q$2:$Q$11,""))</f>
        <v/>
      </c>
    </row>
    <row r="2978" spans="1:10" ht="24.75" customHeight="1" x14ac:dyDescent="0.25">
      <c r="A2978" s="100"/>
      <c r="B2978" s="100"/>
      <c r="C2978" s="100"/>
      <c r="D2978" s="105" t="str">
        <f>IF(OR(Historique!$B2978="",Historique!$C2978=""),"",IF(IFERROR(COUNTIF(INDEX(Données!$E$2:$Z$100,0,MATCH(Historique!$B2978,Données!$E$1:$Z$1,0)),Historique!$C2978),0)&gt;0,"OK","⚠ ERREUR"))</f>
        <v/>
      </c>
      <c r="F2978" s="148" t="b">
        <v>0</v>
      </c>
      <c r="J2978" s="2" t="str">
        <f>IF(B2978="","",_xlfn.XLOOKUP(B2978,Données!$P$2:$P$11,Données!$Q$2:$Q$11,""))</f>
        <v/>
      </c>
    </row>
    <row r="2979" spans="1:10" ht="24.75" customHeight="1" x14ac:dyDescent="0.25">
      <c r="A2979" s="100"/>
      <c r="B2979" s="100"/>
      <c r="C2979" s="100"/>
      <c r="D2979" s="105" t="str">
        <f>IF(OR(Historique!$B2979="",Historique!$C2979=""),"",IF(IFERROR(COUNTIF(INDEX(Données!$E$2:$Z$100,0,MATCH(Historique!$B2979,Données!$E$1:$Z$1,0)),Historique!$C2979),0)&gt;0,"OK","⚠ ERREUR"))</f>
        <v/>
      </c>
      <c r="F2979" s="148" t="b">
        <v>0</v>
      </c>
      <c r="J2979" s="2" t="str">
        <f>IF(B2979="","",_xlfn.XLOOKUP(B2979,Données!$P$2:$P$11,Données!$Q$2:$Q$11,""))</f>
        <v/>
      </c>
    </row>
    <row r="2980" spans="1:10" ht="24.75" customHeight="1" x14ac:dyDescent="0.25">
      <c r="A2980" s="100"/>
      <c r="B2980" s="100"/>
      <c r="C2980" s="100"/>
      <c r="D2980" s="105" t="str">
        <f>IF(OR(Historique!$B2980="",Historique!$C2980=""),"",IF(IFERROR(COUNTIF(INDEX(Données!$E$2:$Z$100,0,MATCH(Historique!$B2980,Données!$E$1:$Z$1,0)),Historique!$C2980),0)&gt;0,"OK","⚠ ERREUR"))</f>
        <v/>
      </c>
      <c r="F2980" s="148" t="b">
        <v>0</v>
      </c>
      <c r="J2980" s="2" t="str">
        <f>IF(B2980="","",_xlfn.XLOOKUP(B2980,Données!$P$2:$P$11,Données!$Q$2:$Q$11,""))</f>
        <v/>
      </c>
    </row>
    <row r="2981" spans="1:10" ht="24.75" customHeight="1" x14ac:dyDescent="0.25">
      <c r="A2981" s="100"/>
      <c r="B2981" s="100"/>
      <c r="C2981" s="100"/>
      <c r="D2981" s="105" t="str">
        <f>IF(OR(Historique!$B2981="",Historique!$C2981=""),"",IF(IFERROR(COUNTIF(INDEX(Données!$E$2:$Z$100,0,MATCH(Historique!$B2981,Données!$E$1:$Z$1,0)),Historique!$C2981),0)&gt;0,"OK","⚠ ERREUR"))</f>
        <v/>
      </c>
      <c r="F2981" s="148" t="b">
        <v>0</v>
      </c>
      <c r="J2981" s="2" t="str">
        <f>IF(B2981="","",_xlfn.XLOOKUP(B2981,Données!$P$2:$P$11,Données!$Q$2:$Q$11,""))</f>
        <v/>
      </c>
    </row>
    <row r="2982" spans="1:10" ht="24.75" customHeight="1" x14ac:dyDescent="0.25">
      <c r="A2982" s="100"/>
      <c r="B2982" s="100"/>
      <c r="C2982" s="100"/>
      <c r="D2982" s="105" t="str">
        <f>IF(OR(Historique!$B2982="",Historique!$C2982=""),"",IF(IFERROR(COUNTIF(INDEX(Données!$E$2:$Z$100,0,MATCH(Historique!$B2982,Données!$E$1:$Z$1,0)),Historique!$C2982),0)&gt;0,"OK","⚠ ERREUR"))</f>
        <v/>
      </c>
      <c r="F2982" s="148" t="b">
        <v>0</v>
      </c>
      <c r="J2982" s="2" t="str">
        <f>IF(B2982="","",_xlfn.XLOOKUP(B2982,Données!$P$2:$P$11,Données!$Q$2:$Q$11,""))</f>
        <v/>
      </c>
    </row>
    <row r="2983" spans="1:10" ht="24.75" customHeight="1" x14ac:dyDescent="0.25">
      <c r="A2983" s="100"/>
      <c r="B2983" s="100"/>
      <c r="C2983" s="100"/>
      <c r="D2983" s="105" t="str">
        <f>IF(OR(Historique!$B2983="",Historique!$C2983=""),"",IF(IFERROR(COUNTIF(INDEX(Données!$E$2:$Z$100,0,MATCH(Historique!$B2983,Données!$E$1:$Z$1,0)),Historique!$C2983),0)&gt;0,"OK","⚠ ERREUR"))</f>
        <v/>
      </c>
      <c r="F2983" s="148" t="b">
        <v>0</v>
      </c>
      <c r="J2983" s="2" t="str">
        <f>IF(B2983="","",_xlfn.XLOOKUP(B2983,Données!$P$2:$P$11,Données!$Q$2:$Q$11,""))</f>
        <v/>
      </c>
    </row>
    <row r="2984" spans="1:10" ht="24.75" customHeight="1" x14ac:dyDescent="0.25">
      <c r="A2984" s="100"/>
      <c r="B2984" s="100"/>
      <c r="C2984" s="100"/>
      <c r="D2984" s="105" t="str">
        <f>IF(OR(Historique!$B2984="",Historique!$C2984=""),"",IF(IFERROR(COUNTIF(INDEX(Données!$E$2:$Z$100,0,MATCH(Historique!$B2984,Données!$E$1:$Z$1,0)),Historique!$C2984),0)&gt;0,"OK","⚠ ERREUR"))</f>
        <v/>
      </c>
      <c r="F2984" s="148" t="b">
        <v>0</v>
      </c>
      <c r="J2984" s="2" t="str">
        <f>IF(B2984="","",_xlfn.XLOOKUP(B2984,Données!$P$2:$P$11,Données!$Q$2:$Q$11,""))</f>
        <v/>
      </c>
    </row>
    <row r="2985" spans="1:10" ht="24.75" customHeight="1" x14ac:dyDescent="0.25">
      <c r="A2985" s="100"/>
      <c r="B2985" s="100"/>
      <c r="C2985" s="100"/>
      <c r="D2985" s="105" t="str">
        <f>IF(OR(Historique!$B2985="",Historique!$C2985=""),"",IF(IFERROR(COUNTIF(INDEX(Données!$E$2:$Z$100,0,MATCH(Historique!$B2985,Données!$E$1:$Z$1,0)),Historique!$C2985),0)&gt;0,"OK","⚠ ERREUR"))</f>
        <v/>
      </c>
      <c r="F2985" s="148" t="b">
        <v>0</v>
      </c>
      <c r="J2985" s="2" t="str">
        <f>IF(B2985="","",_xlfn.XLOOKUP(B2985,Données!$P$2:$P$11,Données!$Q$2:$Q$11,""))</f>
        <v/>
      </c>
    </row>
    <row r="2986" spans="1:10" ht="24.75" customHeight="1" x14ac:dyDescent="0.25">
      <c r="A2986" s="100"/>
      <c r="B2986" s="100"/>
      <c r="C2986" s="100"/>
      <c r="D2986" s="105" t="str">
        <f>IF(OR(Historique!$B2986="",Historique!$C2986=""),"",IF(IFERROR(COUNTIF(INDEX(Données!$E$2:$Z$100,0,MATCH(Historique!$B2986,Données!$E$1:$Z$1,0)),Historique!$C2986),0)&gt;0,"OK","⚠ ERREUR"))</f>
        <v/>
      </c>
      <c r="F2986" s="148" t="b">
        <v>0</v>
      </c>
      <c r="J2986" s="2" t="str">
        <f>IF(B2986="","",_xlfn.XLOOKUP(B2986,Données!$P$2:$P$11,Données!$Q$2:$Q$11,""))</f>
        <v/>
      </c>
    </row>
    <row r="2987" spans="1:10" ht="24.75" customHeight="1" x14ac:dyDescent="0.25">
      <c r="A2987" s="100"/>
      <c r="B2987" s="100"/>
      <c r="C2987" s="100"/>
      <c r="D2987" s="105" t="str">
        <f>IF(OR(Historique!$B2987="",Historique!$C2987=""),"",IF(IFERROR(COUNTIF(INDEX(Données!$E$2:$Z$100,0,MATCH(Historique!$B2987,Données!$E$1:$Z$1,0)),Historique!$C2987),0)&gt;0,"OK","⚠ ERREUR"))</f>
        <v/>
      </c>
      <c r="F2987" s="148" t="b">
        <v>0</v>
      </c>
      <c r="J2987" s="2" t="str">
        <f>IF(B2987="","",_xlfn.XLOOKUP(B2987,Données!$P$2:$P$11,Données!$Q$2:$Q$11,""))</f>
        <v/>
      </c>
    </row>
    <row r="2988" spans="1:10" ht="24.75" customHeight="1" x14ac:dyDescent="0.25">
      <c r="A2988" s="100"/>
      <c r="B2988" s="100"/>
      <c r="C2988" s="100"/>
      <c r="D2988" s="105" t="str">
        <f>IF(OR(Historique!$B2988="",Historique!$C2988=""),"",IF(IFERROR(COUNTIF(INDEX(Données!$E$2:$Z$100,0,MATCH(Historique!$B2988,Données!$E$1:$Z$1,0)),Historique!$C2988),0)&gt;0,"OK","⚠ ERREUR"))</f>
        <v/>
      </c>
      <c r="F2988" s="148" t="b">
        <v>0</v>
      </c>
      <c r="J2988" s="2" t="str">
        <f>IF(B2988="","",_xlfn.XLOOKUP(B2988,Données!$P$2:$P$11,Données!$Q$2:$Q$11,""))</f>
        <v/>
      </c>
    </row>
    <row r="2989" spans="1:10" ht="24.75" customHeight="1" x14ac:dyDescent="0.25">
      <c r="A2989" s="100"/>
      <c r="B2989" s="100"/>
      <c r="C2989" s="100"/>
      <c r="D2989" s="105" t="str">
        <f>IF(OR(Historique!$B2989="",Historique!$C2989=""),"",IF(IFERROR(COUNTIF(INDEX(Données!$E$2:$Z$100,0,MATCH(Historique!$B2989,Données!$E$1:$Z$1,0)),Historique!$C2989),0)&gt;0,"OK","⚠ ERREUR"))</f>
        <v/>
      </c>
      <c r="F2989" s="148" t="b">
        <v>0</v>
      </c>
      <c r="J2989" s="2" t="str">
        <f>IF(B2989="","",_xlfn.XLOOKUP(B2989,Données!$P$2:$P$11,Données!$Q$2:$Q$11,""))</f>
        <v/>
      </c>
    </row>
    <row r="2990" spans="1:10" ht="24.75" customHeight="1" x14ac:dyDescent="0.25">
      <c r="A2990" s="100"/>
      <c r="B2990" s="100"/>
      <c r="C2990" s="100"/>
      <c r="D2990" s="105" t="str">
        <f>IF(OR(Historique!$B2990="",Historique!$C2990=""),"",IF(IFERROR(COUNTIF(INDEX(Données!$E$2:$Z$100,0,MATCH(Historique!$B2990,Données!$E$1:$Z$1,0)),Historique!$C2990),0)&gt;0,"OK","⚠ ERREUR"))</f>
        <v/>
      </c>
      <c r="F2990" s="148" t="b">
        <v>0</v>
      </c>
      <c r="J2990" s="2" t="str">
        <f>IF(B2990="","",_xlfn.XLOOKUP(B2990,Données!$P$2:$P$11,Données!$Q$2:$Q$11,""))</f>
        <v/>
      </c>
    </row>
    <row r="2991" spans="1:10" ht="24.75" customHeight="1" x14ac:dyDescent="0.25">
      <c r="A2991" s="100"/>
      <c r="B2991" s="100"/>
      <c r="C2991" s="100"/>
      <c r="D2991" s="105" t="str">
        <f>IF(OR(Historique!$B2991="",Historique!$C2991=""),"",IF(IFERROR(COUNTIF(INDEX(Données!$E$2:$Z$100,0,MATCH(Historique!$B2991,Données!$E$1:$Z$1,0)),Historique!$C2991),0)&gt;0,"OK","⚠ ERREUR"))</f>
        <v/>
      </c>
      <c r="F2991" s="148" t="b">
        <v>0</v>
      </c>
      <c r="J2991" s="2" t="str">
        <f>IF(B2991="","",_xlfn.XLOOKUP(B2991,Données!$P$2:$P$11,Données!$Q$2:$Q$11,""))</f>
        <v/>
      </c>
    </row>
    <row r="2992" spans="1:10" ht="24.75" customHeight="1" x14ac:dyDescent="0.25">
      <c r="A2992" s="100"/>
      <c r="B2992" s="100"/>
      <c r="C2992" s="100"/>
      <c r="D2992" s="105" t="str">
        <f>IF(OR(Historique!$B2992="",Historique!$C2992=""),"",IF(IFERROR(COUNTIF(INDEX(Données!$E$2:$Z$100,0,MATCH(Historique!$B2992,Données!$E$1:$Z$1,0)),Historique!$C2992),0)&gt;0,"OK","⚠ ERREUR"))</f>
        <v/>
      </c>
      <c r="F2992" s="148" t="b">
        <v>0</v>
      </c>
      <c r="J2992" s="2" t="str">
        <f>IF(B2992="","",_xlfn.XLOOKUP(B2992,Données!$P$2:$P$11,Données!$Q$2:$Q$11,""))</f>
        <v/>
      </c>
    </row>
    <row r="2993" spans="1:10" ht="24.75" customHeight="1" x14ac:dyDescent="0.25">
      <c r="A2993" s="100"/>
      <c r="B2993" s="100"/>
      <c r="C2993" s="100"/>
      <c r="D2993" s="105" t="str">
        <f>IF(OR(Historique!$B2993="",Historique!$C2993=""),"",IF(IFERROR(COUNTIF(INDEX(Données!$E$2:$Z$100,0,MATCH(Historique!$B2993,Données!$E$1:$Z$1,0)),Historique!$C2993),0)&gt;0,"OK","⚠ ERREUR"))</f>
        <v/>
      </c>
      <c r="F2993" s="148" t="b">
        <v>0</v>
      </c>
      <c r="J2993" s="2" t="str">
        <f>IF(B2993="","",_xlfn.XLOOKUP(B2993,Données!$P$2:$P$11,Données!$Q$2:$Q$11,""))</f>
        <v/>
      </c>
    </row>
    <row r="2994" spans="1:10" ht="24.75" customHeight="1" x14ac:dyDescent="0.25">
      <c r="A2994" s="100"/>
      <c r="B2994" s="100"/>
      <c r="C2994" s="100"/>
      <c r="D2994" s="105" t="str">
        <f>IF(OR(Historique!$B2994="",Historique!$C2994=""),"",IF(IFERROR(COUNTIF(INDEX(Données!$E$2:$Z$100,0,MATCH(Historique!$B2994,Données!$E$1:$Z$1,0)),Historique!$C2994),0)&gt;0,"OK","⚠ ERREUR"))</f>
        <v/>
      </c>
      <c r="F2994" s="148" t="b">
        <v>0</v>
      </c>
      <c r="J2994" s="2" t="str">
        <f>IF(B2994="","",_xlfn.XLOOKUP(B2994,Données!$P$2:$P$11,Données!$Q$2:$Q$11,""))</f>
        <v/>
      </c>
    </row>
    <row r="2995" spans="1:10" ht="24.75" customHeight="1" x14ac:dyDescent="0.25">
      <c r="A2995" s="100"/>
      <c r="B2995" s="100"/>
      <c r="C2995" s="100"/>
      <c r="D2995" s="105" t="str">
        <f>IF(OR(Historique!$B2995="",Historique!$C2995=""),"",IF(IFERROR(COUNTIF(INDEX(Données!$E$2:$Z$100,0,MATCH(Historique!$B2995,Données!$E$1:$Z$1,0)),Historique!$C2995),0)&gt;0,"OK","⚠ ERREUR"))</f>
        <v/>
      </c>
      <c r="F2995" s="148" t="b">
        <v>0</v>
      </c>
      <c r="J2995" s="2" t="str">
        <f>IF(B2995="","",_xlfn.XLOOKUP(B2995,Données!$P$2:$P$11,Données!$Q$2:$Q$11,""))</f>
        <v/>
      </c>
    </row>
    <row r="2996" spans="1:10" ht="24.75" customHeight="1" x14ac:dyDescent="0.25">
      <c r="A2996" s="100"/>
      <c r="B2996" s="100"/>
      <c r="C2996" s="100"/>
      <c r="D2996" s="105" t="str">
        <f>IF(OR(Historique!$B2996="",Historique!$C2996=""),"",IF(IFERROR(COUNTIF(INDEX(Données!$E$2:$Z$100,0,MATCH(Historique!$B2996,Données!$E$1:$Z$1,0)),Historique!$C2996),0)&gt;0,"OK","⚠ ERREUR"))</f>
        <v/>
      </c>
      <c r="F2996" s="148" t="b">
        <v>0</v>
      </c>
      <c r="J2996" s="2" t="str">
        <f>IF(B2996="","",_xlfn.XLOOKUP(B2996,Données!$P$2:$P$11,Données!$Q$2:$Q$11,""))</f>
        <v/>
      </c>
    </row>
    <row r="2997" spans="1:10" ht="24.75" customHeight="1" x14ac:dyDescent="0.25">
      <c r="A2997" s="100"/>
      <c r="B2997" s="100"/>
      <c r="C2997" s="100"/>
      <c r="D2997" s="105" t="str">
        <f>IF(OR(Historique!$B2997="",Historique!$C2997=""),"",IF(IFERROR(COUNTIF(INDEX(Données!$E$2:$Z$100,0,MATCH(Historique!$B2997,Données!$E$1:$Z$1,0)),Historique!$C2997),0)&gt;0,"OK","⚠ ERREUR"))</f>
        <v/>
      </c>
      <c r="F2997" s="148" t="b">
        <v>0</v>
      </c>
      <c r="J2997" s="2" t="str">
        <f>IF(B2997="","",_xlfn.XLOOKUP(B2997,Données!$P$2:$P$11,Données!$Q$2:$Q$11,""))</f>
        <v/>
      </c>
    </row>
    <row r="2998" spans="1:10" ht="24.75" customHeight="1" x14ac:dyDescent="0.25">
      <c r="A2998" s="100"/>
      <c r="B2998" s="100"/>
      <c r="C2998" s="100"/>
      <c r="D2998" s="105" t="str">
        <f>IF(OR(Historique!$B2998="",Historique!$C2998=""),"",IF(IFERROR(COUNTIF(INDEX(Données!$E$2:$Z$100,0,MATCH(Historique!$B2998,Données!$E$1:$Z$1,0)),Historique!$C2998),0)&gt;0,"OK","⚠ ERREUR"))</f>
        <v/>
      </c>
      <c r="F2998" s="148" t="b">
        <v>0</v>
      </c>
      <c r="J2998" s="2" t="str">
        <f>IF(B2998="","",_xlfn.XLOOKUP(B2998,Données!$P$2:$P$11,Données!$Q$2:$Q$11,""))</f>
        <v/>
      </c>
    </row>
    <row r="2999" spans="1:10" ht="24.75" customHeight="1" x14ac:dyDescent="0.25">
      <c r="A2999" s="100"/>
      <c r="B2999" s="100"/>
      <c r="C2999" s="100"/>
      <c r="D2999" s="105" t="str">
        <f>IF(OR(Historique!$B2999="",Historique!$C2999=""),"",IF(IFERROR(COUNTIF(INDEX(Données!$E$2:$Z$100,0,MATCH(Historique!$B2999,Données!$E$1:$Z$1,0)),Historique!$C2999),0)&gt;0,"OK","⚠ ERREUR"))</f>
        <v/>
      </c>
      <c r="F2999" s="148" t="b">
        <v>0</v>
      </c>
      <c r="J2999" s="2" t="str">
        <f>IF(B2999="","",_xlfn.XLOOKUP(B2999,Données!$P$2:$P$11,Données!$Q$2:$Q$11,""))</f>
        <v/>
      </c>
    </row>
    <row r="3000" spans="1:10" ht="24.75" customHeight="1" x14ac:dyDescent="0.25">
      <c r="A3000" s="100"/>
      <c r="B3000" s="100"/>
      <c r="C3000" s="100"/>
      <c r="D3000" s="105" t="str">
        <f>IF(OR(Historique!$B3000="",Historique!$C3000=""),"",IF(IFERROR(COUNTIF(INDEX(Données!$E$2:$Z$100,0,MATCH(Historique!$B3000,Données!$E$1:$Z$1,0)),Historique!$C3000),0)&gt;0,"OK","⚠ ERREUR"))</f>
        <v/>
      </c>
      <c r="F3000" s="148" t="b">
        <v>0</v>
      </c>
      <c r="J3000" s="2" t="str">
        <f>IF(B3000="","",_xlfn.XLOOKUP(B3000,Données!$P$2:$P$11,Données!$Q$2:$Q$11,""))</f>
        <v/>
      </c>
    </row>
    <row r="3001" spans="1:10" ht="24.75" customHeight="1" x14ac:dyDescent="0.25">
      <c r="A3001" s="100"/>
      <c r="B3001" s="100"/>
      <c r="C3001" s="100"/>
      <c r="D3001" s="105" t="str">
        <f>IF(OR(Historique!$B3001="",Historique!$C3001=""),"",IF(IFERROR(COUNTIF(INDEX(Données!$E$2:$Z$100,0,MATCH(Historique!$B3001,Données!$E$1:$Z$1,0)),Historique!$C3001),0)&gt;0,"OK","⚠ ERREUR"))</f>
        <v/>
      </c>
      <c r="F3001" s="148" t="b">
        <v>0</v>
      </c>
      <c r="J3001" s="2" t="str">
        <f>IF(B3001="","",_xlfn.XLOOKUP(B3001,Données!$P$2:$P$11,Données!$Q$2:$Q$11,""))</f>
        <v/>
      </c>
    </row>
    <row r="3002" spans="1:10" ht="24.75" customHeight="1" x14ac:dyDescent="0.25">
      <c r="A3002" s="100"/>
      <c r="B3002" s="100"/>
      <c r="C3002" s="100"/>
      <c r="D3002" s="105" t="str">
        <f>IF(OR(Historique!$B3002="",Historique!$C3002=""),"",IF(IFERROR(COUNTIF(INDEX(Données!$E$2:$Z$100,0,MATCH(Historique!$B3002,Données!$E$1:$Z$1,0)),Historique!$C3002),0)&gt;0,"OK","⚠ ERREUR"))</f>
        <v/>
      </c>
      <c r="F3002" s="148" t="b">
        <v>0</v>
      </c>
      <c r="J3002" s="2" t="str">
        <f>IF(B3002="","",_xlfn.XLOOKUP(B3002,Données!$P$2:$P$11,Données!$Q$2:$Q$11,""))</f>
        <v/>
      </c>
    </row>
    <row r="3003" spans="1:10" ht="24.75" customHeight="1" x14ac:dyDescent="0.25">
      <c r="A3003" s="100"/>
      <c r="B3003" s="100"/>
      <c r="C3003" s="100"/>
      <c r="D3003" s="105" t="str">
        <f>IF(OR(Historique!$B3003="",Historique!$C3003=""),"",IF(IFERROR(COUNTIF(INDEX(Données!$E$2:$Z$100,0,MATCH(Historique!$B3003,Données!$E$1:$Z$1,0)),Historique!$C3003),0)&gt;0,"OK","⚠ ERREUR"))</f>
        <v/>
      </c>
      <c r="F3003" s="148" t="b">
        <v>0</v>
      </c>
      <c r="J3003" s="2" t="str">
        <f>IF(B3003="","",_xlfn.XLOOKUP(B3003,Données!$P$2:$P$11,Données!$Q$2:$Q$11,""))</f>
        <v/>
      </c>
    </row>
    <row r="3004" spans="1:10" ht="24.75" customHeight="1" x14ac:dyDescent="0.25">
      <c r="A3004" s="100"/>
      <c r="B3004" s="100"/>
      <c r="C3004" s="100"/>
      <c r="D3004" s="105" t="str">
        <f>IF(OR(Historique!$B3004="",Historique!$C3004=""),"",IF(IFERROR(COUNTIF(INDEX(Données!$E$2:$Z$100,0,MATCH(Historique!$B3004,Données!$E$1:$Z$1,0)),Historique!$C3004),0)&gt;0,"OK","⚠ ERREUR"))</f>
        <v/>
      </c>
      <c r="F3004" s="148" t="b">
        <v>0</v>
      </c>
      <c r="J3004" s="2" t="str">
        <f>IF(B3004="","",_xlfn.XLOOKUP(B3004,Données!$P$2:$P$11,Données!$Q$2:$Q$11,""))</f>
        <v/>
      </c>
    </row>
    <row r="3005" spans="1:10" ht="24.75" customHeight="1" x14ac:dyDescent="0.25">
      <c r="A3005" s="100"/>
      <c r="B3005" s="100"/>
      <c r="C3005" s="100"/>
      <c r="D3005" s="105" t="str">
        <f>IF(OR(Historique!$B3005="",Historique!$C3005=""),"",IF(IFERROR(COUNTIF(INDEX(Données!$E$2:$Z$100,0,MATCH(Historique!$B3005,Données!$E$1:$Z$1,0)),Historique!$C3005),0)&gt;0,"OK","⚠ ERREUR"))</f>
        <v/>
      </c>
      <c r="F3005" s="148" t="b">
        <v>0</v>
      </c>
      <c r="J3005" s="2" t="str">
        <f>IF(B3005="","",_xlfn.XLOOKUP(B3005,Données!$P$2:$P$11,Données!$Q$2:$Q$11,""))</f>
        <v/>
      </c>
    </row>
    <row r="3006" spans="1:10" ht="24.75" customHeight="1" x14ac:dyDescent="0.25">
      <c r="A3006" s="100"/>
      <c r="B3006" s="100"/>
      <c r="C3006" s="100"/>
      <c r="D3006" s="105" t="str">
        <f>IF(OR(Historique!$B3006="",Historique!$C3006=""),"",IF(IFERROR(COUNTIF(INDEX(Données!$E$2:$Z$100,0,MATCH(Historique!$B3006,Données!$E$1:$Z$1,0)),Historique!$C3006),0)&gt;0,"OK","⚠ ERREUR"))</f>
        <v/>
      </c>
      <c r="F3006" s="148" t="b">
        <v>0</v>
      </c>
      <c r="J3006" s="2" t="str">
        <f>IF(B3006="","",_xlfn.XLOOKUP(B3006,Données!$P$2:$P$11,Données!$Q$2:$Q$11,""))</f>
        <v/>
      </c>
    </row>
    <row r="3007" spans="1:10" ht="24.75" customHeight="1" x14ac:dyDescent="0.25">
      <c r="A3007" s="100"/>
      <c r="B3007" s="100"/>
      <c r="C3007" s="100"/>
      <c r="D3007" s="105" t="str">
        <f>IF(OR(Historique!$B3007="",Historique!$C3007=""),"",IF(IFERROR(COUNTIF(INDEX(Données!$E$2:$Z$100,0,MATCH(Historique!$B3007,Données!$E$1:$Z$1,0)),Historique!$C3007),0)&gt;0,"OK","⚠ ERREUR"))</f>
        <v/>
      </c>
      <c r="F3007" s="148" t="b">
        <v>0</v>
      </c>
      <c r="J3007" s="2" t="str">
        <f>IF(B3007="","",_xlfn.XLOOKUP(B3007,Données!$P$2:$P$11,Données!$Q$2:$Q$11,""))</f>
        <v/>
      </c>
    </row>
    <row r="3008" spans="1:10" ht="24.75" customHeight="1" x14ac:dyDescent="0.25">
      <c r="A3008" s="100"/>
      <c r="B3008" s="100"/>
      <c r="C3008" s="100"/>
      <c r="D3008" s="105" t="str">
        <f>IF(OR(Historique!$B3008="",Historique!$C3008=""),"",IF(IFERROR(COUNTIF(INDEX(Données!$E$2:$Z$100,0,MATCH(Historique!$B3008,Données!$E$1:$Z$1,0)),Historique!$C3008),0)&gt;0,"OK","⚠ ERREUR"))</f>
        <v/>
      </c>
      <c r="F3008" s="148" t="b">
        <v>0</v>
      </c>
      <c r="J3008" s="2" t="str">
        <f>IF(B3008="","",_xlfn.XLOOKUP(B3008,Données!$P$2:$P$11,Données!$Q$2:$Q$11,""))</f>
        <v/>
      </c>
    </row>
    <row r="3009" spans="1:10" ht="24.75" customHeight="1" x14ac:dyDescent="0.25">
      <c r="A3009" s="100"/>
      <c r="B3009" s="100"/>
      <c r="C3009" s="100"/>
      <c r="D3009" s="105" t="str">
        <f>IF(OR(Historique!$B3009="",Historique!$C3009=""),"",IF(IFERROR(COUNTIF(INDEX(Données!$E$2:$Z$100,0,MATCH(Historique!$B3009,Données!$E$1:$Z$1,0)),Historique!$C3009),0)&gt;0,"OK","⚠ ERREUR"))</f>
        <v/>
      </c>
      <c r="F3009" s="148" t="b">
        <v>0</v>
      </c>
      <c r="J3009" s="2" t="str">
        <f>IF(B3009="","",_xlfn.XLOOKUP(B3009,Données!$P$2:$P$11,Données!$Q$2:$Q$11,""))</f>
        <v/>
      </c>
    </row>
    <row r="3010" spans="1:10" ht="24.75" customHeight="1" x14ac:dyDescent="0.25">
      <c r="A3010" s="100"/>
      <c r="B3010" s="100"/>
      <c r="C3010" s="100"/>
      <c r="D3010" s="105" t="str">
        <f>IF(OR(Historique!$B3010="",Historique!$C3010=""),"",IF(IFERROR(COUNTIF(INDEX(Données!$E$2:$Z$100,0,MATCH(Historique!$B3010,Données!$E$1:$Z$1,0)),Historique!$C3010),0)&gt;0,"OK","⚠ ERREUR"))</f>
        <v/>
      </c>
      <c r="F3010" s="148" t="b">
        <v>0</v>
      </c>
      <c r="J3010" s="2" t="str">
        <f>IF(B3010="","",_xlfn.XLOOKUP(B3010,Données!$P$2:$P$11,Données!$Q$2:$Q$11,""))</f>
        <v/>
      </c>
    </row>
    <row r="3011" spans="1:10" ht="24.75" customHeight="1" x14ac:dyDescent="0.25">
      <c r="A3011" s="100"/>
      <c r="B3011" s="100"/>
      <c r="C3011" s="100"/>
      <c r="D3011" s="105" t="str">
        <f>IF(OR(Historique!$B3011="",Historique!$C3011=""),"",IF(IFERROR(COUNTIF(INDEX(Données!$E$2:$Z$100,0,MATCH(Historique!$B3011,Données!$E$1:$Z$1,0)),Historique!$C3011),0)&gt;0,"OK","⚠ ERREUR"))</f>
        <v/>
      </c>
      <c r="F3011" s="148" t="b">
        <v>0</v>
      </c>
      <c r="J3011" s="2" t="str">
        <f>IF(B3011="","",_xlfn.XLOOKUP(B3011,Données!$P$2:$P$11,Données!$Q$2:$Q$11,""))</f>
        <v/>
      </c>
    </row>
    <row r="3012" spans="1:10" ht="24.75" customHeight="1" x14ac:dyDescent="0.25">
      <c r="A3012" s="100"/>
      <c r="B3012" s="100"/>
      <c r="C3012" s="100"/>
      <c r="D3012" s="105" t="str">
        <f>IF(OR(Historique!$B3012="",Historique!$C3012=""),"",IF(IFERROR(COUNTIF(INDEX(Données!$E$2:$Z$100,0,MATCH(Historique!$B3012,Données!$E$1:$Z$1,0)),Historique!$C3012),0)&gt;0,"OK","⚠ ERREUR"))</f>
        <v/>
      </c>
      <c r="F3012" s="148" t="b">
        <v>0</v>
      </c>
      <c r="J3012" s="2" t="str">
        <f>IF(B3012="","",_xlfn.XLOOKUP(B3012,Données!$P$2:$P$11,Données!$Q$2:$Q$11,""))</f>
        <v/>
      </c>
    </row>
    <row r="3013" spans="1:10" ht="24.75" customHeight="1" x14ac:dyDescent="0.25">
      <c r="A3013" s="100"/>
      <c r="B3013" s="100"/>
      <c r="C3013" s="100"/>
      <c r="D3013" s="105" t="str">
        <f>IF(OR(Historique!$B3013="",Historique!$C3013=""),"",IF(IFERROR(COUNTIF(INDEX(Données!$E$2:$Z$100,0,MATCH(Historique!$B3013,Données!$E$1:$Z$1,0)),Historique!$C3013),0)&gt;0,"OK","⚠ ERREUR"))</f>
        <v/>
      </c>
      <c r="F3013" s="148" t="b">
        <v>0</v>
      </c>
      <c r="J3013" s="2" t="str">
        <f>IF(B3013="","",_xlfn.XLOOKUP(B3013,Données!$P$2:$P$11,Données!$Q$2:$Q$11,""))</f>
        <v/>
      </c>
    </row>
    <row r="3014" spans="1:10" ht="24.75" customHeight="1" x14ac:dyDescent="0.25">
      <c r="A3014" s="100"/>
      <c r="B3014" s="100"/>
      <c r="C3014" s="100"/>
      <c r="D3014" s="105" t="str">
        <f>IF(OR(Historique!$B3014="",Historique!$C3014=""),"",IF(IFERROR(COUNTIF(INDEX(Données!$E$2:$Z$100,0,MATCH(Historique!$B3014,Données!$E$1:$Z$1,0)),Historique!$C3014),0)&gt;0,"OK","⚠ ERREUR"))</f>
        <v/>
      </c>
      <c r="F3014" s="148" t="b">
        <v>0</v>
      </c>
      <c r="J3014" s="2" t="str">
        <f>IF(B3014="","",_xlfn.XLOOKUP(B3014,Données!$P$2:$P$11,Données!$Q$2:$Q$11,""))</f>
        <v/>
      </c>
    </row>
    <row r="3015" spans="1:10" ht="24.75" customHeight="1" x14ac:dyDescent="0.25">
      <c r="A3015" s="100"/>
      <c r="B3015" s="100"/>
      <c r="C3015" s="100"/>
      <c r="D3015" s="105" t="str">
        <f>IF(OR(Historique!$B3015="",Historique!$C3015=""),"",IF(IFERROR(COUNTIF(INDEX(Données!$E$2:$Z$100,0,MATCH(Historique!$B3015,Données!$E$1:$Z$1,0)),Historique!$C3015),0)&gt;0,"OK","⚠ ERREUR"))</f>
        <v/>
      </c>
      <c r="F3015" s="148" t="b">
        <v>0</v>
      </c>
      <c r="J3015" s="2" t="str">
        <f>IF(B3015="","",_xlfn.XLOOKUP(B3015,Données!$P$2:$P$11,Données!$Q$2:$Q$11,""))</f>
        <v/>
      </c>
    </row>
    <row r="3016" spans="1:10" ht="24.75" customHeight="1" x14ac:dyDescent="0.25">
      <c r="A3016" s="100"/>
      <c r="B3016" s="100"/>
      <c r="C3016" s="100"/>
      <c r="D3016" s="105" t="str">
        <f>IF(OR(Historique!$B3016="",Historique!$C3016=""),"",IF(IFERROR(COUNTIF(INDEX(Données!$E$2:$Z$100,0,MATCH(Historique!$B3016,Données!$E$1:$Z$1,0)),Historique!$C3016),0)&gt;0,"OK","⚠ ERREUR"))</f>
        <v/>
      </c>
      <c r="F3016" s="148" t="b">
        <v>0</v>
      </c>
      <c r="J3016" s="2" t="str">
        <f>IF(B3016="","",_xlfn.XLOOKUP(B3016,Données!$P$2:$P$11,Données!$Q$2:$Q$11,""))</f>
        <v/>
      </c>
    </row>
    <row r="3017" spans="1:10" ht="24.75" customHeight="1" x14ac:dyDescent="0.25">
      <c r="A3017" s="100"/>
      <c r="B3017" s="100"/>
      <c r="C3017" s="100"/>
      <c r="D3017" s="105" t="str">
        <f>IF(OR(Historique!$B3017="",Historique!$C3017=""),"",IF(IFERROR(COUNTIF(INDEX(Données!$E$2:$Z$100,0,MATCH(Historique!$B3017,Données!$E$1:$Z$1,0)),Historique!$C3017),0)&gt;0,"OK","⚠ ERREUR"))</f>
        <v/>
      </c>
      <c r="F3017" s="148" t="b">
        <v>0</v>
      </c>
      <c r="J3017" s="2" t="str">
        <f>IF(B3017="","",_xlfn.XLOOKUP(B3017,Données!$P$2:$P$11,Données!$Q$2:$Q$11,""))</f>
        <v/>
      </c>
    </row>
    <row r="3018" spans="1:10" ht="24.75" customHeight="1" x14ac:dyDescent="0.25">
      <c r="A3018" s="100"/>
      <c r="B3018" s="100"/>
      <c r="C3018" s="100"/>
      <c r="D3018" s="105" t="str">
        <f>IF(OR(Historique!$B3018="",Historique!$C3018=""),"",IF(IFERROR(COUNTIF(INDEX(Données!$E$2:$Z$100,0,MATCH(Historique!$B3018,Données!$E$1:$Z$1,0)),Historique!$C3018),0)&gt;0,"OK","⚠ ERREUR"))</f>
        <v/>
      </c>
      <c r="F3018" s="148" t="b">
        <v>0</v>
      </c>
      <c r="J3018" s="2" t="str">
        <f>IF(B3018="","",_xlfn.XLOOKUP(B3018,Données!$P$2:$P$11,Données!$Q$2:$Q$11,""))</f>
        <v/>
      </c>
    </row>
    <row r="3019" spans="1:10" ht="24.75" customHeight="1" x14ac:dyDescent="0.25">
      <c r="A3019" s="100"/>
      <c r="B3019" s="100"/>
      <c r="C3019" s="100"/>
      <c r="D3019" s="105" t="str">
        <f>IF(OR(Historique!$B3019="",Historique!$C3019=""),"",IF(IFERROR(COUNTIF(INDEX(Données!$E$2:$Z$100,0,MATCH(Historique!$B3019,Données!$E$1:$Z$1,0)),Historique!$C3019),0)&gt;0,"OK","⚠ ERREUR"))</f>
        <v/>
      </c>
      <c r="F3019" s="148" t="b">
        <v>0</v>
      </c>
      <c r="J3019" s="2" t="str">
        <f>IF(B3019="","",_xlfn.XLOOKUP(B3019,Données!$P$2:$P$11,Données!$Q$2:$Q$11,""))</f>
        <v/>
      </c>
    </row>
    <row r="3020" spans="1:10" ht="24.75" customHeight="1" x14ac:dyDescent="0.25">
      <c r="A3020" s="100"/>
      <c r="B3020" s="100"/>
      <c r="C3020" s="100"/>
      <c r="D3020" s="105" t="str">
        <f>IF(OR(Historique!$B3020="",Historique!$C3020=""),"",IF(IFERROR(COUNTIF(INDEX(Données!$E$2:$Z$100,0,MATCH(Historique!$B3020,Données!$E$1:$Z$1,0)),Historique!$C3020),0)&gt;0,"OK","⚠ ERREUR"))</f>
        <v/>
      </c>
      <c r="F3020" s="148" t="b">
        <v>0</v>
      </c>
      <c r="J3020" s="2" t="str">
        <f>IF(B3020="","",_xlfn.XLOOKUP(B3020,Données!$P$2:$P$11,Données!$Q$2:$Q$11,""))</f>
        <v/>
      </c>
    </row>
    <row r="3021" spans="1:10" ht="24.75" customHeight="1" x14ac:dyDescent="0.25">
      <c r="A3021" s="100"/>
      <c r="B3021" s="100"/>
      <c r="C3021" s="100"/>
      <c r="D3021" s="105" t="str">
        <f>IF(OR(Historique!$B3021="",Historique!$C3021=""),"",IF(IFERROR(COUNTIF(INDEX(Données!$E$2:$Z$100,0,MATCH(Historique!$B3021,Données!$E$1:$Z$1,0)),Historique!$C3021),0)&gt;0,"OK","⚠ ERREUR"))</f>
        <v/>
      </c>
      <c r="F3021" s="148" t="b">
        <v>0</v>
      </c>
      <c r="J3021" s="2" t="str">
        <f>IF(B3021="","",_xlfn.XLOOKUP(B3021,Données!$P$2:$P$11,Données!$Q$2:$Q$11,""))</f>
        <v/>
      </c>
    </row>
    <row r="3022" spans="1:10" ht="24.75" customHeight="1" x14ac:dyDescent="0.25">
      <c r="A3022" s="100"/>
      <c r="B3022" s="100"/>
      <c r="C3022" s="100"/>
      <c r="D3022" s="105" t="str">
        <f>IF(OR(Historique!$B3022="",Historique!$C3022=""),"",IF(IFERROR(COUNTIF(INDEX(Données!$E$2:$Z$100,0,MATCH(Historique!$B3022,Données!$E$1:$Z$1,0)),Historique!$C3022),0)&gt;0,"OK","⚠ ERREUR"))</f>
        <v/>
      </c>
      <c r="F3022" s="148" t="b">
        <v>0</v>
      </c>
      <c r="J3022" s="2" t="str">
        <f>IF(B3022="","",_xlfn.XLOOKUP(B3022,Données!$P$2:$P$11,Données!$Q$2:$Q$11,""))</f>
        <v/>
      </c>
    </row>
    <row r="3023" spans="1:10" ht="24.75" customHeight="1" x14ac:dyDescent="0.25">
      <c r="A3023" s="100"/>
      <c r="B3023" s="100"/>
      <c r="C3023" s="100"/>
      <c r="D3023" s="105" t="str">
        <f>IF(OR(Historique!$B3023="",Historique!$C3023=""),"",IF(IFERROR(COUNTIF(INDEX(Données!$E$2:$Z$100,0,MATCH(Historique!$B3023,Données!$E$1:$Z$1,0)),Historique!$C3023),0)&gt;0,"OK","⚠ ERREUR"))</f>
        <v/>
      </c>
      <c r="F3023" s="148" t="b">
        <v>0</v>
      </c>
      <c r="J3023" s="2" t="str">
        <f>IF(B3023="","",_xlfn.XLOOKUP(B3023,Données!$P$2:$P$11,Données!$Q$2:$Q$11,""))</f>
        <v/>
      </c>
    </row>
    <row r="3024" spans="1:10" ht="24.75" customHeight="1" x14ac:dyDescent="0.25">
      <c r="A3024" s="100"/>
      <c r="B3024" s="100"/>
      <c r="C3024" s="100"/>
      <c r="D3024" s="105" t="str">
        <f>IF(OR(Historique!$B3024="",Historique!$C3024=""),"",IF(IFERROR(COUNTIF(INDEX(Données!$E$2:$Z$100,0,MATCH(Historique!$B3024,Données!$E$1:$Z$1,0)),Historique!$C3024),0)&gt;0,"OK","⚠ ERREUR"))</f>
        <v/>
      </c>
      <c r="F3024" s="148" t="b">
        <v>0</v>
      </c>
      <c r="J3024" s="2" t="str">
        <f>IF(B3024="","",_xlfn.XLOOKUP(B3024,Données!$P$2:$P$11,Données!$Q$2:$Q$11,""))</f>
        <v/>
      </c>
    </row>
    <row r="3025" spans="1:10" ht="24.75" customHeight="1" x14ac:dyDescent="0.25">
      <c r="A3025" s="100"/>
      <c r="B3025" s="100"/>
      <c r="C3025" s="100"/>
      <c r="D3025" s="105" t="str">
        <f>IF(OR(Historique!$B3025="",Historique!$C3025=""),"",IF(IFERROR(COUNTIF(INDEX(Données!$E$2:$Z$100,0,MATCH(Historique!$B3025,Données!$E$1:$Z$1,0)),Historique!$C3025),0)&gt;0,"OK","⚠ ERREUR"))</f>
        <v/>
      </c>
      <c r="F3025" s="148" t="b">
        <v>0</v>
      </c>
      <c r="J3025" s="2" t="str">
        <f>IF(B3025="","",_xlfn.XLOOKUP(B3025,Données!$P$2:$P$11,Données!$Q$2:$Q$11,""))</f>
        <v/>
      </c>
    </row>
    <row r="3026" spans="1:10" ht="24.75" customHeight="1" x14ac:dyDescent="0.25">
      <c r="A3026" s="100"/>
      <c r="B3026" s="100"/>
      <c r="C3026" s="100"/>
      <c r="D3026" s="105" t="str">
        <f>IF(OR(Historique!$B3026="",Historique!$C3026=""),"",IF(IFERROR(COUNTIF(INDEX(Données!$E$2:$Z$100,0,MATCH(Historique!$B3026,Données!$E$1:$Z$1,0)),Historique!$C3026),0)&gt;0,"OK","⚠ ERREUR"))</f>
        <v/>
      </c>
      <c r="F3026" s="148" t="b">
        <v>0</v>
      </c>
      <c r="J3026" s="2" t="str">
        <f>IF(B3026="","",_xlfn.XLOOKUP(B3026,Données!$P$2:$P$11,Données!$Q$2:$Q$11,""))</f>
        <v/>
      </c>
    </row>
    <row r="3027" spans="1:10" ht="24.75" customHeight="1" x14ac:dyDescent="0.25">
      <c r="A3027" s="100"/>
      <c r="B3027" s="100"/>
      <c r="C3027" s="100"/>
      <c r="D3027" s="105" t="str">
        <f>IF(OR(Historique!$B3027="",Historique!$C3027=""),"",IF(IFERROR(COUNTIF(INDEX(Données!$E$2:$Z$100,0,MATCH(Historique!$B3027,Données!$E$1:$Z$1,0)),Historique!$C3027),0)&gt;0,"OK","⚠ ERREUR"))</f>
        <v/>
      </c>
      <c r="F3027" s="148" t="b">
        <v>0</v>
      </c>
      <c r="J3027" s="2" t="str">
        <f>IF(B3027="","",_xlfn.XLOOKUP(B3027,Données!$P$2:$P$11,Données!$Q$2:$Q$11,""))</f>
        <v/>
      </c>
    </row>
    <row r="3028" spans="1:10" ht="24.75" customHeight="1" x14ac:dyDescent="0.25">
      <c r="A3028" s="100"/>
      <c r="B3028" s="100"/>
      <c r="C3028" s="100"/>
      <c r="D3028" s="105" t="str">
        <f>IF(OR(Historique!$B3028="",Historique!$C3028=""),"",IF(IFERROR(COUNTIF(INDEX(Données!$E$2:$Z$100,0,MATCH(Historique!$B3028,Données!$E$1:$Z$1,0)),Historique!$C3028),0)&gt;0,"OK","⚠ ERREUR"))</f>
        <v/>
      </c>
      <c r="F3028" s="148" t="b">
        <v>0</v>
      </c>
      <c r="J3028" s="2" t="str">
        <f>IF(B3028="","",_xlfn.XLOOKUP(B3028,Données!$P$2:$P$11,Données!$Q$2:$Q$11,""))</f>
        <v/>
      </c>
    </row>
    <row r="3029" spans="1:10" ht="24.75" customHeight="1" x14ac:dyDescent="0.25">
      <c r="A3029" s="100"/>
      <c r="B3029" s="100"/>
      <c r="C3029" s="100"/>
      <c r="D3029" s="105" t="str">
        <f>IF(OR(Historique!$B3029="",Historique!$C3029=""),"",IF(IFERROR(COUNTIF(INDEX(Données!$E$2:$Z$100,0,MATCH(Historique!$B3029,Données!$E$1:$Z$1,0)),Historique!$C3029),0)&gt;0,"OK","⚠ ERREUR"))</f>
        <v/>
      </c>
      <c r="F3029" s="148" t="b">
        <v>0</v>
      </c>
      <c r="J3029" s="2" t="str">
        <f>IF(B3029="","",_xlfn.XLOOKUP(B3029,Données!$P$2:$P$11,Données!$Q$2:$Q$11,""))</f>
        <v/>
      </c>
    </row>
    <row r="3030" spans="1:10" ht="24.75" customHeight="1" x14ac:dyDescent="0.25">
      <c r="A3030" s="100"/>
      <c r="B3030" s="100"/>
      <c r="C3030" s="100"/>
      <c r="D3030" s="105" t="str">
        <f>IF(OR(Historique!$B3030="",Historique!$C3030=""),"",IF(IFERROR(COUNTIF(INDEX(Données!$E$2:$Z$100,0,MATCH(Historique!$B3030,Données!$E$1:$Z$1,0)),Historique!$C3030),0)&gt;0,"OK","⚠ ERREUR"))</f>
        <v/>
      </c>
      <c r="F3030" s="148" t="b">
        <v>0</v>
      </c>
      <c r="J3030" s="2" t="str">
        <f>IF(B3030="","",_xlfn.XLOOKUP(B3030,Données!$P$2:$P$11,Données!$Q$2:$Q$11,""))</f>
        <v/>
      </c>
    </row>
    <row r="3031" spans="1:10" ht="24.75" customHeight="1" x14ac:dyDescent="0.25">
      <c r="A3031" s="100"/>
      <c r="B3031" s="100"/>
      <c r="C3031" s="100"/>
      <c r="D3031" s="105" t="str">
        <f>IF(OR(Historique!$B3031="",Historique!$C3031=""),"",IF(IFERROR(COUNTIF(INDEX(Données!$E$2:$Z$100,0,MATCH(Historique!$B3031,Données!$E$1:$Z$1,0)),Historique!$C3031),0)&gt;0,"OK","⚠ ERREUR"))</f>
        <v/>
      </c>
      <c r="F3031" s="148" t="b">
        <v>0</v>
      </c>
      <c r="J3031" s="2" t="str">
        <f>IF(B3031="","",_xlfn.XLOOKUP(B3031,Données!$P$2:$P$11,Données!$Q$2:$Q$11,""))</f>
        <v/>
      </c>
    </row>
    <row r="3032" spans="1:10" ht="24.75" customHeight="1" x14ac:dyDescent="0.25">
      <c r="A3032" s="100"/>
      <c r="B3032" s="100"/>
      <c r="C3032" s="100"/>
      <c r="D3032" s="105" t="str">
        <f>IF(OR(Historique!$B3032="",Historique!$C3032=""),"",IF(IFERROR(COUNTIF(INDEX(Données!$E$2:$Z$100,0,MATCH(Historique!$B3032,Données!$E$1:$Z$1,0)),Historique!$C3032),0)&gt;0,"OK","⚠ ERREUR"))</f>
        <v/>
      </c>
      <c r="F3032" s="148" t="b">
        <v>0</v>
      </c>
      <c r="J3032" s="2" t="str">
        <f>IF(B3032="","",_xlfn.XLOOKUP(B3032,Données!$P$2:$P$11,Données!$Q$2:$Q$11,""))</f>
        <v/>
      </c>
    </row>
    <row r="3033" spans="1:10" ht="24.75" customHeight="1" x14ac:dyDescent="0.25">
      <c r="A3033" s="100"/>
      <c r="B3033" s="100"/>
      <c r="C3033" s="100"/>
      <c r="D3033" s="105" t="str">
        <f>IF(OR(Historique!$B3033="",Historique!$C3033=""),"",IF(IFERROR(COUNTIF(INDEX(Données!$E$2:$Z$100,0,MATCH(Historique!$B3033,Données!$E$1:$Z$1,0)),Historique!$C3033),0)&gt;0,"OK","⚠ ERREUR"))</f>
        <v/>
      </c>
      <c r="F3033" s="148" t="b">
        <v>0</v>
      </c>
      <c r="J3033" s="2" t="str">
        <f>IF(B3033="","",_xlfn.XLOOKUP(B3033,Données!$P$2:$P$11,Données!$Q$2:$Q$11,""))</f>
        <v/>
      </c>
    </row>
    <row r="3034" spans="1:10" ht="24.75" customHeight="1" x14ac:dyDescent="0.25">
      <c r="A3034" s="100"/>
      <c r="B3034" s="100"/>
      <c r="C3034" s="100"/>
      <c r="D3034" s="105" t="str">
        <f>IF(OR(Historique!$B3034="",Historique!$C3034=""),"",IF(IFERROR(COUNTIF(INDEX(Données!$E$2:$Z$100,0,MATCH(Historique!$B3034,Données!$E$1:$Z$1,0)),Historique!$C3034),0)&gt;0,"OK","⚠ ERREUR"))</f>
        <v/>
      </c>
      <c r="F3034" s="148" t="b">
        <v>0</v>
      </c>
      <c r="J3034" s="2" t="str">
        <f>IF(B3034="","",_xlfn.XLOOKUP(B3034,Données!$P$2:$P$11,Données!$Q$2:$Q$11,""))</f>
        <v/>
      </c>
    </row>
    <row r="3035" spans="1:10" ht="24.75" customHeight="1" x14ac:dyDescent="0.25">
      <c r="A3035" s="100"/>
      <c r="B3035" s="100"/>
      <c r="C3035" s="100"/>
      <c r="D3035" s="105" t="str">
        <f>IF(OR(Historique!$B3035="",Historique!$C3035=""),"",IF(IFERROR(COUNTIF(INDEX(Données!$E$2:$Z$100,0,MATCH(Historique!$B3035,Données!$E$1:$Z$1,0)),Historique!$C3035),0)&gt;0,"OK","⚠ ERREUR"))</f>
        <v/>
      </c>
      <c r="F3035" s="148" t="b">
        <v>0</v>
      </c>
      <c r="J3035" s="2" t="str">
        <f>IF(B3035="","",_xlfn.XLOOKUP(B3035,Données!$P$2:$P$11,Données!$Q$2:$Q$11,""))</f>
        <v/>
      </c>
    </row>
    <row r="3036" spans="1:10" ht="24.75" customHeight="1" x14ac:dyDescent="0.25">
      <c r="A3036" s="100"/>
      <c r="B3036" s="100"/>
      <c r="C3036" s="100"/>
      <c r="D3036" s="105" t="str">
        <f>IF(OR(Historique!$B3036="",Historique!$C3036=""),"",IF(IFERROR(COUNTIF(INDEX(Données!$E$2:$Z$100,0,MATCH(Historique!$B3036,Données!$E$1:$Z$1,0)),Historique!$C3036),0)&gt;0,"OK","⚠ ERREUR"))</f>
        <v/>
      </c>
      <c r="F3036" s="148" t="b">
        <v>0</v>
      </c>
      <c r="J3036" s="2" t="str">
        <f>IF(B3036="","",_xlfn.XLOOKUP(B3036,Données!$P$2:$P$11,Données!$Q$2:$Q$11,""))</f>
        <v/>
      </c>
    </row>
    <row r="3037" spans="1:10" ht="24.75" customHeight="1" x14ac:dyDescent="0.25">
      <c r="A3037" s="100"/>
      <c r="B3037" s="100"/>
      <c r="C3037" s="100"/>
      <c r="D3037" s="105" t="str">
        <f>IF(OR(Historique!$B3037="",Historique!$C3037=""),"",IF(IFERROR(COUNTIF(INDEX(Données!$E$2:$Z$100,0,MATCH(Historique!$B3037,Données!$E$1:$Z$1,0)),Historique!$C3037),0)&gt;0,"OK","⚠ ERREUR"))</f>
        <v/>
      </c>
      <c r="F3037" s="148" t="b">
        <v>0</v>
      </c>
      <c r="J3037" s="2" t="str">
        <f>IF(B3037="","",_xlfn.XLOOKUP(B3037,Données!$P$2:$P$11,Données!$Q$2:$Q$11,""))</f>
        <v/>
      </c>
    </row>
    <row r="3038" spans="1:10" ht="24.75" customHeight="1" x14ac:dyDescent="0.25">
      <c r="A3038" s="100"/>
      <c r="B3038" s="100"/>
      <c r="C3038" s="100"/>
      <c r="D3038" s="105" t="str">
        <f>IF(OR(Historique!$B3038="",Historique!$C3038=""),"",IF(IFERROR(COUNTIF(INDEX(Données!$E$2:$Z$100,0,MATCH(Historique!$B3038,Données!$E$1:$Z$1,0)),Historique!$C3038),0)&gt;0,"OK","⚠ ERREUR"))</f>
        <v/>
      </c>
      <c r="F3038" s="148" t="b">
        <v>0</v>
      </c>
      <c r="J3038" s="2" t="str">
        <f>IF(B3038="","",_xlfn.XLOOKUP(B3038,Données!$P$2:$P$11,Données!$Q$2:$Q$11,""))</f>
        <v/>
      </c>
    </row>
    <row r="3039" spans="1:10" ht="24.75" customHeight="1" x14ac:dyDescent="0.25">
      <c r="A3039" s="100"/>
      <c r="B3039" s="100"/>
      <c r="C3039" s="100"/>
      <c r="D3039" s="105" t="str">
        <f>IF(OR(Historique!$B3039="",Historique!$C3039=""),"",IF(IFERROR(COUNTIF(INDEX(Données!$E$2:$Z$100,0,MATCH(Historique!$B3039,Données!$E$1:$Z$1,0)),Historique!$C3039),0)&gt;0,"OK","⚠ ERREUR"))</f>
        <v/>
      </c>
      <c r="F3039" s="148" t="b">
        <v>0</v>
      </c>
      <c r="J3039" s="2" t="str">
        <f>IF(B3039="","",_xlfn.XLOOKUP(B3039,Données!$P$2:$P$11,Données!$Q$2:$Q$11,""))</f>
        <v/>
      </c>
    </row>
    <row r="3040" spans="1:10" ht="24.75" customHeight="1" x14ac:dyDescent="0.25">
      <c r="A3040" s="100"/>
      <c r="B3040" s="100"/>
      <c r="C3040" s="100"/>
      <c r="D3040" s="105" t="str">
        <f>IF(OR(Historique!$B3040="",Historique!$C3040=""),"",IF(IFERROR(COUNTIF(INDEX(Données!$E$2:$Z$100,0,MATCH(Historique!$B3040,Données!$E$1:$Z$1,0)),Historique!$C3040),0)&gt;0,"OK","⚠ ERREUR"))</f>
        <v/>
      </c>
      <c r="F3040" s="148" t="b">
        <v>0</v>
      </c>
      <c r="J3040" s="2" t="str">
        <f>IF(B3040="","",_xlfn.XLOOKUP(B3040,Données!$P$2:$P$11,Données!$Q$2:$Q$11,""))</f>
        <v/>
      </c>
    </row>
    <row r="3041" spans="1:10" ht="24.75" customHeight="1" x14ac:dyDescent="0.25">
      <c r="A3041" s="100"/>
      <c r="B3041" s="100"/>
      <c r="C3041" s="100"/>
      <c r="D3041" s="105" t="str">
        <f>IF(OR(Historique!$B3041="",Historique!$C3041=""),"",IF(IFERROR(COUNTIF(INDEX(Données!$E$2:$Z$100,0,MATCH(Historique!$B3041,Données!$E$1:$Z$1,0)),Historique!$C3041),0)&gt;0,"OK","⚠ ERREUR"))</f>
        <v/>
      </c>
      <c r="F3041" s="148" t="b">
        <v>0</v>
      </c>
      <c r="J3041" s="2" t="str">
        <f>IF(B3041="","",_xlfn.XLOOKUP(B3041,Données!$P$2:$P$11,Données!$Q$2:$Q$11,""))</f>
        <v/>
      </c>
    </row>
    <row r="3042" spans="1:10" ht="24.75" customHeight="1" x14ac:dyDescent="0.25">
      <c r="A3042" s="100"/>
      <c r="B3042" s="100"/>
      <c r="C3042" s="100"/>
      <c r="D3042" s="105" t="str">
        <f>IF(OR(Historique!$B3042="",Historique!$C3042=""),"",IF(IFERROR(COUNTIF(INDEX(Données!$E$2:$Z$100,0,MATCH(Historique!$B3042,Données!$E$1:$Z$1,0)),Historique!$C3042),0)&gt;0,"OK","⚠ ERREUR"))</f>
        <v/>
      </c>
      <c r="F3042" s="148" t="b">
        <v>0</v>
      </c>
      <c r="J3042" s="2" t="str">
        <f>IF(B3042="","",_xlfn.XLOOKUP(B3042,Données!$P$2:$P$11,Données!$Q$2:$Q$11,""))</f>
        <v/>
      </c>
    </row>
    <row r="3043" spans="1:10" ht="24.75" customHeight="1" x14ac:dyDescent="0.25">
      <c r="A3043" s="100"/>
      <c r="B3043" s="100"/>
      <c r="C3043" s="100"/>
      <c r="D3043" s="105" t="str">
        <f>IF(OR(Historique!$B3043="",Historique!$C3043=""),"",IF(IFERROR(COUNTIF(INDEX(Données!$E$2:$Z$100,0,MATCH(Historique!$B3043,Données!$E$1:$Z$1,0)),Historique!$C3043),0)&gt;0,"OK","⚠ ERREUR"))</f>
        <v/>
      </c>
      <c r="F3043" s="148" t="b">
        <v>0</v>
      </c>
      <c r="J3043" s="2" t="str">
        <f>IF(B3043="","",_xlfn.XLOOKUP(B3043,Données!$P$2:$P$11,Données!$Q$2:$Q$11,""))</f>
        <v/>
      </c>
    </row>
    <row r="3044" spans="1:10" ht="24.75" customHeight="1" x14ac:dyDescent="0.25">
      <c r="A3044" s="100"/>
      <c r="B3044" s="100"/>
      <c r="C3044" s="100"/>
      <c r="D3044" s="105" t="str">
        <f>IF(OR(Historique!$B3044="",Historique!$C3044=""),"",IF(IFERROR(COUNTIF(INDEX(Données!$E$2:$Z$100,0,MATCH(Historique!$B3044,Données!$E$1:$Z$1,0)),Historique!$C3044),0)&gt;0,"OK","⚠ ERREUR"))</f>
        <v/>
      </c>
      <c r="F3044" s="148" t="b">
        <v>0</v>
      </c>
      <c r="J3044" s="2" t="str">
        <f>IF(B3044="","",_xlfn.XLOOKUP(B3044,Données!$P$2:$P$11,Données!$Q$2:$Q$11,""))</f>
        <v/>
      </c>
    </row>
    <row r="3045" spans="1:10" ht="24.75" customHeight="1" x14ac:dyDescent="0.25">
      <c r="A3045" s="100"/>
      <c r="B3045" s="100"/>
      <c r="C3045" s="100"/>
      <c r="D3045" s="105" t="str">
        <f>IF(OR(Historique!$B3045="",Historique!$C3045=""),"",IF(IFERROR(COUNTIF(INDEX(Données!$E$2:$Z$100,0,MATCH(Historique!$B3045,Données!$E$1:$Z$1,0)),Historique!$C3045),0)&gt;0,"OK","⚠ ERREUR"))</f>
        <v/>
      </c>
      <c r="F3045" s="148" t="b">
        <v>0</v>
      </c>
      <c r="J3045" s="2" t="str">
        <f>IF(B3045="","",_xlfn.XLOOKUP(B3045,Données!$P$2:$P$11,Données!$Q$2:$Q$11,""))</f>
        <v/>
      </c>
    </row>
    <row r="3046" spans="1:10" ht="24.75" customHeight="1" x14ac:dyDescent="0.25">
      <c r="A3046" s="100"/>
      <c r="B3046" s="100"/>
      <c r="C3046" s="100"/>
      <c r="D3046" s="105" t="str">
        <f>IF(OR(Historique!$B3046="",Historique!$C3046=""),"",IF(IFERROR(COUNTIF(INDEX(Données!$E$2:$Z$100,0,MATCH(Historique!$B3046,Données!$E$1:$Z$1,0)),Historique!$C3046),0)&gt;0,"OK","⚠ ERREUR"))</f>
        <v/>
      </c>
      <c r="F3046" s="148" t="b">
        <v>0</v>
      </c>
      <c r="J3046" s="2" t="str">
        <f>IF(B3046="","",_xlfn.XLOOKUP(B3046,Données!$P$2:$P$11,Données!$Q$2:$Q$11,""))</f>
        <v/>
      </c>
    </row>
    <row r="3047" spans="1:10" ht="24.75" customHeight="1" x14ac:dyDescent="0.25">
      <c r="A3047" s="100"/>
      <c r="B3047" s="100"/>
      <c r="C3047" s="100"/>
      <c r="D3047" s="105" t="str">
        <f>IF(OR(Historique!$B3047="",Historique!$C3047=""),"",IF(IFERROR(COUNTIF(INDEX(Données!$E$2:$Z$100,0,MATCH(Historique!$B3047,Données!$E$1:$Z$1,0)),Historique!$C3047),0)&gt;0,"OK","⚠ ERREUR"))</f>
        <v/>
      </c>
      <c r="F3047" s="148" t="b">
        <v>0</v>
      </c>
      <c r="J3047" s="2" t="str">
        <f>IF(B3047="","",_xlfn.XLOOKUP(B3047,Données!$P$2:$P$11,Données!$Q$2:$Q$11,""))</f>
        <v/>
      </c>
    </row>
    <row r="3048" spans="1:10" ht="24.75" customHeight="1" x14ac:dyDescent="0.25">
      <c r="A3048" s="100"/>
      <c r="B3048" s="100"/>
      <c r="C3048" s="100"/>
      <c r="D3048" s="105" t="str">
        <f>IF(OR(Historique!$B3048="",Historique!$C3048=""),"",IF(IFERROR(COUNTIF(INDEX(Données!$E$2:$Z$100,0,MATCH(Historique!$B3048,Données!$E$1:$Z$1,0)),Historique!$C3048),0)&gt;0,"OK","⚠ ERREUR"))</f>
        <v/>
      </c>
      <c r="F3048" s="148" t="b">
        <v>0</v>
      </c>
      <c r="J3048" s="2" t="str">
        <f>IF(B3048="","",_xlfn.XLOOKUP(B3048,Données!$P$2:$P$11,Données!$Q$2:$Q$11,""))</f>
        <v/>
      </c>
    </row>
    <row r="3049" spans="1:10" ht="24.75" customHeight="1" x14ac:dyDescent="0.25">
      <c r="A3049" s="100"/>
      <c r="B3049" s="100"/>
      <c r="C3049" s="100"/>
      <c r="D3049" s="105" t="str">
        <f>IF(OR(Historique!$B3049="",Historique!$C3049=""),"",IF(IFERROR(COUNTIF(INDEX(Données!$E$2:$Z$100,0,MATCH(Historique!$B3049,Données!$E$1:$Z$1,0)),Historique!$C3049),0)&gt;0,"OK","⚠ ERREUR"))</f>
        <v/>
      </c>
      <c r="F3049" s="148" t="b">
        <v>0</v>
      </c>
      <c r="J3049" s="2" t="str">
        <f>IF(B3049="","",_xlfn.XLOOKUP(B3049,Données!$P$2:$P$11,Données!$Q$2:$Q$11,""))</f>
        <v/>
      </c>
    </row>
    <row r="3050" spans="1:10" ht="24.75" customHeight="1" x14ac:dyDescent="0.25">
      <c r="A3050" s="100"/>
      <c r="B3050" s="100"/>
      <c r="C3050" s="100"/>
      <c r="D3050" s="105" t="str">
        <f>IF(OR(Historique!$B3050="",Historique!$C3050=""),"",IF(IFERROR(COUNTIF(INDEX(Données!$E$2:$Z$100,0,MATCH(Historique!$B3050,Données!$E$1:$Z$1,0)),Historique!$C3050),0)&gt;0,"OK","⚠ ERREUR"))</f>
        <v/>
      </c>
      <c r="F3050" s="148" t="b">
        <v>0</v>
      </c>
      <c r="J3050" s="2" t="str">
        <f>IF(B3050="","",_xlfn.XLOOKUP(B3050,Données!$P$2:$P$11,Données!$Q$2:$Q$11,""))</f>
        <v/>
      </c>
    </row>
    <row r="3051" spans="1:10" ht="24.75" customHeight="1" x14ac:dyDescent="0.25">
      <c r="A3051" s="100"/>
      <c r="B3051" s="100"/>
      <c r="C3051" s="100"/>
      <c r="D3051" s="105" t="str">
        <f>IF(OR(Historique!$B3051="",Historique!$C3051=""),"",IF(IFERROR(COUNTIF(INDEX(Données!$E$2:$Z$100,0,MATCH(Historique!$B3051,Données!$E$1:$Z$1,0)),Historique!$C3051),0)&gt;0,"OK","⚠ ERREUR"))</f>
        <v/>
      </c>
      <c r="F3051" s="148" t="b">
        <v>0</v>
      </c>
      <c r="J3051" s="2" t="str">
        <f>IF(B3051="","",_xlfn.XLOOKUP(B3051,Données!$P$2:$P$11,Données!$Q$2:$Q$11,""))</f>
        <v/>
      </c>
    </row>
    <row r="3052" spans="1:10" ht="24.75" customHeight="1" x14ac:dyDescent="0.25">
      <c r="A3052" s="100"/>
      <c r="B3052" s="100"/>
      <c r="C3052" s="100"/>
      <c r="D3052" s="105" t="str">
        <f>IF(OR(Historique!$B3052="",Historique!$C3052=""),"",IF(IFERROR(COUNTIF(INDEX(Données!$E$2:$Z$100,0,MATCH(Historique!$B3052,Données!$E$1:$Z$1,0)),Historique!$C3052),0)&gt;0,"OK","⚠ ERREUR"))</f>
        <v/>
      </c>
      <c r="F3052" s="148" t="b">
        <v>0</v>
      </c>
      <c r="J3052" s="2" t="str">
        <f>IF(B3052="","",_xlfn.XLOOKUP(B3052,Données!$P$2:$P$11,Données!$Q$2:$Q$11,""))</f>
        <v/>
      </c>
    </row>
    <row r="3053" spans="1:10" ht="24.75" customHeight="1" x14ac:dyDescent="0.25">
      <c r="A3053" s="100"/>
      <c r="B3053" s="100"/>
      <c r="C3053" s="100"/>
      <c r="D3053" s="105" t="str">
        <f>IF(OR(Historique!$B3053="",Historique!$C3053=""),"",IF(IFERROR(COUNTIF(INDEX(Données!$E$2:$Z$100,0,MATCH(Historique!$B3053,Données!$E$1:$Z$1,0)),Historique!$C3053),0)&gt;0,"OK","⚠ ERREUR"))</f>
        <v/>
      </c>
      <c r="F3053" s="148" t="b">
        <v>0</v>
      </c>
      <c r="J3053" s="2" t="str">
        <f>IF(B3053="","",_xlfn.XLOOKUP(B3053,Données!$P$2:$P$11,Données!$Q$2:$Q$11,""))</f>
        <v/>
      </c>
    </row>
    <row r="3054" spans="1:10" ht="24.75" customHeight="1" x14ac:dyDescent="0.25">
      <c r="A3054" s="100"/>
      <c r="B3054" s="100"/>
      <c r="C3054" s="100"/>
      <c r="D3054" s="105" t="str">
        <f>IF(OR(Historique!$B3054="",Historique!$C3054=""),"",IF(IFERROR(COUNTIF(INDEX(Données!$E$2:$Z$100,0,MATCH(Historique!$B3054,Données!$E$1:$Z$1,0)),Historique!$C3054),0)&gt;0,"OK","⚠ ERREUR"))</f>
        <v/>
      </c>
      <c r="F3054" s="148" t="b">
        <v>0</v>
      </c>
      <c r="J3054" s="2" t="str">
        <f>IF(B3054="","",_xlfn.XLOOKUP(B3054,Données!$P$2:$P$11,Données!$Q$2:$Q$11,""))</f>
        <v/>
      </c>
    </row>
    <row r="3055" spans="1:10" ht="24.75" customHeight="1" x14ac:dyDescent="0.25">
      <c r="A3055" s="100"/>
      <c r="B3055" s="100"/>
      <c r="C3055" s="100"/>
      <c r="D3055" s="105" t="str">
        <f>IF(OR(Historique!$B3055="",Historique!$C3055=""),"",IF(IFERROR(COUNTIF(INDEX(Données!$E$2:$Z$100,0,MATCH(Historique!$B3055,Données!$E$1:$Z$1,0)),Historique!$C3055),0)&gt;0,"OK","⚠ ERREUR"))</f>
        <v/>
      </c>
      <c r="F3055" s="148" t="b">
        <v>0</v>
      </c>
      <c r="J3055" s="2" t="str">
        <f>IF(B3055="","",_xlfn.XLOOKUP(B3055,Données!$P$2:$P$11,Données!$Q$2:$Q$11,""))</f>
        <v/>
      </c>
    </row>
    <row r="3056" spans="1:10" ht="24.75" customHeight="1" x14ac:dyDescent="0.25">
      <c r="A3056" s="100"/>
      <c r="B3056" s="100"/>
      <c r="C3056" s="100"/>
      <c r="D3056" s="105" t="str">
        <f>IF(OR(Historique!$B3056="",Historique!$C3056=""),"",IF(IFERROR(COUNTIF(INDEX(Données!$E$2:$Z$100,0,MATCH(Historique!$B3056,Données!$E$1:$Z$1,0)),Historique!$C3056),0)&gt;0,"OK","⚠ ERREUR"))</f>
        <v/>
      </c>
      <c r="F3056" s="148" t="b">
        <v>0</v>
      </c>
      <c r="J3056" s="2" t="str">
        <f>IF(B3056="","",_xlfn.XLOOKUP(B3056,Données!$P$2:$P$11,Données!$Q$2:$Q$11,""))</f>
        <v/>
      </c>
    </row>
    <row r="3057" spans="1:10" ht="24.75" customHeight="1" x14ac:dyDescent="0.25">
      <c r="A3057" s="100"/>
      <c r="B3057" s="100"/>
      <c r="C3057" s="100"/>
      <c r="D3057" s="105" t="str">
        <f>IF(OR(Historique!$B3057="",Historique!$C3057=""),"",IF(IFERROR(COUNTIF(INDEX(Données!$E$2:$Z$100,0,MATCH(Historique!$B3057,Données!$E$1:$Z$1,0)),Historique!$C3057),0)&gt;0,"OK","⚠ ERREUR"))</f>
        <v/>
      </c>
      <c r="F3057" s="148" t="b">
        <v>0</v>
      </c>
      <c r="J3057" s="2" t="str">
        <f>IF(B3057="","",_xlfn.XLOOKUP(B3057,Données!$P$2:$P$11,Données!$Q$2:$Q$11,""))</f>
        <v/>
      </c>
    </row>
    <row r="3058" spans="1:10" ht="24.75" customHeight="1" x14ac:dyDescent="0.25">
      <c r="A3058" s="100"/>
      <c r="B3058" s="100"/>
      <c r="C3058" s="100"/>
      <c r="D3058" s="105" t="str">
        <f>IF(OR(Historique!$B3058="",Historique!$C3058=""),"",IF(IFERROR(COUNTIF(INDEX(Données!$E$2:$Z$100,0,MATCH(Historique!$B3058,Données!$E$1:$Z$1,0)),Historique!$C3058),0)&gt;0,"OK","⚠ ERREUR"))</f>
        <v/>
      </c>
      <c r="F3058" s="148" t="b">
        <v>0</v>
      </c>
      <c r="J3058" s="2" t="str">
        <f>IF(B3058="","",_xlfn.XLOOKUP(B3058,Données!$P$2:$P$11,Données!$Q$2:$Q$11,""))</f>
        <v/>
      </c>
    </row>
    <row r="3059" spans="1:10" ht="24.75" customHeight="1" x14ac:dyDescent="0.25">
      <c r="A3059" s="100"/>
      <c r="B3059" s="100"/>
      <c r="C3059" s="100"/>
      <c r="D3059" s="105" t="str">
        <f>IF(OR(Historique!$B3059="",Historique!$C3059=""),"",IF(IFERROR(COUNTIF(INDEX(Données!$E$2:$Z$100,0,MATCH(Historique!$B3059,Données!$E$1:$Z$1,0)),Historique!$C3059),0)&gt;0,"OK","⚠ ERREUR"))</f>
        <v/>
      </c>
      <c r="F3059" s="148" t="b">
        <v>0</v>
      </c>
      <c r="J3059" s="2" t="str">
        <f>IF(B3059="","",_xlfn.XLOOKUP(B3059,Données!$P$2:$P$11,Données!$Q$2:$Q$11,""))</f>
        <v/>
      </c>
    </row>
    <row r="3060" spans="1:10" ht="24.75" customHeight="1" x14ac:dyDescent="0.25">
      <c r="A3060" s="100"/>
      <c r="B3060" s="100"/>
      <c r="C3060" s="100"/>
      <c r="D3060" s="105" t="str">
        <f>IF(OR(Historique!$B3060="",Historique!$C3060=""),"",IF(IFERROR(COUNTIF(INDEX(Données!$E$2:$Z$100,0,MATCH(Historique!$B3060,Données!$E$1:$Z$1,0)),Historique!$C3060),0)&gt;0,"OK","⚠ ERREUR"))</f>
        <v/>
      </c>
      <c r="F3060" s="148" t="b">
        <v>0</v>
      </c>
      <c r="J3060" s="2" t="str">
        <f>IF(B3060="","",_xlfn.XLOOKUP(B3060,Données!$P$2:$P$11,Données!$Q$2:$Q$11,""))</f>
        <v/>
      </c>
    </row>
    <row r="3061" spans="1:10" ht="24.75" customHeight="1" x14ac:dyDescent="0.25">
      <c r="A3061" s="100"/>
      <c r="B3061" s="100"/>
      <c r="C3061" s="100"/>
      <c r="D3061" s="105" t="str">
        <f>IF(OR(Historique!$B3061="",Historique!$C3061=""),"",IF(IFERROR(COUNTIF(INDEX(Données!$E$2:$Z$100,0,MATCH(Historique!$B3061,Données!$E$1:$Z$1,0)),Historique!$C3061),0)&gt;0,"OK","⚠ ERREUR"))</f>
        <v/>
      </c>
      <c r="F3061" s="148" t="b">
        <v>0</v>
      </c>
      <c r="J3061" s="2" t="str">
        <f>IF(B3061="","",_xlfn.XLOOKUP(B3061,Données!$P$2:$P$11,Données!$Q$2:$Q$11,""))</f>
        <v/>
      </c>
    </row>
    <row r="3062" spans="1:10" ht="24.75" customHeight="1" x14ac:dyDescent="0.25">
      <c r="A3062" s="100"/>
      <c r="B3062" s="100"/>
      <c r="C3062" s="100"/>
      <c r="D3062" s="105" t="str">
        <f>IF(OR(Historique!$B3062="",Historique!$C3062=""),"",IF(IFERROR(COUNTIF(INDEX(Données!$E$2:$Z$100,0,MATCH(Historique!$B3062,Données!$E$1:$Z$1,0)),Historique!$C3062),0)&gt;0,"OK","⚠ ERREUR"))</f>
        <v/>
      </c>
      <c r="F3062" s="148" t="b">
        <v>0</v>
      </c>
      <c r="J3062" s="2" t="str">
        <f>IF(B3062="","",_xlfn.XLOOKUP(B3062,Données!$P$2:$P$11,Données!$Q$2:$Q$11,""))</f>
        <v/>
      </c>
    </row>
    <row r="3063" spans="1:10" ht="24.75" customHeight="1" x14ac:dyDescent="0.25">
      <c r="A3063" s="100"/>
      <c r="B3063" s="100"/>
      <c r="C3063" s="100"/>
      <c r="D3063" s="105" t="str">
        <f>IF(OR(Historique!$B3063="",Historique!$C3063=""),"",IF(IFERROR(COUNTIF(INDEX(Données!$E$2:$Z$100,0,MATCH(Historique!$B3063,Données!$E$1:$Z$1,0)),Historique!$C3063),0)&gt;0,"OK","⚠ ERREUR"))</f>
        <v/>
      </c>
      <c r="F3063" s="148" t="b">
        <v>0</v>
      </c>
      <c r="J3063" s="2" t="str">
        <f>IF(B3063="","",_xlfn.XLOOKUP(B3063,Données!$P$2:$P$11,Données!$Q$2:$Q$11,""))</f>
        <v/>
      </c>
    </row>
    <row r="3064" spans="1:10" ht="24.75" customHeight="1" x14ac:dyDescent="0.25">
      <c r="A3064" s="100"/>
      <c r="B3064" s="100"/>
      <c r="C3064" s="100"/>
      <c r="D3064" s="105" t="str">
        <f>IF(OR(Historique!$B3064="",Historique!$C3064=""),"",IF(IFERROR(COUNTIF(INDEX(Données!$E$2:$Z$100,0,MATCH(Historique!$B3064,Données!$E$1:$Z$1,0)),Historique!$C3064),0)&gt;0,"OK","⚠ ERREUR"))</f>
        <v/>
      </c>
      <c r="F3064" s="148" t="b">
        <v>0</v>
      </c>
      <c r="J3064" s="2" t="str">
        <f>IF(B3064="","",_xlfn.XLOOKUP(B3064,Données!$P$2:$P$11,Données!$Q$2:$Q$11,""))</f>
        <v/>
      </c>
    </row>
    <row r="3065" spans="1:10" ht="24.75" customHeight="1" x14ac:dyDescent="0.25">
      <c r="A3065" s="100"/>
      <c r="B3065" s="100"/>
      <c r="C3065" s="100"/>
      <c r="D3065" s="105" t="str">
        <f>IF(OR(Historique!$B3065="",Historique!$C3065=""),"",IF(IFERROR(COUNTIF(INDEX(Données!$E$2:$Z$100,0,MATCH(Historique!$B3065,Données!$E$1:$Z$1,0)),Historique!$C3065),0)&gt;0,"OK","⚠ ERREUR"))</f>
        <v/>
      </c>
      <c r="F3065" s="148" t="b">
        <v>0</v>
      </c>
      <c r="J3065" s="2" t="str">
        <f>IF(B3065="","",_xlfn.XLOOKUP(B3065,Données!$P$2:$P$11,Données!$Q$2:$Q$11,""))</f>
        <v/>
      </c>
    </row>
    <row r="3066" spans="1:10" ht="24.75" customHeight="1" x14ac:dyDescent="0.25">
      <c r="A3066" s="100"/>
      <c r="B3066" s="100"/>
      <c r="C3066" s="100"/>
      <c r="D3066" s="105" t="str">
        <f>IF(OR(Historique!$B3066="",Historique!$C3066=""),"",IF(IFERROR(COUNTIF(INDEX(Données!$E$2:$Z$100,0,MATCH(Historique!$B3066,Données!$E$1:$Z$1,0)),Historique!$C3066),0)&gt;0,"OK","⚠ ERREUR"))</f>
        <v/>
      </c>
      <c r="F3066" s="148" t="b">
        <v>0</v>
      </c>
      <c r="J3066" s="2" t="str">
        <f>IF(B3066="","",_xlfn.XLOOKUP(B3066,Données!$P$2:$P$11,Données!$Q$2:$Q$11,""))</f>
        <v/>
      </c>
    </row>
    <row r="3067" spans="1:10" ht="24.75" customHeight="1" x14ac:dyDescent="0.25">
      <c r="A3067" s="100"/>
      <c r="B3067" s="100"/>
      <c r="C3067" s="100"/>
      <c r="D3067" s="105" t="str">
        <f>IF(OR(Historique!$B3067="",Historique!$C3067=""),"",IF(IFERROR(COUNTIF(INDEX(Données!$E$2:$Z$100,0,MATCH(Historique!$B3067,Données!$E$1:$Z$1,0)),Historique!$C3067),0)&gt;0,"OK","⚠ ERREUR"))</f>
        <v/>
      </c>
      <c r="F3067" s="148" t="b">
        <v>0</v>
      </c>
      <c r="J3067" s="2" t="str">
        <f>IF(B3067="","",_xlfn.XLOOKUP(B3067,Données!$P$2:$P$11,Données!$Q$2:$Q$11,""))</f>
        <v/>
      </c>
    </row>
    <row r="3068" spans="1:10" ht="24.75" customHeight="1" x14ac:dyDescent="0.25">
      <c r="A3068" s="100"/>
      <c r="B3068" s="100"/>
      <c r="C3068" s="100"/>
      <c r="D3068" s="105" t="str">
        <f>IF(OR(Historique!$B3068="",Historique!$C3068=""),"",IF(IFERROR(COUNTIF(INDEX(Données!$E$2:$Z$100,0,MATCH(Historique!$B3068,Données!$E$1:$Z$1,0)),Historique!$C3068),0)&gt;0,"OK","⚠ ERREUR"))</f>
        <v/>
      </c>
      <c r="F3068" s="148" t="b">
        <v>0</v>
      </c>
      <c r="J3068" s="2" t="str">
        <f>IF(B3068="","",_xlfn.XLOOKUP(B3068,Données!$P$2:$P$11,Données!$Q$2:$Q$11,""))</f>
        <v/>
      </c>
    </row>
    <row r="3069" spans="1:10" ht="24.75" customHeight="1" x14ac:dyDescent="0.25">
      <c r="A3069" s="100"/>
      <c r="B3069" s="100"/>
      <c r="C3069" s="100"/>
      <c r="D3069" s="105" t="str">
        <f>IF(OR(Historique!$B3069="",Historique!$C3069=""),"",IF(IFERROR(COUNTIF(INDEX(Données!$E$2:$Z$100,0,MATCH(Historique!$B3069,Données!$E$1:$Z$1,0)),Historique!$C3069),0)&gt;0,"OK","⚠ ERREUR"))</f>
        <v/>
      </c>
      <c r="F3069" s="148" t="b">
        <v>0</v>
      </c>
      <c r="J3069" s="2" t="str">
        <f>IF(B3069="","",_xlfn.XLOOKUP(B3069,Données!$P$2:$P$11,Données!$Q$2:$Q$11,""))</f>
        <v/>
      </c>
    </row>
    <row r="3070" spans="1:10" ht="24.75" customHeight="1" x14ac:dyDescent="0.25">
      <c r="A3070" s="100"/>
      <c r="B3070" s="100"/>
      <c r="C3070" s="100"/>
      <c r="D3070" s="105" t="str">
        <f>IF(OR(Historique!$B3070="",Historique!$C3070=""),"",IF(IFERROR(COUNTIF(INDEX(Données!$E$2:$Z$100,0,MATCH(Historique!$B3070,Données!$E$1:$Z$1,0)),Historique!$C3070),0)&gt;0,"OK","⚠ ERREUR"))</f>
        <v/>
      </c>
      <c r="F3070" s="148" t="b">
        <v>0</v>
      </c>
      <c r="J3070" s="2" t="str">
        <f>IF(B3070="","",_xlfn.XLOOKUP(B3070,Données!$P$2:$P$11,Données!$Q$2:$Q$11,""))</f>
        <v/>
      </c>
    </row>
    <row r="3071" spans="1:10" ht="24.75" customHeight="1" x14ac:dyDescent="0.25">
      <c r="A3071" s="100"/>
      <c r="B3071" s="100"/>
      <c r="C3071" s="100"/>
      <c r="D3071" s="105" t="str">
        <f>IF(OR(Historique!$B3071="",Historique!$C3071=""),"",IF(IFERROR(COUNTIF(INDEX(Données!$E$2:$Z$100,0,MATCH(Historique!$B3071,Données!$E$1:$Z$1,0)),Historique!$C3071),0)&gt;0,"OK","⚠ ERREUR"))</f>
        <v/>
      </c>
      <c r="F3071" s="148" t="b">
        <v>0</v>
      </c>
      <c r="J3071" s="2" t="str">
        <f>IF(B3071="","",_xlfn.XLOOKUP(B3071,Données!$P$2:$P$11,Données!$Q$2:$Q$11,""))</f>
        <v/>
      </c>
    </row>
    <row r="3072" spans="1:10" ht="24.75" customHeight="1" x14ac:dyDescent="0.25">
      <c r="A3072" s="100"/>
      <c r="B3072" s="100"/>
      <c r="C3072" s="100"/>
      <c r="D3072" s="105" t="str">
        <f>IF(OR(Historique!$B3072="",Historique!$C3072=""),"",IF(IFERROR(COUNTIF(INDEX(Données!$E$2:$Z$100,0,MATCH(Historique!$B3072,Données!$E$1:$Z$1,0)),Historique!$C3072),0)&gt;0,"OK","⚠ ERREUR"))</f>
        <v/>
      </c>
      <c r="F3072" s="148" t="b">
        <v>0</v>
      </c>
      <c r="J3072" s="2" t="str">
        <f>IF(B3072="","",_xlfn.XLOOKUP(B3072,Données!$P$2:$P$11,Données!$Q$2:$Q$11,""))</f>
        <v/>
      </c>
    </row>
    <row r="3073" spans="1:10" ht="24.75" customHeight="1" x14ac:dyDescent="0.25">
      <c r="A3073" s="100"/>
      <c r="B3073" s="100"/>
      <c r="C3073" s="100"/>
      <c r="D3073" s="105" t="str">
        <f>IF(OR(Historique!$B3073="",Historique!$C3073=""),"",IF(IFERROR(COUNTIF(INDEX(Données!$E$2:$Z$100,0,MATCH(Historique!$B3073,Données!$E$1:$Z$1,0)),Historique!$C3073),0)&gt;0,"OK","⚠ ERREUR"))</f>
        <v/>
      </c>
      <c r="F3073" s="148" t="b">
        <v>0</v>
      </c>
      <c r="J3073" s="2" t="str">
        <f>IF(B3073="","",_xlfn.XLOOKUP(B3073,Données!$P$2:$P$11,Données!$Q$2:$Q$11,""))</f>
        <v/>
      </c>
    </row>
    <row r="3074" spans="1:10" ht="24.75" customHeight="1" x14ac:dyDescent="0.25">
      <c r="A3074" s="100"/>
      <c r="B3074" s="100"/>
      <c r="C3074" s="100"/>
      <c r="D3074" s="105" t="str">
        <f>IF(OR(Historique!$B3074="",Historique!$C3074=""),"",IF(IFERROR(COUNTIF(INDEX(Données!$E$2:$Z$100,0,MATCH(Historique!$B3074,Données!$E$1:$Z$1,0)),Historique!$C3074),0)&gt;0,"OK","⚠ ERREUR"))</f>
        <v/>
      </c>
      <c r="F3074" s="148" t="b">
        <v>0</v>
      </c>
      <c r="J3074" s="2" t="str">
        <f>IF(B3074="","",_xlfn.XLOOKUP(B3074,Données!$P$2:$P$11,Données!$Q$2:$Q$11,""))</f>
        <v/>
      </c>
    </row>
    <row r="3075" spans="1:10" ht="24.75" customHeight="1" x14ac:dyDescent="0.25">
      <c r="A3075" s="100"/>
      <c r="B3075" s="100"/>
      <c r="C3075" s="100"/>
      <c r="D3075" s="105" t="str">
        <f>IF(OR(Historique!$B3075="",Historique!$C3075=""),"",IF(IFERROR(COUNTIF(INDEX(Données!$E$2:$Z$100,0,MATCH(Historique!$B3075,Données!$E$1:$Z$1,0)),Historique!$C3075),0)&gt;0,"OK","⚠ ERREUR"))</f>
        <v/>
      </c>
      <c r="F3075" s="148" t="b">
        <v>0</v>
      </c>
      <c r="J3075" s="2" t="str">
        <f>IF(B3075="","",_xlfn.XLOOKUP(B3075,Données!$P$2:$P$11,Données!$Q$2:$Q$11,""))</f>
        <v/>
      </c>
    </row>
    <row r="3076" spans="1:10" ht="24.75" customHeight="1" x14ac:dyDescent="0.25">
      <c r="A3076" s="100"/>
      <c r="B3076" s="100"/>
      <c r="C3076" s="100"/>
      <c r="D3076" s="105" t="str">
        <f>IF(OR(Historique!$B3076="",Historique!$C3076=""),"",IF(IFERROR(COUNTIF(INDEX(Données!$E$2:$Z$100,0,MATCH(Historique!$B3076,Données!$E$1:$Z$1,0)),Historique!$C3076),0)&gt;0,"OK","⚠ ERREUR"))</f>
        <v/>
      </c>
      <c r="F3076" s="148" t="b">
        <v>0</v>
      </c>
      <c r="J3076" s="2" t="str">
        <f>IF(B3076="","",_xlfn.XLOOKUP(B3076,Données!$P$2:$P$11,Données!$Q$2:$Q$11,""))</f>
        <v/>
      </c>
    </row>
    <row r="3077" spans="1:10" ht="24.75" customHeight="1" x14ac:dyDescent="0.25">
      <c r="A3077" s="100"/>
      <c r="B3077" s="100"/>
      <c r="C3077" s="100"/>
      <c r="D3077" s="105" t="str">
        <f>IF(OR(Historique!$B3077="",Historique!$C3077=""),"",IF(IFERROR(COUNTIF(INDEX(Données!$E$2:$Z$100,0,MATCH(Historique!$B3077,Données!$E$1:$Z$1,0)),Historique!$C3077),0)&gt;0,"OK","⚠ ERREUR"))</f>
        <v/>
      </c>
      <c r="F3077" s="148" t="b">
        <v>0</v>
      </c>
      <c r="J3077" s="2" t="str">
        <f>IF(B3077="","",_xlfn.XLOOKUP(B3077,Données!$P$2:$P$11,Données!$Q$2:$Q$11,""))</f>
        <v/>
      </c>
    </row>
    <row r="3078" spans="1:10" ht="24.75" customHeight="1" x14ac:dyDescent="0.25">
      <c r="A3078" s="100"/>
      <c r="B3078" s="100"/>
      <c r="C3078" s="100"/>
      <c r="D3078" s="105" t="str">
        <f>IF(OR(Historique!$B3078="",Historique!$C3078=""),"",IF(IFERROR(COUNTIF(INDEX(Données!$E$2:$Z$100,0,MATCH(Historique!$B3078,Données!$E$1:$Z$1,0)),Historique!$C3078),0)&gt;0,"OK","⚠ ERREUR"))</f>
        <v/>
      </c>
      <c r="F3078" s="148" t="b">
        <v>0</v>
      </c>
      <c r="J3078" s="2" t="str">
        <f>IF(B3078="","",_xlfn.XLOOKUP(B3078,Données!$P$2:$P$11,Données!$Q$2:$Q$11,""))</f>
        <v/>
      </c>
    </row>
    <row r="3079" spans="1:10" ht="24.75" customHeight="1" x14ac:dyDescent="0.25">
      <c r="A3079" s="100"/>
      <c r="B3079" s="100"/>
      <c r="C3079" s="100"/>
      <c r="D3079" s="105" t="str">
        <f>IF(OR(Historique!$B3079="",Historique!$C3079=""),"",IF(IFERROR(COUNTIF(INDEX(Données!$E$2:$Z$100,0,MATCH(Historique!$B3079,Données!$E$1:$Z$1,0)),Historique!$C3079),0)&gt;0,"OK","⚠ ERREUR"))</f>
        <v/>
      </c>
      <c r="F3079" s="148" t="b">
        <v>0</v>
      </c>
      <c r="J3079" s="2" t="str">
        <f>IF(B3079="","",_xlfn.XLOOKUP(B3079,Données!$P$2:$P$11,Données!$Q$2:$Q$11,""))</f>
        <v/>
      </c>
    </row>
    <row r="3080" spans="1:10" ht="24.75" customHeight="1" x14ac:dyDescent="0.25">
      <c r="A3080" s="100"/>
      <c r="B3080" s="100"/>
      <c r="C3080" s="100"/>
      <c r="D3080" s="105" t="str">
        <f>IF(OR(Historique!$B3080="",Historique!$C3080=""),"",IF(IFERROR(COUNTIF(INDEX(Données!$E$2:$Z$100,0,MATCH(Historique!$B3080,Données!$E$1:$Z$1,0)),Historique!$C3080),0)&gt;0,"OK","⚠ ERREUR"))</f>
        <v/>
      </c>
      <c r="F3080" s="148" t="b">
        <v>0</v>
      </c>
      <c r="J3080" s="2" t="str">
        <f>IF(B3080="","",_xlfn.XLOOKUP(B3080,Données!$P$2:$P$11,Données!$Q$2:$Q$11,""))</f>
        <v/>
      </c>
    </row>
    <row r="3081" spans="1:10" ht="24.75" customHeight="1" x14ac:dyDescent="0.25">
      <c r="A3081" s="100"/>
      <c r="B3081" s="100"/>
      <c r="C3081" s="100"/>
      <c r="D3081" s="105" t="str">
        <f>IF(OR(Historique!$B3081="",Historique!$C3081=""),"",IF(IFERROR(COUNTIF(INDEX(Données!$E$2:$Z$100,0,MATCH(Historique!$B3081,Données!$E$1:$Z$1,0)),Historique!$C3081),0)&gt;0,"OK","⚠ ERREUR"))</f>
        <v/>
      </c>
      <c r="F3081" s="148" t="b">
        <v>0</v>
      </c>
      <c r="J3081" s="2" t="str">
        <f>IF(B3081="","",_xlfn.XLOOKUP(B3081,Données!$P$2:$P$11,Données!$Q$2:$Q$11,""))</f>
        <v/>
      </c>
    </row>
    <row r="3082" spans="1:10" ht="24.75" customHeight="1" x14ac:dyDescent="0.25">
      <c r="A3082" s="100"/>
      <c r="B3082" s="100"/>
      <c r="C3082" s="100"/>
      <c r="D3082" s="105" t="str">
        <f>IF(OR(Historique!$B3082="",Historique!$C3082=""),"",IF(IFERROR(COUNTIF(INDEX(Données!$E$2:$Z$100,0,MATCH(Historique!$B3082,Données!$E$1:$Z$1,0)),Historique!$C3082),0)&gt;0,"OK","⚠ ERREUR"))</f>
        <v/>
      </c>
      <c r="F3082" s="148" t="b">
        <v>0</v>
      </c>
      <c r="J3082" s="2" t="str">
        <f>IF(B3082="","",_xlfn.XLOOKUP(B3082,Données!$P$2:$P$11,Données!$Q$2:$Q$11,""))</f>
        <v/>
      </c>
    </row>
    <row r="3083" spans="1:10" ht="24.75" customHeight="1" x14ac:dyDescent="0.25">
      <c r="A3083" s="100"/>
      <c r="B3083" s="100"/>
      <c r="C3083" s="100"/>
      <c r="D3083" s="105" t="str">
        <f>IF(OR(Historique!$B3083="",Historique!$C3083=""),"",IF(IFERROR(COUNTIF(INDEX(Données!$E$2:$Z$100,0,MATCH(Historique!$B3083,Données!$E$1:$Z$1,0)),Historique!$C3083),0)&gt;0,"OK","⚠ ERREUR"))</f>
        <v/>
      </c>
      <c r="F3083" s="148" t="b">
        <v>0</v>
      </c>
      <c r="J3083" s="2" t="str">
        <f>IF(B3083="","",_xlfn.XLOOKUP(B3083,Données!$P$2:$P$11,Données!$Q$2:$Q$11,""))</f>
        <v/>
      </c>
    </row>
    <row r="3084" spans="1:10" ht="24.75" customHeight="1" x14ac:dyDescent="0.25">
      <c r="A3084" s="100"/>
      <c r="B3084" s="100"/>
      <c r="C3084" s="100"/>
      <c r="D3084" s="105" t="str">
        <f>IF(OR(Historique!$B3084="",Historique!$C3084=""),"",IF(IFERROR(COUNTIF(INDEX(Données!$E$2:$Z$100,0,MATCH(Historique!$B3084,Données!$E$1:$Z$1,0)),Historique!$C3084),0)&gt;0,"OK","⚠ ERREUR"))</f>
        <v/>
      </c>
      <c r="F3084" s="148" t="b">
        <v>0</v>
      </c>
      <c r="J3084" s="2" t="str">
        <f>IF(B3084="","",_xlfn.XLOOKUP(B3084,Données!$P$2:$P$11,Données!$Q$2:$Q$11,""))</f>
        <v/>
      </c>
    </row>
    <row r="3085" spans="1:10" ht="24.75" customHeight="1" x14ac:dyDescent="0.25">
      <c r="A3085" s="100"/>
      <c r="B3085" s="100"/>
      <c r="C3085" s="100"/>
      <c r="D3085" s="105" t="str">
        <f>IF(OR(Historique!$B3085="",Historique!$C3085=""),"",IF(IFERROR(COUNTIF(INDEX(Données!$E$2:$Z$100,0,MATCH(Historique!$B3085,Données!$E$1:$Z$1,0)),Historique!$C3085),0)&gt;0,"OK","⚠ ERREUR"))</f>
        <v/>
      </c>
      <c r="F3085" s="148" t="b">
        <v>0</v>
      </c>
      <c r="J3085" s="2" t="str">
        <f>IF(B3085="","",_xlfn.XLOOKUP(B3085,Données!$P$2:$P$11,Données!$Q$2:$Q$11,""))</f>
        <v/>
      </c>
    </row>
    <row r="3086" spans="1:10" ht="24.75" customHeight="1" x14ac:dyDescent="0.25">
      <c r="A3086" s="100"/>
      <c r="B3086" s="100"/>
      <c r="C3086" s="100"/>
      <c r="D3086" s="105" t="str">
        <f>IF(OR(Historique!$B3086="",Historique!$C3086=""),"",IF(IFERROR(COUNTIF(INDEX(Données!$E$2:$Z$100,0,MATCH(Historique!$B3086,Données!$E$1:$Z$1,0)),Historique!$C3086),0)&gt;0,"OK","⚠ ERREUR"))</f>
        <v/>
      </c>
      <c r="F3086" s="148" t="b">
        <v>0</v>
      </c>
      <c r="J3086" s="2" t="str">
        <f>IF(B3086="","",_xlfn.XLOOKUP(B3086,Données!$P$2:$P$11,Données!$Q$2:$Q$11,""))</f>
        <v/>
      </c>
    </row>
    <row r="3087" spans="1:10" ht="24.75" customHeight="1" x14ac:dyDescent="0.25">
      <c r="A3087" s="100"/>
      <c r="B3087" s="100"/>
      <c r="C3087" s="100"/>
      <c r="D3087" s="105" t="str">
        <f>IF(OR(Historique!$B3087="",Historique!$C3087=""),"",IF(IFERROR(COUNTIF(INDEX(Données!$E$2:$Z$100,0,MATCH(Historique!$B3087,Données!$E$1:$Z$1,0)),Historique!$C3087),0)&gt;0,"OK","⚠ ERREUR"))</f>
        <v/>
      </c>
      <c r="F3087" s="148" t="b">
        <v>0</v>
      </c>
      <c r="J3087" s="2" t="str">
        <f>IF(B3087="","",_xlfn.XLOOKUP(B3087,Données!$P$2:$P$11,Données!$Q$2:$Q$11,""))</f>
        <v/>
      </c>
    </row>
    <row r="3088" spans="1:10" ht="24.75" customHeight="1" x14ac:dyDescent="0.25">
      <c r="A3088" s="100"/>
      <c r="B3088" s="100"/>
      <c r="C3088" s="100"/>
      <c r="D3088" s="105" t="str">
        <f>IF(OR(Historique!$B3088="",Historique!$C3088=""),"",IF(IFERROR(COUNTIF(INDEX(Données!$E$2:$Z$100,0,MATCH(Historique!$B3088,Données!$E$1:$Z$1,0)),Historique!$C3088),0)&gt;0,"OK","⚠ ERREUR"))</f>
        <v/>
      </c>
      <c r="F3088" s="148" t="b">
        <v>0</v>
      </c>
      <c r="J3088" s="2" t="str">
        <f>IF(B3088="","",_xlfn.XLOOKUP(B3088,Données!$P$2:$P$11,Données!$Q$2:$Q$11,""))</f>
        <v/>
      </c>
    </row>
    <row r="3089" spans="1:10" ht="24.75" customHeight="1" x14ac:dyDescent="0.25">
      <c r="A3089" s="100"/>
      <c r="B3089" s="100"/>
      <c r="C3089" s="100"/>
      <c r="D3089" s="105" t="str">
        <f>IF(OR(Historique!$B3089="",Historique!$C3089=""),"",IF(IFERROR(COUNTIF(INDEX(Données!$E$2:$Z$100,0,MATCH(Historique!$B3089,Données!$E$1:$Z$1,0)),Historique!$C3089),0)&gt;0,"OK","⚠ ERREUR"))</f>
        <v/>
      </c>
      <c r="F3089" s="148" t="b">
        <v>0</v>
      </c>
      <c r="J3089" s="2" t="str">
        <f>IF(B3089="","",_xlfn.XLOOKUP(B3089,Données!$P$2:$P$11,Données!$Q$2:$Q$11,""))</f>
        <v/>
      </c>
    </row>
    <row r="3090" spans="1:10" ht="24.75" customHeight="1" x14ac:dyDescent="0.25">
      <c r="A3090" s="100"/>
      <c r="B3090" s="100"/>
      <c r="C3090" s="100"/>
      <c r="D3090" s="105" t="str">
        <f>IF(OR(Historique!$B3090="",Historique!$C3090=""),"",IF(IFERROR(COUNTIF(INDEX(Données!$E$2:$Z$100,0,MATCH(Historique!$B3090,Données!$E$1:$Z$1,0)),Historique!$C3090),0)&gt;0,"OK","⚠ ERREUR"))</f>
        <v/>
      </c>
      <c r="F3090" s="148" t="b">
        <v>0</v>
      </c>
      <c r="J3090" s="2" t="str">
        <f>IF(B3090="","",_xlfn.XLOOKUP(B3090,Données!$P$2:$P$11,Données!$Q$2:$Q$11,""))</f>
        <v/>
      </c>
    </row>
    <row r="3091" spans="1:10" ht="24.75" customHeight="1" x14ac:dyDescent="0.25">
      <c r="A3091" s="100"/>
      <c r="B3091" s="100"/>
      <c r="C3091" s="100"/>
      <c r="D3091" s="105" t="str">
        <f>IF(OR(Historique!$B3091="",Historique!$C3091=""),"",IF(IFERROR(COUNTIF(INDEX(Données!$E$2:$Z$100,0,MATCH(Historique!$B3091,Données!$E$1:$Z$1,0)),Historique!$C3091),0)&gt;0,"OK","⚠ ERREUR"))</f>
        <v/>
      </c>
      <c r="F3091" s="148" t="b">
        <v>0</v>
      </c>
      <c r="J3091" s="2" t="str">
        <f>IF(B3091="","",_xlfn.XLOOKUP(B3091,Données!$P$2:$P$11,Données!$Q$2:$Q$11,""))</f>
        <v/>
      </c>
    </row>
    <row r="3092" spans="1:10" ht="24.75" customHeight="1" x14ac:dyDescent="0.25">
      <c r="A3092" s="100"/>
      <c r="B3092" s="100"/>
      <c r="C3092" s="100"/>
      <c r="D3092" s="105" t="str">
        <f>IF(OR(Historique!$B3092="",Historique!$C3092=""),"",IF(IFERROR(COUNTIF(INDEX(Données!$E$2:$Z$100,0,MATCH(Historique!$B3092,Données!$E$1:$Z$1,0)),Historique!$C3092),0)&gt;0,"OK","⚠ ERREUR"))</f>
        <v/>
      </c>
      <c r="F3092" s="148" t="b">
        <v>0</v>
      </c>
      <c r="J3092" s="2" t="str">
        <f>IF(B3092="","",_xlfn.XLOOKUP(B3092,Données!$P$2:$P$11,Données!$Q$2:$Q$11,""))</f>
        <v/>
      </c>
    </row>
    <row r="3093" spans="1:10" ht="24.75" customHeight="1" x14ac:dyDescent="0.25">
      <c r="A3093" s="100"/>
      <c r="B3093" s="100"/>
      <c r="C3093" s="100"/>
      <c r="D3093" s="105" t="str">
        <f>IF(OR(Historique!$B3093="",Historique!$C3093=""),"",IF(IFERROR(COUNTIF(INDEX(Données!$E$2:$Z$100,0,MATCH(Historique!$B3093,Données!$E$1:$Z$1,0)),Historique!$C3093),0)&gt;0,"OK","⚠ ERREUR"))</f>
        <v/>
      </c>
      <c r="F3093" s="148" t="b">
        <v>0</v>
      </c>
      <c r="J3093" s="2" t="str">
        <f>IF(B3093="","",_xlfn.XLOOKUP(B3093,Données!$P$2:$P$11,Données!$Q$2:$Q$11,""))</f>
        <v/>
      </c>
    </row>
    <row r="3094" spans="1:10" ht="24.75" customHeight="1" x14ac:dyDescent="0.25">
      <c r="A3094" s="100"/>
      <c r="B3094" s="100"/>
      <c r="C3094" s="100"/>
      <c r="D3094" s="105" t="str">
        <f>IF(OR(Historique!$B3094="",Historique!$C3094=""),"",IF(IFERROR(COUNTIF(INDEX(Données!$E$2:$Z$100,0,MATCH(Historique!$B3094,Données!$E$1:$Z$1,0)),Historique!$C3094),0)&gt;0,"OK","⚠ ERREUR"))</f>
        <v/>
      </c>
      <c r="F3094" s="148" t="b">
        <v>0</v>
      </c>
      <c r="J3094" s="2" t="str">
        <f>IF(B3094="","",_xlfn.XLOOKUP(B3094,Données!$P$2:$P$11,Données!$Q$2:$Q$11,""))</f>
        <v/>
      </c>
    </row>
    <row r="3095" spans="1:10" ht="24.75" customHeight="1" x14ac:dyDescent="0.25">
      <c r="A3095" s="100"/>
      <c r="B3095" s="100"/>
      <c r="C3095" s="100"/>
      <c r="D3095" s="105" t="str">
        <f>IF(OR(Historique!$B3095="",Historique!$C3095=""),"",IF(IFERROR(COUNTIF(INDEX(Données!$E$2:$Z$100,0,MATCH(Historique!$B3095,Données!$E$1:$Z$1,0)),Historique!$C3095),0)&gt;0,"OK","⚠ ERREUR"))</f>
        <v/>
      </c>
      <c r="F3095" s="148" t="b">
        <v>0</v>
      </c>
      <c r="J3095" s="2" t="str">
        <f>IF(B3095="","",_xlfn.XLOOKUP(B3095,Données!$P$2:$P$11,Données!$Q$2:$Q$11,""))</f>
        <v/>
      </c>
    </row>
    <row r="3096" spans="1:10" ht="24.75" customHeight="1" x14ac:dyDescent="0.25">
      <c r="A3096" s="100"/>
      <c r="B3096" s="100"/>
      <c r="C3096" s="100"/>
      <c r="D3096" s="105" t="str">
        <f>IF(OR(Historique!$B3096="",Historique!$C3096=""),"",IF(IFERROR(COUNTIF(INDEX(Données!$E$2:$Z$100,0,MATCH(Historique!$B3096,Données!$E$1:$Z$1,0)),Historique!$C3096),0)&gt;0,"OK","⚠ ERREUR"))</f>
        <v/>
      </c>
      <c r="F3096" s="148" t="b">
        <v>0</v>
      </c>
      <c r="J3096" s="2" t="str">
        <f>IF(B3096="","",_xlfn.XLOOKUP(B3096,Données!$P$2:$P$11,Données!$Q$2:$Q$11,""))</f>
        <v/>
      </c>
    </row>
    <row r="3097" spans="1:10" ht="24.75" customHeight="1" x14ac:dyDescent="0.25">
      <c r="A3097" s="100"/>
      <c r="B3097" s="100"/>
      <c r="C3097" s="100"/>
      <c r="D3097" s="105" t="str">
        <f>IF(OR(Historique!$B3097="",Historique!$C3097=""),"",IF(IFERROR(COUNTIF(INDEX(Données!$E$2:$Z$100,0,MATCH(Historique!$B3097,Données!$E$1:$Z$1,0)),Historique!$C3097),0)&gt;0,"OK","⚠ ERREUR"))</f>
        <v/>
      </c>
      <c r="F3097" s="148" t="b">
        <v>0</v>
      </c>
      <c r="J3097" s="2" t="str">
        <f>IF(B3097="","",_xlfn.XLOOKUP(B3097,Données!$P$2:$P$11,Données!$Q$2:$Q$11,""))</f>
        <v/>
      </c>
    </row>
    <row r="3098" spans="1:10" ht="24.75" customHeight="1" x14ac:dyDescent="0.25">
      <c r="A3098" s="100"/>
      <c r="B3098" s="100"/>
      <c r="C3098" s="100"/>
      <c r="D3098" s="105" t="str">
        <f>IF(OR(Historique!$B3098="",Historique!$C3098=""),"",IF(IFERROR(COUNTIF(INDEX(Données!$E$2:$Z$100,0,MATCH(Historique!$B3098,Données!$E$1:$Z$1,0)),Historique!$C3098),0)&gt;0,"OK","⚠ ERREUR"))</f>
        <v/>
      </c>
      <c r="F3098" s="148" t="b">
        <v>0</v>
      </c>
      <c r="J3098" s="2" t="str">
        <f>IF(B3098="","",_xlfn.XLOOKUP(B3098,Données!$P$2:$P$11,Données!$Q$2:$Q$11,""))</f>
        <v/>
      </c>
    </row>
    <row r="3099" spans="1:10" ht="24.75" customHeight="1" x14ac:dyDescent="0.25">
      <c r="A3099" s="100"/>
      <c r="B3099" s="100"/>
      <c r="C3099" s="100"/>
      <c r="D3099" s="105" t="str">
        <f>IF(OR(Historique!$B3099="",Historique!$C3099=""),"",IF(IFERROR(COUNTIF(INDEX(Données!$E$2:$Z$100,0,MATCH(Historique!$B3099,Données!$E$1:$Z$1,0)),Historique!$C3099),0)&gt;0,"OK","⚠ ERREUR"))</f>
        <v/>
      </c>
      <c r="F3099" s="148" t="b">
        <v>0</v>
      </c>
      <c r="J3099" s="2" t="str">
        <f>IF(B3099="","",_xlfn.XLOOKUP(B3099,Données!$P$2:$P$11,Données!$Q$2:$Q$11,""))</f>
        <v/>
      </c>
    </row>
    <row r="3100" spans="1:10" ht="24.75" customHeight="1" x14ac:dyDescent="0.25">
      <c r="A3100" s="100"/>
      <c r="B3100" s="100"/>
      <c r="C3100" s="100"/>
      <c r="D3100" s="105" t="str">
        <f>IF(OR(Historique!$B3100="",Historique!$C3100=""),"",IF(IFERROR(COUNTIF(INDEX(Données!$E$2:$Z$100,0,MATCH(Historique!$B3100,Données!$E$1:$Z$1,0)),Historique!$C3100),0)&gt;0,"OK","⚠ ERREUR"))</f>
        <v/>
      </c>
      <c r="F3100" s="148" t="b">
        <v>0</v>
      </c>
      <c r="J3100" s="2" t="str">
        <f>IF(B3100="","",_xlfn.XLOOKUP(B3100,Données!$P$2:$P$11,Données!$Q$2:$Q$11,""))</f>
        <v/>
      </c>
    </row>
    <row r="3101" spans="1:10" ht="24.75" customHeight="1" x14ac:dyDescent="0.25">
      <c r="A3101" s="100"/>
      <c r="B3101" s="100"/>
      <c r="C3101" s="100"/>
      <c r="D3101" s="105" t="str">
        <f>IF(OR(Historique!$B3101="",Historique!$C3101=""),"",IF(IFERROR(COUNTIF(INDEX(Données!$E$2:$Z$100,0,MATCH(Historique!$B3101,Données!$E$1:$Z$1,0)),Historique!$C3101),0)&gt;0,"OK","⚠ ERREUR"))</f>
        <v/>
      </c>
      <c r="F3101" s="148" t="b">
        <v>0</v>
      </c>
      <c r="J3101" s="2" t="str">
        <f>IF(B3101="","",_xlfn.XLOOKUP(B3101,Données!$P$2:$P$11,Données!$Q$2:$Q$11,""))</f>
        <v/>
      </c>
    </row>
    <row r="3102" spans="1:10" ht="24.75" customHeight="1" x14ac:dyDescent="0.25">
      <c r="A3102" s="100"/>
      <c r="B3102" s="100"/>
      <c r="C3102" s="100"/>
      <c r="D3102" s="105" t="str">
        <f>IF(OR(Historique!$B3102="",Historique!$C3102=""),"",IF(IFERROR(COUNTIF(INDEX(Données!$E$2:$Z$100,0,MATCH(Historique!$B3102,Données!$E$1:$Z$1,0)),Historique!$C3102),0)&gt;0,"OK","⚠ ERREUR"))</f>
        <v/>
      </c>
      <c r="F3102" s="148" t="b">
        <v>0</v>
      </c>
      <c r="J3102" s="2" t="str">
        <f>IF(B3102="","",_xlfn.XLOOKUP(B3102,Données!$P$2:$P$11,Données!$Q$2:$Q$11,""))</f>
        <v/>
      </c>
    </row>
    <row r="3103" spans="1:10" ht="24.75" customHeight="1" x14ac:dyDescent="0.25">
      <c r="A3103" s="100"/>
      <c r="B3103" s="100"/>
      <c r="C3103" s="100"/>
      <c r="D3103" s="105" t="str">
        <f>IF(OR(Historique!$B3103="",Historique!$C3103=""),"",IF(IFERROR(COUNTIF(INDEX(Données!$E$2:$Z$100,0,MATCH(Historique!$B3103,Données!$E$1:$Z$1,0)),Historique!$C3103),0)&gt;0,"OK","⚠ ERREUR"))</f>
        <v/>
      </c>
      <c r="F3103" s="148" t="b">
        <v>0</v>
      </c>
      <c r="J3103" s="2" t="str">
        <f>IF(B3103="","",_xlfn.XLOOKUP(B3103,Données!$P$2:$P$11,Données!$Q$2:$Q$11,""))</f>
        <v/>
      </c>
    </row>
    <row r="3104" spans="1:10" ht="24.75" customHeight="1" x14ac:dyDescent="0.25">
      <c r="A3104" s="100"/>
      <c r="B3104" s="100"/>
      <c r="C3104" s="100"/>
      <c r="D3104" s="105" t="str">
        <f>IF(OR(Historique!$B3104="",Historique!$C3104=""),"",IF(IFERROR(COUNTIF(INDEX(Données!$E$2:$Z$100,0,MATCH(Historique!$B3104,Données!$E$1:$Z$1,0)),Historique!$C3104),0)&gt;0,"OK","⚠ ERREUR"))</f>
        <v/>
      </c>
      <c r="F3104" s="148" t="b">
        <v>0</v>
      </c>
      <c r="J3104" s="2" t="str">
        <f>IF(B3104="","",_xlfn.XLOOKUP(B3104,Données!$P$2:$P$11,Données!$Q$2:$Q$11,""))</f>
        <v/>
      </c>
    </row>
    <row r="3105" spans="1:10" ht="24.75" customHeight="1" x14ac:dyDescent="0.25">
      <c r="A3105" s="100"/>
      <c r="B3105" s="100"/>
      <c r="C3105" s="100"/>
      <c r="D3105" s="105" t="str">
        <f>IF(OR(Historique!$B3105="",Historique!$C3105=""),"",IF(IFERROR(COUNTIF(INDEX(Données!$E$2:$Z$100,0,MATCH(Historique!$B3105,Données!$E$1:$Z$1,0)),Historique!$C3105),0)&gt;0,"OK","⚠ ERREUR"))</f>
        <v/>
      </c>
      <c r="F3105" s="148" t="b">
        <v>0</v>
      </c>
      <c r="J3105" s="2" t="str">
        <f>IF(B3105="","",_xlfn.XLOOKUP(B3105,Données!$P$2:$P$11,Données!$Q$2:$Q$11,""))</f>
        <v/>
      </c>
    </row>
    <row r="3106" spans="1:10" ht="24.75" customHeight="1" x14ac:dyDescent="0.25">
      <c r="A3106" s="100"/>
      <c r="B3106" s="100"/>
      <c r="C3106" s="100"/>
      <c r="D3106" s="105" t="str">
        <f>IF(OR(Historique!$B3106="",Historique!$C3106=""),"",IF(IFERROR(COUNTIF(INDEX(Données!$E$2:$Z$100,0,MATCH(Historique!$B3106,Données!$E$1:$Z$1,0)),Historique!$C3106),0)&gt;0,"OK","⚠ ERREUR"))</f>
        <v/>
      </c>
      <c r="F3106" s="148" t="b">
        <v>0</v>
      </c>
      <c r="J3106" s="2" t="str">
        <f>IF(B3106="","",_xlfn.XLOOKUP(B3106,Données!$P$2:$P$11,Données!$Q$2:$Q$11,""))</f>
        <v/>
      </c>
    </row>
    <row r="3107" spans="1:10" ht="24.75" customHeight="1" x14ac:dyDescent="0.25">
      <c r="A3107" s="100"/>
      <c r="B3107" s="100"/>
      <c r="C3107" s="100"/>
      <c r="D3107" s="105" t="str">
        <f>IF(OR(Historique!$B3107="",Historique!$C3107=""),"",IF(IFERROR(COUNTIF(INDEX(Données!$E$2:$Z$100,0,MATCH(Historique!$B3107,Données!$E$1:$Z$1,0)),Historique!$C3107),0)&gt;0,"OK","⚠ ERREUR"))</f>
        <v/>
      </c>
      <c r="F3107" s="148" t="b">
        <v>0</v>
      </c>
      <c r="J3107" s="2" t="str">
        <f>IF(B3107="","",_xlfn.XLOOKUP(B3107,Données!$P$2:$P$11,Données!$Q$2:$Q$11,""))</f>
        <v/>
      </c>
    </row>
    <row r="3108" spans="1:10" ht="24.75" customHeight="1" x14ac:dyDescent="0.25">
      <c r="A3108" s="100"/>
      <c r="B3108" s="100"/>
      <c r="C3108" s="100"/>
      <c r="D3108" s="105" t="str">
        <f>IF(OR(Historique!$B3108="",Historique!$C3108=""),"",IF(IFERROR(COUNTIF(INDEX(Données!$E$2:$Z$100,0,MATCH(Historique!$B3108,Données!$E$1:$Z$1,0)),Historique!$C3108),0)&gt;0,"OK","⚠ ERREUR"))</f>
        <v/>
      </c>
      <c r="F3108" s="148" t="b">
        <v>0</v>
      </c>
      <c r="J3108" s="2" t="str">
        <f>IF(B3108="","",_xlfn.XLOOKUP(B3108,Données!$P$2:$P$11,Données!$Q$2:$Q$11,""))</f>
        <v/>
      </c>
    </row>
    <row r="3109" spans="1:10" ht="24.75" customHeight="1" x14ac:dyDescent="0.25">
      <c r="A3109" s="100"/>
      <c r="B3109" s="100"/>
      <c r="C3109" s="100"/>
      <c r="D3109" s="105" t="str">
        <f>IF(OR(Historique!$B3109="",Historique!$C3109=""),"",IF(IFERROR(COUNTIF(INDEX(Données!$E$2:$Z$100,0,MATCH(Historique!$B3109,Données!$E$1:$Z$1,0)),Historique!$C3109),0)&gt;0,"OK","⚠ ERREUR"))</f>
        <v/>
      </c>
      <c r="F3109" s="148" t="b">
        <v>0</v>
      </c>
      <c r="J3109" s="2" t="str">
        <f>IF(B3109="","",_xlfn.XLOOKUP(B3109,Données!$P$2:$P$11,Données!$Q$2:$Q$11,""))</f>
        <v/>
      </c>
    </row>
    <row r="3110" spans="1:10" ht="24.75" customHeight="1" x14ac:dyDescent="0.25">
      <c r="A3110" s="100"/>
      <c r="B3110" s="100"/>
      <c r="C3110" s="100"/>
      <c r="D3110" s="105" t="str">
        <f>IF(OR(Historique!$B3110="",Historique!$C3110=""),"",IF(IFERROR(COUNTIF(INDEX(Données!$E$2:$Z$100,0,MATCH(Historique!$B3110,Données!$E$1:$Z$1,0)),Historique!$C3110),0)&gt;0,"OK","⚠ ERREUR"))</f>
        <v/>
      </c>
      <c r="F3110" s="148" t="b">
        <v>0</v>
      </c>
      <c r="J3110" s="2" t="str">
        <f>IF(B3110="","",_xlfn.XLOOKUP(B3110,Données!$P$2:$P$11,Données!$Q$2:$Q$11,""))</f>
        <v/>
      </c>
    </row>
    <row r="3111" spans="1:10" ht="24.75" customHeight="1" x14ac:dyDescent="0.25">
      <c r="A3111" s="100"/>
      <c r="B3111" s="100"/>
      <c r="C3111" s="100"/>
      <c r="D3111" s="105" t="str">
        <f>IF(OR(Historique!$B3111="",Historique!$C3111=""),"",IF(IFERROR(COUNTIF(INDEX(Données!$E$2:$Z$100,0,MATCH(Historique!$B3111,Données!$E$1:$Z$1,0)),Historique!$C3111),0)&gt;0,"OK","⚠ ERREUR"))</f>
        <v/>
      </c>
      <c r="F3111" s="148" t="b">
        <v>0</v>
      </c>
      <c r="J3111" s="2" t="str">
        <f>IF(B3111="","",_xlfn.XLOOKUP(B3111,Données!$P$2:$P$11,Données!$Q$2:$Q$11,""))</f>
        <v/>
      </c>
    </row>
    <row r="3112" spans="1:10" ht="24.75" customHeight="1" x14ac:dyDescent="0.25">
      <c r="A3112" s="100"/>
      <c r="B3112" s="100"/>
      <c r="C3112" s="100"/>
      <c r="D3112" s="105" t="str">
        <f>IF(OR(Historique!$B3112="",Historique!$C3112=""),"",IF(IFERROR(COUNTIF(INDEX(Données!$E$2:$Z$100,0,MATCH(Historique!$B3112,Données!$E$1:$Z$1,0)),Historique!$C3112),0)&gt;0,"OK","⚠ ERREUR"))</f>
        <v/>
      </c>
      <c r="F3112" s="148" t="b">
        <v>0</v>
      </c>
      <c r="J3112" s="2" t="str">
        <f>IF(B3112="","",_xlfn.XLOOKUP(B3112,Données!$P$2:$P$11,Données!$Q$2:$Q$11,""))</f>
        <v/>
      </c>
    </row>
    <row r="3113" spans="1:10" ht="24.75" customHeight="1" x14ac:dyDescent="0.25">
      <c r="A3113" s="100"/>
      <c r="B3113" s="100"/>
      <c r="C3113" s="100"/>
      <c r="D3113" s="105" t="str">
        <f>IF(OR(Historique!$B3113="",Historique!$C3113=""),"",IF(IFERROR(COUNTIF(INDEX(Données!$E$2:$Z$100,0,MATCH(Historique!$B3113,Données!$E$1:$Z$1,0)),Historique!$C3113),0)&gt;0,"OK","⚠ ERREUR"))</f>
        <v/>
      </c>
      <c r="F3113" s="148" t="b">
        <v>0</v>
      </c>
      <c r="J3113" s="2" t="str">
        <f>IF(B3113="","",_xlfn.XLOOKUP(B3113,Données!$P$2:$P$11,Données!$Q$2:$Q$11,""))</f>
        <v/>
      </c>
    </row>
    <row r="3114" spans="1:10" ht="24.75" customHeight="1" x14ac:dyDescent="0.25">
      <c r="A3114" s="100"/>
      <c r="B3114" s="100"/>
      <c r="C3114" s="100"/>
      <c r="D3114" s="105" t="str">
        <f>IF(OR(Historique!$B3114="",Historique!$C3114=""),"",IF(IFERROR(COUNTIF(INDEX(Données!$E$2:$Z$100,0,MATCH(Historique!$B3114,Données!$E$1:$Z$1,0)),Historique!$C3114),0)&gt;0,"OK","⚠ ERREUR"))</f>
        <v/>
      </c>
      <c r="F3114" s="148" t="b">
        <v>0</v>
      </c>
      <c r="J3114" s="2" t="str">
        <f>IF(B3114="","",_xlfn.XLOOKUP(B3114,Données!$P$2:$P$11,Données!$Q$2:$Q$11,""))</f>
        <v/>
      </c>
    </row>
    <row r="3115" spans="1:10" ht="24.75" customHeight="1" x14ac:dyDescent="0.25">
      <c r="A3115" s="100"/>
      <c r="B3115" s="100"/>
      <c r="C3115" s="100"/>
      <c r="D3115" s="105" t="str">
        <f>IF(OR(Historique!$B3115="",Historique!$C3115=""),"",IF(IFERROR(COUNTIF(INDEX(Données!$E$2:$Z$100,0,MATCH(Historique!$B3115,Données!$E$1:$Z$1,0)),Historique!$C3115),0)&gt;0,"OK","⚠ ERREUR"))</f>
        <v/>
      </c>
      <c r="F3115" s="148" t="b">
        <v>0</v>
      </c>
      <c r="J3115" s="2" t="str">
        <f>IF(B3115="","",_xlfn.XLOOKUP(B3115,Données!$P$2:$P$11,Données!$Q$2:$Q$11,""))</f>
        <v/>
      </c>
    </row>
    <row r="3116" spans="1:10" ht="24.75" customHeight="1" x14ac:dyDescent="0.25">
      <c r="A3116" s="100"/>
      <c r="B3116" s="100"/>
      <c r="C3116" s="100"/>
      <c r="D3116" s="105" t="str">
        <f>IF(OR(Historique!$B3116="",Historique!$C3116=""),"",IF(IFERROR(COUNTIF(INDEX(Données!$E$2:$Z$100,0,MATCH(Historique!$B3116,Données!$E$1:$Z$1,0)),Historique!$C3116),0)&gt;0,"OK","⚠ ERREUR"))</f>
        <v/>
      </c>
      <c r="F3116" s="148" t="b">
        <v>0</v>
      </c>
      <c r="J3116" s="2" t="str">
        <f>IF(B3116="","",_xlfn.XLOOKUP(B3116,Données!$P$2:$P$11,Données!$Q$2:$Q$11,""))</f>
        <v/>
      </c>
    </row>
    <row r="3117" spans="1:10" ht="24.75" customHeight="1" x14ac:dyDescent="0.25">
      <c r="A3117" s="100"/>
      <c r="B3117" s="100"/>
      <c r="C3117" s="100"/>
      <c r="D3117" s="105" t="str">
        <f>IF(OR(Historique!$B3117="",Historique!$C3117=""),"",IF(IFERROR(COUNTIF(INDEX(Données!$E$2:$Z$100,0,MATCH(Historique!$B3117,Données!$E$1:$Z$1,0)),Historique!$C3117),0)&gt;0,"OK","⚠ ERREUR"))</f>
        <v/>
      </c>
      <c r="F3117" s="148" t="b">
        <v>0</v>
      </c>
      <c r="J3117" s="2" t="str">
        <f>IF(B3117="","",_xlfn.XLOOKUP(B3117,Données!$P$2:$P$11,Données!$Q$2:$Q$11,""))</f>
        <v/>
      </c>
    </row>
    <row r="3118" spans="1:10" ht="24.75" customHeight="1" x14ac:dyDescent="0.25">
      <c r="A3118" s="100"/>
      <c r="B3118" s="100"/>
      <c r="C3118" s="100"/>
      <c r="D3118" s="105" t="str">
        <f>IF(OR(Historique!$B3118="",Historique!$C3118=""),"",IF(IFERROR(COUNTIF(INDEX(Données!$E$2:$Z$100,0,MATCH(Historique!$B3118,Données!$E$1:$Z$1,0)),Historique!$C3118),0)&gt;0,"OK","⚠ ERREUR"))</f>
        <v/>
      </c>
      <c r="F3118" s="148" t="b">
        <v>0</v>
      </c>
      <c r="J3118" s="2" t="str">
        <f>IF(B3118="","",_xlfn.XLOOKUP(B3118,Données!$P$2:$P$11,Données!$Q$2:$Q$11,""))</f>
        <v/>
      </c>
    </row>
    <row r="3119" spans="1:10" ht="24.75" customHeight="1" x14ac:dyDescent="0.25">
      <c r="A3119" s="100"/>
      <c r="B3119" s="100"/>
      <c r="C3119" s="100"/>
      <c r="D3119" s="105" t="str">
        <f>IF(OR(Historique!$B3119="",Historique!$C3119=""),"",IF(IFERROR(COUNTIF(INDEX(Données!$E$2:$Z$100,0,MATCH(Historique!$B3119,Données!$E$1:$Z$1,0)),Historique!$C3119),0)&gt;0,"OK","⚠ ERREUR"))</f>
        <v/>
      </c>
      <c r="F3119" s="148" t="b">
        <v>0</v>
      </c>
      <c r="J3119" s="2" t="str">
        <f>IF(B3119="","",_xlfn.XLOOKUP(B3119,Données!$P$2:$P$11,Données!$Q$2:$Q$11,""))</f>
        <v/>
      </c>
    </row>
    <row r="3120" spans="1:10" ht="24.75" customHeight="1" x14ac:dyDescent="0.25">
      <c r="A3120" s="100"/>
      <c r="B3120" s="100"/>
      <c r="C3120" s="100"/>
      <c r="D3120" s="105" t="str">
        <f>IF(OR(Historique!$B3120="",Historique!$C3120=""),"",IF(IFERROR(COUNTIF(INDEX(Données!$E$2:$Z$100,0,MATCH(Historique!$B3120,Données!$E$1:$Z$1,0)),Historique!$C3120),0)&gt;0,"OK","⚠ ERREUR"))</f>
        <v/>
      </c>
      <c r="F3120" s="148" t="b">
        <v>0</v>
      </c>
      <c r="J3120" s="2" t="str">
        <f>IF(B3120="","",_xlfn.XLOOKUP(B3120,Données!$P$2:$P$11,Données!$Q$2:$Q$11,""))</f>
        <v/>
      </c>
    </row>
    <row r="3121" spans="1:10" ht="24.75" customHeight="1" x14ac:dyDescent="0.25">
      <c r="A3121" s="100"/>
      <c r="B3121" s="100"/>
      <c r="C3121" s="100"/>
      <c r="D3121" s="105" t="str">
        <f>IF(OR(Historique!$B3121="",Historique!$C3121=""),"",IF(IFERROR(COUNTIF(INDEX(Données!$E$2:$Z$100,0,MATCH(Historique!$B3121,Données!$E$1:$Z$1,0)),Historique!$C3121),0)&gt;0,"OK","⚠ ERREUR"))</f>
        <v/>
      </c>
      <c r="F3121" s="148" t="b">
        <v>0</v>
      </c>
      <c r="J3121" s="2" t="str">
        <f>IF(B3121="","",_xlfn.XLOOKUP(B3121,Données!$P$2:$P$11,Données!$Q$2:$Q$11,""))</f>
        <v/>
      </c>
    </row>
    <row r="3122" spans="1:10" ht="24.75" customHeight="1" x14ac:dyDescent="0.25">
      <c r="A3122" s="100"/>
      <c r="B3122" s="100"/>
      <c r="C3122" s="100"/>
      <c r="D3122" s="105" t="str">
        <f>IF(OR(Historique!$B3122="",Historique!$C3122=""),"",IF(IFERROR(COUNTIF(INDEX(Données!$E$2:$Z$100,0,MATCH(Historique!$B3122,Données!$E$1:$Z$1,0)),Historique!$C3122),0)&gt;0,"OK","⚠ ERREUR"))</f>
        <v/>
      </c>
      <c r="F3122" s="148" t="b">
        <v>0</v>
      </c>
      <c r="J3122" s="2" t="str">
        <f>IF(B3122="","",_xlfn.XLOOKUP(B3122,Données!$P$2:$P$11,Données!$Q$2:$Q$11,""))</f>
        <v/>
      </c>
    </row>
    <row r="3123" spans="1:10" ht="24.75" customHeight="1" x14ac:dyDescent="0.25">
      <c r="A3123" s="100"/>
      <c r="B3123" s="100"/>
      <c r="C3123" s="100"/>
      <c r="D3123" s="105" t="str">
        <f>IF(OR(Historique!$B3123="",Historique!$C3123=""),"",IF(IFERROR(COUNTIF(INDEX(Données!$E$2:$Z$100,0,MATCH(Historique!$B3123,Données!$E$1:$Z$1,0)),Historique!$C3123),0)&gt;0,"OK","⚠ ERREUR"))</f>
        <v/>
      </c>
      <c r="F3123" s="148" t="b">
        <v>0</v>
      </c>
      <c r="J3123" s="2" t="str">
        <f>IF(B3123="","",_xlfn.XLOOKUP(B3123,Données!$P$2:$P$11,Données!$Q$2:$Q$11,""))</f>
        <v/>
      </c>
    </row>
    <row r="3124" spans="1:10" ht="24.75" customHeight="1" x14ac:dyDescent="0.25">
      <c r="A3124" s="100"/>
      <c r="B3124" s="100"/>
      <c r="C3124" s="100"/>
      <c r="D3124" s="105" t="str">
        <f>IF(OR(Historique!$B3124="",Historique!$C3124=""),"",IF(IFERROR(COUNTIF(INDEX(Données!$E$2:$Z$100,0,MATCH(Historique!$B3124,Données!$E$1:$Z$1,0)),Historique!$C3124),0)&gt;0,"OK","⚠ ERREUR"))</f>
        <v/>
      </c>
      <c r="F3124" s="148" t="b">
        <v>0</v>
      </c>
      <c r="J3124" s="2" t="str">
        <f>IF(B3124="","",_xlfn.XLOOKUP(B3124,Données!$P$2:$P$11,Données!$Q$2:$Q$11,""))</f>
        <v/>
      </c>
    </row>
    <row r="3125" spans="1:10" ht="24.75" customHeight="1" x14ac:dyDescent="0.25">
      <c r="A3125" s="100"/>
      <c r="B3125" s="100"/>
      <c r="C3125" s="100"/>
      <c r="D3125" s="105" t="str">
        <f>IF(OR(Historique!$B3125="",Historique!$C3125=""),"",IF(IFERROR(COUNTIF(INDEX(Données!$E$2:$Z$100,0,MATCH(Historique!$B3125,Données!$E$1:$Z$1,0)),Historique!$C3125),0)&gt;0,"OK","⚠ ERREUR"))</f>
        <v/>
      </c>
      <c r="F3125" s="148" t="b">
        <v>0</v>
      </c>
      <c r="J3125" s="2" t="str">
        <f>IF(B3125="","",_xlfn.XLOOKUP(B3125,Données!$P$2:$P$11,Données!$Q$2:$Q$11,""))</f>
        <v/>
      </c>
    </row>
    <row r="3126" spans="1:10" ht="24.75" customHeight="1" x14ac:dyDescent="0.25">
      <c r="A3126" s="100"/>
      <c r="B3126" s="100"/>
      <c r="C3126" s="100"/>
      <c r="D3126" s="105" t="str">
        <f>IF(OR(Historique!$B3126="",Historique!$C3126=""),"",IF(IFERROR(COUNTIF(INDEX(Données!$E$2:$Z$100,0,MATCH(Historique!$B3126,Données!$E$1:$Z$1,0)),Historique!$C3126),0)&gt;0,"OK","⚠ ERREUR"))</f>
        <v/>
      </c>
      <c r="F3126" s="148" t="b">
        <v>0</v>
      </c>
      <c r="J3126" s="2" t="str">
        <f>IF(B3126="","",_xlfn.XLOOKUP(B3126,Données!$P$2:$P$11,Données!$Q$2:$Q$11,""))</f>
        <v/>
      </c>
    </row>
    <row r="3127" spans="1:10" ht="24.75" customHeight="1" x14ac:dyDescent="0.25">
      <c r="A3127" s="100"/>
      <c r="B3127" s="100"/>
      <c r="C3127" s="100"/>
      <c r="D3127" s="105" t="str">
        <f>IF(OR(Historique!$B3127="",Historique!$C3127=""),"",IF(IFERROR(COUNTIF(INDEX(Données!$E$2:$Z$100,0,MATCH(Historique!$B3127,Données!$E$1:$Z$1,0)),Historique!$C3127),0)&gt;0,"OK","⚠ ERREUR"))</f>
        <v/>
      </c>
      <c r="F3127" s="148" t="b">
        <v>0</v>
      </c>
      <c r="J3127" s="2" t="str">
        <f>IF(B3127="","",_xlfn.XLOOKUP(B3127,Données!$P$2:$P$11,Données!$Q$2:$Q$11,""))</f>
        <v/>
      </c>
    </row>
    <row r="3128" spans="1:10" ht="24.75" customHeight="1" x14ac:dyDescent="0.25">
      <c r="A3128" s="100"/>
      <c r="B3128" s="100"/>
      <c r="C3128" s="100"/>
      <c r="D3128" s="105" t="str">
        <f>IF(OR(Historique!$B3128="",Historique!$C3128=""),"",IF(IFERROR(COUNTIF(INDEX(Données!$E$2:$Z$100,0,MATCH(Historique!$B3128,Données!$E$1:$Z$1,0)),Historique!$C3128),0)&gt;0,"OK","⚠ ERREUR"))</f>
        <v/>
      </c>
      <c r="F3128" s="148" t="b">
        <v>0</v>
      </c>
      <c r="J3128" s="2" t="str">
        <f>IF(B3128="","",_xlfn.XLOOKUP(B3128,Données!$P$2:$P$11,Données!$Q$2:$Q$11,""))</f>
        <v/>
      </c>
    </row>
    <row r="3129" spans="1:10" ht="24.75" customHeight="1" x14ac:dyDescent="0.25">
      <c r="A3129" s="100"/>
      <c r="B3129" s="100"/>
      <c r="C3129" s="100"/>
      <c r="D3129" s="105" t="str">
        <f>IF(OR(Historique!$B3129="",Historique!$C3129=""),"",IF(IFERROR(COUNTIF(INDEX(Données!$E$2:$Z$100,0,MATCH(Historique!$B3129,Données!$E$1:$Z$1,0)),Historique!$C3129),0)&gt;0,"OK","⚠ ERREUR"))</f>
        <v/>
      </c>
      <c r="F3129" s="148" t="b">
        <v>0</v>
      </c>
      <c r="J3129" s="2" t="str">
        <f>IF(B3129="","",_xlfn.XLOOKUP(B3129,Données!$P$2:$P$11,Données!$Q$2:$Q$11,""))</f>
        <v/>
      </c>
    </row>
    <row r="3130" spans="1:10" ht="24.75" customHeight="1" x14ac:dyDescent="0.25">
      <c r="A3130" s="100"/>
      <c r="B3130" s="100"/>
      <c r="C3130" s="100"/>
      <c r="D3130" s="105" t="str">
        <f>IF(OR(Historique!$B3130="",Historique!$C3130=""),"",IF(IFERROR(COUNTIF(INDEX(Données!$E$2:$Z$100,0,MATCH(Historique!$B3130,Données!$E$1:$Z$1,0)),Historique!$C3130),0)&gt;0,"OK","⚠ ERREUR"))</f>
        <v/>
      </c>
      <c r="F3130" s="148" t="b">
        <v>0</v>
      </c>
      <c r="J3130" s="2" t="str">
        <f>IF(B3130="","",_xlfn.XLOOKUP(B3130,Données!$P$2:$P$11,Données!$Q$2:$Q$11,""))</f>
        <v/>
      </c>
    </row>
    <row r="3131" spans="1:10" ht="24.75" customHeight="1" x14ac:dyDescent="0.25">
      <c r="A3131" s="100"/>
      <c r="B3131" s="100"/>
      <c r="C3131" s="100"/>
      <c r="D3131" s="105" t="str">
        <f>IF(OR(Historique!$B3131="",Historique!$C3131=""),"",IF(IFERROR(COUNTIF(INDEX(Données!$E$2:$Z$100,0,MATCH(Historique!$B3131,Données!$E$1:$Z$1,0)),Historique!$C3131),0)&gt;0,"OK","⚠ ERREUR"))</f>
        <v/>
      </c>
      <c r="F3131" s="148" t="b">
        <v>0</v>
      </c>
      <c r="J3131" s="2" t="str">
        <f>IF(B3131="","",_xlfn.XLOOKUP(B3131,Données!$P$2:$P$11,Données!$Q$2:$Q$11,""))</f>
        <v/>
      </c>
    </row>
    <row r="3132" spans="1:10" ht="24.75" customHeight="1" x14ac:dyDescent="0.25">
      <c r="A3132" s="100"/>
      <c r="B3132" s="100"/>
      <c r="C3132" s="100"/>
      <c r="D3132" s="105" t="str">
        <f>IF(OR(Historique!$B3132="",Historique!$C3132=""),"",IF(IFERROR(COUNTIF(INDEX(Données!$E$2:$Z$100,0,MATCH(Historique!$B3132,Données!$E$1:$Z$1,0)),Historique!$C3132),0)&gt;0,"OK","⚠ ERREUR"))</f>
        <v/>
      </c>
      <c r="F3132" s="148" t="b">
        <v>0</v>
      </c>
      <c r="J3132" s="2" t="str">
        <f>IF(B3132="","",_xlfn.XLOOKUP(B3132,Données!$P$2:$P$11,Données!$Q$2:$Q$11,""))</f>
        <v/>
      </c>
    </row>
    <row r="3133" spans="1:10" ht="24.75" customHeight="1" x14ac:dyDescent="0.25">
      <c r="A3133" s="100"/>
      <c r="B3133" s="100"/>
      <c r="C3133" s="100"/>
      <c r="D3133" s="105" t="str">
        <f>IF(OR(Historique!$B3133="",Historique!$C3133=""),"",IF(IFERROR(COUNTIF(INDEX(Données!$E$2:$Z$100,0,MATCH(Historique!$B3133,Données!$E$1:$Z$1,0)),Historique!$C3133),0)&gt;0,"OK","⚠ ERREUR"))</f>
        <v/>
      </c>
      <c r="F3133" s="148" t="b">
        <v>0</v>
      </c>
      <c r="J3133" s="2" t="str">
        <f>IF(B3133="","",_xlfn.XLOOKUP(B3133,Données!$P$2:$P$11,Données!$Q$2:$Q$11,""))</f>
        <v/>
      </c>
    </row>
    <row r="3134" spans="1:10" ht="24.75" customHeight="1" x14ac:dyDescent="0.25">
      <c r="A3134" s="100"/>
      <c r="B3134" s="100"/>
      <c r="C3134" s="100"/>
      <c r="D3134" s="105" t="str">
        <f>IF(OR(Historique!$B3134="",Historique!$C3134=""),"",IF(IFERROR(COUNTIF(INDEX(Données!$E$2:$Z$100,0,MATCH(Historique!$B3134,Données!$E$1:$Z$1,0)),Historique!$C3134),0)&gt;0,"OK","⚠ ERREUR"))</f>
        <v/>
      </c>
      <c r="F3134" s="148" t="b">
        <v>0</v>
      </c>
      <c r="J3134" s="2" t="str">
        <f>IF(B3134="","",_xlfn.XLOOKUP(B3134,Données!$P$2:$P$11,Données!$Q$2:$Q$11,""))</f>
        <v/>
      </c>
    </row>
    <row r="3135" spans="1:10" ht="24.75" customHeight="1" x14ac:dyDescent="0.25">
      <c r="A3135" s="100"/>
      <c r="B3135" s="100"/>
      <c r="C3135" s="100"/>
      <c r="D3135" s="105" t="str">
        <f>IF(OR(Historique!$B3135="",Historique!$C3135=""),"",IF(IFERROR(COUNTIF(INDEX(Données!$E$2:$Z$100,0,MATCH(Historique!$B3135,Données!$E$1:$Z$1,0)),Historique!$C3135),0)&gt;0,"OK","⚠ ERREUR"))</f>
        <v/>
      </c>
      <c r="F3135" s="148" t="b">
        <v>0</v>
      </c>
      <c r="J3135" s="2" t="str">
        <f>IF(B3135="","",_xlfn.XLOOKUP(B3135,Données!$P$2:$P$11,Données!$Q$2:$Q$11,""))</f>
        <v/>
      </c>
    </row>
    <row r="3136" spans="1:10" ht="24.75" customHeight="1" x14ac:dyDescent="0.25">
      <c r="A3136" s="100"/>
      <c r="B3136" s="100"/>
      <c r="C3136" s="100"/>
      <c r="D3136" s="105" t="str">
        <f>IF(OR(Historique!$B3136="",Historique!$C3136=""),"",IF(IFERROR(COUNTIF(INDEX(Données!$E$2:$Z$100,0,MATCH(Historique!$B3136,Données!$E$1:$Z$1,0)),Historique!$C3136),0)&gt;0,"OK","⚠ ERREUR"))</f>
        <v/>
      </c>
      <c r="F3136" s="148" t="b">
        <v>0</v>
      </c>
      <c r="J3136" s="2" t="str">
        <f>IF(B3136="","",_xlfn.XLOOKUP(B3136,Données!$P$2:$P$11,Données!$Q$2:$Q$11,""))</f>
        <v/>
      </c>
    </row>
    <row r="3137" spans="1:10" ht="24.75" customHeight="1" x14ac:dyDescent="0.25">
      <c r="A3137" s="100"/>
      <c r="B3137" s="100"/>
      <c r="C3137" s="100"/>
      <c r="D3137" s="105" t="str">
        <f>IF(OR(Historique!$B3137="",Historique!$C3137=""),"",IF(IFERROR(COUNTIF(INDEX(Données!$E$2:$Z$100,0,MATCH(Historique!$B3137,Données!$E$1:$Z$1,0)),Historique!$C3137),0)&gt;0,"OK","⚠ ERREUR"))</f>
        <v/>
      </c>
      <c r="F3137" s="148" t="b">
        <v>0</v>
      </c>
      <c r="J3137" s="2" t="str">
        <f>IF(B3137="","",_xlfn.XLOOKUP(B3137,Données!$P$2:$P$11,Données!$Q$2:$Q$11,""))</f>
        <v/>
      </c>
    </row>
    <row r="3138" spans="1:10" ht="24.75" customHeight="1" x14ac:dyDescent="0.25">
      <c r="A3138" s="100"/>
      <c r="B3138" s="100"/>
      <c r="C3138" s="100"/>
      <c r="D3138" s="105" t="str">
        <f>IF(OR(Historique!$B3138="",Historique!$C3138=""),"",IF(IFERROR(COUNTIF(INDEX(Données!$E$2:$Z$100,0,MATCH(Historique!$B3138,Données!$E$1:$Z$1,0)),Historique!$C3138),0)&gt;0,"OK","⚠ ERREUR"))</f>
        <v/>
      </c>
      <c r="F3138" s="148" t="b">
        <v>0</v>
      </c>
      <c r="J3138" s="2" t="str">
        <f>IF(B3138="","",_xlfn.XLOOKUP(B3138,Données!$P$2:$P$11,Données!$Q$2:$Q$11,""))</f>
        <v/>
      </c>
    </row>
    <row r="3139" spans="1:10" ht="24.75" customHeight="1" x14ac:dyDescent="0.25">
      <c r="A3139" s="100"/>
      <c r="B3139" s="100"/>
      <c r="C3139" s="100"/>
      <c r="D3139" s="105" t="str">
        <f>IF(OR(Historique!$B3139="",Historique!$C3139=""),"",IF(IFERROR(COUNTIF(INDEX(Données!$E$2:$Z$100,0,MATCH(Historique!$B3139,Données!$E$1:$Z$1,0)),Historique!$C3139),0)&gt;0,"OK","⚠ ERREUR"))</f>
        <v/>
      </c>
      <c r="F3139" s="148" t="b">
        <v>0</v>
      </c>
      <c r="J3139" s="2" t="str">
        <f>IF(B3139="","",_xlfn.XLOOKUP(B3139,Données!$P$2:$P$11,Données!$Q$2:$Q$11,""))</f>
        <v/>
      </c>
    </row>
    <row r="3140" spans="1:10" ht="24.75" customHeight="1" x14ac:dyDescent="0.25">
      <c r="A3140" s="100"/>
      <c r="B3140" s="100"/>
      <c r="C3140" s="100"/>
      <c r="D3140" s="105" t="str">
        <f>IF(OR(Historique!$B3140="",Historique!$C3140=""),"",IF(IFERROR(COUNTIF(INDEX(Données!$E$2:$Z$100,0,MATCH(Historique!$B3140,Données!$E$1:$Z$1,0)),Historique!$C3140),0)&gt;0,"OK","⚠ ERREUR"))</f>
        <v/>
      </c>
      <c r="F3140" s="148" t="b">
        <v>0</v>
      </c>
      <c r="J3140" s="2" t="str">
        <f>IF(B3140="","",_xlfn.XLOOKUP(B3140,Données!$P$2:$P$11,Données!$Q$2:$Q$11,""))</f>
        <v/>
      </c>
    </row>
    <row r="3141" spans="1:10" ht="24.75" customHeight="1" x14ac:dyDescent="0.25">
      <c r="A3141" s="100"/>
      <c r="B3141" s="100"/>
      <c r="C3141" s="100"/>
      <c r="D3141" s="105" t="str">
        <f>IF(OR(Historique!$B3141="",Historique!$C3141=""),"",IF(IFERROR(COUNTIF(INDEX(Données!$E$2:$Z$100,0,MATCH(Historique!$B3141,Données!$E$1:$Z$1,0)),Historique!$C3141),0)&gt;0,"OK","⚠ ERREUR"))</f>
        <v/>
      </c>
      <c r="F3141" s="148" t="b">
        <v>0</v>
      </c>
      <c r="J3141" s="2" t="str">
        <f>IF(B3141="","",_xlfn.XLOOKUP(B3141,Données!$P$2:$P$11,Données!$Q$2:$Q$11,""))</f>
        <v/>
      </c>
    </row>
    <row r="3142" spans="1:10" ht="24.75" customHeight="1" x14ac:dyDescent="0.25">
      <c r="A3142" s="100"/>
      <c r="B3142" s="100"/>
      <c r="C3142" s="100"/>
      <c r="D3142" s="105" t="str">
        <f>IF(OR(Historique!$B3142="",Historique!$C3142=""),"",IF(IFERROR(COUNTIF(INDEX(Données!$E$2:$Z$100,0,MATCH(Historique!$B3142,Données!$E$1:$Z$1,0)),Historique!$C3142),0)&gt;0,"OK","⚠ ERREUR"))</f>
        <v/>
      </c>
      <c r="F3142" s="148" t="b">
        <v>0</v>
      </c>
      <c r="J3142" s="2" t="str">
        <f>IF(B3142="","",_xlfn.XLOOKUP(B3142,Données!$P$2:$P$11,Données!$Q$2:$Q$11,""))</f>
        <v/>
      </c>
    </row>
    <row r="3143" spans="1:10" ht="24.75" customHeight="1" x14ac:dyDescent="0.25">
      <c r="A3143" s="100"/>
      <c r="B3143" s="100"/>
      <c r="C3143" s="100"/>
      <c r="D3143" s="105" t="str">
        <f>IF(OR(Historique!$B3143="",Historique!$C3143=""),"",IF(IFERROR(COUNTIF(INDEX(Données!$E$2:$Z$100,0,MATCH(Historique!$B3143,Données!$E$1:$Z$1,0)),Historique!$C3143),0)&gt;0,"OK","⚠ ERREUR"))</f>
        <v/>
      </c>
      <c r="F3143" s="148" t="b">
        <v>0</v>
      </c>
      <c r="J3143" s="2" t="str">
        <f>IF(B3143="","",_xlfn.XLOOKUP(B3143,Données!$P$2:$P$11,Données!$Q$2:$Q$11,""))</f>
        <v/>
      </c>
    </row>
    <row r="3144" spans="1:10" ht="24.75" customHeight="1" x14ac:dyDescent="0.25">
      <c r="A3144" s="100"/>
      <c r="B3144" s="100"/>
      <c r="C3144" s="100"/>
      <c r="D3144" s="105" t="str">
        <f>IF(OR(Historique!$B3144="",Historique!$C3144=""),"",IF(IFERROR(COUNTIF(INDEX(Données!$E$2:$Z$100,0,MATCH(Historique!$B3144,Données!$E$1:$Z$1,0)),Historique!$C3144),0)&gt;0,"OK","⚠ ERREUR"))</f>
        <v/>
      </c>
      <c r="F3144" s="148" t="b">
        <v>0</v>
      </c>
      <c r="J3144" s="2" t="str">
        <f>IF(B3144="","",_xlfn.XLOOKUP(B3144,Données!$P$2:$P$11,Données!$Q$2:$Q$11,""))</f>
        <v/>
      </c>
    </row>
    <row r="3145" spans="1:10" ht="24.75" customHeight="1" x14ac:dyDescent="0.25">
      <c r="A3145" s="100"/>
      <c r="B3145" s="100"/>
      <c r="C3145" s="100"/>
      <c r="D3145" s="105" t="str">
        <f>IF(OR(Historique!$B3145="",Historique!$C3145=""),"",IF(IFERROR(COUNTIF(INDEX(Données!$E$2:$Z$100,0,MATCH(Historique!$B3145,Données!$E$1:$Z$1,0)),Historique!$C3145),0)&gt;0,"OK","⚠ ERREUR"))</f>
        <v/>
      </c>
      <c r="F3145" s="148" t="b">
        <v>0</v>
      </c>
      <c r="J3145" s="2" t="str">
        <f>IF(B3145="","",_xlfn.XLOOKUP(B3145,Données!$P$2:$P$11,Données!$Q$2:$Q$11,""))</f>
        <v/>
      </c>
    </row>
    <row r="3146" spans="1:10" ht="24.75" customHeight="1" x14ac:dyDescent="0.25">
      <c r="A3146" s="100"/>
      <c r="B3146" s="100"/>
      <c r="C3146" s="100"/>
      <c r="D3146" s="105" t="str">
        <f>IF(OR(Historique!$B3146="",Historique!$C3146=""),"",IF(IFERROR(COUNTIF(INDEX(Données!$E$2:$Z$100,0,MATCH(Historique!$B3146,Données!$E$1:$Z$1,0)),Historique!$C3146),0)&gt;0,"OK","⚠ ERREUR"))</f>
        <v/>
      </c>
      <c r="F3146" s="148" t="b">
        <v>0</v>
      </c>
      <c r="J3146" s="2" t="str">
        <f>IF(B3146="","",_xlfn.XLOOKUP(B3146,Données!$P$2:$P$11,Données!$Q$2:$Q$11,""))</f>
        <v/>
      </c>
    </row>
    <row r="3147" spans="1:10" ht="24.75" customHeight="1" x14ac:dyDescent="0.25">
      <c r="A3147" s="100"/>
      <c r="B3147" s="100"/>
      <c r="C3147" s="100"/>
      <c r="D3147" s="105" t="str">
        <f>IF(OR(Historique!$B3147="",Historique!$C3147=""),"",IF(IFERROR(COUNTIF(INDEX(Données!$E$2:$Z$100,0,MATCH(Historique!$B3147,Données!$E$1:$Z$1,0)),Historique!$C3147),0)&gt;0,"OK","⚠ ERREUR"))</f>
        <v/>
      </c>
      <c r="F3147" s="148" t="b">
        <v>0</v>
      </c>
      <c r="J3147" s="2" t="str">
        <f>IF(B3147="","",_xlfn.XLOOKUP(B3147,Données!$P$2:$P$11,Données!$Q$2:$Q$11,""))</f>
        <v/>
      </c>
    </row>
    <row r="3148" spans="1:10" ht="24.75" customHeight="1" x14ac:dyDescent="0.25">
      <c r="A3148" s="100"/>
      <c r="B3148" s="100"/>
      <c r="C3148" s="100"/>
      <c r="D3148" s="105" t="str">
        <f>IF(OR(Historique!$B3148="",Historique!$C3148=""),"",IF(IFERROR(COUNTIF(INDEX(Données!$E$2:$Z$100,0,MATCH(Historique!$B3148,Données!$E$1:$Z$1,0)),Historique!$C3148),0)&gt;0,"OK","⚠ ERREUR"))</f>
        <v/>
      </c>
      <c r="F3148" s="148" t="b">
        <v>0</v>
      </c>
      <c r="J3148" s="2" t="str">
        <f>IF(B3148="","",_xlfn.XLOOKUP(B3148,Données!$P$2:$P$11,Données!$Q$2:$Q$11,""))</f>
        <v/>
      </c>
    </row>
    <row r="3149" spans="1:10" ht="24.75" customHeight="1" x14ac:dyDescent="0.25">
      <c r="A3149" s="100"/>
      <c r="B3149" s="100"/>
      <c r="C3149" s="100"/>
      <c r="D3149" s="105" t="str">
        <f>IF(OR(Historique!$B3149="",Historique!$C3149=""),"",IF(IFERROR(COUNTIF(INDEX(Données!$E$2:$Z$100,0,MATCH(Historique!$B3149,Données!$E$1:$Z$1,0)),Historique!$C3149),0)&gt;0,"OK","⚠ ERREUR"))</f>
        <v/>
      </c>
      <c r="F3149" s="148" t="b">
        <v>0</v>
      </c>
      <c r="J3149" s="2" t="str">
        <f>IF(B3149="","",_xlfn.XLOOKUP(B3149,Données!$P$2:$P$11,Données!$Q$2:$Q$11,""))</f>
        <v/>
      </c>
    </row>
    <row r="3150" spans="1:10" ht="24.75" customHeight="1" x14ac:dyDescent="0.25">
      <c r="A3150" s="100"/>
      <c r="B3150" s="100"/>
      <c r="C3150" s="100"/>
      <c r="D3150" s="105" t="str">
        <f>IF(OR(Historique!$B3150="",Historique!$C3150=""),"",IF(IFERROR(COUNTIF(INDEX(Données!$E$2:$Z$100,0,MATCH(Historique!$B3150,Données!$E$1:$Z$1,0)),Historique!$C3150),0)&gt;0,"OK","⚠ ERREUR"))</f>
        <v/>
      </c>
      <c r="F3150" s="148" t="b">
        <v>0</v>
      </c>
      <c r="J3150" s="2" t="str">
        <f>IF(B3150="","",_xlfn.XLOOKUP(B3150,Données!$P$2:$P$11,Données!$Q$2:$Q$11,""))</f>
        <v/>
      </c>
    </row>
    <row r="3151" spans="1:10" ht="24.75" customHeight="1" x14ac:dyDescent="0.25">
      <c r="A3151" s="100"/>
      <c r="B3151" s="100"/>
      <c r="C3151" s="100"/>
      <c r="D3151" s="105" t="str">
        <f>IF(OR(Historique!$B3151="",Historique!$C3151=""),"",IF(IFERROR(COUNTIF(INDEX(Données!$E$2:$Z$100,0,MATCH(Historique!$B3151,Données!$E$1:$Z$1,0)),Historique!$C3151),0)&gt;0,"OK","⚠ ERREUR"))</f>
        <v/>
      </c>
      <c r="F3151" s="148" t="b">
        <v>0</v>
      </c>
      <c r="J3151" s="2" t="str">
        <f>IF(B3151="","",_xlfn.XLOOKUP(B3151,Données!$P$2:$P$11,Données!$Q$2:$Q$11,""))</f>
        <v/>
      </c>
    </row>
    <row r="3152" spans="1:10" ht="24.75" customHeight="1" x14ac:dyDescent="0.25">
      <c r="A3152" s="100"/>
      <c r="B3152" s="100"/>
      <c r="C3152" s="100"/>
      <c r="D3152" s="105" t="str">
        <f>IF(OR(Historique!$B3152="",Historique!$C3152=""),"",IF(IFERROR(COUNTIF(INDEX(Données!$E$2:$Z$100,0,MATCH(Historique!$B3152,Données!$E$1:$Z$1,0)),Historique!$C3152),0)&gt;0,"OK","⚠ ERREUR"))</f>
        <v/>
      </c>
      <c r="F3152" s="148" t="b">
        <v>0</v>
      </c>
      <c r="J3152" s="2" t="str">
        <f>IF(B3152="","",_xlfn.XLOOKUP(B3152,Données!$P$2:$P$11,Données!$Q$2:$Q$11,""))</f>
        <v/>
      </c>
    </row>
    <row r="3153" spans="1:10" ht="24.75" customHeight="1" x14ac:dyDescent="0.25">
      <c r="A3153" s="100"/>
      <c r="B3153" s="100"/>
      <c r="C3153" s="100"/>
      <c r="D3153" s="105" t="str">
        <f>IF(OR(Historique!$B3153="",Historique!$C3153=""),"",IF(IFERROR(COUNTIF(INDEX(Données!$E$2:$Z$100,0,MATCH(Historique!$B3153,Données!$E$1:$Z$1,0)),Historique!$C3153),0)&gt;0,"OK","⚠ ERREUR"))</f>
        <v/>
      </c>
      <c r="F3153" s="148" t="b">
        <v>0</v>
      </c>
      <c r="J3153" s="2" t="str">
        <f>IF(B3153="","",_xlfn.XLOOKUP(B3153,Données!$P$2:$P$11,Données!$Q$2:$Q$11,""))</f>
        <v/>
      </c>
    </row>
    <row r="3154" spans="1:10" ht="24.75" customHeight="1" x14ac:dyDescent="0.25">
      <c r="A3154" s="100"/>
      <c r="B3154" s="100"/>
      <c r="C3154" s="100"/>
      <c r="D3154" s="105" t="str">
        <f>IF(OR(Historique!$B3154="",Historique!$C3154=""),"",IF(IFERROR(COUNTIF(INDEX(Données!$E$2:$Z$100,0,MATCH(Historique!$B3154,Données!$E$1:$Z$1,0)),Historique!$C3154),0)&gt;0,"OK","⚠ ERREUR"))</f>
        <v/>
      </c>
      <c r="F3154" s="148" t="b">
        <v>0</v>
      </c>
      <c r="J3154" s="2" t="str">
        <f>IF(B3154="","",_xlfn.XLOOKUP(B3154,Données!$P$2:$P$11,Données!$Q$2:$Q$11,""))</f>
        <v/>
      </c>
    </row>
    <row r="3155" spans="1:10" ht="24.75" customHeight="1" x14ac:dyDescent="0.25">
      <c r="A3155" s="100"/>
      <c r="B3155" s="100"/>
      <c r="C3155" s="100"/>
      <c r="D3155" s="105" t="str">
        <f>IF(OR(Historique!$B3155="",Historique!$C3155=""),"",IF(IFERROR(COUNTIF(INDEX(Données!$E$2:$Z$100,0,MATCH(Historique!$B3155,Données!$E$1:$Z$1,0)),Historique!$C3155),0)&gt;0,"OK","⚠ ERREUR"))</f>
        <v/>
      </c>
      <c r="F3155" s="148" t="b">
        <v>0</v>
      </c>
      <c r="J3155" s="2" t="str">
        <f>IF(B3155="","",_xlfn.XLOOKUP(B3155,Données!$P$2:$P$11,Données!$Q$2:$Q$11,""))</f>
        <v/>
      </c>
    </row>
    <row r="3156" spans="1:10" ht="24.75" customHeight="1" x14ac:dyDescent="0.25">
      <c r="A3156" s="100"/>
      <c r="B3156" s="100"/>
      <c r="C3156" s="100"/>
      <c r="D3156" s="105" t="str">
        <f>IF(OR(Historique!$B3156="",Historique!$C3156=""),"",IF(IFERROR(COUNTIF(INDEX(Données!$E$2:$Z$100,0,MATCH(Historique!$B3156,Données!$E$1:$Z$1,0)),Historique!$C3156),0)&gt;0,"OK","⚠ ERREUR"))</f>
        <v/>
      </c>
      <c r="F3156" s="148" t="b">
        <v>0</v>
      </c>
      <c r="J3156" s="2" t="str">
        <f>IF(B3156="","",_xlfn.XLOOKUP(B3156,Données!$P$2:$P$11,Données!$Q$2:$Q$11,""))</f>
        <v/>
      </c>
    </row>
    <row r="3157" spans="1:10" ht="24.75" customHeight="1" x14ac:dyDescent="0.25">
      <c r="A3157" s="100"/>
      <c r="B3157" s="100"/>
      <c r="C3157" s="100"/>
      <c r="D3157" s="105" t="str">
        <f>IF(OR(Historique!$B3157="",Historique!$C3157=""),"",IF(IFERROR(COUNTIF(INDEX(Données!$E$2:$Z$100,0,MATCH(Historique!$B3157,Données!$E$1:$Z$1,0)),Historique!$C3157),0)&gt;0,"OK","⚠ ERREUR"))</f>
        <v/>
      </c>
      <c r="F3157" s="148" t="b">
        <v>0</v>
      </c>
      <c r="J3157" s="2" t="str">
        <f>IF(B3157="","",_xlfn.XLOOKUP(B3157,Données!$P$2:$P$11,Données!$Q$2:$Q$11,""))</f>
        <v/>
      </c>
    </row>
    <row r="3158" spans="1:10" ht="24.75" customHeight="1" x14ac:dyDescent="0.25">
      <c r="A3158" s="100"/>
      <c r="B3158" s="100"/>
      <c r="C3158" s="100"/>
      <c r="D3158" s="105" t="str">
        <f>IF(OR(Historique!$B3158="",Historique!$C3158=""),"",IF(IFERROR(COUNTIF(INDEX(Données!$E$2:$Z$100,0,MATCH(Historique!$B3158,Données!$E$1:$Z$1,0)),Historique!$C3158),0)&gt;0,"OK","⚠ ERREUR"))</f>
        <v/>
      </c>
      <c r="F3158" s="148" t="b">
        <v>0</v>
      </c>
      <c r="J3158" s="2" t="str">
        <f>IF(B3158="","",_xlfn.XLOOKUP(B3158,Données!$P$2:$P$11,Données!$Q$2:$Q$11,""))</f>
        <v/>
      </c>
    </row>
    <row r="3159" spans="1:10" ht="24.75" customHeight="1" x14ac:dyDescent="0.25">
      <c r="A3159" s="100"/>
      <c r="B3159" s="100"/>
      <c r="C3159" s="100"/>
      <c r="D3159" s="105" t="str">
        <f>IF(OR(Historique!$B3159="",Historique!$C3159=""),"",IF(IFERROR(COUNTIF(INDEX(Données!$E$2:$Z$100,0,MATCH(Historique!$B3159,Données!$E$1:$Z$1,0)),Historique!$C3159),0)&gt;0,"OK","⚠ ERREUR"))</f>
        <v/>
      </c>
      <c r="F3159" s="148" t="b">
        <v>0</v>
      </c>
      <c r="J3159" s="2" t="str">
        <f>IF(B3159="","",_xlfn.XLOOKUP(B3159,Données!$P$2:$P$11,Données!$Q$2:$Q$11,""))</f>
        <v/>
      </c>
    </row>
    <row r="3160" spans="1:10" ht="24.75" customHeight="1" x14ac:dyDescent="0.25">
      <c r="A3160" s="100"/>
      <c r="B3160" s="100"/>
      <c r="C3160" s="100"/>
      <c r="D3160" s="105" t="str">
        <f>IF(OR(Historique!$B3160="",Historique!$C3160=""),"",IF(IFERROR(COUNTIF(INDEX(Données!$E$2:$Z$100,0,MATCH(Historique!$B3160,Données!$E$1:$Z$1,0)),Historique!$C3160),0)&gt;0,"OK","⚠ ERREUR"))</f>
        <v/>
      </c>
      <c r="F3160" s="148" t="b">
        <v>0</v>
      </c>
      <c r="J3160" s="2" t="str">
        <f>IF(B3160="","",_xlfn.XLOOKUP(B3160,Données!$P$2:$P$11,Données!$Q$2:$Q$11,""))</f>
        <v/>
      </c>
    </row>
    <row r="3161" spans="1:10" ht="24.75" customHeight="1" x14ac:dyDescent="0.25">
      <c r="A3161" s="100"/>
      <c r="B3161" s="100"/>
      <c r="C3161" s="100"/>
      <c r="D3161" s="105" t="str">
        <f>IF(OR(Historique!$B3161="",Historique!$C3161=""),"",IF(IFERROR(COUNTIF(INDEX(Données!$E$2:$Z$100,0,MATCH(Historique!$B3161,Données!$E$1:$Z$1,0)),Historique!$C3161),0)&gt;0,"OK","⚠ ERREUR"))</f>
        <v/>
      </c>
      <c r="F3161" s="148" t="b">
        <v>0</v>
      </c>
      <c r="J3161" s="2" t="str">
        <f>IF(B3161="","",_xlfn.XLOOKUP(B3161,Données!$P$2:$P$11,Données!$Q$2:$Q$11,""))</f>
        <v/>
      </c>
    </row>
    <row r="3162" spans="1:10" ht="24.75" customHeight="1" x14ac:dyDescent="0.25">
      <c r="A3162" s="100"/>
      <c r="B3162" s="100"/>
      <c r="C3162" s="100"/>
      <c r="D3162" s="105" t="str">
        <f>IF(OR(Historique!$B3162="",Historique!$C3162=""),"",IF(IFERROR(COUNTIF(INDEX(Données!$E$2:$Z$100,0,MATCH(Historique!$B3162,Données!$E$1:$Z$1,0)),Historique!$C3162),0)&gt;0,"OK","⚠ ERREUR"))</f>
        <v/>
      </c>
      <c r="F3162" s="148" t="b">
        <v>0</v>
      </c>
      <c r="J3162" s="2" t="str">
        <f>IF(B3162="","",_xlfn.XLOOKUP(B3162,Données!$P$2:$P$11,Données!$Q$2:$Q$11,""))</f>
        <v/>
      </c>
    </row>
    <row r="3163" spans="1:10" ht="24.75" customHeight="1" x14ac:dyDescent="0.25">
      <c r="A3163" s="100"/>
      <c r="B3163" s="100"/>
      <c r="C3163" s="100"/>
      <c r="D3163" s="105" t="str">
        <f>IF(OR(Historique!$B3163="",Historique!$C3163=""),"",IF(IFERROR(COUNTIF(INDEX(Données!$E$2:$Z$100,0,MATCH(Historique!$B3163,Données!$E$1:$Z$1,0)),Historique!$C3163),0)&gt;0,"OK","⚠ ERREUR"))</f>
        <v/>
      </c>
      <c r="F3163" s="148" t="b">
        <v>0</v>
      </c>
      <c r="J3163" s="2" t="str">
        <f>IF(B3163="","",_xlfn.XLOOKUP(B3163,Données!$P$2:$P$11,Données!$Q$2:$Q$11,""))</f>
        <v/>
      </c>
    </row>
    <row r="3164" spans="1:10" ht="24.75" customHeight="1" x14ac:dyDescent="0.25">
      <c r="A3164" s="100"/>
      <c r="B3164" s="100"/>
      <c r="C3164" s="100"/>
      <c r="D3164" s="105" t="str">
        <f>IF(OR(Historique!$B3164="",Historique!$C3164=""),"",IF(IFERROR(COUNTIF(INDEX(Données!$E$2:$Z$100,0,MATCH(Historique!$B3164,Données!$E$1:$Z$1,0)),Historique!$C3164),0)&gt;0,"OK","⚠ ERREUR"))</f>
        <v/>
      </c>
      <c r="F3164" s="148" t="b">
        <v>0</v>
      </c>
      <c r="J3164" s="2" t="str">
        <f>IF(B3164="","",_xlfn.XLOOKUP(B3164,Données!$P$2:$P$11,Données!$Q$2:$Q$11,""))</f>
        <v/>
      </c>
    </row>
    <row r="3165" spans="1:10" ht="24.75" customHeight="1" x14ac:dyDescent="0.25">
      <c r="A3165" s="100"/>
      <c r="B3165" s="100"/>
      <c r="C3165" s="100"/>
      <c r="D3165" s="105" t="str">
        <f>IF(OR(Historique!$B3165="",Historique!$C3165=""),"",IF(IFERROR(COUNTIF(INDEX(Données!$E$2:$Z$100,0,MATCH(Historique!$B3165,Données!$E$1:$Z$1,0)),Historique!$C3165),0)&gt;0,"OK","⚠ ERREUR"))</f>
        <v/>
      </c>
      <c r="F3165" s="148" t="b">
        <v>0</v>
      </c>
      <c r="J3165" s="2" t="str">
        <f>IF(B3165="","",_xlfn.XLOOKUP(B3165,Données!$P$2:$P$11,Données!$Q$2:$Q$11,""))</f>
        <v/>
      </c>
    </row>
    <row r="3166" spans="1:10" ht="24.75" customHeight="1" x14ac:dyDescent="0.25">
      <c r="A3166" s="100"/>
      <c r="B3166" s="100"/>
      <c r="C3166" s="100"/>
      <c r="D3166" s="105" t="str">
        <f>IF(OR(Historique!$B3166="",Historique!$C3166=""),"",IF(IFERROR(COUNTIF(INDEX(Données!$E$2:$Z$100,0,MATCH(Historique!$B3166,Données!$E$1:$Z$1,0)),Historique!$C3166),0)&gt;0,"OK","⚠ ERREUR"))</f>
        <v/>
      </c>
      <c r="F3166" s="148" t="b">
        <v>0</v>
      </c>
      <c r="J3166" s="2" t="str">
        <f>IF(B3166="","",_xlfn.XLOOKUP(B3166,Données!$P$2:$P$11,Données!$Q$2:$Q$11,""))</f>
        <v/>
      </c>
    </row>
    <row r="3167" spans="1:10" ht="24.75" customHeight="1" x14ac:dyDescent="0.25">
      <c r="A3167" s="100"/>
      <c r="B3167" s="100"/>
      <c r="C3167" s="100"/>
      <c r="D3167" s="105" t="str">
        <f>IF(OR(Historique!$B3167="",Historique!$C3167=""),"",IF(IFERROR(COUNTIF(INDEX(Données!$E$2:$Z$100,0,MATCH(Historique!$B3167,Données!$E$1:$Z$1,0)),Historique!$C3167),0)&gt;0,"OK","⚠ ERREUR"))</f>
        <v/>
      </c>
      <c r="F3167" s="148" t="b">
        <v>0</v>
      </c>
      <c r="J3167" s="2" t="str">
        <f>IF(B3167="","",_xlfn.XLOOKUP(B3167,Données!$P$2:$P$11,Données!$Q$2:$Q$11,""))</f>
        <v/>
      </c>
    </row>
    <row r="3168" spans="1:10" ht="24.75" customHeight="1" x14ac:dyDescent="0.25">
      <c r="A3168" s="100"/>
      <c r="B3168" s="100"/>
      <c r="C3168" s="100"/>
      <c r="D3168" s="105" t="str">
        <f>IF(OR(Historique!$B3168="",Historique!$C3168=""),"",IF(IFERROR(COUNTIF(INDEX(Données!$E$2:$Z$100,0,MATCH(Historique!$B3168,Données!$E$1:$Z$1,0)),Historique!$C3168),0)&gt;0,"OK","⚠ ERREUR"))</f>
        <v/>
      </c>
      <c r="F3168" s="148" t="b">
        <v>0</v>
      </c>
      <c r="J3168" s="2" t="str">
        <f>IF(B3168="","",_xlfn.XLOOKUP(B3168,Données!$P$2:$P$11,Données!$Q$2:$Q$11,""))</f>
        <v/>
      </c>
    </row>
    <row r="3169" spans="1:10" ht="24.75" customHeight="1" x14ac:dyDescent="0.25">
      <c r="A3169" s="100"/>
      <c r="B3169" s="100"/>
      <c r="C3169" s="100"/>
      <c r="D3169" s="105" t="str">
        <f>IF(OR(Historique!$B3169="",Historique!$C3169=""),"",IF(IFERROR(COUNTIF(INDEX(Données!$E$2:$Z$100,0,MATCH(Historique!$B3169,Données!$E$1:$Z$1,0)),Historique!$C3169),0)&gt;0,"OK","⚠ ERREUR"))</f>
        <v/>
      </c>
      <c r="F3169" s="148" t="b">
        <v>0</v>
      </c>
      <c r="J3169" s="2" t="str">
        <f>IF(B3169="","",_xlfn.XLOOKUP(B3169,Données!$P$2:$P$11,Données!$Q$2:$Q$11,""))</f>
        <v/>
      </c>
    </row>
    <row r="3170" spans="1:10" ht="24.75" customHeight="1" x14ac:dyDescent="0.25">
      <c r="A3170" s="100"/>
      <c r="B3170" s="100"/>
      <c r="C3170" s="100"/>
      <c r="D3170" s="105" t="str">
        <f>IF(OR(Historique!$B3170="",Historique!$C3170=""),"",IF(IFERROR(COUNTIF(INDEX(Données!$E$2:$Z$100,0,MATCH(Historique!$B3170,Données!$E$1:$Z$1,0)),Historique!$C3170),0)&gt;0,"OK","⚠ ERREUR"))</f>
        <v/>
      </c>
      <c r="F3170" s="148" t="b">
        <v>0</v>
      </c>
      <c r="J3170" s="2" t="str">
        <f>IF(B3170="","",_xlfn.XLOOKUP(B3170,Données!$P$2:$P$11,Données!$Q$2:$Q$11,""))</f>
        <v/>
      </c>
    </row>
    <row r="3171" spans="1:10" ht="24.75" customHeight="1" x14ac:dyDescent="0.25">
      <c r="A3171" s="100"/>
      <c r="B3171" s="100"/>
      <c r="C3171" s="100"/>
      <c r="D3171" s="105" t="str">
        <f>IF(OR(Historique!$B3171="",Historique!$C3171=""),"",IF(IFERROR(COUNTIF(INDEX(Données!$E$2:$Z$100,0,MATCH(Historique!$B3171,Données!$E$1:$Z$1,0)),Historique!$C3171),0)&gt;0,"OK","⚠ ERREUR"))</f>
        <v/>
      </c>
      <c r="F3171" s="148" t="b">
        <v>0</v>
      </c>
      <c r="J3171" s="2" t="str">
        <f>IF(B3171="","",_xlfn.XLOOKUP(B3171,Données!$P$2:$P$11,Données!$Q$2:$Q$11,""))</f>
        <v/>
      </c>
    </row>
    <row r="3172" spans="1:10" ht="24.75" customHeight="1" x14ac:dyDescent="0.25">
      <c r="A3172" s="100"/>
      <c r="B3172" s="100"/>
      <c r="C3172" s="100"/>
      <c r="D3172" s="105" t="str">
        <f>IF(OR(Historique!$B3172="",Historique!$C3172=""),"",IF(IFERROR(COUNTIF(INDEX(Données!$E$2:$Z$100,0,MATCH(Historique!$B3172,Données!$E$1:$Z$1,0)),Historique!$C3172),0)&gt;0,"OK","⚠ ERREUR"))</f>
        <v/>
      </c>
      <c r="F3172" s="148" t="b">
        <v>0</v>
      </c>
      <c r="J3172" s="2" t="str">
        <f>IF(B3172="","",_xlfn.XLOOKUP(B3172,Données!$P$2:$P$11,Données!$Q$2:$Q$11,""))</f>
        <v/>
      </c>
    </row>
    <row r="3173" spans="1:10" ht="24.75" customHeight="1" x14ac:dyDescent="0.25">
      <c r="A3173" s="100"/>
      <c r="B3173" s="100"/>
      <c r="C3173" s="100"/>
      <c r="D3173" s="105" t="str">
        <f>IF(OR(Historique!$B3173="",Historique!$C3173=""),"",IF(IFERROR(COUNTIF(INDEX(Données!$E$2:$Z$100,0,MATCH(Historique!$B3173,Données!$E$1:$Z$1,0)),Historique!$C3173),0)&gt;0,"OK","⚠ ERREUR"))</f>
        <v/>
      </c>
      <c r="F3173" s="148" t="b">
        <v>0</v>
      </c>
      <c r="J3173" s="2" t="str">
        <f>IF(B3173="","",_xlfn.XLOOKUP(B3173,Données!$P$2:$P$11,Données!$Q$2:$Q$11,""))</f>
        <v/>
      </c>
    </row>
    <row r="3174" spans="1:10" ht="24.75" customHeight="1" x14ac:dyDescent="0.25">
      <c r="A3174" s="100"/>
      <c r="B3174" s="100"/>
      <c r="C3174" s="100"/>
      <c r="D3174" s="105" t="str">
        <f>IF(OR(Historique!$B3174="",Historique!$C3174=""),"",IF(IFERROR(COUNTIF(INDEX(Données!$E$2:$Z$100,0,MATCH(Historique!$B3174,Données!$E$1:$Z$1,0)),Historique!$C3174),0)&gt;0,"OK","⚠ ERREUR"))</f>
        <v/>
      </c>
      <c r="F3174" s="148" t="b">
        <v>0</v>
      </c>
      <c r="J3174" s="2" t="str">
        <f>IF(B3174="","",_xlfn.XLOOKUP(B3174,Données!$P$2:$P$11,Données!$Q$2:$Q$11,""))</f>
        <v/>
      </c>
    </row>
    <row r="3175" spans="1:10" ht="24.75" customHeight="1" x14ac:dyDescent="0.25">
      <c r="A3175" s="100"/>
      <c r="B3175" s="100"/>
      <c r="C3175" s="100"/>
      <c r="D3175" s="105" t="str">
        <f>IF(OR(Historique!$B3175="",Historique!$C3175=""),"",IF(IFERROR(COUNTIF(INDEX(Données!$E$2:$Z$100,0,MATCH(Historique!$B3175,Données!$E$1:$Z$1,0)),Historique!$C3175),0)&gt;0,"OK","⚠ ERREUR"))</f>
        <v/>
      </c>
      <c r="F3175" s="148" t="b">
        <v>0</v>
      </c>
      <c r="J3175" s="2" t="str">
        <f>IF(B3175="","",_xlfn.XLOOKUP(B3175,Données!$P$2:$P$11,Données!$Q$2:$Q$11,""))</f>
        <v/>
      </c>
    </row>
    <row r="3176" spans="1:10" ht="24.75" customHeight="1" x14ac:dyDescent="0.25">
      <c r="A3176" s="100"/>
      <c r="B3176" s="100"/>
      <c r="C3176" s="100"/>
      <c r="D3176" s="105" t="str">
        <f>IF(OR(Historique!$B3176="",Historique!$C3176=""),"",IF(IFERROR(COUNTIF(INDEX(Données!$E$2:$Z$100,0,MATCH(Historique!$B3176,Données!$E$1:$Z$1,0)),Historique!$C3176),0)&gt;0,"OK","⚠ ERREUR"))</f>
        <v/>
      </c>
      <c r="F3176" s="148" t="b">
        <v>0</v>
      </c>
      <c r="J3176" s="2" t="str">
        <f>IF(B3176="","",_xlfn.XLOOKUP(B3176,Données!$P$2:$P$11,Données!$Q$2:$Q$11,""))</f>
        <v/>
      </c>
    </row>
    <row r="3177" spans="1:10" ht="24.75" customHeight="1" x14ac:dyDescent="0.25">
      <c r="A3177" s="100"/>
      <c r="B3177" s="100"/>
      <c r="C3177" s="100"/>
      <c r="D3177" s="105" t="str">
        <f>IF(OR(Historique!$B3177="",Historique!$C3177=""),"",IF(IFERROR(COUNTIF(INDEX(Données!$E$2:$Z$100,0,MATCH(Historique!$B3177,Données!$E$1:$Z$1,0)),Historique!$C3177),0)&gt;0,"OK","⚠ ERREUR"))</f>
        <v/>
      </c>
      <c r="F3177" s="148" t="b">
        <v>0</v>
      </c>
      <c r="J3177" s="2" t="str">
        <f>IF(B3177="","",_xlfn.XLOOKUP(B3177,Données!$P$2:$P$11,Données!$Q$2:$Q$11,""))</f>
        <v/>
      </c>
    </row>
    <row r="3178" spans="1:10" ht="24.75" customHeight="1" x14ac:dyDescent="0.25">
      <c r="A3178" s="100"/>
      <c r="B3178" s="100"/>
      <c r="C3178" s="100"/>
      <c r="D3178" s="105" t="str">
        <f>IF(OR(Historique!$B3178="",Historique!$C3178=""),"",IF(IFERROR(COUNTIF(INDEX(Données!$E$2:$Z$100,0,MATCH(Historique!$B3178,Données!$E$1:$Z$1,0)),Historique!$C3178),0)&gt;0,"OK","⚠ ERREUR"))</f>
        <v/>
      </c>
      <c r="F3178" s="148" t="b">
        <v>0</v>
      </c>
      <c r="J3178" s="2" t="str">
        <f>IF(B3178="","",_xlfn.XLOOKUP(B3178,Données!$P$2:$P$11,Données!$Q$2:$Q$11,""))</f>
        <v/>
      </c>
    </row>
    <row r="3179" spans="1:10" ht="24.75" customHeight="1" x14ac:dyDescent="0.25">
      <c r="A3179" s="100"/>
      <c r="B3179" s="100"/>
      <c r="C3179" s="100"/>
      <c r="D3179" s="105" t="str">
        <f>IF(OR(Historique!$B3179="",Historique!$C3179=""),"",IF(IFERROR(COUNTIF(INDEX(Données!$E$2:$Z$100,0,MATCH(Historique!$B3179,Données!$E$1:$Z$1,0)),Historique!$C3179),0)&gt;0,"OK","⚠ ERREUR"))</f>
        <v/>
      </c>
      <c r="F3179" s="148" t="b">
        <v>0</v>
      </c>
      <c r="J3179" s="2" t="str">
        <f>IF(B3179="","",_xlfn.XLOOKUP(B3179,Données!$P$2:$P$11,Données!$Q$2:$Q$11,""))</f>
        <v/>
      </c>
    </row>
    <row r="3180" spans="1:10" ht="24.75" customHeight="1" x14ac:dyDescent="0.25">
      <c r="A3180" s="100"/>
      <c r="B3180" s="100"/>
      <c r="C3180" s="100"/>
      <c r="D3180" s="105" t="str">
        <f>IF(OR(Historique!$B3180="",Historique!$C3180=""),"",IF(IFERROR(COUNTIF(INDEX(Données!$E$2:$Z$100,0,MATCH(Historique!$B3180,Données!$E$1:$Z$1,0)),Historique!$C3180),0)&gt;0,"OK","⚠ ERREUR"))</f>
        <v/>
      </c>
      <c r="F3180" s="148" t="b">
        <v>0</v>
      </c>
      <c r="J3180" s="2" t="str">
        <f>IF(B3180="","",_xlfn.XLOOKUP(B3180,Données!$P$2:$P$11,Données!$Q$2:$Q$11,""))</f>
        <v/>
      </c>
    </row>
    <row r="3181" spans="1:10" ht="24.75" customHeight="1" x14ac:dyDescent="0.25">
      <c r="A3181" s="100"/>
      <c r="B3181" s="100"/>
      <c r="C3181" s="100"/>
      <c r="D3181" s="105" t="str">
        <f>IF(OR(Historique!$B3181="",Historique!$C3181=""),"",IF(IFERROR(COUNTIF(INDEX(Données!$E$2:$Z$100,0,MATCH(Historique!$B3181,Données!$E$1:$Z$1,0)),Historique!$C3181),0)&gt;0,"OK","⚠ ERREUR"))</f>
        <v/>
      </c>
      <c r="F3181" s="148" t="b">
        <v>0</v>
      </c>
      <c r="J3181" s="2" t="str">
        <f>IF(B3181="","",_xlfn.XLOOKUP(B3181,Données!$P$2:$P$11,Données!$Q$2:$Q$11,""))</f>
        <v/>
      </c>
    </row>
    <row r="3182" spans="1:10" ht="24.75" customHeight="1" x14ac:dyDescent="0.25">
      <c r="A3182" s="100"/>
      <c r="B3182" s="100"/>
      <c r="C3182" s="100"/>
      <c r="D3182" s="105" t="str">
        <f>IF(OR(Historique!$B3182="",Historique!$C3182=""),"",IF(IFERROR(COUNTIF(INDEX(Données!$E$2:$Z$100,0,MATCH(Historique!$B3182,Données!$E$1:$Z$1,0)),Historique!$C3182),0)&gt;0,"OK","⚠ ERREUR"))</f>
        <v/>
      </c>
      <c r="F3182" s="148" t="b">
        <v>0</v>
      </c>
      <c r="J3182" s="2" t="str">
        <f>IF(B3182="","",_xlfn.XLOOKUP(B3182,Données!$P$2:$P$11,Données!$Q$2:$Q$11,""))</f>
        <v/>
      </c>
    </row>
    <row r="3183" spans="1:10" ht="24.75" customHeight="1" x14ac:dyDescent="0.25">
      <c r="A3183" s="100"/>
      <c r="B3183" s="100"/>
      <c r="C3183" s="100"/>
      <c r="D3183" s="105" t="str">
        <f>IF(OR(Historique!$B3183="",Historique!$C3183=""),"",IF(IFERROR(COUNTIF(INDEX(Données!$E$2:$Z$100,0,MATCH(Historique!$B3183,Données!$E$1:$Z$1,0)),Historique!$C3183),0)&gt;0,"OK","⚠ ERREUR"))</f>
        <v/>
      </c>
      <c r="F3183" s="148" t="b">
        <v>0</v>
      </c>
      <c r="J3183" s="2" t="str">
        <f>IF(B3183="","",_xlfn.XLOOKUP(B3183,Données!$P$2:$P$11,Données!$Q$2:$Q$11,""))</f>
        <v/>
      </c>
    </row>
    <row r="3184" spans="1:10" ht="24.75" customHeight="1" x14ac:dyDescent="0.25">
      <c r="A3184" s="100"/>
      <c r="B3184" s="100"/>
      <c r="C3184" s="100"/>
      <c r="D3184" s="105" t="str">
        <f>IF(OR(Historique!$B3184="",Historique!$C3184=""),"",IF(IFERROR(COUNTIF(INDEX(Données!$E$2:$Z$100,0,MATCH(Historique!$B3184,Données!$E$1:$Z$1,0)),Historique!$C3184),0)&gt;0,"OK","⚠ ERREUR"))</f>
        <v/>
      </c>
      <c r="F3184" s="148" t="b">
        <v>0</v>
      </c>
      <c r="J3184" s="2" t="str">
        <f>IF(B3184="","",_xlfn.XLOOKUP(B3184,Données!$P$2:$P$11,Données!$Q$2:$Q$11,""))</f>
        <v/>
      </c>
    </row>
    <row r="3185" spans="1:10" ht="24.75" customHeight="1" x14ac:dyDescent="0.25">
      <c r="A3185" s="100"/>
      <c r="B3185" s="100"/>
      <c r="C3185" s="100"/>
      <c r="D3185" s="105" t="str">
        <f>IF(OR(Historique!$B3185="",Historique!$C3185=""),"",IF(IFERROR(COUNTIF(INDEX(Données!$E$2:$Z$100,0,MATCH(Historique!$B3185,Données!$E$1:$Z$1,0)),Historique!$C3185),0)&gt;0,"OK","⚠ ERREUR"))</f>
        <v/>
      </c>
      <c r="F3185" s="148" t="b">
        <v>0</v>
      </c>
      <c r="J3185" s="2" t="str">
        <f>IF(B3185="","",_xlfn.XLOOKUP(B3185,Données!$P$2:$P$11,Données!$Q$2:$Q$11,""))</f>
        <v/>
      </c>
    </row>
    <row r="3186" spans="1:10" ht="24.75" customHeight="1" x14ac:dyDescent="0.25">
      <c r="A3186" s="100"/>
      <c r="B3186" s="100"/>
      <c r="C3186" s="100"/>
      <c r="D3186" s="105" t="str">
        <f>IF(OR(Historique!$B3186="",Historique!$C3186=""),"",IF(IFERROR(COUNTIF(INDEX(Données!$E$2:$Z$100,0,MATCH(Historique!$B3186,Données!$E$1:$Z$1,0)),Historique!$C3186),0)&gt;0,"OK","⚠ ERREUR"))</f>
        <v/>
      </c>
      <c r="F3186" s="148" t="b">
        <v>0</v>
      </c>
      <c r="J3186" s="2" t="str">
        <f>IF(B3186="","",_xlfn.XLOOKUP(B3186,Données!$P$2:$P$11,Données!$Q$2:$Q$11,""))</f>
        <v/>
      </c>
    </row>
    <row r="3187" spans="1:10" ht="24.75" customHeight="1" x14ac:dyDescent="0.25">
      <c r="A3187" s="100"/>
      <c r="B3187" s="100"/>
      <c r="C3187" s="100"/>
      <c r="D3187" s="105" t="str">
        <f>IF(OR(Historique!$B3187="",Historique!$C3187=""),"",IF(IFERROR(COUNTIF(INDEX(Données!$E$2:$Z$100,0,MATCH(Historique!$B3187,Données!$E$1:$Z$1,0)),Historique!$C3187),0)&gt;0,"OK","⚠ ERREUR"))</f>
        <v/>
      </c>
      <c r="F3187" s="148" t="b">
        <v>0</v>
      </c>
      <c r="J3187" s="2" t="str">
        <f>IF(B3187="","",_xlfn.XLOOKUP(B3187,Données!$P$2:$P$11,Données!$Q$2:$Q$11,""))</f>
        <v/>
      </c>
    </row>
    <row r="3188" spans="1:10" ht="24.75" customHeight="1" x14ac:dyDescent="0.25">
      <c r="A3188" s="100"/>
      <c r="B3188" s="100"/>
      <c r="C3188" s="100"/>
      <c r="D3188" s="105" t="str">
        <f>IF(OR(Historique!$B3188="",Historique!$C3188=""),"",IF(IFERROR(COUNTIF(INDEX(Données!$E$2:$Z$100,0,MATCH(Historique!$B3188,Données!$E$1:$Z$1,0)),Historique!$C3188),0)&gt;0,"OK","⚠ ERREUR"))</f>
        <v/>
      </c>
      <c r="F3188" s="148" t="b">
        <v>0</v>
      </c>
      <c r="J3188" s="2" t="str">
        <f>IF(B3188="","",_xlfn.XLOOKUP(B3188,Données!$P$2:$P$11,Données!$Q$2:$Q$11,""))</f>
        <v/>
      </c>
    </row>
    <row r="3189" spans="1:10" ht="24.75" customHeight="1" x14ac:dyDescent="0.25">
      <c r="A3189" s="100"/>
      <c r="B3189" s="100"/>
      <c r="C3189" s="100"/>
      <c r="D3189" s="105" t="str">
        <f>IF(OR(Historique!$B3189="",Historique!$C3189=""),"",IF(IFERROR(COUNTIF(INDEX(Données!$E$2:$Z$100,0,MATCH(Historique!$B3189,Données!$E$1:$Z$1,0)),Historique!$C3189),0)&gt;0,"OK","⚠ ERREUR"))</f>
        <v/>
      </c>
      <c r="F3189" s="148" t="b">
        <v>0</v>
      </c>
      <c r="J3189" s="2" t="str">
        <f>IF(B3189="","",_xlfn.XLOOKUP(B3189,Données!$P$2:$P$11,Données!$Q$2:$Q$11,""))</f>
        <v/>
      </c>
    </row>
    <row r="3190" spans="1:10" ht="24.75" customHeight="1" x14ac:dyDescent="0.25">
      <c r="A3190" s="100"/>
      <c r="B3190" s="100"/>
      <c r="C3190" s="100"/>
      <c r="D3190" s="105" t="str">
        <f>IF(OR(Historique!$B3190="",Historique!$C3190=""),"",IF(IFERROR(COUNTIF(INDEX(Données!$E$2:$Z$100,0,MATCH(Historique!$B3190,Données!$E$1:$Z$1,0)),Historique!$C3190),0)&gt;0,"OK","⚠ ERREUR"))</f>
        <v/>
      </c>
      <c r="F3190" s="148" t="b">
        <v>0</v>
      </c>
      <c r="J3190" s="2" t="str">
        <f>IF(B3190="","",_xlfn.XLOOKUP(B3190,Données!$P$2:$P$11,Données!$Q$2:$Q$11,""))</f>
        <v/>
      </c>
    </row>
    <row r="3191" spans="1:10" ht="24.75" customHeight="1" x14ac:dyDescent="0.25">
      <c r="A3191" s="100"/>
      <c r="B3191" s="100"/>
      <c r="C3191" s="100"/>
      <c r="D3191" s="105" t="str">
        <f>IF(OR(Historique!$B3191="",Historique!$C3191=""),"",IF(IFERROR(COUNTIF(INDEX(Données!$E$2:$Z$100,0,MATCH(Historique!$B3191,Données!$E$1:$Z$1,0)),Historique!$C3191),0)&gt;0,"OK","⚠ ERREUR"))</f>
        <v/>
      </c>
      <c r="F3191" s="148" t="b">
        <v>0</v>
      </c>
      <c r="J3191" s="2" t="str">
        <f>IF(B3191="","",_xlfn.XLOOKUP(B3191,Données!$P$2:$P$11,Données!$Q$2:$Q$11,""))</f>
        <v/>
      </c>
    </row>
    <row r="3192" spans="1:10" ht="24.75" customHeight="1" x14ac:dyDescent="0.25">
      <c r="A3192" s="100"/>
      <c r="B3192" s="100"/>
      <c r="C3192" s="100"/>
      <c r="D3192" s="105" t="str">
        <f>IF(OR(Historique!$B3192="",Historique!$C3192=""),"",IF(IFERROR(COUNTIF(INDEX(Données!$E$2:$Z$100,0,MATCH(Historique!$B3192,Données!$E$1:$Z$1,0)),Historique!$C3192),0)&gt;0,"OK","⚠ ERREUR"))</f>
        <v/>
      </c>
      <c r="F3192" s="148" t="b">
        <v>0</v>
      </c>
      <c r="J3192" s="2" t="str">
        <f>IF(B3192="","",_xlfn.XLOOKUP(B3192,Données!$P$2:$P$11,Données!$Q$2:$Q$11,""))</f>
        <v/>
      </c>
    </row>
    <row r="3193" spans="1:10" ht="24.75" customHeight="1" x14ac:dyDescent="0.25">
      <c r="A3193" s="100"/>
      <c r="B3193" s="100"/>
      <c r="C3193" s="100"/>
      <c r="D3193" s="105" t="str">
        <f>IF(OR(Historique!$B3193="",Historique!$C3193=""),"",IF(IFERROR(COUNTIF(INDEX(Données!$E$2:$Z$100,0,MATCH(Historique!$B3193,Données!$E$1:$Z$1,0)),Historique!$C3193),0)&gt;0,"OK","⚠ ERREUR"))</f>
        <v/>
      </c>
      <c r="F3193" s="148" t="b">
        <v>0</v>
      </c>
      <c r="J3193" s="2" t="str">
        <f>IF(B3193="","",_xlfn.XLOOKUP(B3193,Données!$P$2:$P$11,Données!$Q$2:$Q$11,""))</f>
        <v/>
      </c>
    </row>
    <row r="3194" spans="1:10" ht="24.75" customHeight="1" x14ac:dyDescent="0.25">
      <c r="A3194" s="100"/>
      <c r="B3194" s="100"/>
      <c r="C3194" s="100"/>
      <c r="D3194" s="105" t="str">
        <f>IF(OR(Historique!$B3194="",Historique!$C3194=""),"",IF(IFERROR(COUNTIF(INDEX(Données!$E$2:$Z$100,0,MATCH(Historique!$B3194,Données!$E$1:$Z$1,0)),Historique!$C3194),0)&gt;0,"OK","⚠ ERREUR"))</f>
        <v/>
      </c>
      <c r="F3194" s="148" t="b">
        <v>0</v>
      </c>
      <c r="J3194" s="2" t="str">
        <f>IF(B3194="","",_xlfn.XLOOKUP(B3194,Données!$P$2:$P$11,Données!$Q$2:$Q$11,""))</f>
        <v/>
      </c>
    </row>
    <row r="3195" spans="1:10" ht="24.75" customHeight="1" x14ac:dyDescent="0.25">
      <c r="A3195" s="100"/>
      <c r="B3195" s="100"/>
      <c r="C3195" s="100"/>
      <c r="D3195" s="105" t="str">
        <f>IF(OR(Historique!$B3195="",Historique!$C3195=""),"",IF(IFERROR(COUNTIF(INDEX(Données!$E$2:$Z$100,0,MATCH(Historique!$B3195,Données!$E$1:$Z$1,0)),Historique!$C3195),0)&gt;0,"OK","⚠ ERREUR"))</f>
        <v/>
      </c>
      <c r="F3195" s="148" t="b">
        <v>0</v>
      </c>
      <c r="J3195" s="2" t="str">
        <f>IF(B3195="","",_xlfn.XLOOKUP(B3195,Données!$P$2:$P$11,Données!$Q$2:$Q$11,""))</f>
        <v/>
      </c>
    </row>
    <row r="3196" spans="1:10" ht="24.75" customHeight="1" x14ac:dyDescent="0.25">
      <c r="A3196" s="100"/>
      <c r="B3196" s="100"/>
      <c r="C3196" s="100"/>
      <c r="D3196" s="105" t="str">
        <f>IF(OR(Historique!$B3196="",Historique!$C3196=""),"",IF(IFERROR(COUNTIF(INDEX(Données!$E$2:$Z$100,0,MATCH(Historique!$B3196,Données!$E$1:$Z$1,0)),Historique!$C3196),0)&gt;0,"OK","⚠ ERREUR"))</f>
        <v/>
      </c>
      <c r="F3196" s="148" t="b">
        <v>0</v>
      </c>
      <c r="J3196" s="2" t="str">
        <f>IF(B3196="","",_xlfn.XLOOKUP(B3196,Données!$P$2:$P$11,Données!$Q$2:$Q$11,""))</f>
        <v/>
      </c>
    </row>
    <row r="3197" spans="1:10" ht="24.75" customHeight="1" x14ac:dyDescent="0.25">
      <c r="A3197" s="100"/>
      <c r="B3197" s="100"/>
      <c r="C3197" s="100"/>
      <c r="D3197" s="105" t="str">
        <f>IF(OR(Historique!$B3197="",Historique!$C3197=""),"",IF(IFERROR(COUNTIF(INDEX(Données!$E$2:$Z$100,0,MATCH(Historique!$B3197,Données!$E$1:$Z$1,0)),Historique!$C3197),0)&gt;0,"OK","⚠ ERREUR"))</f>
        <v/>
      </c>
      <c r="F3197" s="148" t="b">
        <v>0</v>
      </c>
      <c r="J3197" s="2" t="str">
        <f>IF(B3197="","",_xlfn.XLOOKUP(B3197,Données!$P$2:$P$11,Données!$Q$2:$Q$11,""))</f>
        <v/>
      </c>
    </row>
    <row r="3198" spans="1:10" ht="24.75" customHeight="1" x14ac:dyDescent="0.25">
      <c r="A3198" s="100"/>
      <c r="B3198" s="100"/>
      <c r="C3198" s="100"/>
      <c r="D3198" s="105" t="str">
        <f>IF(OR(Historique!$B3198="",Historique!$C3198=""),"",IF(IFERROR(COUNTIF(INDEX(Données!$E$2:$Z$100,0,MATCH(Historique!$B3198,Données!$E$1:$Z$1,0)),Historique!$C3198),0)&gt;0,"OK","⚠ ERREUR"))</f>
        <v/>
      </c>
      <c r="F3198" s="148" t="b">
        <v>0</v>
      </c>
      <c r="J3198" s="2" t="str">
        <f>IF(B3198="","",_xlfn.XLOOKUP(B3198,Données!$P$2:$P$11,Données!$Q$2:$Q$11,""))</f>
        <v/>
      </c>
    </row>
    <row r="3199" spans="1:10" ht="24.75" customHeight="1" x14ac:dyDescent="0.25">
      <c r="A3199" s="100"/>
      <c r="B3199" s="100"/>
      <c r="C3199" s="100"/>
      <c r="D3199" s="105" t="str">
        <f>IF(OR(Historique!$B3199="",Historique!$C3199=""),"",IF(IFERROR(COUNTIF(INDEX(Données!$E$2:$Z$100,0,MATCH(Historique!$B3199,Données!$E$1:$Z$1,0)),Historique!$C3199),0)&gt;0,"OK","⚠ ERREUR"))</f>
        <v/>
      </c>
      <c r="F3199" s="148" t="b">
        <v>0</v>
      </c>
      <c r="J3199" s="2" t="str">
        <f>IF(B3199="","",_xlfn.XLOOKUP(B3199,Données!$P$2:$P$11,Données!$Q$2:$Q$11,""))</f>
        <v/>
      </c>
    </row>
    <row r="3200" spans="1:10" ht="24.75" customHeight="1" x14ac:dyDescent="0.25">
      <c r="A3200" s="100"/>
      <c r="B3200" s="100"/>
      <c r="C3200" s="100"/>
      <c r="D3200" s="105" t="str">
        <f>IF(OR(Historique!$B3200="",Historique!$C3200=""),"",IF(IFERROR(COUNTIF(INDEX(Données!$E$2:$Z$100,0,MATCH(Historique!$B3200,Données!$E$1:$Z$1,0)),Historique!$C3200),0)&gt;0,"OK","⚠ ERREUR"))</f>
        <v/>
      </c>
      <c r="F3200" s="148" t="b">
        <v>0</v>
      </c>
      <c r="J3200" s="2" t="str">
        <f>IF(B3200="","",_xlfn.XLOOKUP(B3200,Données!$P$2:$P$11,Données!$Q$2:$Q$11,""))</f>
        <v/>
      </c>
    </row>
    <row r="3201" spans="1:10" ht="24.75" customHeight="1" x14ac:dyDescent="0.25">
      <c r="A3201" s="100"/>
      <c r="B3201" s="100"/>
      <c r="C3201" s="100"/>
      <c r="D3201" s="105" t="str">
        <f>IF(OR(Historique!$B3201="",Historique!$C3201=""),"",IF(IFERROR(COUNTIF(INDEX(Données!$E$2:$Z$100,0,MATCH(Historique!$B3201,Données!$E$1:$Z$1,0)),Historique!$C3201),0)&gt;0,"OK","⚠ ERREUR"))</f>
        <v/>
      </c>
      <c r="F3201" s="148" t="b">
        <v>0</v>
      </c>
      <c r="J3201" s="2" t="str">
        <f>IF(B3201="","",_xlfn.XLOOKUP(B3201,Données!$P$2:$P$11,Données!$Q$2:$Q$11,""))</f>
        <v/>
      </c>
    </row>
    <row r="3202" spans="1:10" ht="24.75" customHeight="1" x14ac:dyDescent="0.25">
      <c r="A3202" s="100"/>
      <c r="B3202" s="100"/>
      <c r="C3202" s="100"/>
      <c r="D3202" s="105" t="str">
        <f>IF(OR(Historique!$B3202="",Historique!$C3202=""),"",IF(IFERROR(COUNTIF(INDEX(Données!$E$2:$Z$100,0,MATCH(Historique!$B3202,Données!$E$1:$Z$1,0)),Historique!$C3202),0)&gt;0,"OK","⚠ ERREUR"))</f>
        <v/>
      </c>
      <c r="F3202" s="148" t="b">
        <v>0</v>
      </c>
      <c r="J3202" s="2" t="str">
        <f>IF(B3202="","",_xlfn.XLOOKUP(B3202,Données!$P$2:$P$11,Données!$Q$2:$Q$11,""))</f>
        <v/>
      </c>
    </row>
    <row r="3203" spans="1:10" ht="24.75" customHeight="1" x14ac:dyDescent="0.25">
      <c r="A3203" s="100"/>
      <c r="B3203" s="100"/>
      <c r="C3203" s="100"/>
      <c r="D3203" s="105" t="str">
        <f>IF(OR(Historique!$B3203="",Historique!$C3203=""),"",IF(IFERROR(COUNTIF(INDEX(Données!$E$2:$Z$100,0,MATCH(Historique!$B3203,Données!$E$1:$Z$1,0)),Historique!$C3203),0)&gt;0,"OK","⚠ ERREUR"))</f>
        <v/>
      </c>
      <c r="F3203" s="148" t="b">
        <v>0</v>
      </c>
      <c r="J3203" s="2" t="str">
        <f>IF(B3203="","",_xlfn.XLOOKUP(B3203,Données!$P$2:$P$11,Données!$Q$2:$Q$11,""))</f>
        <v/>
      </c>
    </row>
    <row r="3204" spans="1:10" ht="24.75" customHeight="1" x14ac:dyDescent="0.25">
      <c r="A3204" s="100"/>
      <c r="B3204" s="100"/>
      <c r="C3204" s="100"/>
      <c r="D3204" s="105" t="str">
        <f>IF(OR(Historique!$B3204="",Historique!$C3204=""),"",IF(IFERROR(COUNTIF(INDEX(Données!$E$2:$Z$100,0,MATCH(Historique!$B3204,Données!$E$1:$Z$1,0)),Historique!$C3204),0)&gt;0,"OK","⚠ ERREUR"))</f>
        <v/>
      </c>
      <c r="F3204" s="148" t="b">
        <v>0</v>
      </c>
      <c r="J3204" s="2" t="str">
        <f>IF(B3204="","",_xlfn.XLOOKUP(B3204,Données!$P$2:$P$11,Données!$Q$2:$Q$11,""))</f>
        <v/>
      </c>
    </row>
    <row r="3205" spans="1:10" ht="24.75" customHeight="1" x14ac:dyDescent="0.25">
      <c r="A3205" s="100"/>
      <c r="B3205" s="100"/>
      <c r="C3205" s="100"/>
      <c r="D3205" s="105" t="str">
        <f>IF(OR(Historique!$B3205="",Historique!$C3205=""),"",IF(IFERROR(COUNTIF(INDEX(Données!$E$2:$Z$100,0,MATCH(Historique!$B3205,Données!$E$1:$Z$1,0)),Historique!$C3205),0)&gt;0,"OK","⚠ ERREUR"))</f>
        <v/>
      </c>
      <c r="F3205" s="148" t="b">
        <v>0</v>
      </c>
      <c r="J3205" s="2" t="str">
        <f>IF(B3205="","",_xlfn.XLOOKUP(B3205,Données!$P$2:$P$11,Données!$Q$2:$Q$11,""))</f>
        <v/>
      </c>
    </row>
    <row r="3206" spans="1:10" ht="24.75" customHeight="1" x14ac:dyDescent="0.25">
      <c r="A3206" s="100"/>
      <c r="B3206" s="100"/>
      <c r="C3206" s="100"/>
      <c r="D3206" s="105" t="str">
        <f>IF(OR(Historique!$B3206="",Historique!$C3206=""),"",IF(IFERROR(COUNTIF(INDEX(Données!$E$2:$Z$100,0,MATCH(Historique!$B3206,Données!$E$1:$Z$1,0)),Historique!$C3206),0)&gt;0,"OK","⚠ ERREUR"))</f>
        <v/>
      </c>
      <c r="F3206" s="148" t="b">
        <v>0</v>
      </c>
      <c r="J3206" s="2" t="str">
        <f>IF(B3206="","",_xlfn.XLOOKUP(B3206,Données!$P$2:$P$11,Données!$Q$2:$Q$11,""))</f>
        <v/>
      </c>
    </row>
    <row r="3207" spans="1:10" ht="24.75" customHeight="1" x14ac:dyDescent="0.25">
      <c r="A3207" s="100"/>
      <c r="B3207" s="100"/>
      <c r="C3207" s="100"/>
      <c r="D3207" s="105" t="str">
        <f>IF(OR(Historique!$B3207="",Historique!$C3207=""),"",IF(IFERROR(COUNTIF(INDEX(Données!$E$2:$Z$100,0,MATCH(Historique!$B3207,Données!$E$1:$Z$1,0)),Historique!$C3207),0)&gt;0,"OK","⚠ ERREUR"))</f>
        <v/>
      </c>
      <c r="F3207" s="148" t="b">
        <v>0</v>
      </c>
      <c r="J3207" s="2" t="str">
        <f>IF(B3207="","",_xlfn.XLOOKUP(B3207,Données!$P$2:$P$11,Données!$Q$2:$Q$11,""))</f>
        <v/>
      </c>
    </row>
    <row r="3208" spans="1:10" ht="24.75" customHeight="1" x14ac:dyDescent="0.25">
      <c r="A3208" s="100"/>
      <c r="B3208" s="100"/>
      <c r="C3208" s="100"/>
      <c r="D3208" s="105" t="str">
        <f>IF(OR(Historique!$B3208="",Historique!$C3208=""),"",IF(IFERROR(COUNTIF(INDEX(Données!$E$2:$Z$100,0,MATCH(Historique!$B3208,Données!$E$1:$Z$1,0)),Historique!$C3208),0)&gt;0,"OK","⚠ ERREUR"))</f>
        <v/>
      </c>
      <c r="F3208" s="148" t="b">
        <v>0</v>
      </c>
      <c r="J3208" s="2" t="str">
        <f>IF(B3208="","",_xlfn.XLOOKUP(B3208,Données!$P$2:$P$11,Données!$Q$2:$Q$11,""))</f>
        <v/>
      </c>
    </row>
    <row r="3209" spans="1:10" ht="24.75" customHeight="1" x14ac:dyDescent="0.25">
      <c r="A3209" s="100"/>
      <c r="B3209" s="100"/>
      <c r="C3209" s="100"/>
      <c r="D3209" s="105" t="str">
        <f>IF(OR(Historique!$B3209="",Historique!$C3209=""),"",IF(IFERROR(COUNTIF(INDEX(Données!$E$2:$Z$100,0,MATCH(Historique!$B3209,Données!$E$1:$Z$1,0)),Historique!$C3209),0)&gt;0,"OK","⚠ ERREUR"))</f>
        <v/>
      </c>
      <c r="F3209" s="148" t="b">
        <v>0</v>
      </c>
      <c r="J3209" s="2" t="str">
        <f>IF(B3209="","",_xlfn.XLOOKUP(B3209,Données!$P$2:$P$11,Données!$Q$2:$Q$11,""))</f>
        <v/>
      </c>
    </row>
    <row r="3210" spans="1:10" ht="24.75" customHeight="1" x14ac:dyDescent="0.25">
      <c r="A3210" s="100"/>
      <c r="B3210" s="100"/>
      <c r="C3210" s="100"/>
      <c r="D3210" s="105" t="str">
        <f>IF(OR(Historique!$B3210="",Historique!$C3210=""),"",IF(IFERROR(COUNTIF(INDEX(Données!$E$2:$Z$100,0,MATCH(Historique!$B3210,Données!$E$1:$Z$1,0)),Historique!$C3210),0)&gt;0,"OK","⚠ ERREUR"))</f>
        <v/>
      </c>
      <c r="F3210" s="148" t="b">
        <v>0</v>
      </c>
      <c r="J3210" s="2" t="str">
        <f>IF(B3210="","",_xlfn.XLOOKUP(B3210,Données!$P$2:$P$11,Données!$Q$2:$Q$11,""))</f>
        <v/>
      </c>
    </row>
    <row r="3211" spans="1:10" ht="24.75" customHeight="1" x14ac:dyDescent="0.25">
      <c r="A3211" s="100"/>
      <c r="B3211" s="100"/>
      <c r="C3211" s="100"/>
      <c r="D3211" s="105" t="str">
        <f>IF(OR(Historique!$B3211="",Historique!$C3211=""),"",IF(IFERROR(COUNTIF(INDEX(Données!$E$2:$Z$100,0,MATCH(Historique!$B3211,Données!$E$1:$Z$1,0)),Historique!$C3211),0)&gt;0,"OK","⚠ ERREUR"))</f>
        <v/>
      </c>
      <c r="F3211" s="148" t="b">
        <v>0</v>
      </c>
      <c r="J3211" s="2" t="str">
        <f>IF(B3211="","",_xlfn.XLOOKUP(B3211,Données!$P$2:$P$11,Données!$Q$2:$Q$11,""))</f>
        <v/>
      </c>
    </row>
    <row r="3212" spans="1:10" ht="24.75" customHeight="1" x14ac:dyDescent="0.25">
      <c r="A3212" s="100"/>
      <c r="B3212" s="100"/>
      <c r="C3212" s="100"/>
      <c r="D3212" s="105" t="str">
        <f>IF(OR(Historique!$B3212="",Historique!$C3212=""),"",IF(IFERROR(COUNTIF(INDEX(Données!$E$2:$Z$100,0,MATCH(Historique!$B3212,Données!$E$1:$Z$1,0)),Historique!$C3212),0)&gt;0,"OK","⚠ ERREUR"))</f>
        <v/>
      </c>
      <c r="F3212" s="148" t="b">
        <v>0</v>
      </c>
      <c r="J3212" s="2" t="str">
        <f>IF(B3212="","",_xlfn.XLOOKUP(B3212,Données!$P$2:$P$11,Données!$Q$2:$Q$11,""))</f>
        <v/>
      </c>
    </row>
    <row r="3213" spans="1:10" ht="24.75" customHeight="1" x14ac:dyDescent="0.25">
      <c r="A3213" s="100"/>
      <c r="B3213" s="100"/>
      <c r="C3213" s="100"/>
      <c r="D3213" s="105" t="str">
        <f>IF(OR(Historique!$B3213="",Historique!$C3213=""),"",IF(IFERROR(COUNTIF(INDEX(Données!$E$2:$Z$100,0,MATCH(Historique!$B3213,Données!$E$1:$Z$1,0)),Historique!$C3213),0)&gt;0,"OK","⚠ ERREUR"))</f>
        <v/>
      </c>
      <c r="F3213" s="148" t="b">
        <v>0</v>
      </c>
      <c r="J3213" s="2" t="str">
        <f>IF(B3213="","",_xlfn.XLOOKUP(B3213,Données!$P$2:$P$11,Données!$Q$2:$Q$11,""))</f>
        <v/>
      </c>
    </row>
    <row r="3214" spans="1:10" ht="24.75" customHeight="1" x14ac:dyDescent="0.25">
      <c r="A3214" s="100"/>
      <c r="B3214" s="100"/>
      <c r="C3214" s="100"/>
      <c r="D3214" s="105" t="str">
        <f>IF(OR(Historique!$B3214="",Historique!$C3214=""),"",IF(IFERROR(COUNTIF(INDEX(Données!$E$2:$Z$100,0,MATCH(Historique!$B3214,Données!$E$1:$Z$1,0)),Historique!$C3214),0)&gt;0,"OK","⚠ ERREUR"))</f>
        <v/>
      </c>
      <c r="F3214" s="148" t="b">
        <v>0</v>
      </c>
      <c r="J3214" s="2" t="str">
        <f>IF(B3214="","",_xlfn.XLOOKUP(B3214,Données!$P$2:$P$11,Données!$Q$2:$Q$11,""))</f>
        <v/>
      </c>
    </row>
    <row r="3215" spans="1:10" ht="24.75" customHeight="1" x14ac:dyDescent="0.25">
      <c r="A3215" s="100"/>
      <c r="B3215" s="100"/>
      <c r="C3215" s="100"/>
      <c r="D3215" s="105" t="str">
        <f>IF(OR(Historique!$B3215="",Historique!$C3215=""),"",IF(IFERROR(COUNTIF(INDEX(Données!$E$2:$Z$100,0,MATCH(Historique!$B3215,Données!$E$1:$Z$1,0)),Historique!$C3215),0)&gt;0,"OK","⚠ ERREUR"))</f>
        <v/>
      </c>
      <c r="F3215" s="148" t="b">
        <v>0</v>
      </c>
      <c r="J3215" s="2" t="str">
        <f>IF(B3215="","",_xlfn.XLOOKUP(B3215,Données!$P$2:$P$11,Données!$Q$2:$Q$11,""))</f>
        <v/>
      </c>
    </row>
    <row r="3216" spans="1:10" ht="24.75" customHeight="1" x14ac:dyDescent="0.25">
      <c r="A3216" s="100"/>
      <c r="B3216" s="100"/>
      <c r="C3216" s="100"/>
      <c r="D3216" s="105" t="str">
        <f>IF(OR(Historique!$B3216="",Historique!$C3216=""),"",IF(IFERROR(COUNTIF(INDEX(Données!$E$2:$Z$100,0,MATCH(Historique!$B3216,Données!$E$1:$Z$1,0)),Historique!$C3216),0)&gt;0,"OK","⚠ ERREUR"))</f>
        <v/>
      </c>
      <c r="F3216" s="148" t="b">
        <v>0</v>
      </c>
      <c r="J3216" s="2" t="str">
        <f>IF(B3216="","",_xlfn.XLOOKUP(B3216,Données!$P$2:$P$11,Données!$Q$2:$Q$11,""))</f>
        <v/>
      </c>
    </row>
    <row r="3217" spans="1:10" ht="24.75" customHeight="1" x14ac:dyDescent="0.25">
      <c r="A3217" s="100"/>
      <c r="B3217" s="100"/>
      <c r="C3217" s="100"/>
      <c r="D3217" s="105" t="str">
        <f>IF(OR(Historique!$B3217="",Historique!$C3217=""),"",IF(IFERROR(COUNTIF(INDEX(Données!$E$2:$Z$100,0,MATCH(Historique!$B3217,Données!$E$1:$Z$1,0)),Historique!$C3217),0)&gt;0,"OK","⚠ ERREUR"))</f>
        <v/>
      </c>
      <c r="F3217" s="148" t="b">
        <v>0</v>
      </c>
      <c r="J3217" s="2" t="str">
        <f>IF(B3217="","",_xlfn.XLOOKUP(B3217,Données!$P$2:$P$11,Données!$Q$2:$Q$11,""))</f>
        <v/>
      </c>
    </row>
    <row r="3218" spans="1:10" ht="24.75" customHeight="1" x14ac:dyDescent="0.25">
      <c r="A3218" s="100"/>
      <c r="B3218" s="100"/>
      <c r="C3218" s="100"/>
      <c r="D3218" s="105" t="str">
        <f>IF(OR(Historique!$B3218="",Historique!$C3218=""),"",IF(IFERROR(COUNTIF(INDEX(Données!$E$2:$Z$100,0,MATCH(Historique!$B3218,Données!$E$1:$Z$1,0)),Historique!$C3218),0)&gt;0,"OK","⚠ ERREUR"))</f>
        <v/>
      </c>
      <c r="F3218" s="148" t="b">
        <v>0</v>
      </c>
      <c r="J3218" s="2" t="str">
        <f>IF(B3218="","",_xlfn.XLOOKUP(B3218,Données!$P$2:$P$11,Données!$Q$2:$Q$11,""))</f>
        <v/>
      </c>
    </row>
    <row r="3219" spans="1:10" ht="24.75" customHeight="1" x14ac:dyDescent="0.25">
      <c r="A3219" s="100"/>
      <c r="B3219" s="100"/>
      <c r="C3219" s="100"/>
      <c r="D3219" s="105" t="str">
        <f>IF(OR(Historique!$B3219="",Historique!$C3219=""),"",IF(IFERROR(COUNTIF(INDEX(Données!$E$2:$Z$100,0,MATCH(Historique!$B3219,Données!$E$1:$Z$1,0)),Historique!$C3219),0)&gt;0,"OK","⚠ ERREUR"))</f>
        <v/>
      </c>
      <c r="F3219" s="148" t="b">
        <v>0</v>
      </c>
      <c r="J3219" s="2" t="str">
        <f>IF(B3219="","",_xlfn.XLOOKUP(B3219,Données!$P$2:$P$11,Données!$Q$2:$Q$11,""))</f>
        <v/>
      </c>
    </row>
    <row r="3220" spans="1:10" ht="24.75" customHeight="1" x14ac:dyDescent="0.25">
      <c r="A3220" s="100"/>
      <c r="B3220" s="100"/>
      <c r="C3220" s="100"/>
      <c r="D3220" s="105" t="str">
        <f>IF(OR(Historique!$B3220="",Historique!$C3220=""),"",IF(IFERROR(COUNTIF(INDEX(Données!$E$2:$Z$100,0,MATCH(Historique!$B3220,Données!$E$1:$Z$1,0)),Historique!$C3220),0)&gt;0,"OK","⚠ ERREUR"))</f>
        <v/>
      </c>
      <c r="F3220" s="148" t="b">
        <v>0</v>
      </c>
      <c r="J3220" s="2" t="str">
        <f>IF(B3220="","",_xlfn.XLOOKUP(B3220,Données!$P$2:$P$11,Données!$Q$2:$Q$11,""))</f>
        <v/>
      </c>
    </row>
    <row r="3221" spans="1:10" ht="24.75" customHeight="1" x14ac:dyDescent="0.25">
      <c r="A3221" s="100"/>
      <c r="B3221" s="100"/>
      <c r="C3221" s="100"/>
      <c r="D3221" s="105" t="str">
        <f>IF(OR(Historique!$B3221="",Historique!$C3221=""),"",IF(IFERROR(COUNTIF(INDEX(Données!$E$2:$Z$100,0,MATCH(Historique!$B3221,Données!$E$1:$Z$1,0)),Historique!$C3221),0)&gt;0,"OK","⚠ ERREUR"))</f>
        <v/>
      </c>
      <c r="F3221" s="148" t="b">
        <v>0</v>
      </c>
      <c r="J3221" s="2" t="str">
        <f>IF(B3221="","",_xlfn.XLOOKUP(B3221,Données!$P$2:$P$11,Données!$Q$2:$Q$11,""))</f>
        <v/>
      </c>
    </row>
    <row r="3222" spans="1:10" ht="24.75" customHeight="1" x14ac:dyDescent="0.25">
      <c r="A3222" s="100"/>
      <c r="B3222" s="100"/>
      <c r="C3222" s="100"/>
      <c r="D3222" s="105" t="str">
        <f>IF(OR(Historique!$B3222="",Historique!$C3222=""),"",IF(IFERROR(COUNTIF(INDEX(Données!$E$2:$Z$100,0,MATCH(Historique!$B3222,Données!$E$1:$Z$1,0)),Historique!$C3222),0)&gt;0,"OK","⚠ ERREUR"))</f>
        <v/>
      </c>
      <c r="F3222" s="148" t="b">
        <v>0</v>
      </c>
      <c r="J3222" s="2" t="str">
        <f>IF(B3222="","",_xlfn.XLOOKUP(B3222,Données!$P$2:$P$11,Données!$Q$2:$Q$11,""))</f>
        <v/>
      </c>
    </row>
    <row r="3223" spans="1:10" ht="24.75" customHeight="1" x14ac:dyDescent="0.25">
      <c r="A3223" s="100"/>
      <c r="B3223" s="100"/>
      <c r="C3223" s="100"/>
      <c r="D3223" s="105" t="str">
        <f>IF(OR(Historique!$B3223="",Historique!$C3223=""),"",IF(IFERROR(COUNTIF(INDEX(Données!$E$2:$Z$100,0,MATCH(Historique!$B3223,Données!$E$1:$Z$1,0)),Historique!$C3223),0)&gt;0,"OK","⚠ ERREUR"))</f>
        <v/>
      </c>
      <c r="F3223" s="148" t="b">
        <v>0</v>
      </c>
      <c r="J3223" s="2" t="str">
        <f>IF(B3223="","",_xlfn.XLOOKUP(B3223,Données!$P$2:$P$11,Données!$Q$2:$Q$11,""))</f>
        <v/>
      </c>
    </row>
    <row r="3224" spans="1:10" ht="24.75" customHeight="1" x14ac:dyDescent="0.25">
      <c r="A3224" s="100"/>
      <c r="B3224" s="100"/>
      <c r="C3224" s="100"/>
      <c r="D3224" s="105" t="str">
        <f>IF(OR(Historique!$B3224="",Historique!$C3224=""),"",IF(IFERROR(COUNTIF(INDEX(Données!$E$2:$Z$100,0,MATCH(Historique!$B3224,Données!$E$1:$Z$1,0)),Historique!$C3224),0)&gt;0,"OK","⚠ ERREUR"))</f>
        <v/>
      </c>
      <c r="F3224" s="148" t="b">
        <v>0</v>
      </c>
      <c r="J3224" s="2" t="str">
        <f>IF(B3224="","",_xlfn.XLOOKUP(B3224,Données!$P$2:$P$11,Données!$Q$2:$Q$11,""))</f>
        <v/>
      </c>
    </row>
    <row r="3225" spans="1:10" ht="24.75" customHeight="1" x14ac:dyDescent="0.25">
      <c r="A3225" s="100"/>
      <c r="B3225" s="100"/>
      <c r="C3225" s="100"/>
      <c r="D3225" s="105" t="str">
        <f>IF(OR(Historique!$B3225="",Historique!$C3225=""),"",IF(IFERROR(COUNTIF(INDEX(Données!$E$2:$Z$100,0,MATCH(Historique!$B3225,Données!$E$1:$Z$1,0)),Historique!$C3225),0)&gt;0,"OK","⚠ ERREUR"))</f>
        <v/>
      </c>
      <c r="F3225" s="148" t="b">
        <v>0</v>
      </c>
      <c r="J3225" s="2" t="str">
        <f>IF(B3225="","",_xlfn.XLOOKUP(B3225,Données!$P$2:$P$11,Données!$Q$2:$Q$11,""))</f>
        <v/>
      </c>
    </row>
    <row r="3226" spans="1:10" ht="24.75" customHeight="1" x14ac:dyDescent="0.25">
      <c r="A3226" s="100"/>
      <c r="B3226" s="100"/>
      <c r="C3226" s="100"/>
      <c r="D3226" s="105" t="str">
        <f>IF(OR(Historique!$B3226="",Historique!$C3226=""),"",IF(IFERROR(COUNTIF(INDEX(Données!$E$2:$Z$100,0,MATCH(Historique!$B3226,Données!$E$1:$Z$1,0)),Historique!$C3226),0)&gt;0,"OK","⚠ ERREUR"))</f>
        <v/>
      </c>
      <c r="F3226" s="148" t="b">
        <v>0</v>
      </c>
      <c r="J3226" s="2" t="str">
        <f>IF(B3226="","",_xlfn.XLOOKUP(B3226,Données!$P$2:$P$11,Données!$Q$2:$Q$11,""))</f>
        <v/>
      </c>
    </row>
    <row r="3227" spans="1:10" ht="24.75" customHeight="1" x14ac:dyDescent="0.25">
      <c r="A3227" s="100"/>
      <c r="B3227" s="100"/>
      <c r="C3227" s="100"/>
      <c r="D3227" s="105" t="str">
        <f>IF(OR(Historique!$B3227="",Historique!$C3227=""),"",IF(IFERROR(COUNTIF(INDEX(Données!$E$2:$Z$100,0,MATCH(Historique!$B3227,Données!$E$1:$Z$1,0)),Historique!$C3227),0)&gt;0,"OK","⚠ ERREUR"))</f>
        <v/>
      </c>
      <c r="F3227" s="148" t="b">
        <v>0</v>
      </c>
      <c r="J3227" s="2" t="str">
        <f>IF(B3227="","",_xlfn.XLOOKUP(B3227,Données!$P$2:$P$11,Données!$Q$2:$Q$11,""))</f>
        <v/>
      </c>
    </row>
    <row r="3228" spans="1:10" ht="24.75" customHeight="1" x14ac:dyDescent="0.25">
      <c r="A3228" s="100"/>
      <c r="B3228" s="100"/>
      <c r="C3228" s="100"/>
      <c r="D3228" s="105" t="str">
        <f>IF(OR(Historique!$B3228="",Historique!$C3228=""),"",IF(IFERROR(COUNTIF(INDEX(Données!$E$2:$Z$100,0,MATCH(Historique!$B3228,Données!$E$1:$Z$1,0)),Historique!$C3228),0)&gt;0,"OK","⚠ ERREUR"))</f>
        <v/>
      </c>
      <c r="F3228" s="148" t="b">
        <v>0</v>
      </c>
      <c r="J3228" s="2" t="str">
        <f>IF(B3228="","",_xlfn.XLOOKUP(B3228,Données!$P$2:$P$11,Données!$Q$2:$Q$11,""))</f>
        <v/>
      </c>
    </row>
    <row r="3229" spans="1:10" ht="24.75" customHeight="1" x14ac:dyDescent="0.25">
      <c r="A3229" s="100"/>
      <c r="B3229" s="100"/>
      <c r="C3229" s="100"/>
      <c r="D3229" s="105" t="str">
        <f>IF(OR(Historique!$B3229="",Historique!$C3229=""),"",IF(IFERROR(COUNTIF(INDEX(Données!$E$2:$Z$100,0,MATCH(Historique!$B3229,Données!$E$1:$Z$1,0)),Historique!$C3229),0)&gt;0,"OK","⚠ ERREUR"))</f>
        <v/>
      </c>
      <c r="F3229" s="148" t="b">
        <v>0</v>
      </c>
      <c r="J3229" s="2" t="str">
        <f>IF(B3229="","",_xlfn.XLOOKUP(B3229,Données!$P$2:$P$11,Données!$Q$2:$Q$11,""))</f>
        <v/>
      </c>
    </row>
    <row r="3230" spans="1:10" ht="24.75" customHeight="1" x14ac:dyDescent="0.25">
      <c r="A3230" s="100"/>
      <c r="B3230" s="100"/>
      <c r="C3230" s="100"/>
      <c r="D3230" s="105" t="str">
        <f>IF(OR(Historique!$B3230="",Historique!$C3230=""),"",IF(IFERROR(COUNTIF(INDEX(Données!$E$2:$Z$100,0,MATCH(Historique!$B3230,Données!$E$1:$Z$1,0)),Historique!$C3230),0)&gt;0,"OK","⚠ ERREUR"))</f>
        <v/>
      </c>
      <c r="F3230" s="148" t="b">
        <v>0</v>
      </c>
      <c r="J3230" s="2" t="str">
        <f>IF(B3230="","",_xlfn.XLOOKUP(B3230,Données!$P$2:$P$11,Données!$Q$2:$Q$11,""))</f>
        <v/>
      </c>
    </row>
    <row r="3231" spans="1:10" ht="24.75" customHeight="1" x14ac:dyDescent="0.25">
      <c r="A3231" s="100"/>
      <c r="B3231" s="100"/>
      <c r="C3231" s="100"/>
      <c r="D3231" s="105" t="str">
        <f>IF(OR(Historique!$B3231="",Historique!$C3231=""),"",IF(IFERROR(COUNTIF(INDEX(Données!$E$2:$Z$100,0,MATCH(Historique!$B3231,Données!$E$1:$Z$1,0)),Historique!$C3231),0)&gt;0,"OK","⚠ ERREUR"))</f>
        <v/>
      </c>
      <c r="F3231" s="148" t="b">
        <v>0</v>
      </c>
      <c r="J3231" s="2" t="str">
        <f>IF(B3231="","",_xlfn.XLOOKUP(B3231,Données!$P$2:$P$11,Données!$Q$2:$Q$11,""))</f>
        <v/>
      </c>
    </row>
    <row r="3232" spans="1:10" ht="24.75" customHeight="1" x14ac:dyDescent="0.25">
      <c r="A3232" s="100"/>
      <c r="B3232" s="100"/>
      <c r="C3232" s="100"/>
      <c r="D3232" s="105" t="str">
        <f>IF(OR(Historique!$B3232="",Historique!$C3232=""),"",IF(IFERROR(COUNTIF(INDEX(Données!$E$2:$Z$100,0,MATCH(Historique!$B3232,Données!$E$1:$Z$1,0)),Historique!$C3232),0)&gt;0,"OK","⚠ ERREUR"))</f>
        <v/>
      </c>
      <c r="F3232" s="148" t="b">
        <v>0</v>
      </c>
      <c r="J3232" s="2" t="str">
        <f>IF(B3232="","",_xlfn.XLOOKUP(B3232,Données!$P$2:$P$11,Données!$Q$2:$Q$11,""))</f>
        <v/>
      </c>
    </row>
    <row r="3233" spans="1:10" ht="24.75" customHeight="1" x14ac:dyDescent="0.25">
      <c r="A3233" s="100"/>
      <c r="B3233" s="100"/>
      <c r="C3233" s="100"/>
      <c r="D3233" s="105" t="str">
        <f>IF(OR(Historique!$B3233="",Historique!$C3233=""),"",IF(IFERROR(COUNTIF(INDEX(Données!$E$2:$Z$100,0,MATCH(Historique!$B3233,Données!$E$1:$Z$1,0)),Historique!$C3233),0)&gt;0,"OK","⚠ ERREUR"))</f>
        <v/>
      </c>
      <c r="F3233" s="148" t="b">
        <v>0</v>
      </c>
      <c r="J3233" s="2" t="str">
        <f>IF(B3233="","",_xlfn.XLOOKUP(B3233,Données!$P$2:$P$11,Données!$Q$2:$Q$11,""))</f>
        <v/>
      </c>
    </row>
    <row r="3234" spans="1:10" ht="24.75" customHeight="1" x14ac:dyDescent="0.25">
      <c r="A3234" s="100"/>
      <c r="B3234" s="100"/>
      <c r="C3234" s="100"/>
      <c r="D3234" s="105" t="str">
        <f>IF(OR(Historique!$B3234="",Historique!$C3234=""),"",IF(IFERROR(COUNTIF(INDEX(Données!$E$2:$Z$100,0,MATCH(Historique!$B3234,Données!$E$1:$Z$1,0)),Historique!$C3234),0)&gt;0,"OK","⚠ ERREUR"))</f>
        <v/>
      </c>
      <c r="F3234" s="148" t="b">
        <v>0</v>
      </c>
      <c r="J3234" s="2" t="str">
        <f>IF(B3234="","",_xlfn.XLOOKUP(B3234,Données!$P$2:$P$11,Données!$Q$2:$Q$11,""))</f>
        <v/>
      </c>
    </row>
    <row r="3235" spans="1:10" ht="24.75" customHeight="1" x14ac:dyDescent="0.25">
      <c r="A3235" s="100"/>
      <c r="B3235" s="100"/>
      <c r="C3235" s="100"/>
      <c r="D3235" s="105" t="str">
        <f>IF(OR(Historique!$B3235="",Historique!$C3235=""),"",IF(IFERROR(COUNTIF(INDEX(Données!$E$2:$Z$100,0,MATCH(Historique!$B3235,Données!$E$1:$Z$1,0)),Historique!$C3235),0)&gt;0,"OK","⚠ ERREUR"))</f>
        <v/>
      </c>
      <c r="F3235" s="148" t="b">
        <v>0</v>
      </c>
      <c r="J3235" s="2" t="str">
        <f>IF(B3235="","",_xlfn.XLOOKUP(B3235,Données!$P$2:$P$11,Données!$Q$2:$Q$11,""))</f>
        <v/>
      </c>
    </row>
    <row r="3236" spans="1:10" ht="24.75" customHeight="1" x14ac:dyDescent="0.25">
      <c r="A3236" s="100"/>
      <c r="B3236" s="100"/>
      <c r="C3236" s="100"/>
      <c r="D3236" s="105" t="str">
        <f>IF(OR(Historique!$B3236="",Historique!$C3236=""),"",IF(IFERROR(COUNTIF(INDEX(Données!$E$2:$Z$100,0,MATCH(Historique!$B3236,Données!$E$1:$Z$1,0)),Historique!$C3236),0)&gt;0,"OK","⚠ ERREUR"))</f>
        <v/>
      </c>
      <c r="F3236" s="148" t="b">
        <v>0</v>
      </c>
      <c r="J3236" s="2" t="str">
        <f>IF(B3236="","",_xlfn.XLOOKUP(B3236,Données!$P$2:$P$11,Données!$Q$2:$Q$11,""))</f>
        <v/>
      </c>
    </row>
    <row r="3237" spans="1:10" ht="24.75" customHeight="1" x14ac:dyDescent="0.25">
      <c r="A3237" s="100"/>
      <c r="B3237" s="100"/>
      <c r="C3237" s="100"/>
      <c r="D3237" s="105" t="str">
        <f>IF(OR(Historique!$B3237="",Historique!$C3237=""),"",IF(IFERROR(COUNTIF(INDEX(Données!$E$2:$Z$100,0,MATCH(Historique!$B3237,Données!$E$1:$Z$1,0)),Historique!$C3237),0)&gt;0,"OK","⚠ ERREUR"))</f>
        <v/>
      </c>
      <c r="F3237" s="148" t="b">
        <v>0</v>
      </c>
      <c r="J3237" s="2" t="str">
        <f>IF(B3237="","",_xlfn.XLOOKUP(B3237,Données!$P$2:$P$11,Données!$Q$2:$Q$11,""))</f>
        <v/>
      </c>
    </row>
    <row r="3238" spans="1:10" ht="24.75" customHeight="1" x14ac:dyDescent="0.25">
      <c r="A3238" s="100"/>
      <c r="B3238" s="100"/>
      <c r="C3238" s="100"/>
      <c r="D3238" s="105" t="str">
        <f>IF(OR(Historique!$B3238="",Historique!$C3238=""),"",IF(IFERROR(COUNTIF(INDEX(Données!$E$2:$Z$100,0,MATCH(Historique!$B3238,Données!$E$1:$Z$1,0)),Historique!$C3238),0)&gt;0,"OK","⚠ ERREUR"))</f>
        <v/>
      </c>
      <c r="F3238" s="148" t="b">
        <v>0</v>
      </c>
      <c r="J3238" s="2" t="str">
        <f>IF(B3238="","",_xlfn.XLOOKUP(B3238,Données!$P$2:$P$11,Données!$Q$2:$Q$11,""))</f>
        <v/>
      </c>
    </row>
    <row r="3239" spans="1:10" ht="24.75" customHeight="1" x14ac:dyDescent="0.25">
      <c r="A3239" s="100"/>
      <c r="B3239" s="100"/>
      <c r="C3239" s="100"/>
      <c r="D3239" s="105" t="str">
        <f>IF(OR(Historique!$B3239="",Historique!$C3239=""),"",IF(IFERROR(COUNTIF(INDEX(Données!$E$2:$Z$100,0,MATCH(Historique!$B3239,Données!$E$1:$Z$1,0)),Historique!$C3239),0)&gt;0,"OK","⚠ ERREUR"))</f>
        <v/>
      </c>
      <c r="F3239" s="148" t="b">
        <v>0</v>
      </c>
      <c r="J3239" s="2" t="str">
        <f>IF(B3239="","",_xlfn.XLOOKUP(B3239,Données!$P$2:$P$11,Données!$Q$2:$Q$11,""))</f>
        <v/>
      </c>
    </row>
    <row r="3240" spans="1:10" ht="24.75" customHeight="1" x14ac:dyDescent="0.25">
      <c r="A3240" s="100"/>
      <c r="B3240" s="100"/>
      <c r="C3240" s="100"/>
      <c r="D3240" s="105" t="str">
        <f>IF(OR(Historique!$B3240="",Historique!$C3240=""),"",IF(IFERROR(COUNTIF(INDEX(Données!$E$2:$Z$100,0,MATCH(Historique!$B3240,Données!$E$1:$Z$1,0)),Historique!$C3240),0)&gt;0,"OK","⚠ ERREUR"))</f>
        <v/>
      </c>
      <c r="F3240" s="148" t="b">
        <v>0</v>
      </c>
      <c r="J3240" s="2" t="str">
        <f>IF(B3240="","",_xlfn.XLOOKUP(B3240,Données!$P$2:$P$11,Données!$Q$2:$Q$11,""))</f>
        <v/>
      </c>
    </row>
    <row r="3241" spans="1:10" ht="24.75" customHeight="1" x14ac:dyDescent="0.25">
      <c r="A3241" s="100"/>
      <c r="B3241" s="100"/>
      <c r="C3241" s="100"/>
      <c r="D3241" s="105" t="str">
        <f>IF(OR(Historique!$B3241="",Historique!$C3241=""),"",IF(IFERROR(COUNTIF(INDEX(Données!$E$2:$Z$100,0,MATCH(Historique!$B3241,Données!$E$1:$Z$1,0)),Historique!$C3241),0)&gt;0,"OK","⚠ ERREUR"))</f>
        <v/>
      </c>
      <c r="F3241" s="148" t="b">
        <v>0</v>
      </c>
      <c r="J3241" s="2" t="str">
        <f>IF(B3241="","",_xlfn.XLOOKUP(B3241,Données!$P$2:$P$11,Données!$Q$2:$Q$11,""))</f>
        <v/>
      </c>
    </row>
    <row r="3242" spans="1:10" ht="24.75" customHeight="1" x14ac:dyDescent="0.25">
      <c r="A3242" s="100"/>
      <c r="B3242" s="100"/>
      <c r="C3242" s="100"/>
      <c r="D3242" s="105" t="str">
        <f>IF(OR(Historique!$B3242="",Historique!$C3242=""),"",IF(IFERROR(COUNTIF(INDEX(Données!$E$2:$Z$100,0,MATCH(Historique!$B3242,Données!$E$1:$Z$1,0)),Historique!$C3242),0)&gt;0,"OK","⚠ ERREUR"))</f>
        <v/>
      </c>
      <c r="F3242" s="148" t="b">
        <v>0</v>
      </c>
      <c r="J3242" s="2" t="str">
        <f>IF(B3242="","",_xlfn.XLOOKUP(B3242,Données!$P$2:$P$11,Données!$Q$2:$Q$11,""))</f>
        <v/>
      </c>
    </row>
    <row r="3243" spans="1:10" ht="24.75" customHeight="1" x14ac:dyDescent="0.25">
      <c r="A3243" s="100"/>
      <c r="B3243" s="100"/>
      <c r="C3243" s="100"/>
      <c r="D3243" s="105" t="str">
        <f>IF(OR(Historique!$B3243="",Historique!$C3243=""),"",IF(IFERROR(COUNTIF(INDEX(Données!$E$2:$Z$100,0,MATCH(Historique!$B3243,Données!$E$1:$Z$1,0)),Historique!$C3243),0)&gt;0,"OK","⚠ ERREUR"))</f>
        <v/>
      </c>
      <c r="F3243" s="148" t="b">
        <v>0</v>
      </c>
      <c r="J3243" s="2" t="str">
        <f>IF(B3243="","",_xlfn.XLOOKUP(B3243,Données!$P$2:$P$11,Données!$Q$2:$Q$11,""))</f>
        <v/>
      </c>
    </row>
    <row r="3244" spans="1:10" ht="24.75" customHeight="1" x14ac:dyDescent="0.25">
      <c r="A3244" s="100"/>
      <c r="B3244" s="100"/>
      <c r="C3244" s="100"/>
      <c r="D3244" s="105" t="str">
        <f>IF(OR(Historique!$B3244="",Historique!$C3244=""),"",IF(IFERROR(COUNTIF(INDEX(Données!$E$2:$Z$100,0,MATCH(Historique!$B3244,Données!$E$1:$Z$1,0)),Historique!$C3244),0)&gt;0,"OK","⚠ ERREUR"))</f>
        <v/>
      </c>
      <c r="F3244" s="148" t="b">
        <v>0</v>
      </c>
      <c r="J3244" s="2" t="str">
        <f>IF(B3244="","",_xlfn.XLOOKUP(B3244,Données!$P$2:$P$11,Données!$Q$2:$Q$11,""))</f>
        <v/>
      </c>
    </row>
    <row r="3245" spans="1:10" ht="24.75" customHeight="1" x14ac:dyDescent="0.25">
      <c r="A3245" s="100"/>
      <c r="B3245" s="100"/>
      <c r="C3245" s="100"/>
      <c r="D3245" s="105" t="str">
        <f>IF(OR(Historique!$B3245="",Historique!$C3245=""),"",IF(IFERROR(COUNTIF(INDEX(Données!$E$2:$Z$100,0,MATCH(Historique!$B3245,Données!$E$1:$Z$1,0)),Historique!$C3245),0)&gt;0,"OK","⚠ ERREUR"))</f>
        <v/>
      </c>
      <c r="F3245" s="148" t="b">
        <v>0</v>
      </c>
      <c r="J3245" s="2" t="str">
        <f>IF(B3245="","",_xlfn.XLOOKUP(B3245,Données!$P$2:$P$11,Données!$Q$2:$Q$11,""))</f>
        <v/>
      </c>
    </row>
    <row r="3246" spans="1:10" ht="24.75" customHeight="1" x14ac:dyDescent="0.25">
      <c r="A3246" s="100"/>
      <c r="B3246" s="100"/>
      <c r="C3246" s="100"/>
      <c r="D3246" s="105" t="str">
        <f>IF(OR(Historique!$B3246="",Historique!$C3246=""),"",IF(IFERROR(COUNTIF(INDEX(Données!$E$2:$Z$100,0,MATCH(Historique!$B3246,Données!$E$1:$Z$1,0)),Historique!$C3246),0)&gt;0,"OK","⚠ ERREUR"))</f>
        <v/>
      </c>
      <c r="F3246" s="148" t="b">
        <v>0</v>
      </c>
      <c r="J3246" s="2" t="str">
        <f>IF(B3246="","",_xlfn.XLOOKUP(B3246,Données!$P$2:$P$11,Données!$Q$2:$Q$11,""))</f>
        <v/>
      </c>
    </row>
    <row r="3247" spans="1:10" ht="24.75" customHeight="1" x14ac:dyDescent="0.25">
      <c r="A3247" s="100"/>
      <c r="B3247" s="100"/>
      <c r="C3247" s="100"/>
      <c r="D3247" s="105" t="str">
        <f>IF(OR(Historique!$B3247="",Historique!$C3247=""),"",IF(IFERROR(COUNTIF(INDEX(Données!$E$2:$Z$100,0,MATCH(Historique!$B3247,Données!$E$1:$Z$1,0)),Historique!$C3247),0)&gt;0,"OK","⚠ ERREUR"))</f>
        <v/>
      </c>
      <c r="F3247" s="148" t="b">
        <v>0</v>
      </c>
      <c r="J3247" s="2" t="str">
        <f>IF(B3247="","",_xlfn.XLOOKUP(B3247,Données!$P$2:$P$11,Données!$Q$2:$Q$11,""))</f>
        <v/>
      </c>
    </row>
    <row r="3248" spans="1:10" ht="24.75" customHeight="1" x14ac:dyDescent="0.25">
      <c r="A3248" s="100"/>
      <c r="B3248" s="100"/>
      <c r="C3248" s="100"/>
      <c r="D3248" s="105" t="str">
        <f>IF(OR(Historique!$B3248="",Historique!$C3248=""),"",IF(IFERROR(COUNTIF(INDEX(Données!$E$2:$Z$100,0,MATCH(Historique!$B3248,Données!$E$1:$Z$1,0)),Historique!$C3248),0)&gt;0,"OK","⚠ ERREUR"))</f>
        <v/>
      </c>
      <c r="F3248" s="148" t="b">
        <v>0</v>
      </c>
      <c r="J3248" s="2" t="str">
        <f>IF(B3248="","",_xlfn.XLOOKUP(B3248,Données!$P$2:$P$11,Données!$Q$2:$Q$11,""))</f>
        <v/>
      </c>
    </row>
    <row r="3249" spans="1:10" ht="24.75" customHeight="1" x14ac:dyDescent="0.25">
      <c r="A3249" s="100"/>
      <c r="B3249" s="100"/>
      <c r="C3249" s="100"/>
      <c r="D3249" s="105" t="str">
        <f>IF(OR(Historique!$B3249="",Historique!$C3249=""),"",IF(IFERROR(COUNTIF(INDEX(Données!$E$2:$Z$100,0,MATCH(Historique!$B3249,Données!$E$1:$Z$1,0)),Historique!$C3249),0)&gt;0,"OK","⚠ ERREUR"))</f>
        <v/>
      </c>
      <c r="F3249" s="148" t="b">
        <v>0</v>
      </c>
      <c r="J3249" s="2" t="str">
        <f>IF(B3249="","",_xlfn.XLOOKUP(B3249,Données!$P$2:$P$11,Données!$Q$2:$Q$11,""))</f>
        <v/>
      </c>
    </row>
    <row r="3250" spans="1:10" ht="24.75" customHeight="1" x14ac:dyDescent="0.25">
      <c r="A3250" s="100"/>
      <c r="B3250" s="100"/>
      <c r="C3250" s="100"/>
      <c r="D3250" s="105" t="str">
        <f>IF(OR(Historique!$B3250="",Historique!$C3250=""),"",IF(IFERROR(COUNTIF(INDEX(Données!$E$2:$Z$100,0,MATCH(Historique!$B3250,Données!$E$1:$Z$1,0)),Historique!$C3250),0)&gt;0,"OK","⚠ ERREUR"))</f>
        <v/>
      </c>
      <c r="F3250" s="148" t="b">
        <v>0</v>
      </c>
      <c r="J3250" s="2" t="str">
        <f>IF(B3250="","",_xlfn.XLOOKUP(B3250,Données!$P$2:$P$11,Données!$Q$2:$Q$11,""))</f>
        <v/>
      </c>
    </row>
    <row r="3251" spans="1:10" ht="24.75" customHeight="1" x14ac:dyDescent="0.25">
      <c r="A3251" s="100"/>
      <c r="B3251" s="100"/>
      <c r="C3251" s="100"/>
      <c r="D3251" s="105" t="str">
        <f>IF(OR(Historique!$B3251="",Historique!$C3251=""),"",IF(IFERROR(COUNTIF(INDEX(Données!$E$2:$Z$100,0,MATCH(Historique!$B3251,Données!$E$1:$Z$1,0)),Historique!$C3251),0)&gt;0,"OK","⚠ ERREUR"))</f>
        <v/>
      </c>
      <c r="F3251" s="148" t="b">
        <v>0</v>
      </c>
      <c r="J3251" s="2" t="str">
        <f>IF(B3251="","",_xlfn.XLOOKUP(B3251,Données!$P$2:$P$11,Données!$Q$2:$Q$11,""))</f>
        <v/>
      </c>
    </row>
    <row r="3252" spans="1:10" ht="24.75" customHeight="1" x14ac:dyDescent="0.25">
      <c r="A3252" s="100"/>
      <c r="B3252" s="100"/>
      <c r="C3252" s="100"/>
      <c r="D3252" s="105" t="str">
        <f>IF(OR(Historique!$B3252="",Historique!$C3252=""),"",IF(IFERROR(COUNTIF(INDEX(Données!$E$2:$Z$100,0,MATCH(Historique!$B3252,Données!$E$1:$Z$1,0)),Historique!$C3252),0)&gt;0,"OK","⚠ ERREUR"))</f>
        <v/>
      </c>
      <c r="F3252" s="148" t="b">
        <v>0</v>
      </c>
      <c r="J3252" s="2" t="str">
        <f>IF(B3252="","",_xlfn.XLOOKUP(B3252,Données!$P$2:$P$11,Données!$Q$2:$Q$11,""))</f>
        <v/>
      </c>
    </row>
    <row r="3253" spans="1:10" ht="24.75" customHeight="1" x14ac:dyDescent="0.25">
      <c r="A3253" s="100"/>
      <c r="B3253" s="100"/>
      <c r="C3253" s="100"/>
      <c r="D3253" s="105" t="str">
        <f>IF(OR(Historique!$B3253="",Historique!$C3253=""),"",IF(IFERROR(COUNTIF(INDEX(Données!$E$2:$Z$100,0,MATCH(Historique!$B3253,Données!$E$1:$Z$1,0)),Historique!$C3253),0)&gt;0,"OK","⚠ ERREUR"))</f>
        <v/>
      </c>
      <c r="F3253" s="148" t="b">
        <v>0</v>
      </c>
      <c r="J3253" s="2" t="str">
        <f>IF(B3253="","",_xlfn.XLOOKUP(B3253,Données!$P$2:$P$11,Données!$Q$2:$Q$11,""))</f>
        <v/>
      </c>
    </row>
    <row r="3254" spans="1:10" ht="24.75" customHeight="1" x14ac:dyDescent="0.25">
      <c r="A3254" s="100"/>
      <c r="B3254" s="100"/>
      <c r="C3254" s="100"/>
      <c r="D3254" s="105" t="str">
        <f>IF(OR(Historique!$B3254="",Historique!$C3254=""),"",IF(IFERROR(COUNTIF(INDEX(Données!$E$2:$Z$100,0,MATCH(Historique!$B3254,Données!$E$1:$Z$1,0)),Historique!$C3254),0)&gt;0,"OK","⚠ ERREUR"))</f>
        <v/>
      </c>
      <c r="F3254" s="148" t="b">
        <v>0</v>
      </c>
      <c r="J3254" s="2" t="str">
        <f>IF(B3254="","",_xlfn.XLOOKUP(B3254,Données!$P$2:$P$11,Données!$Q$2:$Q$11,""))</f>
        <v/>
      </c>
    </row>
    <row r="3255" spans="1:10" ht="24.75" customHeight="1" x14ac:dyDescent="0.25">
      <c r="A3255" s="100"/>
      <c r="B3255" s="100"/>
      <c r="C3255" s="100"/>
      <c r="D3255" s="105" t="str">
        <f>IF(OR(Historique!$B3255="",Historique!$C3255=""),"",IF(IFERROR(COUNTIF(INDEX(Données!$E$2:$Z$100,0,MATCH(Historique!$B3255,Données!$E$1:$Z$1,0)),Historique!$C3255),0)&gt;0,"OK","⚠ ERREUR"))</f>
        <v/>
      </c>
      <c r="F3255" s="148" t="b">
        <v>0</v>
      </c>
      <c r="J3255" s="2" t="str">
        <f>IF(B3255="","",_xlfn.XLOOKUP(B3255,Données!$P$2:$P$11,Données!$Q$2:$Q$11,""))</f>
        <v/>
      </c>
    </row>
    <row r="3256" spans="1:10" ht="24.75" customHeight="1" x14ac:dyDescent="0.25">
      <c r="A3256" s="100"/>
      <c r="B3256" s="100"/>
      <c r="C3256" s="100"/>
      <c r="D3256" s="105" t="str">
        <f>IF(OR(Historique!$B3256="",Historique!$C3256=""),"",IF(IFERROR(COUNTIF(INDEX(Données!$E$2:$Z$100,0,MATCH(Historique!$B3256,Données!$E$1:$Z$1,0)),Historique!$C3256),0)&gt;0,"OK","⚠ ERREUR"))</f>
        <v/>
      </c>
      <c r="F3256" s="148" t="b">
        <v>0</v>
      </c>
      <c r="J3256" s="2" t="str">
        <f>IF(B3256="","",_xlfn.XLOOKUP(B3256,Données!$P$2:$P$11,Données!$Q$2:$Q$11,""))</f>
        <v/>
      </c>
    </row>
    <row r="3257" spans="1:10" ht="24.75" customHeight="1" x14ac:dyDescent="0.25">
      <c r="A3257" s="100"/>
      <c r="B3257" s="100"/>
      <c r="C3257" s="100"/>
      <c r="D3257" s="105" t="str">
        <f>IF(OR(Historique!$B3257="",Historique!$C3257=""),"",IF(IFERROR(COUNTIF(INDEX(Données!$E$2:$Z$100,0,MATCH(Historique!$B3257,Données!$E$1:$Z$1,0)),Historique!$C3257),0)&gt;0,"OK","⚠ ERREUR"))</f>
        <v/>
      </c>
      <c r="F3257" s="148" t="b">
        <v>0</v>
      </c>
      <c r="J3257" s="2" t="str">
        <f>IF(B3257="","",_xlfn.XLOOKUP(B3257,Données!$P$2:$P$11,Données!$Q$2:$Q$11,""))</f>
        <v/>
      </c>
    </row>
    <row r="3258" spans="1:10" ht="24.75" customHeight="1" x14ac:dyDescent="0.25">
      <c r="A3258" s="100"/>
      <c r="B3258" s="100"/>
      <c r="C3258" s="100"/>
      <c r="D3258" s="105" t="str">
        <f>IF(OR(Historique!$B3258="",Historique!$C3258=""),"",IF(IFERROR(COUNTIF(INDEX(Données!$E$2:$Z$100,0,MATCH(Historique!$B3258,Données!$E$1:$Z$1,0)),Historique!$C3258),0)&gt;0,"OK","⚠ ERREUR"))</f>
        <v/>
      </c>
      <c r="F3258" s="148" t="b">
        <v>0</v>
      </c>
      <c r="J3258" s="2" t="str">
        <f>IF(B3258="","",_xlfn.XLOOKUP(B3258,Données!$P$2:$P$11,Données!$Q$2:$Q$11,""))</f>
        <v/>
      </c>
    </row>
    <row r="3259" spans="1:10" ht="24.75" customHeight="1" x14ac:dyDescent="0.25">
      <c r="A3259" s="100"/>
      <c r="B3259" s="100"/>
      <c r="C3259" s="100"/>
      <c r="D3259" s="105" t="str">
        <f>IF(OR(Historique!$B3259="",Historique!$C3259=""),"",IF(IFERROR(COUNTIF(INDEX(Données!$E$2:$Z$100,0,MATCH(Historique!$B3259,Données!$E$1:$Z$1,0)),Historique!$C3259),0)&gt;0,"OK","⚠ ERREUR"))</f>
        <v/>
      </c>
      <c r="F3259" s="148" t="b">
        <v>0</v>
      </c>
      <c r="J3259" s="2" t="str">
        <f>IF(B3259="","",_xlfn.XLOOKUP(B3259,Données!$P$2:$P$11,Données!$Q$2:$Q$11,""))</f>
        <v/>
      </c>
    </row>
    <row r="3260" spans="1:10" ht="24.75" customHeight="1" x14ac:dyDescent="0.25">
      <c r="A3260" s="100"/>
      <c r="B3260" s="100"/>
      <c r="C3260" s="100"/>
      <c r="D3260" s="105" t="str">
        <f>IF(OR(Historique!$B3260="",Historique!$C3260=""),"",IF(IFERROR(COUNTIF(INDEX(Données!$E$2:$Z$100,0,MATCH(Historique!$B3260,Données!$E$1:$Z$1,0)),Historique!$C3260),0)&gt;0,"OK","⚠ ERREUR"))</f>
        <v/>
      </c>
      <c r="F3260" s="148" t="b">
        <v>0</v>
      </c>
      <c r="J3260" s="2" t="str">
        <f>IF(B3260="","",_xlfn.XLOOKUP(B3260,Données!$P$2:$P$11,Données!$Q$2:$Q$11,""))</f>
        <v/>
      </c>
    </row>
    <row r="3261" spans="1:10" ht="24.75" customHeight="1" x14ac:dyDescent="0.25">
      <c r="A3261" s="100"/>
      <c r="B3261" s="100"/>
      <c r="C3261" s="100"/>
      <c r="D3261" s="105" t="str">
        <f>IF(OR(Historique!$B3261="",Historique!$C3261=""),"",IF(IFERROR(COUNTIF(INDEX(Données!$E$2:$Z$100,0,MATCH(Historique!$B3261,Données!$E$1:$Z$1,0)),Historique!$C3261),0)&gt;0,"OK","⚠ ERREUR"))</f>
        <v/>
      </c>
      <c r="F3261" s="148" t="b">
        <v>0</v>
      </c>
      <c r="J3261" s="2" t="str">
        <f>IF(B3261="","",_xlfn.XLOOKUP(B3261,Données!$P$2:$P$11,Données!$Q$2:$Q$11,""))</f>
        <v/>
      </c>
    </row>
    <row r="3262" spans="1:10" ht="24.75" customHeight="1" x14ac:dyDescent="0.25">
      <c r="A3262" s="100"/>
      <c r="B3262" s="100"/>
      <c r="C3262" s="100"/>
      <c r="D3262" s="105" t="str">
        <f>IF(OR(Historique!$B3262="",Historique!$C3262=""),"",IF(IFERROR(COUNTIF(INDEX(Données!$E$2:$Z$100,0,MATCH(Historique!$B3262,Données!$E$1:$Z$1,0)),Historique!$C3262),0)&gt;0,"OK","⚠ ERREUR"))</f>
        <v/>
      </c>
      <c r="F3262" s="148" t="b">
        <v>0</v>
      </c>
      <c r="J3262" s="2" t="str">
        <f>IF(B3262="","",_xlfn.XLOOKUP(B3262,Données!$P$2:$P$11,Données!$Q$2:$Q$11,""))</f>
        <v/>
      </c>
    </row>
    <row r="3263" spans="1:10" ht="24.75" customHeight="1" x14ac:dyDescent="0.25">
      <c r="A3263" s="100"/>
      <c r="B3263" s="100"/>
      <c r="C3263" s="100"/>
      <c r="D3263" s="105" t="str">
        <f>IF(OR(Historique!$B3263="",Historique!$C3263=""),"",IF(IFERROR(COUNTIF(INDEX(Données!$E$2:$Z$100,0,MATCH(Historique!$B3263,Données!$E$1:$Z$1,0)),Historique!$C3263),0)&gt;0,"OK","⚠ ERREUR"))</f>
        <v/>
      </c>
      <c r="F3263" s="148" t="b">
        <v>0</v>
      </c>
      <c r="J3263" s="2" t="str">
        <f>IF(B3263="","",_xlfn.XLOOKUP(B3263,Données!$P$2:$P$11,Données!$Q$2:$Q$11,""))</f>
        <v/>
      </c>
    </row>
    <row r="3264" spans="1:10" ht="24.75" customHeight="1" x14ac:dyDescent="0.25">
      <c r="A3264" s="100"/>
      <c r="B3264" s="100"/>
      <c r="C3264" s="100"/>
      <c r="D3264" s="105" t="str">
        <f>IF(OR(Historique!$B3264="",Historique!$C3264=""),"",IF(IFERROR(COUNTIF(INDEX(Données!$E$2:$Z$100,0,MATCH(Historique!$B3264,Données!$E$1:$Z$1,0)),Historique!$C3264),0)&gt;0,"OK","⚠ ERREUR"))</f>
        <v/>
      </c>
      <c r="F3264" s="148" t="b">
        <v>0</v>
      </c>
      <c r="J3264" s="2" t="str">
        <f>IF(B3264="","",_xlfn.XLOOKUP(B3264,Données!$P$2:$P$11,Données!$Q$2:$Q$11,""))</f>
        <v/>
      </c>
    </row>
    <row r="3265" spans="1:10" ht="24.75" customHeight="1" x14ac:dyDescent="0.25">
      <c r="A3265" s="100"/>
      <c r="B3265" s="100"/>
      <c r="C3265" s="100"/>
      <c r="D3265" s="105" t="str">
        <f>IF(OR(Historique!$B3265="",Historique!$C3265=""),"",IF(IFERROR(COUNTIF(INDEX(Données!$E$2:$Z$100,0,MATCH(Historique!$B3265,Données!$E$1:$Z$1,0)),Historique!$C3265),0)&gt;0,"OK","⚠ ERREUR"))</f>
        <v/>
      </c>
      <c r="F3265" s="148" t="b">
        <v>0</v>
      </c>
      <c r="J3265" s="2" t="str">
        <f>IF(B3265="","",_xlfn.XLOOKUP(B3265,Données!$P$2:$P$11,Données!$Q$2:$Q$11,""))</f>
        <v/>
      </c>
    </row>
    <row r="3266" spans="1:10" ht="24.75" customHeight="1" x14ac:dyDescent="0.25">
      <c r="A3266" s="100"/>
      <c r="B3266" s="100"/>
      <c r="C3266" s="100"/>
      <c r="D3266" s="105" t="str">
        <f>IF(OR(Historique!$B3266="",Historique!$C3266=""),"",IF(IFERROR(COUNTIF(INDEX(Données!$E$2:$Z$100,0,MATCH(Historique!$B3266,Données!$E$1:$Z$1,0)),Historique!$C3266),0)&gt;0,"OK","⚠ ERREUR"))</f>
        <v/>
      </c>
      <c r="F3266" s="148" t="b">
        <v>0</v>
      </c>
      <c r="J3266" s="2" t="str">
        <f>IF(B3266="","",_xlfn.XLOOKUP(B3266,Données!$P$2:$P$11,Données!$Q$2:$Q$11,""))</f>
        <v/>
      </c>
    </row>
    <row r="3267" spans="1:10" ht="24.75" customHeight="1" x14ac:dyDescent="0.25">
      <c r="A3267" s="100"/>
      <c r="B3267" s="100"/>
      <c r="C3267" s="100"/>
      <c r="D3267" s="105" t="str">
        <f>IF(OR(Historique!$B3267="",Historique!$C3267=""),"",IF(IFERROR(COUNTIF(INDEX(Données!$E$2:$Z$100,0,MATCH(Historique!$B3267,Données!$E$1:$Z$1,0)),Historique!$C3267),0)&gt;0,"OK","⚠ ERREUR"))</f>
        <v/>
      </c>
      <c r="F3267" s="148" t="b">
        <v>0</v>
      </c>
      <c r="J3267" s="2" t="str">
        <f>IF(B3267="","",_xlfn.XLOOKUP(B3267,Données!$P$2:$P$11,Données!$Q$2:$Q$11,""))</f>
        <v/>
      </c>
    </row>
    <row r="3268" spans="1:10" ht="24.75" customHeight="1" x14ac:dyDescent="0.25">
      <c r="A3268" s="100"/>
      <c r="B3268" s="100"/>
      <c r="C3268" s="100"/>
      <c r="D3268" s="105" t="str">
        <f>IF(OR(Historique!$B3268="",Historique!$C3268=""),"",IF(IFERROR(COUNTIF(INDEX(Données!$E$2:$Z$100,0,MATCH(Historique!$B3268,Données!$E$1:$Z$1,0)),Historique!$C3268),0)&gt;0,"OK","⚠ ERREUR"))</f>
        <v/>
      </c>
      <c r="F3268" s="148" t="b">
        <v>0</v>
      </c>
      <c r="J3268" s="2" t="str">
        <f>IF(B3268="","",_xlfn.XLOOKUP(B3268,Données!$P$2:$P$11,Données!$Q$2:$Q$11,""))</f>
        <v/>
      </c>
    </row>
    <row r="3269" spans="1:10" ht="24.75" customHeight="1" x14ac:dyDescent="0.25">
      <c r="A3269" s="100"/>
      <c r="B3269" s="100"/>
      <c r="C3269" s="100"/>
      <c r="D3269" s="105" t="str">
        <f>IF(OR(Historique!$B3269="",Historique!$C3269=""),"",IF(IFERROR(COUNTIF(INDEX(Données!$E$2:$Z$100,0,MATCH(Historique!$B3269,Données!$E$1:$Z$1,0)),Historique!$C3269),0)&gt;0,"OK","⚠ ERREUR"))</f>
        <v/>
      </c>
      <c r="F3269" s="148" t="b">
        <v>0</v>
      </c>
      <c r="J3269" s="2" t="str">
        <f>IF(B3269="","",_xlfn.XLOOKUP(B3269,Données!$P$2:$P$11,Données!$Q$2:$Q$11,""))</f>
        <v/>
      </c>
    </row>
    <row r="3270" spans="1:10" ht="24.75" customHeight="1" x14ac:dyDescent="0.25">
      <c r="A3270" s="100"/>
      <c r="B3270" s="100"/>
      <c r="C3270" s="100"/>
      <c r="D3270" s="105" t="str">
        <f>IF(OR(Historique!$B3270="",Historique!$C3270=""),"",IF(IFERROR(COUNTIF(INDEX(Données!$E$2:$Z$100,0,MATCH(Historique!$B3270,Données!$E$1:$Z$1,0)),Historique!$C3270),0)&gt;0,"OK","⚠ ERREUR"))</f>
        <v/>
      </c>
      <c r="F3270" s="148" t="b">
        <v>0</v>
      </c>
      <c r="J3270" s="2" t="str">
        <f>IF(B3270="","",_xlfn.XLOOKUP(B3270,Données!$P$2:$P$11,Données!$Q$2:$Q$11,""))</f>
        <v/>
      </c>
    </row>
    <row r="3271" spans="1:10" ht="24.75" customHeight="1" x14ac:dyDescent="0.25">
      <c r="A3271" s="100"/>
      <c r="B3271" s="100"/>
      <c r="C3271" s="100"/>
      <c r="D3271" s="105" t="str">
        <f>IF(OR(Historique!$B3271="",Historique!$C3271=""),"",IF(IFERROR(COUNTIF(INDEX(Données!$E$2:$Z$100,0,MATCH(Historique!$B3271,Données!$E$1:$Z$1,0)),Historique!$C3271),0)&gt;0,"OK","⚠ ERREUR"))</f>
        <v/>
      </c>
      <c r="F3271" s="148" t="b">
        <v>0</v>
      </c>
      <c r="J3271" s="2" t="str">
        <f>IF(B3271="","",_xlfn.XLOOKUP(B3271,Données!$P$2:$P$11,Données!$Q$2:$Q$11,""))</f>
        <v/>
      </c>
    </row>
    <row r="3272" spans="1:10" ht="24.75" customHeight="1" x14ac:dyDescent="0.25">
      <c r="A3272" s="100"/>
      <c r="B3272" s="100"/>
      <c r="C3272" s="100"/>
      <c r="D3272" s="105" t="str">
        <f>IF(OR(Historique!$B3272="",Historique!$C3272=""),"",IF(IFERROR(COUNTIF(INDEX(Données!$E$2:$Z$100,0,MATCH(Historique!$B3272,Données!$E$1:$Z$1,0)),Historique!$C3272),0)&gt;0,"OK","⚠ ERREUR"))</f>
        <v/>
      </c>
      <c r="F3272" s="148" t="b">
        <v>0</v>
      </c>
      <c r="J3272" s="2" t="str">
        <f>IF(B3272="","",_xlfn.XLOOKUP(B3272,Données!$P$2:$P$11,Données!$Q$2:$Q$11,""))</f>
        <v/>
      </c>
    </row>
    <row r="3273" spans="1:10" ht="24.75" customHeight="1" x14ac:dyDescent="0.25">
      <c r="A3273" s="100"/>
      <c r="B3273" s="100"/>
      <c r="C3273" s="100"/>
      <c r="D3273" s="105" t="str">
        <f>IF(OR(Historique!$B3273="",Historique!$C3273=""),"",IF(IFERROR(COUNTIF(INDEX(Données!$E$2:$Z$100,0,MATCH(Historique!$B3273,Données!$E$1:$Z$1,0)),Historique!$C3273),0)&gt;0,"OK","⚠ ERREUR"))</f>
        <v/>
      </c>
      <c r="F3273" s="148" t="b">
        <v>0</v>
      </c>
      <c r="J3273" s="2" t="str">
        <f>IF(B3273="","",_xlfn.XLOOKUP(B3273,Données!$P$2:$P$11,Données!$Q$2:$Q$11,""))</f>
        <v/>
      </c>
    </row>
    <row r="3274" spans="1:10" ht="24.75" customHeight="1" x14ac:dyDescent="0.25">
      <c r="A3274" s="100"/>
      <c r="B3274" s="100"/>
      <c r="C3274" s="100"/>
      <c r="D3274" s="105" t="str">
        <f>IF(OR(Historique!$B3274="",Historique!$C3274=""),"",IF(IFERROR(COUNTIF(INDEX(Données!$E$2:$Z$100,0,MATCH(Historique!$B3274,Données!$E$1:$Z$1,0)),Historique!$C3274),0)&gt;0,"OK","⚠ ERREUR"))</f>
        <v/>
      </c>
      <c r="F3274" s="148" t="b">
        <v>0</v>
      </c>
      <c r="J3274" s="2" t="str">
        <f>IF(B3274="","",_xlfn.XLOOKUP(B3274,Données!$P$2:$P$11,Données!$Q$2:$Q$11,""))</f>
        <v/>
      </c>
    </row>
    <row r="3275" spans="1:10" ht="24.75" customHeight="1" x14ac:dyDescent="0.25">
      <c r="A3275" s="100"/>
      <c r="B3275" s="100"/>
      <c r="C3275" s="100"/>
      <c r="D3275" s="105" t="str">
        <f>IF(OR(Historique!$B3275="",Historique!$C3275=""),"",IF(IFERROR(COUNTIF(INDEX(Données!$E$2:$Z$100,0,MATCH(Historique!$B3275,Données!$E$1:$Z$1,0)),Historique!$C3275),0)&gt;0,"OK","⚠ ERREUR"))</f>
        <v/>
      </c>
      <c r="F3275" s="148" t="b">
        <v>0</v>
      </c>
      <c r="J3275" s="2" t="str">
        <f>IF(B3275="","",_xlfn.XLOOKUP(B3275,Données!$P$2:$P$11,Données!$Q$2:$Q$11,""))</f>
        <v/>
      </c>
    </row>
    <row r="3276" spans="1:10" ht="24.75" customHeight="1" x14ac:dyDescent="0.25">
      <c r="A3276" s="100"/>
      <c r="B3276" s="100"/>
      <c r="C3276" s="100"/>
      <c r="D3276" s="105" t="str">
        <f>IF(OR(Historique!$B3276="",Historique!$C3276=""),"",IF(IFERROR(COUNTIF(INDEX(Données!$E$2:$Z$100,0,MATCH(Historique!$B3276,Données!$E$1:$Z$1,0)),Historique!$C3276),0)&gt;0,"OK","⚠ ERREUR"))</f>
        <v/>
      </c>
      <c r="F3276" s="148" t="b">
        <v>0</v>
      </c>
      <c r="J3276" s="2" t="str">
        <f>IF(B3276="","",_xlfn.XLOOKUP(B3276,Données!$P$2:$P$11,Données!$Q$2:$Q$11,""))</f>
        <v/>
      </c>
    </row>
    <row r="3277" spans="1:10" ht="24.75" customHeight="1" x14ac:dyDescent="0.25">
      <c r="A3277" s="100"/>
      <c r="B3277" s="100"/>
      <c r="C3277" s="100"/>
      <c r="D3277" s="105" t="str">
        <f>IF(OR(Historique!$B3277="",Historique!$C3277=""),"",IF(IFERROR(COUNTIF(INDEX(Données!$E$2:$Z$100,0,MATCH(Historique!$B3277,Données!$E$1:$Z$1,0)),Historique!$C3277),0)&gt;0,"OK","⚠ ERREUR"))</f>
        <v/>
      </c>
      <c r="F3277" s="148" t="b">
        <v>0</v>
      </c>
      <c r="J3277" s="2" t="str">
        <f>IF(B3277="","",_xlfn.XLOOKUP(B3277,Données!$P$2:$P$11,Données!$Q$2:$Q$11,""))</f>
        <v/>
      </c>
    </row>
    <row r="3278" spans="1:10" ht="24.75" customHeight="1" x14ac:dyDescent="0.25">
      <c r="A3278" s="100"/>
      <c r="B3278" s="100"/>
      <c r="C3278" s="100"/>
      <c r="D3278" s="105" t="str">
        <f>IF(OR(Historique!$B3278="",Historique!$C3278=""),"",IF(IFERROR(COUNTIF(INDEX(Données!$E$2:$Z$100,0,MATCH(Historique!$B3278,Données!$E$1:$Z$1,0)),Historique!$C3278),0)&gt;0,"OK","⚠ ERREUR"))</f>
        <v/>
      </c>
      <c r="F3278" s="148" t="b">
        <v>0</v>
      </c>
      <c r="J3278" s="2" t="str">
        <f>IF(B3278="","",_xlfn.XLOOKUP(B3278,Données!$P$2:$P$11,Données!$Q$2:$Q$11,""))</f>
        <v/>
      </c>
    </row>
    <row r="3279" spans="1:10" ht="24.75" customHeight="1" x14ac:dyDescent="0.25">
      <c r="A3279" s="100"/>
      <c r="B3279" s="100"/>
      <c r="C3279" s="100"/>
      <c r="D3279" s="105" t="str">
        <f>IF(OR(Historique!$B3279="",Historique!$C3279=""),"",IF(IFERROR(COUNTIF(INDEX(Données!$E$2:$Z$100,0,MATCH(Historique!$B3279,Données!$E$1:$Z$1,0)),Historique!$C3279),0)&gt;0,"OK","⚠ ERREUR"))</f>
        <v/>
      </c>
      <c r="F3279" s="148" t="b">
        <v>0</v>
      </c>
      <c r="J3279" s="2" t="str">
        <f>IF(B3279="","",_xlfn.XLOOKUP(B3279,Données!$P$2:$P$11,Données!$Q$2:$Q$11,""))</f>
        <v/>
      </c>
    </row>
    <row r="3280" spans="1:10" ht="24.75" customHeight="1" x14ac:dyDescent="0.25">
      <c r="A3280" s="100"/>
      <c r="B3280" s="100"/>
      <c r="C3280" s="100"/>
      <c r="D3280" s="105" t="str">
        <f>IF(OR(Historique!$B3280="",Historique!$C3280=""),"",IF(IFERROR(COUNTIF(INDEX(Données!$E$2:$Z$100,0,MATCH(Historique!$B3280,Données!$E$1:$Z$1,0)),Historique!$C3280),0)&gt;0,"OK","⚠ ERREUR"))</f>
        <v/>
      </c>
      <c r="F3280" s="148" t="b">
        <v>0</v>
      </c>
      <c r="J3280" s="2" t="str">
        <f>IF(B3280="","",_xlfn.XLOOKUP(B3280,Données!$P$2:$P$11,Données!$Q$2:$Q$11,""))</f>
        <v/>
      </c>
    </row>
    <row r="3281" spans="1:10" ht="24.75" customHeight="1" x14ac:dyDescent="0.25">
      <c r="A3281" s="100"/>
      <c r="B3281" s="100"/>
      <c r="C3281" s="100"/>
      <c r="D3281" s="105" t="str">
        <f>IF(OR(Historique!$B3281="",Historique!$C3281=""),"",IF(IFERROR(COUNTIF(INDEX(Données!$E$2:$Z$100,0,MATCH(Historique!$B3281,Données!$E$1:$Z$1,0)),Historique!$C3281),0)&gt;0,"OK","⚠ ERREUR"))</f>
        <v/>
      </c>
      <c r="F3281" s="148" t="b">
        <v>0</v>
      </c>
      <c r="J3281" s="2" t="str">
        <f>IF(B3281="","",_xlfn.XLOOKUP(B3281,Données!$P$2:$P$11,Données!$Q$2:$Q$11,""))</f>
        <v/>
      </c>
    </row>
    <row r="3282" spans="1:10" ht="24.75" customHeight="1" x14ac:dyDescent="0.25">
      <c r="A3282" s="100"/>
      <c r="B3282" s="100"/>
      <c r="C3282" s="100"/>
      <c r="D3282" s="105" t="str">
        <f>IF(OR(Historique!$B3282="",Historique!$C3282=""),"",IF(IFERROR(COUNTIF(INDEX(Données!$E$2:$Z$100,0,MATCH(Historique!$B3282,Données!$E$1:$Z$1,0)),Historique!$C3282),0)&gt;0,"OK","⚠ ERREUR"))</f>
        <v/>
      </c>
      <c r="F3282" s="148" t="b">
        <v>0</v>
      </c>
      <c r="J3282" s="2" t="str">
        <f>IF(B3282="","",_xlfn.XLOOKUP(B3282,Données!$P$2:$P$11,Données!$Q$2:$Q$11,""))</f>
        <v/>
      </c>
    </row>
    <row r="3283" spans="1:10" ht="24.75" customHeight="1" x14ac:dyDescent="0.25">
      <c r="A3283" s="100"/>
      <c r="B3283" s="100"/>
      <c r="C3283" s="100"/>
      <c r="D3283" s="105" t="str">
        <f>IF(OR(Historique!$B3283="",Historique!$C3283=""),"",IF(IFERROR(COUNTIF(INDEX(Données!$E$2:$Z$100,0,MATCH(Historique!$B3283,Données!$E$1:$Z$1,0)),Historique!$C3283),0)&gt;0,"OK","⚠ ERREUR"))</f>
        <v/>
      </c>
      <c r="F3283" s="148" t="b">
        <v>0</v>
      </c>
      <c r="J3283" s="2" t="str">
        <f>IF(B3283="","",_xlfn.XLOOKUP(B3283,Données!$P$2:$P$11,Données!$Q$2:$Q$11,""))</f>
        <v/>
      </c>
    </row>
    <row r="3284" spans="1:10" ht="24.75" customHeight="1" x14ac:dyDescent="0.25">
      <c r="A3284" s="100"/>
      <c r="B3284" s="100"/>
      <c r="C3284" s="100"/>
      <c r="D3284" s="105" t="str">
        <f>IF(OR(Historique!$B3284="",Historique!$C3284=""),"",IF(IFERROR(COUNTIF(INDEX(Données!$E$2:$Z$100,0,MATCH(Historique!$B3284,Données!$E$1:$Z$1,0)),Historique!$C3284),0)&gt;0,"OK","⚠ ERREUR"))</f>
        <v/>
      </c>
      <c r="F3284" s="148" t="b">
        <v>0</v>
      </c>
      <c r="J3284" s="2" t="str">
        <f>IF(B3284="","",_xlfn.XLOOKUP(B3284,Données!$P$2:$P$11,Données!$Q$2:$Q$11,""))</f>
        <v/>
      </c>
    </row>
    <row r="3285" spans="1:10" ht="24.75" customHeight="1" x14ac:dyDescent="0.25">
      <c r="A3285" s="100"/>
      <c r="B3285" s="100"/>
      <c r="C3285" s="100"/>
      <c r="D3285" s="105" t="str">
        <f>IF(OR(Historique!$B3285="",Historique!$C3285=""),"",IF(IFERROR(COUNTIF(INDEX(Données!$E$2:$Z$100,0,MATCH(Historique!$B3285,Données!$E$1:$Z$1,0)),Historique!$C3285),0)&gt;0,"OK","⚠ ERREUR"))</f>
        <v/>
      </c>
      <c r="F3285" s="148" t="b">
        <v>0</v>
      </c>
      <c r="J3285" s="2" t="str">
        <f>IF(B3285="","",_xlfn.XLOOKUP(B3285,Données!$P$2:$P$11,Données!$Q$2:$Q$11,""))</f>
        <v/>
      </c>
    </row>
    <row r="3286" spans="1:10" ht="24.75" customHeight="1" x14ac:dyDescent="0.25">
      <c r="A3286" s="100"/>
      <c r="B3286" s="100"/>
      <c r="C3286" s="100"/>
      <c r="D3286" s="105" t="str">
        <f>IF(OR(Historique!$B3286="",Historique!$C3286=""),"",IF(IFERROR(COUNTIF(INDEX(Données!$E$2:$Z$100,0,MATCH(Historique!$B3286,Données!$E$1:$Z$1,0)),Historique!$C3286),0)&gt;0,"OK","⚠ ERREUR"))</f>
        <v/>
      </c>
      <c r="F3286" s="148" t="b">
        <v>0</v>
      </c>
      <c r="J3286" s="2" t="str">
        <f>IF(B3286="","",_xlfn.XLOOKUP(B3286,Données!$P$2:$P$11,Données!$Q$2:$Q$11,""))</f>
        <v/>
      </c>
    </row>
    <row r="3287" spans="1:10" ht="24.75" customHeight="1" x14ac:dyDescent="0.25">
      <c r="A3287" s="100"/>
      <c r="B3287" s="100"/>
      <c r="C3287" s="100"/>
      <c r="D3287" s="105" t="str">
        <f>IF(OR(Historique!$B3287="",Historique!$C3287=""),"",IF(IFERROR(COUNTIF(INDEX(Données!$E$2:$Z$100,0,MATCH(Historique!$B3287,Données!$E$1:$Z$1,0)),Historique!$C3287),0)&gt;0,"OK","⚠ ERREUR"))</f>
        <v/>
      </c>
      <c r="F3287" s="148" t="b">
        <v>0</v>
      </c>
      <c r="J3287" s="2" t="str">
        <f>IF(B3287="","",_xlfn.XLOOKUP(B3287,Données!$P$2:$P$11,Données!$Q$2:$Q$11,""))</f>
        <v/>
      </c>
    </row>
    <row r="3288" spans="1:10" ht="24.75" customHeight="1" x14ac:dyDescent="0.25">
      <c r="A3288" s="100"/>
      <c r="B3288" s="100"/>
      <c r="C3288" s="100"/>
      <c r="D3288" s="105" t="str">
        <f>IF(OR(Historique!$B3288="",Historique!$C3288=""),"",IF(IFERROR(COUNTIF(INDEX(Données!$E$2:$Z$100,0,MATCH(Historique!$B3288,Données!$E$1:$Z$1,0)),Historique!$C3288),0)&gt;0,"OK","⚠ ERREUR"))</f>
        <v/>
      </c>
      <c r="F3288" s="148" t="b">
        <v>0</v>
      </c>
      <c r="J3288" s="2" t="str">
        <f>IF(B3288="","",_xlfn.XLOOKUP(B3288,Données!$P$2:$P$11,Données!$Q$2:$Q$11,""))</f>
        <v/>
      </c>
    </row>
    <row r="3289" spans="1:10" ht="24.75" customHeight="1" x14ac:dyDescent="0.25">
      <c r="A3289" s="100"/>
      <c r="B3289" s="100"/>
      <c r="C3289" s="100"/>
      <c r="D3289" s="105" t="str">
        <f>IF(OR(Historique!$B3289="",Historique!$C3289=""),"",IF(IFERROR(COUNTIF(INDEX(Données!$E$2:$Z$100,0,MATCH(Historique!$B3289,Données!$E$1:$Z$1,0)),Historique!$C3289),0)&gt;0,"OK","⚠ ERREUR"))</f>
        <v/>
      </c>
      <c r="F3289" s="148" t="b">
        <v>0</v>
      </c>
      <c r="J3289" s="2" t="str">
        <f>IF(B3289="","",_xlfn.XLOOKUP(B3289,Données!$P$2:$P$11,Données!$Q$2:$Q$11,""))</f>
        <v/>
      </c>
    </row>
    <row r="3290" spans="1:10" ht="24.75" customHeight="1" x14ac:dyDescent="0.25">
      <c r="A3290" s="100"/>
      <c r="B3290" s="100"/>
      <c r="C3290" s="100"/>
      <c r="D3290" s="105" t="str">
        <f>IF(OR(Historique!$B3290="",Historique!$C3290=""),"",IF(IFERROR(COUNTIF(INDEX(Données!$E$2:$Z$100,0,MATCH(Historique!$B3290,Données!$E$1:$Z$1,0)),Historique!$C3290),0)&gt;0,"OK","⚠ ERREUR"))</f>
        <v/>
      </c>
      <c r="F3290" s="148" t="b">
        <v>0</v>
      </c>
      <c r="J3290" s="2" t="str">
        <f>IF(B3290="","",_xlfn.XLOOKUP(B3290,Données!$P$2:$P$11,Données!$Q$2:$Q$11,""))</f>
        <v/>
      </c>
    </row>
    <row r="3291" spans="1:10" ht="24.75" customHeight="1" x14ac:dyDescent="0.25">
      <c r="A3291" s="100"/>
      <c r="B3291" s="100"/>
      <c r="C3291" s="100"/>
      <c r="D3291" s="105" t="str">
        <f>IF(OR(Historique!$B3291="",Historique!$C3291=""),"",IF(IFERROR(COUNTIF(INDEX(Données!$E$2:$Z$100,0,MATCH(Historique!$B3291,Données!$E$1:$Z$1,0)),Historique!$C3291),0)&gt;0,"OK","⚠ ERREUR"))</f>
        <v/>
      </c>
      <c r="F3291" s="148" t="b">
        <v>0</v>
      </c>
      <c r="J3291" s="2" t="str">
        <f>IF(B3291="","",_xlfn.XLOOKUP(B3291,Données!$P$2:$P$11,Données!$Q$2:$Q$11,""))</f>
        <v/>
      </c>
    </row>
    <row r="3292" spans="1:10" ht="24.75" customHeight="1" x14ac:dyDescent="0.25">
      <c r="A3292" s="100"/>
      <c r="B3292" s="100"/>
      <c r="C3292" s="100"/>
      <c r="D3292" s="105" t="str">
        <f>IF(OR(Historique!$B3292="",Historique!$C3292=""),"",IF(IFERROR(COUNTIF(INDEX(Données!$E$2:$Z$100,0,MATCH(Historique!$B3292,Données!$E$1:$Z$1,0)),Historique!$C3292),0)&gt;0,"OK","⚠ ERREUR"))</f>
        <v/>
      </c>
      <c r="F3292" s="148" t="b">
        <v>0</v>
      </c>
      <c r="J3292" s="2" t="str">
        <f>IF(B3292="","",_xlfn.XLOOKUP(B3292,Données!$P$2:$P$11,Données!$Q$2:$Q$11,""))</f>
        <v/>
      </c>
    </row>
    <row r="3293" spans="1:10" ht="24.75" customHeight="1" x14ac:dyDescent="0.25">
      <c r="A3293" s="100"/>
      <c r="B3293" s="100"/>
      <c r="C3293" s="100"/>
      <c r="D3293" s="105" t="str">
        <f>IF(OR(Historique!$B3293="",Historique!$C3293=""),"",IF(IFERROR(COUNTIF(INDEX(Données!$E$2:$Z$100,0,MATCH(Historique!$B3293,Données!$E$1:$Z$1,0)),Historique!$C3293),0)&gt;0,"OK","⚠ ERREUR"))</f>
        <v/>
      </c>
      <c r="F3293" s="148" t="b">
        <v>0</v>
      </c>
      <c r="J3293" s="2" t="str">
        <f>IF(B3293="","",_xlfn.XLOOKUP(B3293,Données!$P$2:$P$11,Données!$Q$2:$Q$11,""))</f>
        <v/>
      </c>
    </row>
    <row r="3294" spans="1:10" ht="24.75" customHeight="1" x14ac:dyDescent="0.25">
      <c r="A3294" s="100"/>
      <c r="B3294" s="100"/>
      <c r="C3294" s="100"/>
      <c r="D3294" s="105" t="str">
        <f>IF(OR(Historique!$B3294="",Historique!$C3294=""),"",IF(IFERROR(COUNTIF(INDEX(Données!$E$2:$Z$100,0,MATCH(Historique!$B3294,Données!$E$1:$Z$1,0)),Historique!$C3294),0)&gt;0,"OK","⚠ ERREUR"))</f>
        <v/>
      </c>
      <c r="F3294" s="148" t="b">
        <v>0</v>
      </c>
      <c r="J3294" s="2" t="str">
        <f>IF(B3294="","",_xlfn.XLOOKUP(B3294,Données!$P$2:$P$11,Données!$Q$2:$Q$11,""))</f>
        <v/>
      </c>
    </row>
    <row r="3295" spans="1:10" ht="24.75" customHeight="1" x14ac:dyDescent="0.25">
      <c r="A3295" s="100"/>
      <c r="B3295" s="100"/>
      <c r="C3295" s="100"/>
      <c r="D3295" s="105" t="str">
        <f>IF(OR(Historique!$B3295="",Historique!$C3295=""),"",IF(IFERROR(COUNTIF(INDEX(Données!$E$2:$Z$100,0,MATCH(Historique!$B3295,Données!$E$1:$Z$1,0)),Historique!$C3295),0)&gt;0,"OK","⚠ ERREUR"))</f>
        <v/>
      </c>
      <c r="F3295" s="148" t="b">
        <v>0</v>
      </c>
      <c r="J3295" s="2" t="str">
        <f>IF(B3295="","",_xlfn.XLOOKUP(B3295,Données!$P$2:$P$11,Données!$Q$2:$Q$11,""))</f>
        <v/>
      </c>
    </row>
    <row r="3296" spans="1:10" ht="24.75" customHeight="1" x14ac:dyDescent="0.25">
      <c r="A3296" s="100"/>
      <c r="B3296" s="100"/>
      <c r="C3296" s="100"/>
      <c r="D3296" s="105" t="str">
        <f>IF(OR(Historique!$B3296="",Historique!$C3296=""),"",IF(IFERROR(COUNTIF(INDEX(Données!$E$2:$Z$100,0,MATCH(Historique!$B3296,Données!$E$1:$Z$1,0)),Historique!$C3296),0)&gt;0,"OK","⚠ ERREUR"))</f>
        <v/>
      </c>
      <c r="F3296" s="148" t="b">
        <v>0</v>
      </c>
      <c r="J3296" s="2" t="str">
        <f>IF(B3296="","",_xlfn.XLOOKUP(B3296,Données!$P$2:$P$11,Données!$Q$2:$Q$11,""))</f>
        <v/>
      </c>
    </row>
    <row r="3297" spans="1:10" ht="24.75" customHeight="1" x14ac:dyDescent="0.25">
      <c r="A3297" s="100"/>
      <c r="B3297" s="100"/>
      <c r="C3297" s="100"/>
      <c r="D3297" s="105" t="str">
        <f>IF(OR(Historique!$B3297="",Historique!$C3297=""),"",IF(IFERROR(COUNTIF(INDEX(Données!$E$2:$Z$100,0,MATCH(Historique!$B3297,Données!$E$1:$Z$1,0)),Historique!$C3297),0)&gt;0,"OK","⚠ ERREUR"))</f>
        <v/>
      </c>
      <c r="F3297" s="148" t="b">
        <v>0</v>
      </c>
      <c r="J3297" s="2" t="str">
        <f>IF(B3297="","",_xlfn.XLOOKUP(B3297,Données!$P$2:$P$11,Données!$Q$2:$Q$11,""))</f>
        <v/>
      </c>
    </row>
    <row r="3298" spans="1:10" ht="24.75" customHeight="1" x14ac:dyDescent="0.25">
      <c r="A3298" s="100"/>
      <c r="B3298" s="100"/>
      <c r="C3298" s="100"/>
      <c r="D3298" s="105" t="str">
        <f>IF(OR(Historique!$B3298="",Historique!$C3298=""),"",IF(IFERROR(COUNTIF(INDEX(Données!$E$2:$Z$100,0,MATCH(Historique!$B3298,Données!$E$1:$Z$1,0)),Historique!$C3298),0)&gt;0,"OK","⚠ ERREUR"))</f>
        <v/>
      </c>
      <c r="F3298" s="148" t="b">
        <v>0</v>
      </c>
      <c r="J3298" s="2" t="str">
        <f>IF(B3298="","",_xlfn.XLOOKUP(B3298,Données!$P$2:$P$11,Données!$Q$2:$Q$11,""))</f>
        <v/>
      </c>
    </row>
    <row r="3299" spans="1:10" ht="24.75" customHeight="1" x14ac:dyDescent="0.25">
      <c r="A3299" s="100"/>
      <c r="B3299" s="100"/>
      <c r="C3299" s="100"/>
      <c r="D3299" s="105" t="str">
        <f>IF(OR(Historique!$B3299="",Historique!$C3299=""),"",IF(IFERROR(COUNTIF(INDEX(Données!$E$2:$Z$100,0,MATCH(Historique!$B3299,Données!$E$1:$Z$1,0)),Historique!$C3299),0)&gt;0,"OK","⚠ ERREUR"))</f>
        <v/>
      </c>
      <c r="F3299" s="148" t="b">
        <v>0</v>
      </c>
      <c r="J3299" s="2" t="str">
        <f>IF(B3299="","",_xlfn.XLOOKUP(B3299,Données!$P$2:$P$11,Données!$Q$2:$Q$11,""))</f>
        <v/>
      </c>
    </row>
    <row r="3300" spans="1:10" ht="24.75" customHeight="1" x14ac:dyDescent="0.25">
      <c r="A3300" s="100"/>
      <c r="B3300" s="100"/>
      <c r="C3300" s="100"/>
      <c r="D3300" s="105" t="str">
        <f>IF(OR(Historique!$B3300="",Historique!$C3300=""),"",IF(IFERROR(COUNTIF(INDEX(Données!$E$2:$Z$100,0,MATCH(Historique!$B3300,Données!$E$1:$Z$1,0)),Historique!$C3300),0)&gt;0,"OK","⚠ ERREUR"))</f>
        <v/>
      </c>
      <c r="F3300" s="148" t="b">
        <v>0</v>
      </c>
      <c r="J3300" s="2" t="str">
        <f>IF(B3300="","",_xlfn.XLOOKUP(B3300,Données!$P$2:$P$11,Données!$Q$2:$Q$11,""))</f>
        <v/>
      </c>
    </row>
    <row r="3301" spans="1:10" ht="24.75" customHeight="1" x14ac:dyDescent="0.25">
      <c r="A3301" s="100"/>
      <c r="B3301" s="100"/>
      <c r="C3301" s="100"/>
      <c r="D3301" s="105" t="str">
        <f>IF(OR(Historique!$B3301="",Historique!$C3301=""),"",IF(IFERROR(COUNTIF(INDEX(Données!$E$2:$Z$100,0,MATCH(Historique!$B3301,Données!$E$1:$Z$1,0)),Historique!$C3301),0)&gt;0,"OK","⚠ ERREUR"))</f>
        <v/>
      </c>
      <c r="F3301" s="148" t="b">
        <v>0</v>
      </c>
      <c r="J3301" s="2" t="str">
        <f>IF(B3301="","",_xlfn.XLOOKUP(B3301,Données!$P$2:$P$11,Données!$Q$2:$Q$11,""))</f>
        <v/>
      </c>
    </row>
    <row r="3302" spans="1:10" ht="24.75" customHeight="1" x14ac:dyDescent="0.25">
      <c r="A3302" s="100"/>
      <c r="B3302" s="100"/>
      <c r="C3302" s="100"/>
      <c r="D3302" s="105" t="str">
        <f>IF(OR(Historique!$B3302="",Historique!$C3302=""),"",IF(IFERROR(COUNTIF(INDEX(Données!$E$2:$Z$100,0,MATCH(Historique!$B3302,Données!$E$1:$Z$1,0)),Historique!$C3302),0)&gt;0,"OK","⚠ ERREUR"))</f>
        <v/>
      </c>
      <c r="F3302" s="148" t="b">
        <v>0</v>
      </c>
      <c r="J3302" s="2" t="str">
        <f>IF(B3302="","",_xlfn.XLOOKUP(B3302,Données!$P$2:$P$11,Données!$Q$2:$Q$11,""))</f>
        <v/>
      </c>
    </row>
    <row r="3303" spans="1:10" ht="24.75" customHeight="1" x14ac:dyDescent="0.25">
      <c r="A3303" s="100"/>
      <c r="B3303" s="100"/>
      <c r="C3303" s="100"/>
      <c r="D3303" s="105" t="str">
        <f>IF(OR(Historique!$B3303="",Historique!$C3303=""),"",IF(IFERROR(COUNTIF(INDEX(Données!$E$2:$Z$100,0,MATCH(Historique!$B3303,Données!$E$1:$Z$1,0)),Historique!$C3303),0)&gt;0,"OK","⚠ ERREUR"))</f>
        <v/>
      </c>
      <c r="F3303" s="148" t="b">
        <v>0</v>
      </c>
      <c r="J3303" s="2" t="str">
        <f>IF(B3303="","",_xlfn.XLOOKUP(B3303,Données!$P$2:$P$11,Données!$Q$2:$Q$11,""))</f>
        <v/>
      </c>
    </row>
    <row r="3304" spans="1:10" ht="24.75" customHeight="1" x14ac:dyDescent="0.25">
      <c r="A3304" s="100"/>
      <c r="B3304" s="100"/>
      <c r="C3304" s="100"/>
      <c r="D3304" s="105" t="str">
        <f>IF(OR(Historique!$B3304="",Historique!$C3304=""),"",IF(IFERROR(COUNTIF(INDEX(Données!$E$2:$Z$100,0,MATCH(Historique!$B3304,Données!$E$1:$Z$1,0)),Historique!$C3304),0)&gt;0,"OK","⚠ ERREUR"))</f>
        <v/>
      </c>
      <c r="F3304" s="148" t="b">
        <v>0</v>
      </c>
      <c r="J3304" s="2" t="str">
        <f>IF(B3304="","",_xlfn.XLOOKUP(B3304,Données!$P$2:$P$11,Données!$Q$2:$Q$11,""))</f>
        <v/>
      </c>
    </row>
    <row r="3305" spans="1:10" ht="24.75" customHeight="1" x14ac:dyDescent="0.25">
      <c r="A3305" s="100"/>
      <c r="B3305" s="100"/>
      <c r="C3305" s="100"/>
      <c r="D3305" s="105" t="str">
        <f>IF(OR(Historique!$B3305="",Historique!$C3305=""),"",IF(IFERROR(COUNTIF(INDEX(Données!$E$2:$Z$100,0,MATCH(Historique!$B3305,Données!$E$1:$Z$1,0)),Historique!$C3305),0)&gt;0,"OK","⚠ ERREUR"))</f>
        <v/>
      </c>
      <c r="F3305" s="148" t="b">
        <v>0</v>
      </c>
      <c r="J3305" s="2" t="str">
        <f>IF(B3305="","",_xlfn.XLOOKUP(B3305,Données!$P$2:$P$11,Données!$Q$2:$Q$11,""))</f>
        <v/>
      </c>
    </row>
    <row r="3306" spans="1:10" ht="24.75" customHeight="1" x14ac:dyDescent="0.25">
      <c r="A3306" s="100"/>
      <c r="B3306" s="100"/>
      <c r="C3306" s="100"/>
      <c r="D3306" s="105" t="str">
        <f>IF(OR(Historique!$B3306="",Historique!$C3306=""),"",IF(IFERROR(COUNTIF(INDEX(Données!$E$2:$Z$100,0,MATCH(Historique!$B3306,Données!$E$1:$Z$1,0)),Historique!$C3306),0)&gt;0,"OK","⚠ ERREUR"))</f>
        <v/>
      </c>
      <c r="F3306" s="148" t="b">
        <v>0</v>
      </c>
      <c r="J3306" s="2" t="str">
        <f>IF(B3306="","",_xlfn.XLOOKUP(B3306,Données!$P$2:$P$11,Données!$Q$2:$Q$11,""))</f>
        <v/>
      </c>
    </row>
    <row r="3307" spans="1:10" ht="24.75" customHeight="1" x14ac:dyDescent="0.25">
      <c r="A3307" s="100"/>
      <c r="B3307" s="100"/>
      <c r="C3307" s="100"/>
      <c r="D3307" s="105" t="str">
        <f>IF(OR(Historique!$B3307="",Historique!$C3307=""),"",IF(IFERROR(COUNTIF(INDEX(Données!$E$2:$Z$100,0,MATCH(Historique!$B3307,Données!$E$1:$Z$1,0)),Historique!$C3307),0)&gt;0,"OK","⚠ ERREUR"))</f>
        <v/>
      </c>
      <c r="F3307" s="148" t="b">
        <v>0</v>
      </c>
      <c r="J3307" s="2" t="str">
        <f>IF(B3307="","",_xlfn.XLOOKUP(B3307,Données!$P$2:$P$11,Données!$Q$2:$Q$11,""))</f>
        <v/>
      </c>
    </row>
    <row r="3308" spans="1:10" ht="24.75" customHeight="1" x14ac:dyDescent="0.25">
      <c r="A3308" s="100"/>
      <c r="B3308" s="100"/>
      <c r="C3308" s="100"/>
      <c r="D3308" s="105" t="str">
        <f>IF(OR(Historique!$B3308="",Historique!$C3308=""),"",IF(IFERROR(COUNTIF(INDEX(Données!$E$2:$Z$100,0,MATCH(Historique!$B3308,Données!$E$1:$Z$1,0)),Historique!$C3308),0)&gt;0,"OK","⚠ ERREUR"))</f>
        <v/>
      </c>
      <c r="F3308" s="148" t="b">
        <v>0</v>
      </c>
      <c r="J3308" s="2" t="str">
        <f>IF(B3308="","",_xlfn.XLOOKUP(B3308,Données!$P$2:$P$11,Données!$Q$2:$Q$11,""))</f>
        <v/>
      </c>
    </row>
    <row r="3309" spans="1:10" ht="24.75" customHeight="1" x14ac:dyDescent="0.25">
      <c r="A3309" s="100"/>
      <c r="B3309" s="100"/>
      <c r="C3309" s="100"/>
      <c r="D3309" s="105" t="str">
        <f>IF(OR(Historique!$B3309="",Historique!$C3309=""),"",IF(IFERROR(COUNTIF(INDEX(Données!$E$2:$Z$100,0,MATCH(Historique!$B3309,Données!$E$1:$Z$1,0)),Historique!$C3309),0)&gt;0,"OK","⚠ ERREUR"))</f>
        <v/>
      </c>
      <c r="F3309" s="148" t="b">
        <v>0</v>
      </c>
      <c r="J3309" s="2" t="str">
        <f>IF(B3309="","",_xlfn.XLOOKUP(B3309,Données!$P$2:$P$11,Données!$Q$2:$Q$11,""))</f>
        <v/>
      </c>
    </row>
    <row r="3310" spans="1:10" ht="24.75" customHeight="1" x14ac:dyDescent="0.25">
      <c r="A3310" s="100"/>
      <c r="B3310" s="100"/>
      <c r="C3310" s="100"/>
      <c r="D3310" s="105" t="str">
        <f>IF(OR(Historique!$B3310="",Historique!$C3310=""),"",IF(IFERROR(COUNTIF(INDEX(Données!$E$2:$Z$100,0,MATCH(Historique!$B3310,Données!$E$1:$Z$1,0)),Historique!$C3310),0)&gt;0,"OK","⚠ ERREUR"))</f>
        <v/>
      </c>
      <c r="F3310" s="148" t="b">
        <v>0</v>
      </c>
      <c r="J3310" s="2" t="str">
        <f>IF(B3310="","",_xlfn.XLOOKUP(B3310,Données!$P$2:$P$11,Données!$Q$2:$Q$11,""))</f>
        <v/>
      </c>
    </row>
    <row r="3311" spans="1:10" ht="24.75" customHeight="1" x14ac:dyDescent="0.25">
      <c r="A3311" s="100"/>
      <c r="B3311" s="100"/>
      <c r="C3311" s="100"/>
      <c r="D3311" s="105" t="str">
        <f>IF(OR(Historique!$B3311="",Historique!$C3311=""),"",IF(IFERROR(COUNTIF(INDEX(Données!$E$2:$Z$100,0,MATCH(Historique!$B3311,Données!$E$1:$Z$1,0)),Historique!$C3311),0)&gt;0,"OK","⚠ ERREUR"))</f>
        <v/>
      </c>
      <c r="F3311" s="148" t="b">
        <v>0</v>
      </c>
      <c r="J3311" s="2" t="str">
        <f>IF(B3311="","",_xlfn.XLOOKUP(B3311,Données!$P$2:$P$11,Données!$Q$2:$Q$11,""))</f>
        <v/>
      </c>
    </row>
    <row r="3312" spans="1:10" ht="24.75" customHeight="1" x14ac:dyDescent="0.25">
      <c r="A3312" s="100"/>
      <c r="B3312" s="100"/>
      <c r="C3312" s="100"/>
      <c r="D3312" s="105" t="str">
        <f>IF(OR(Historique!$B3312="",Historique!$C3312=""),"",IF(IFERROR(COUNTIF(INDEX(Données!$E$2:$Z$100,0,MATCH(Historique!$B3312,Données!$E$1:$Z$1,0)),Historique!$C3312),0)&gt;0,"OK","⚠ ERREUR"))</f>
        <v/>
      </c>
      <c r="F3312" s="148" t="b">
        <v>0</v>
      </c>
      <c r="J3312" s="2" t="str">
        <f>IF(B3312="","",_xlfn.XLOOKUP(B3312,Données!$P$2:$P$11,Données!$Q$2:$Q$11,""))</f>
        <v/>
      </c>
    </row>
    <row r="3313" spans="1:10" ht="24.75" customHeight="1" x14ac:dyDescent="0.25">
      <c r="A3313" s="100"/>
      <c r="B3313" s="100"/>
      <c r="C3313" s="100"/>
      <c r="D3313" s="105" t="str">
        <f>IF(OR(Historique!$B3313="",Historique!$C3313=""),"",IF(IFERROR(COUNTIF(INDEX(Données!$E$2:$Z$100,0,MATCH(Historique!$B3313,Données!$E$1:$Z$1,0)),Historique!$C3313),0)&gt;0,"OK","⚠ ERREUR"))</f>
        <v/>
      </c>
      <c r="F3313" s="148" t="b">
        <v>0</v>
      </c>
      <c r="J3313" s="2" t="str">
        <f>IF(B3313="","",_xlfn.XLOOKUP(B3313,Données!$P$2:$P$11,Données!$Q$2:$Q$11,""))</f>
        <v/>
      </c>
    </row>
    <row r="3314" spans="1:10" ht="24.75" customHeight="1" x14ac:dyDescent="0.25">
      <c r="A3314" s="100"/>
      <c r="B3314" s="100"/>
      <c r="C3314" s="100"/>
      <c r="D3314" s="105" t="str">
        <f>IF(OR(Historique!$B3314="",Historique!$C3314=""),"",IF(IFERROR(COUNTIF(INDEX(Données!$E$2:$Z$100,0,MATCH(Historique!$B3314,Données!$E$1:$Z$1,0)),Historique!$C3314),0)&gt;0,"OK","⚠ ERREUR"))</f>
        <v/>
      </c>
      <c r="F3314" s="148" t="b">
        <v>0</v>
      </c>
      <c r="J3314" s="2" t="str">
        <f>IF(B3314="","",_xlfn.XLOOKUP(B3314,Données!$P$2:$P$11,Données!$Q$2:$Q$11,""))</f>
        <v/>
      </c>
    </row>
    <row r="3315" spans="1:10" ht="24.75" customHeight="1" x14ac:dyDescent="0.25">
      <c r="A3315" s="100"/>
      <c r="B3315" s="100"/>
      <c r="C3315" s="100"/>
      <c r="D3315" s="105" t="str">
        <f>IF(OR(Historique!$B3315="",Historique!$C3315=""),"",IF(IFERROR(COUNTIF(INDEX(Données!$E$2:$Z$100,0,MATCH(Historique!$B3315,Données!$E$1:$Z$1,0)),Historique!$C3315),0)&gt;0,"OK","⚠ ERREUR"))</f>
        <v/>
      </c>
      <c r="F3315" s="148" t="b">
        <v>0</v>
      </c>
      <c r="J3315" s="2" t="str">
        <f>IF(B3315="","",_xlfn.XLOOKUP(B3315,Données!$P$2:$P$11,Données!$Q$2:$Q$11,""))</f>
        <v/>
      </c>
    </row>
    <row r="3316" spans="1:10" ht="24.75" customHeight="1" x14ac:dyDescent="0.25">
      <c r="A3316" s="100"/>
      <c r="B3316" s="100"/>
      <c r="C3316" s="100"/>
      <c r="D3316" s="105" t="str">
        <f>IF(OR(Historique!$B3316="",Historique!$C3316=""),"",IF(IFERROR(COUNTIF(INDEX(Données!$E$2:$Z$100,0,MATCH(Historique!$B3316,Données!$E$1:$Z$1,0)),Historique!$C3316),0)&gt;0,"OK","⚠ ERREUR"))</f>
        <v/>
      </c>
      <c r="F3316" s="148" t="b">
        <v>0</v>
      </c>
      <c r="J3316" s="2" t="str">
        <f>IF(B3316="","",_xlfn.XLOOKUP(B3316,Données!$P$2:$P$11,Données!$Q$2:$Q$11,""))</f>
        <v/>
      </c>
    </row>
    <row r="3317" spans="1:10" ht="24.75" customHeight="1" x14ac:dyDescent="0.25">
      <c r="A3317" s="100"/>
      <c r="B3317" s="100"/>
      <c r="C3317" s="100"/>
      <c r="D3317" s="105" t="str">
        <f>IF(OR(Historique!$B3317="",Historique!$C3317=""),"",IF(IFERROR(COUNTIF(INDEX(Données!$E$2:$Z$100,0,MATCH(Historique!$B3317,Données!$E$1:$Z$1,0)),Historique!$C3317),0)&gt;0,"OK","⚠ ERREUR"))</f>
        <v/>
      </c>
      <c r="F3317" s="148" t="b">
        <v>0</v>
      </c>
      <c r="J3317" s="2" t="str">
        <f>IF(B3317="","",_xlfn.XLOOKUP(B3317,Données!$P$2:$P$11,Données!$Q$2:$Q$11,""))</f>
        <v/>
      </c>
    </row>
    <row r="3318" spans="1:10" ht="24.75" customHeight="1" x14ac:dyDescent="0.25">
      <c r="A3318" s="100"/>
      <c r="B3318" s="100"/>
      <c r="C3318" s="100"/>
      <c r="D3318" s="105" t="str">
        <f>IF(OR(Historique!$B3318="",Historique!$C3318=""),"",IF(IFERROR(COUNTIF(INDEX(Données!$E$2:$Z$100,0,MATCH(Historique!$B3318,Données!$E$1:$Z$1,0)),Historique!$C3318),0)&gt;0,"OK","⚠ ERREUR"))</f>
        <v/>
      </c>
      <c r="F3318" s="148" t="b">
        <v>0</v>
      </c>
      <c r="J3318" s="2" t="str">
        <f>IF(B3318="","",_xlfn.XLOOKUP(B3318,Données!$P$2:$P$11,Données!$Q$2:$Q$11,""))</f>
        <v/>
      </c>
    </row>
    <row r="3319" spans="1:10" ht="24.75" customHeight="1" x14ac:dyDescent="0.25">
      <c r="A3319" s="100"/>
      <c r="B3319" s="100"/>
      <c r="C3319" s="100"/>
      <c r="D3319" s="105" t="str">
        <f>IF(OR(Historique!$B3319="",Historique!$C3319=""),"",IF(IFERROR(COUNTIF(INDEX(Données!$E$2:$Z$100,0,MATCH(Historique!$B3319,Données!$E$1:$Z$1,0)),Historique!$C3319),0)&gt;0,"OK","⚠ ERREUR"))</f>
        <v/>
      </c>
      <c r="F3319" s="148" t="b">
        <v>0</v>
      </c>
      <c r="J3319" s="2" t="str">
        <f>IF(B3319="","",_xlfn.XLOOKUP(B3319,Données!$P$2:$P$11,Données!$Q$2:$Q$11,""))</f>
        <v/>
      </c>
    </row>
    <row r="3320" spans="1:10" ht="24.75" customHeight="1" x14ac:dyDescent="0.25">
      <c r="A3320" s="100"/>
      <c r="B3320" s="100"/>
      <c r="C3320" s="100"/>
      <c r="D3320" s="105" t="str">
        <f>IF(OR(Historique!$B3320="",Historique!$C3320=""),"",IF(IFERROR(COUNTIF(INDEX(Données!$E$2:$Z$100,0,MATCH(Historique!$B3320,Données!$E$1:$Z$1,0)),Historique!$C3320),0)&gt;0,"OK","⚠ ERREUR"))</f>
        <v/>
      </c>
      <c r="F3320" s="148" t="b">
        <v>0</v>
      </c>
      <c r="J3320" s="2" t="str">
        <f>IF(B3320="","",_xlfn.XLOOKUP(B3320,Données!$P$2:$P$11,Données!$Q$2:$Q$11,""))</f>
        <v/>
      </c>
    </row>
    <row r="3321" spans="1:10" ht="24.75" customHeight="1" x14ac:dyDescent="0.25">
      <c r="A3321" s="100"/>
      <c r="B3321" s="100"/>
      <c r="C3321" s="100"/>
      <c r="D3321" s="105" t="str">
        <f>IF(OR(Historique!$B3321="",Historique!$C3321=""),"",IF(IFERROR(COUNTIF(INDEX(Données!$E$2:$Z$100,0,MATCH(Historique!$B3321,Données!$E$1:$Z$1,0)),Historique!$C3321),0)&gt;0,"OK","⚠ ERREUR"))</f>
        <v/>
      </c>
      <c r="F3321" s="148" t="b">
        <v>0</v>
      </c>
      <c r="J3321" s="2" t="str">
        <f>IF(B3321="","",_xlfn.XLOOKUP(B3321,Données!$P$2:$P$11,Données!$Q$2:$Q$11,""))</f>
        <v/>
      </c>
    </row>
    <row r="3322" spans="1:10" ht="24.75" customHeight="1" x14ac:dyDescent="0.25">
      <c r="A3322" s="100"/>
      <c r="B3322" s="100"/>
      <c r="C3322" s="100"/>
      <c r="D3322" s="105" t="str">
        <f>IF(OR(Historique!$B3322="",Historique!$C3322=""),"",IF(IFERROR(COUNTIF(INDEX(Données!$E$2:$Z$100,0,MATCH(Historique!$B3322,Données!$E$1:$Z$1,0)),Historique!$C3322),0)&gt;0,"OK","⚠ ERREUR"))</f>
        <v/>
      </c>
      <c r="F3322" s="148" t="b">
        <v>0</v>
      </c>
      <c r="J3322" s="2" t="str">
        <f>IF(B3322="","",_xlfn.XLOOKUP(B3322,Données!$P$2:$P$11,Données!$Q$2:$Q$11,""))</f>
        <v/>
      </c>
    </row>
    <row r="3323" spans="1:10" ht="24.75" customHeight="1" x14ac:dyDescent="0.25">
      <c r="A3323" s="100"/>
      <c r="B3323" s="100"/>
      <c r="C3323" s="100"/>
      <c r="D3323" s="105" t="str">
        <f>IF(OR(Historique!$B3323="",Historique!$C3323=""),"",IF(IFERROR(COUNTIF(INDEX(Données!$E$2:$Z$100,0,MATCH(Historique!$B3323,Données!$E$1:$Z$1,0)),Historique!$C3323),0)&gt;0,"OK","⚠ ERREUR"))</f>
        <v/>
      </c>
      <c r="F3323" s="148" t="b">
        <v>0</v>
      </c>
      <c r="J3323" s="2" t="str">
        <f>IF(B3323="","",_xlfn.XLOOKUP(B3323,Données!$P$2:$P$11,Données!$Q$2:$Q$11,""))</f>
        <v/>
      </c>
    </row>
    <row r="3324" spans="1:10" ht="24.75" customHeight="1" x14ac:dyDescent="0.25">
      <c r="A3324" s="100"/>
      <c r="B3324" s="100"/>
      <c r="C3324" s="100"/>
      <c r="D3324" s="105" t="str">
        <f>IF(OR(Historique!$B3324="",Historique!$C3324=""),"",IF(IFERROR(COUNTIF(INDEX(Données!$E$2:$Z$100,0,MATCH(Historique!$B3324,Données!$E$1:$Z$1,0)),Historique!$C3324),0)&gt;0,"OK","⚠ ERREUR"))</f>
        <v/>
      </c>
      <c r="F3324" s="148" t="b">
        <v>0</v>
      </c>
      <c r="J3324" s="2" t="str">
        <f>IF(B3324="","",_xlfn.XLOOKUP(B3324,Données!$P$2:$P$11,Données!$Q$2:$Q$11,""))</f>
        <v/>
      </c>
    </row>
    <row r="3325" spans="1:10" ht="24.75" customHeight="1" x14ac:dyDescent="0.25">
      <c r="A3325" s="100"/>
      <c r="B3325" s="100"/>
      <c r="C3325" s="100"/>
      <c r="D3325" s="105" t="str">
        <f>IF(OR(Historique!$B3325="",Historique!$C3325=""),"",IF(IFERROR(COUNTIF(INDEX(Données!$E$2:$Z$100,0,MATCH(Historique!$B3325,Données!$E$1:$Z$1,0)),Historique!$C3325),0)&gt;0,"OK","⚠ ERREUR"))</f>
        <v/>
      </c>
      <c r="F3325" s="148" t="b">
        <v>0</v>
      </c>
      <c r="J3325" s="2" t="str">
        <f>IF(B3325="","",_xlfn.XLOOKUP(B3325,Données!$P$2:$P$11,Données!$Q$2:$Q$11,""))</f>
        <v/>
      </c>
    </row>
    <row r="3326" spans="1:10" ht="24.75" customHeight="1" x14ac:dyDescent="0.25">
      <c r="A3326" s="100"/>
      <c r="B3326" s="100"/>
      <c r="C3326" s="100"/>
      <c r="D3326" s="105" t="str">
        <f>IF(OR(Historique!$B3326="",Historique!$C3326=""),"",IF(IFERROR(COUNTIF(INDEX(Données!$E$2:$Z$100,0,MATCH(Historique!$B3326,Données!$E$1:$Z$1,0)),Historique!$C3326),0)&gt;0,"OK","⚠ ERREUR"))</f>
        <v/>
      </c>
      <c r="F3326" s="148" t="b">
        <v>0</v>
      </c>
      <c r="J3326" s="2" t="str">
        <f>IF(B3326="","",_xlfn.XLOOKUP(B3326,Données!$P$2:$P$11,Données!$Q$2:$Q$11,""))</f>
        <v/>
      </c>
    </row>
    <row r="3327" spans="1:10" ht="24.75" customHeight="1" x14ac:dyDescent="0.25">
      <c r="A3327" s="100"/>
      <c r="B3327" s="100"/>
      <c r="C3327" s="100"/>
      <c r="D3327" s="105" t="str">
        <f>IF(OR(Historique!$B3327="",Historique!$C3327=""),"",IF(IFERROR(COUNTIF(INDEX(Données!$E$2:$Z$100,0,MATCH(Historique!$B3327,Données!$E$1:$Z$1,0)),Historique!$C3327),0)&gt;0,"OK","⚠ ERREUR"))</f>
        <v/>
      </c>
      <c r="F3327" s="148" t="b">
        <v>0</v>
      </c>
      <c r="J3327" s="2" t="str">
        <f>IF(B3327="","",_xlfn.XLOOKUP(B3327,Données!$P$2:$P$11,Données!$Q$2:$Q$11,""))</f>
        <v/>
      </c>
    </row>
    <row r="3328" spans="1:10" ht="24.75" customHeight="1" x14ac:dyDescent="0.25">
      <c r="A3328" s="100"/>
      <c r="B3328" s="100"/>
      <c r="C3328" s="100"/>
      <c r="D3328" s="105" t="str">
        <f>IF(OR(Historique!$B3328="",Historique!$C3328=""),"",IF(IFERROR(COUNTIF(INDEX(Données!$E$2:$Z$100,0,MATCH(Historique!$B3328,Données!$E$1:$Z$1,0)),Historique!$C3328),0)&gt;0,"OK","⚠ ERREUR"))</f>
        <v/>
      </c>
      <c r="F3328" s="148" t="b">
        <v>0</v>
      </c>
      <c r="J3328" s="2" t="str">
        <f>IF(B3328="","",_xlfn.XLOOKUP(B3328,Données!$P$2:$P$11,Données!$Q$2:$Q$11,""))</f>
        <v/>
      </c>
    </row>
    <row r="3329" spans="1:10" ht="24.75" customHeight="1" x14ac:dyDescent="0.25">
      <c r="A3329" s="100"/>
      <c r="B3329" s="100"/>
      <c r="C3329" s="100"/>
      <c r="D3329" s="105" t="str">
        <f>IF(OR(Historique!$B3329="",Historique!$C3329=""),"",IF(IFERROR(COUNTIF(INDEX(Données!$E$2:$Z$100,0,MATCH(Historique!$B3329,Données!$E$1:$Z$1,0)),Historique!$C3329),0)&gt;0,"OK","⚠ ERREUR"))</f>
        <v/>
      </c>
      <c r="F3329" s="148" t="b">
        <v>0</v>
      </c>
      <c r="J3329" s="2" t="str">
        <f>IF(B3329="","",_xlfn.XLOOKUP(B3329,Données!$P$2:$P$11,Données!$Q$2:$Q$11,""))</f>
        <v/>
      </c>
    </row>
    <row r="3330" spans="1:10" ht="24.75" customHeight="1" x14ac:dyDescent="0.25">
      <c r="A3330" s="100"/>
      <c r="B3330" s="100"/>
      <c r="C3330" s="100"/>
      <c r="D3330" s="105" t="str">
        <f>IF(OR(Historique!$B3330="",Historique!$C3330=""),"",IF(IFERROR(COUNTIF(INDEX(Données!$E$2:$Z$100,0,MATCH(Historique!$B3330,Données!$E$1:$Z$1,0)),Historique!$C3330),0)&gt;0,"OK","⚠ ERREUR"))</f>
        <v/>
      </c>
      <c r="F3330" s="148" t="b">
        <v>0</v>
      </c>
      <c r="J3330" s="2" t="str">
        <f>IF(B3330="","",_xlfn.XLOOKUP(B3330,Données!$P$2:$P$11,Données!$Q$2:$Q$11,""))</f>
        <v/>
      </c>
    </row>
    <row r="3331" spans="1:10" ht="24.75" customHeight="1" x14ac:dyDescent="0.25">
      <c r="A3331" s="100"/>
      <c r="B3331" s="100"/>
      <c r="C3331" s="100"/>
      <c r="D3331" s="105" t="str">
        <f>IF(OR(Historique!$B3331="",Historique!$C3331=""),"",IF(IFERROR(COUNTIF(INDEX(Données!$E$2:$Z$100,0,MATCH(Historique!$B3331,Données!$E$1:$Z$1,0)),Historique!$C3331),0)&gt;0,"OK","⚠ ERREUR"))</f>
        <v/>
      </c>
      <c r="F3331" s="148" t="b">
        <v>0</v>
      </c>
      <c r="J3331" s="2" t="str">
        <f>IF(B3331="","",_xlfn.XLOOKUP(B3331,Données!$P$2:$P$11,Données!$Q$2:$Q$11,""))</f>
        <v/>
      </c>
    </row>
    <row r="3332" spans="1:10" ht="24.75" customHeight="1" x14ac:dyDescent="0.25">
      <c r="A3332" s="100"/>
      <c r="B3332" s="100"/>
      <c r="C3332" s="100"/>
      <c r="D3332" s="105" t="str">
        <f>IF(OR(Historique!$B3332="",Historique!$C3332=""),"",IF(IFERROR(COUNTIF(INDEX(Données!$E$2:$Z$100,0,MATCH(Historique!$B3332,Données!$E$1:$Z$1,0)),Historique!$C3332),0)&gt;0,"OK","⚠ ERREUR"))</f>
        <v/>
      </c>
      <c r="F3332" s="148" t="b">
        <v>0</v>
      </c>
      <c r="J3332" s="2" t="str">
        <f>IF(B3332="","",_xlfn.XLOOKUP(B3332,Données!$P$2:$P$11,Données!$Q$2:$Q$11,""))</f>
        <v/>
      </c>
    </row>
    <row r="3333" spans="1:10" ht="24.75" customHeight="1" x14ac:dyDescent="0.25">
      <c r="A3333" s="100"/>
      <c r="B3333" s="100"/>
      <c r="C3333" s="100"/>
      <c r="D3333" s="105" t="str">
        <f>IF(OR(Historique!$B3333="",Historique!$C3333=""),"",IF(IFERROR(COUNTIF(INDEX(Données!$E$2:$Z$100,0,MATCH(Historique!$B3333,Données!$E$1:$Z$1,0)),Historique!$C3333),0)&gt;0,"OK","⚠ ERREUR"))</f>
        <v/>
      </c>
      <c r="F3333" s="148" t="b">
        <v>0</v>
      </c>
      <c r="J3333" s="2" t="str">
        <f>IF(B3333="","",_xlfn.XLOOKUP(B3333,Données!$P$2:$P$11,Données!$Q$2:$Q$11,""))</f>
        <v/>
      </c>
    </row>
    <row r="3334" spans="1:10" ht="24.75" customHeight="1" x14ac:dyDescent="0.25">
      <c r="A3334" s="100"/>
      <c r="B3334" s="100"/>
      <c r="C3334" s="100"/>
      <c r="D3334" s="105" t="str">
        <f>IF(OR(Historique!$B3334="",Historique!$C3334=""),"",IF(IFERROR(COUNTIF(INDEX(Données!$E$2:$Z$100,0,MATCH(Historique!$B3334,Données!$E$1:$Z$1,0)),Historique!$C3334),0)&gt;0,"OK","⚠ ERREUR"))</f>
        <v/>
      </c>
      <c r="F3334" s="148" t="b">
        <v>0</v>
      </c>
      <c r="J3334" s="2" t="str">
        <f>IF(B3334="","",_xlfn.XLOOKUP(B3334,Données!$P$2:$P$11,Données!$Q$2:$Q$11,""))</f>
        <v/>
      </c>
    </row>
    <row r="3335" spans="1:10" ht="24.75" customHeight="1" x14ac:dyDescent="0.25">
      <c r="A3335" s="100"/>
      <c r="B3335" s="100"/>
      <c r="C3335" s="100"/>
      <c r="D3335" s="105" t="str">
        <f>IF(OR(Historique!$B3335="",Historique!$C3335=""),"",IF(IFERROR(COUNTIF(INDEX(Données!$E$2:$Z$100,0,MATCH(Historique!$B3335,Données!$E$1:$Z$1,0)),Historique!$C3335),0)&gt;0,"OK","⚠ ERREUR"))</f>
        <v/>
      </c>
      <c r="F3335" s="148" t="b">
        <v>0</v>
      </c>
      <c r="J3335" s="2" t="str">
        <f>IF(B3335="","",_xlfn.XLOOKUP(B3335,Données!$P$2:$P$11,Données!$Q$2:$Q$11,""))</f>
        <v/>
      </c>
    </row>
    <row r="3336" spans="1:10" ht="24.75" customHeight="1" x14ac:dyDescent="0.25">
      <c r="A3336" s="100"/>
      <c r="B3336" s="100"/>
      <c r="C3336" s="100"/>
      <c r="D3336" s="105" t="str">
        <f>IF(OR(Historique!$B3336="",Historique!$C3336=""),"",IF(IFERROR(COUNTIF(INDEX(Données!$E$2:$Z$100,0,MATCH(Historique!$B3336,Données!$E$1:$Z$1,0)),Historique!$C3336),0)&gt;0,"OK","⚠ ERREUR"))</f>
        <v/>
      </c>
      <c r="F3336" s="148" t="b">
        <v>0</v>
      </c>
      <c r="J3336" s="2" t="str">
        <f>IF(B3336="","",_xlfn.XLOOKUP(B3336,Données!$P$2:$P$11,Données!$Q$2:$Q$11,""))</f>
        <v/>
      </c>
    </row>
    <row r="3337" spans="1:10" ht="24.75" customHeight="1" x14ac:dyDescent="0.25">
      <c r="A3337" s="100"/>
      <c r="B3337" s="100"/>
      <c r="C3337" s="100"/>
      <c r="D3337" s="105" t="str">
        <f>IF(OR(Historique!$B3337="",Historique!$C3337=""),"",IF(IFERROR(COUNTIF(INDEX(Données!$E$2:$Z$100,0,MATCH(Historique!$B3337,Données!$E$1:$Z$1,0)),Historique!$C3337),0)&gt;0,"OK","⚠ ERREUR"))</f>
        <v/>
      </c>
      <c r="F3337" s="148" t="b">
        <v>0</v>
      </c>
      <c r="J3337" s="2" t="str">
        <f>IF(B3337="","",_xlfn.XLOOKUP(B3337,Données!$P$2:$P$11,Données!$Q$2:$Q$11,""))</f>
        <v/>
      </c>
    </row>
    <row r="3338" spans="1:10" ht="24.75" customHeight="1" x14ac:dyDescent="0.25">
      <c r="A3338" s="100"/>
      <c r="B3338" s="100"/>
      <c r="C3338" s="100"/>
      <c r="D3338" s="105" t="str">
        <f>IF(OR(Historique!$B3338="",Historique!$C3338=""),"",IF(IFERROR(COUNTIF(INDEX(Données!$E$2:$Z$100,0,MATCH(Historique!$B3338,Données!$E$1:$Z$1,0)),Historique!$C3338),0)&gt;0,"OK","⚠ ERREUR"))</f>
        <v/>
      </c>
      <c r="F3338" s="148" t="b">
        <v>0</v>
      </c>
      <c r="J3338" s="2" t="str">
        <f>IF(B3338="","",_xlfn.XLOOKUP(B3338,Données!$P$2:$P$11,Données!$Q$2:$Q$11,""))</f>
        <v/>
      </c>
    </row>
    <row r="3339" spans="1:10" ht="24.75" customHeight="1" x14ac:dyDescent="0.25">
      <c r="A3339" s="100"/>
      <c r="B3339" s="100"/>
      <c r="C3339" s="100"/>
      <c r="D3339" s="105" t="str">
        <f>IF(OR(Historique!$B3339="",Historique!$C3339=""),"",IF(IFERROR(COUNTIF(INDEX(Données!$E$2:$Z$100,0,MATCH(Historique!$B3339,Données!$E$1:$Z$1,0)),Historique!$C3339),0)&gt;0,"OK","⚠ ERREUR"))</f>
        <v/>
      </c>
      <c r="F3339" s="148" t="b">
        <v>0</v>
      </c>
      <c r="J3339" s="2" t="str">
        <f>IF(B3339="","",_xlfn.XLOOKUP(B3339,Données!$P$2:$P$11,Données!$Q$2:$Q$11,""))</f>
        <v/>
      </c>
    </row>
    <row r="3340" spans="1:10" ht="24.75" customHeight="1" x14ac:dyDescent="0.25">
      <c r="A3340" s="100"/>
      <c r="B3340" s="100"/>
      <c r="C3340" s="100"/>
      <c r="D3340" s="105" t="str">
        <f>IF(OR(Historique!$B3340="",Historique!$C3340=""),"",IF(IFERROR(COUNTIF(INDEX(Données!$E$2:$Z$100,0,MATCH(Historique!$B3340,Données!$E$1:$Z$1,0)),Historique!$C3340),0)&gt;0,"OK","⚠ ERREUR"))</f>
        <v/>
      </c>
      <c r="F3340" s="148" t="b">
        <v>0</v>
      </c>
      <c r="J3340" s="2" t="str">
        <f>IF(B3340="","",_xlfn.XLOOKUP(B3340,Données!$P$2:$P$11,Données!$Q$2:$Q$11,""))</f>
        <v/>
      </c>
    </row>
    <row r="3341" spans="1:10" ht="24.75" customHeight="1" x14ac:dyDescent="0.25">
      <c r="A3341" s="100"/>
      <c r="B3341" s="100"/>
      <c r="C3341" s="100"/>
      <c r="D3341" s="105" t="str">
        <f>IF(OR(Historique!$B3341="",Historique!$C3341=""),"",IF(IFERROR(COUNTIF(INDEX(Données!$E$2:$Z$100,0,MATCH(Historique!$B3341,Données!$E$1:$Z$1,0)),Historique!$C3341),0)&gt;0,"OK","⚠ ERREUR"))</f>
        <v/>
      </c>
      <c r="F3341" s="148" t="b">
        <v>0</v>
      </c>
      <c r="J3341" s="2" t="str">
        <f>IF(B3341="","",_xlfn.XLOOKUP(B3341,Données!$P$2:$P$11,Données!$Q$2:$Q$11,""))</f>
        <v/>
      </c>
    </row>
    <row r="3342" spans="1:10" ht="24.75" customHeight="1" x14ac:dyDescent="0.25">
      <c r="A3342" s="100"/>
      <c r="B3342" s="100"/>
      <c r="C3342" s="100"/>
      <c r="D3342" s="105" t="str">
        <f>IF(OR(Historique!$B3342="",Historique!$C3342=""),"",IF(IFERROR(COUNTIF(INDEX(Données!$E$2:$Z$100,0,MATCH(Historique!$B3342,Données!$E$1:$Z$1,0)),Historique!$C3342),0)&gt;0,"OK","⚠ ERREUR"))</f>
        <v/>
      </c>
      <c r="F3342" s="148" t="b">
        <v>0</v>
      </c>
      <c r="J3342" s="2" t="str">
        <f>IF(B3342="","",_xlfn.XLOOKUP(B3342,Données!$P$2:$P$11,Données!$Q$2:$Q$11,""))</f>
        <v/>
      </c>
    </row>
    <row r="3343" spans="1:10" ht="24.75" customHeight="1" x14ac:dyDescent="0.25">
      <c r="A3343" s="100"/>
      <c r="B3343" s="100"/>
      <c r="C3343" s="100"/>
      <c r="D3343" s="105" t="str">
        <f>IF(OR(Historique!$B3343="",Historique!$C3343=""),"",IF(IFERROR(COUNTIF(INDEX(Données!$E$2:$Z$100,0,MATCH(Historique!$B3343,Données!$E$1:$Z$1,0)),Historique!$C3343),0)&gt;0,"OK","⚠ ERREUR"))</f>
        <v/>
      </c>
      <c r="F3343" s="148" t="b">
        <v>0</v>
      </c>
      <c r="J3343" s="2" t="str">
        <f>IF(B3343="","",_xlfn.XLOOKUP(B3343,Données!$P$2:$P$11,Données!$Q$2:$Q$11,""))</f>
        <v/>
      </c>
    </row>
    <row r="3344" spans="1:10" ht="24.75" customHeight="1" x14ac:dyDescent="0.25">
      <c r="A3344" s="100"/>
      <c r="B3344" s="100"/>
      <c r="C3344" s="100"/>
      <c r="D3344" s="105" t="str">
        <f>IF(OR(Historique!$B3344="",Historique!$C3344=""),"",IF(IFERROR(COUNTIF(INDEX(Données!$E$2:$Z$100,0,MATCH(Historique!$B3344,Données!$E$1:$Z$1,0)),Historique!$C3344),0)&gt;0,"OK","⚠ ERREUR"))</f>
        <v/>
      </c>
      <c r="F3344" s="148" t="b">
        <v>0</v>
      </c>
      <c r="J3344" s="2" t="str">
        <f>IF(B3344="","",_xlfn.XLOOKUP(B3344,Données!$P$2:$P$11,Données!$Q$2:$Q$11,""))</f>
        <v/>
      </c>
    </row>
    <row r="3345" spans="1:10" ht="24.75" customHeight="1" x14ac:dyDescent="0.25">
      <c r="A3345" s="100"/>
      <c r="B3345" s="100"/>
      <c r="C3345" s="100"/>
      <c r="D3345" s="105" t="str">
        <f>IF(OR(Historique!$B3345="",Historique!$C3345=""),"",IF(IFERROR(COUNTIF(INDEX(Données!$E$2:$Z$100,0,MATCH(Historique!$B3345,Données!$E$1:$Z$1,0)),Historique!$C3345),0)&gt;0,"OK","⚠ ERREUR"))</f>
        <v/>
      </c>
      <c r="F3345" s="148" t="b">
        <v>0</v>
      </c>
      <c r="J3345" s="2" t="str">
        <f>IF(B3345="","",_xlfn.XLOOKUP(B3345,Données!$P$2:$P$11,Données!$Q$2:$Q$11,""))</f>
        <v/>
      </c>
    </row>
    <row r="3346" spans="1:10" ht="24.75" customHeight="1" x14ac:dyDescent="0.25">
      <c r="A3346" s="100"/>
      <c r="B3346" s="100"/>
      <c r="C3346" s="100"/>
      <c r="D3346" s="105" t="str">
        <f>IF(OR(Historique!$B3346="",Historique!$C3346=""),"",IF(IFERROR(COUNTIF(INDEX(Données!$E$2:$Z$100,0,MATCH(Historique!$B3346,Données!$E$1:$Z$1,0)),Historique!$C3346),0)&gt;0,"OK","⚠ ERREUR"))</f>
        <v/>
      </c>
      <c r="F3346" s="148" t="b">
        <v>0</v>
      </c>
      <c r="J3346" s="2" t="str">
        <f>IF(B3346="","",_xlfn.XLOOKUP(B3346,Données!$P$2:$P$11,Données!$Q$2:$Q$11,""))</f>
        <v/>
      </c>
    </row>
    <row r="3347" spans="1:10" ht="24.75" customHeight="1" x14ac:dyDescent="0.25">
      <c r="A3347" s="100"/>
      <c r="B3347" s="100"/>
      <c r="C3347" s="100"/>
      <c r="D3347" s="105" t="str">
        <f>IF(OR(Historique!$B3347="",Historique!$C3347=""),"",IF(IFERROR(COUNTIF(INDEX(Données!$E$2:$Z$100,0,MATCH(Historique!$B3347,Données!$E$1:$Z$1,0)),Historique!$C3347),0)&gt;0,"OK","⚠ ERREUR"))</f>
        <v/>
      </c>
      <c r="F3347" s="148" t="b">
        <v>0</v>
      </c>
      <c r="J3347" s="2" t="str">
        <f>IF(B3347="","",_xlfn.XLOOKUP(B3347,Données!$P$2:$P$11,Données!$Q$2:$Q$11,""))</f>
        <v/>
      </c>
    </row>
    <row r="3348" spans="1:10" ht="24.75" customHeight="1" x14ac:dyDescent="0.25">
      <c r="A3348" s="100"/>
      <c r="B3348" s="100"/>
      <c r="C3348" s="100"/>
      <c r="D3348" s="105" t="str">
        <f>IF(OR(Historique!$B3348="",Historique!$C3348=""),"",IF(IFERROR(COUNTIF(INDEX(Données!$E$2:$Z$100,0,MATCH(Historique!$B3348,Données!$E$1:$Z$1,0)),Historique!$C3348),0)&gt;0,"OK","⚠ ERREUR"))</f>
        <v/>
      </c>
      <c r="F3348" s="148" t="b">
        <v>0</v>
      </c>
      <c r="J3348" s="2" t="str">
        <f>IF(B3348="","",_xlfn.XLOOKUP(B3348,Données!$P$2:$P$11,Données!$Q$2:$Q$11,""))</f>
        <v/>
      </c>
    </row>
    <row r="3349" spans="1:10" ht="24.75" customHeight="1" x14ac:dyDescent="0.25">
      <c r="A3349" s="100"/>
      <c r="B3349" s="100"/>
      <c r="C3349" s="100"/>
      <c r="D3349" s="105" t="str">
        <f>IF(OR(Historique!$B3349="",Historique!$C3349=""),"",IF(IFERROR(COUNTIF(INDEX(Données!$E$2:$Z$100,0,MATCH(Historique!$B3349,Données!$E$1:$Z$1,0)),Historique!$C3349),0)&gt;0,"OK","⚠ ERREUR"))</f>
        <v/>
      </c>
      <c r="F3349" s="148" t="b">
        <v>0</v>
      </c>
      <c r="J3349" s="2" t="str">
        <f>IF(B3349="","",_xlfn.XLOOKUP(B3349,Données!$P$2:$P$11,Données!$Q$2:$Q$11,""))</f>
        <v/>
      </c>
    </row>
    <row r="3350" spans="1:10" ht="24.75" customHeight="1" x14ac:dyDescent="0.25">
      <c r="A3350" s="100"/>
      <c r="B3350" s="100"/>
      <c r="C3350" s="100"/>
      <c r="D3350" s="105" t="str">
        <f>IF(OR(Historique!$B3350="",Historique!$C3350=""),"",IF(IFERROR(COUNTIF(INDEX(Données!$E$2:$Z$100,0,MATCH(Historique!$B3350,Données!$E$1:$Z$1,0)),Historique!$C3350),0)&gt;0,"OK","⚠ ERREUR"))</f>
        <v/>
      </c>
      <c r="F3350" s="148" t="b">
        <v>0</v>
      </c>
      <c r="J3350" s="2" t="str">
        <f>IF(B3350="","",_xlfn.XLOOKUP(B3350,Données!$P$2:$P$11,Données!$Q$2:$Q$11,""))</f>
        <v/>
      </c>
    </row>
    <row r="3351" spans="1:10" ht="24.75" customHeight="1" x14ac:dyDescent="0.25">
      <c r="A3351" s="100"/>
      <c r="B3351" s="100"/>
      <c r="C3351" s="100"/>
      <c r="D3351" s="105" t="str">
        <f>IF(OR(Historique!$B3351="",Historique!$C3351=""),"",IF(IFERROR(COUNTIF(INDEX(Données!$E$2:$Z$100,0,MATCH(Historique!$B3351,Données!$E$1:$Z$1,0)),Historique!$C3351),0)&gt;0,"OK","⚠ ERREUR"))</f>
        <v/>
      </c>
      <c r="F3351" s="148" t="b">
        <v>0</v>
      </c>
      <c r="J3351" s="2" t="str">
        <f>IF(B3351="","",_xlfn.XLOOKUP(B3351,Données!$P$2:$P$11,Données!$Q$2:$Q$11,""))</f>
        <v/>
      </c>
    </row>
    <row r="3352" spans="1:10" ht="24.75" customHeight="1" x14ac:dyDescent="0.25">
      <c r="A3352" s="100"/>
      <c r="B3352" s="100"/>
      <c r="C3352" s="100"/>
      <c r="D3352" s="105" t="str">
        <f>IF(OR(Historique!$B3352="",Historique!$C3352=""),"",IF(IFERROR(COUNTIF(INDEX(Données!$E$2:$Z$100,0,MATCH(Historique!$B3352,Données!$E$1:$Z$1,0)),Historique!$C3352),0)&gt;0,"OK","⚠ ERREUR"))</f>
        <v/>
      </c>
      <c r="F3352" s="148" t="b">
        <v>0</v>
      </c>
      <c r="J3352" s="2" t="str">
        <f>IF(B3352="","",_xlfn.XLOOKUP(B3352,Données!$P$2:$P$11,Données!$Q$2:$Q$11,""))</f>
        <v/>
      </c>
    </row>
    <row r="3353" spans="1:10" ht="24.75" customHeight="1" x14ac:dyDescent="0.25">
      <c r="A3353" s="100"/>
      <c r="B3353" s="100"/>
      <c r="C3353" s="100"/>
      <c r="D3353" s="105" t="str">
        <f>IF(OR(Historique!$B3353="",Historique!$C3353=""),"",IF(IFERROR(COUNTIF(INDEX(Données!$E$2:$Z$100,0,MATCH(Historique!$B3353,Données!$E$1:$Z$1,0)),Historique!$C3353),0)&gt;0,"OK","⚠ ERREUR"))</f>
        <v/>
      </c>
      <c r="F3353" s="148" t="b">
        <v>0</v>
      </c>
      <c r="J3353" s="2" t="str">
        <f>IF(B3353="","",_xlfn.XLOOKUP(B3353,Données!$P$2:$P$11,Données!$Q$2:$Q$11,""))</f>
        <v/>
      </c>
    </row>
    <row r="3354" spans="1:10" ht="24.75" customHeight="1" x14ac:dyDescent="0.25">
      <c r="A3354" s="100"/>
      <c r="B3354" s="100"/>
      <c r="C3354" s="100"/>
      <c r="D3354" s="105" t="str">
        <f>IF(OR(Historique!$B3354="",Historique!$C3354=""),"",IF(IFERROR(COUNTIF(INDEX(Données!$E$2:$Z$100,0,MATCH(Historique!$B3354,Données!$E$1:$Z$1,0)),Historique!$C3354),0)&gt;0,"OK","⚠ ERREUR"))</f>
        <v/>
      </c>
      <c r="F3354" s="148" t="b">
        <v>0</v>
      </c>
      <c r="J3354" s="2" t="str">
        <f>IF(B3354="","",_xlfn.XLOOKUP(B3354,Données!$P$2:$P$11,Données!$Q$2:$Q$11,""))</f>
        <v/>
      </c>
    </row>
    <row r="3355" spans="1:10" ht="24.75" customHeight="1" x14ac:dyDescent="0.25">
      <c r="A3355" s="100"/>
      <c r="B3355" s="100"/>
      <c r="C3355" s="100"/>
      <c r="D3355" s="105" t="str">
        <f>IF(OR(Historique!$B3355="",Historique!$C3355=""),"",IF(IFERROR(COUNTIF(INDEX(Données!$E$2:$Z$100,0,MATCH(Historique!$B3355,Données!$E$1:$Z$1,0)),Historique!$C3355),0)&gt;0,"OK","⚠ ERREUR"))</f>
        <v/>
      </c>
      <c r="F3355" s="148" t="b">
        <v>0</v>
      </c>
      <c r="J3355" s="2" t="str">
        <f>IF(B3355="","",_xlfn.XLOOKUP(B3355,Données!$P$2:$P$11,Données!$Q$2:$Q$11,""))</f>
        <v/>
      </c>
    </row>
    <row r="3356" spans="1:10" ht="24.75" customHeight="1" x14ac:dyDescent="0.25">
      <c r="A3356" s="100"/>
      <c r="B3356" s="100"/>
      <c r="C3356" s="100"/>
      <c r="D3356" s="105" t="str">
        <f>IF(OR(Historique!$B3356="",Historique!$C3356=""),"",IF(IFERROR(COUNTIF(INDEX(Données!$E$2:$Z$100,0,MATCH(Historique!$B3356,Données!$E$1:$Z$1,0)),Historique!$C3356),0)&gt;0,"OK","⚠ ERREUR"))</f>
        <v/>
      </c>
      <c r="F3356" s="148" t="b">
        <v>0</v>
      </c>
      <c r="J3356" s="2" t="str">
        <f>IF(B3356="","",_xlfn.XLOOKUP(B3356,Données!$P$2:$P$11,Données!$Q$2:$Q$11,""))</f>
        <v/>
      </c>
    </row>
    <row r="3357" spans="1:10" ht="24.75" customHeight="1" x14ac:dyDescent="0.25">
      <c r="A3357" s="100"/>
      <c r="B3357" s="100"/>
      <c r="C3357" s="100"/>
      <c r="D3357" s="105" t="str">
        <f>IF(OR(Historique!$B3357="",Historique!$C3357=""),"",IF(IFERROR(COUNTIF(INDEX(Données!$E$2:$Z$100,0,MATCH(Historique!$B3357,Données!$E$1:$Z$1,0)),Historique!$C3357),0)&gt;0,"OK","⚠ ERREUR"))</f>
        <v/>
      </c>
      <c r="F3357" s="148" t="b">
        <v>0</v>
      </c>
      <c r="J3357" s="2" t="str">
        <f>IF(B3357="","",_xlfn.XLOOKUP(B3357,Données!$P$2:$P$11,Données!$Q$2:$Q$11,""))</f>
        <v/>
      </c>
    </row>
    <row r="3358" spans="1:10" ht="24.75" customHeight="1" x14ac:dyDescent="0.25">
      <c r="A3358" s="100"/>
      <c r="B3358" s="100"/>
      <c r="C3358" s="100"/>
      <c r="D3358" s="105" t="str">
        <f>IF(OR(Historique!$B3358="",Historique!$C3358=""),"",IF(IFERROR(COUNTIF(INDEX(Données!$E$2:$Z$100,0,MATCH(Historique!$B3358,Données!$E$1:$Z$1,0)),Historique!$C3358),0)&gt;0,"OK","⚠ ERREUR"))</f>
        <v/>
      </c>
      <c r="F3358" s="148" t="b">
        <v>0</v>
      </c>
      <c r="J3358" s="2" t="str">
        <f>IF(B3358="","",_xlfn.XLOOKUP(B3358,Données!$P$2:$P$11,Données!$Q$2:$Q$11,""))</f>
        <v/>
      </c>
    </row>
    <row r="3359" spans="1:10" ht="24.75" customHeight="1" x14ac:dyDescent="0.25">
      <c r="A3359" s="100"/>
      <c r="B3359" s="100"/>
      <c r="C3359" s="100"/>
      <c r="D3359" s="105" t="str">
        <f>IF(OR(Historique!$B3359="",Historique!$C3359=""),"",IF(IFERROR(COUNTIF(INDEX(Données!$E$2:$Z$100,0,MATCH(Historique!$B3359,Données!$E$1:$Z$1,0)),Historique!$C3359),0)&gt;0,"OK","⚠ ERREUR"))</f>
        <v/>
      </c>
      <c r="F3359" s="148" t="b">
        <v>0</v>
      </c>
      <c r="J3359" s="2" t="str">
        <f>IF(B3359="","",_xlfn.XLOOKUP(B3359,Données!$P$2:$P$11,Données!$Q$2:$Q$11,""))</f>
        <v/>
      </c>
    </row>
    <row r="3360" spans="1:10" ht="24.75" customHeight="1" x14ac:dyDescent="0.25">
      <c r="A3360" s="100"/>
      <c r="B3360" s="100"/>
      <c r="C3360" s="100"/>
      <c r="D3360" s="105" t="str">
        <f>IF(OR(Historique!$B3360="",Historique!$C3360=""),"",IF(IFERROR(COUNTIF(INDEX(Données!$E$2:$Z$100,0,MATCH(Historique!$B3360,Données!$E$1:$Z$1,0)),Historique!$C3360),0)&gt;0,"OK","⚠ ERREUR"))</f>
        <v/>
      </c>
      <c r="F3360" s="148" t="b">
        <v>0</v>
      </c>
      <c r="J3360" s="2" t="str">
        <f>IF(B3360="","",_xlfn.XLOOKUP(B3360,Données!$P$2:$P$11,Données!$Q$2:$Q$11,""))</f>
        <v/>
      </c>
    </row>
    <row r="3361" spans="1:10" ht="24.75" customHeight="1" x14ac:dyDescent="0.25">
      <c r="A3361" s="100"/>
      <c r="B3361" s="100"/>
      <c r="C3361" s="100"/>
      <c r="D3361" s="105" t="str">
        <f>IF(OR(Historique!$B3361="",Historique!$C3361=""),"",IF(IFERROR(COUNTIF(INDEX(Données!$E$2:$Z$100,0,MATCH(Historique!$B3361,Données!$E$1:$Z$1,0)),Historique!$C3361),0)&gt;0,"OK","⚠ ERREUR"))</f>
        <v/>
      </c>
      <c r="F3361" s="148" t="b">
        <v>0</v>
      </c>
      <c r="J3361" s="2" t="str">
        <f>IF(B3361="","",_xlfn.XLOOKUP(B3361,Données!$P$2:$P$11,Données!$Q$2:$Q$11,""))</f>
        <v/>
      </c>
    </row>
    <row r="3362" spans="1:10" ht="24.75" customHeight="1" x14ac:dyDescent="0.25">
      <c r="A3362" s="100"/>
      <c r="B3362" s="100"/>
      <c r="C3362" s="100"/>
      <c r="D3362" s="105" t="str">
        <f>IF(OR(Historique!$B3362="",Historique!$C3362=""),"",IF(IFERROR(COUNTIF(INDEX(Données!$E$2:$Z$100,0,MATCH(Historique!$B3362,Données!$E$1:$Z$1,0)),Historique!$C3362),0)&gt;0,"OK","⚠ ERREUR"))</f>
        <v/>
      </c>
      <c r="F3362" s="148" t="b">
        <v>0</v>
      </c>
      <c r="J3362" s="2" t="str">
        <f>IF(B3362="","",_xlfn.XLOOKUP(B3362,Données!$P$2:$P$11,Données!$Q$2:$Q$11,""))</f>
        <v/>
      </c>
    </row>
    <row r="3363" spans="1:10" ht="24.75" customHeight="1" x14ac:dyDescent="0.25">
      <c r="A3363" s="100"/>
      <c r="B3363" s="100"/>
      <c r="C3363" s="100"/>
      <c r="D3363" s="105" t="str">
        <f>IF(OR(Historique!$B3363="",Historique!$C3363=""),"",IF(IFERROR(COUNTIF(INDEX(Données!$E$2:$Z$100,0,MATCH(Historique!$B3363,Données!$E$1:$Z$1,0)),Historique!$C3363),0)&gt;0,"OK","⚠ ERREUR"))</f>
        <v/>
      </c>
      <c r="F3363" s="148" t="b">
        <v>0</v>
      </c>
      <c r="J3363" s="2" t="str">
        <f>IF(B3363="","",_xlfn.XLOOKUP(B3363,Données!$P$2:$P$11,Données!$Q$2:$Q$11,""))</f>
        <v/>
      </c>
    </row>
    <row r="3364" spans="1:10" ht="24.75" customHeight="1" x14ac:dyDescent="0.25">
      <c r="A3364" s="100"/>
      <c r="B3364" s="100"/>
      <c r="C3364" s="100"/>
      <c r="D3364" s="105" t="str">
        <f>IF(OR(Historique!$B3364="",Historique!$C3364=""),"",IF(IFERROR(COUNTIF(INDEX(Données!$E$2:$Z$100,0,MATCH(Historique!$B3364,Données!$E$1:$Z$1,0)),Historique!$C3364),0)&gt;0,"OK","⚠ ERREUR"))</f>
        <v/>
      </c>
      <c r="F3364" s="148" t="b">
        <v>0</v>
      </c>
      <c r="J3364" s="2" t="str">
        <f>IF(B3364="","",_xlfn.XLOOKUP(B3364,Données!$P$2:$P$11,Données!$Q$2:$Q$11,""))</f>
        <v/>
      </c>
    </row>
    <row r="3365" spans="1:10" ht="24.75" customHeight="1" x14ac:dyDescent="0.25">
      <c r="A3365" s="100"/>
      <c r="B3365" s="100"/>
      <c r="C3365" s="100"/>
      <c r="D3365" s="105" t="str">
        <f>IF(OR(Historique!$B3365="",Historique!$C3365=""),"",IF(IFERROR(COUNTIF(INDEX(Données!$E$2:$Z$100,0,MATCH(Historique!$B3365,Données!$E$1:$Z$1,0)),Historique!$C3365),0)&gt;0,"OK","⚠ ERREUR"))</f>
        <v/>
      </c>
      <c r="F3365" s="148" t="b">
        <v>0</v>
      </c>
      <c r="J3365" s="2" t="str">
        <f>IF(B3365="","",_xlfn.XLOOKUP(B3365,Données!$P$2:$P$11,Données!$Q$2:$Q$11,""))</f>
        <v/>
      </c>
    </row>
    <row r="3366" spans="1:10" ht="24.75" customHeight="1" x14ac:dyDescent="0.25">
      <c r="A3366" s="100"/>
      <c r="B3366" s="100"/>
      <c r="C3366" s="100"/>
      <c r="D3366" s="105" t="str">
        <f>IF(OR(Historique!$B3366="",Historique!$C3366=""),"",IF(IFERROR(COUNTIF(INDEX(Données!$E$2:$Z$100,0,MATCH(Historique!$B3366,Données!$E$1:$Z$1,0)),Historique!$C3366),0)&gt;0,"OK","⚠ ERREUR"))</f>
        <v/>
      </c>
      <c r="F3366" s="148" t="b">
        <v>0</v>
      </c>
      <c r="J3366" s="2" t="str">
        <f>IF(B3366="","",_xlfn.XLOOKUP(B3366,Données!$P$2:$P$11,Données!$Q$2:$Q$11,""))</f>
        <v/>
      </c>
    </row>
    <row r="3367" spans="1:10" ht="24.75" customHeight="1" x14ac:dyDescent="0.25">
      <c r="A3367" s="100"/>
      <c r="B3367" s="100"/>
      <c r="C3367" s="100"/>
      <c r="D3367" s="105" t="str">
        <f>IF(OR(Historique!$B3367="",Historique!$C3367=""),"",IF(IFERROR(COUNTIF(INDEX(Données!$E$2:$Z$100,0,MATCH(Historique!$B3367,Données!$E$1:$Z$1,0)),Historique!$C3367),0)&gt;0,"OK","⚠ ERREUR"))</f>
        <v/>
      </c>
      <c r="F3367" s="148" t="b">
        <v>0</v>
      </c>
      <c r="J3367" s="2" t="str">
        <f>IF(B3367="","",_xlfn.XLOOKUP(B3367,Données!$P$2:$P$11,Données!$Q$2:$Q$11,""))</f>
        <v/>
      </c>
    </row>
    <row r="3368" spans="1:10" ht="24.75" customHeight="1" x14ac:dyDescent="0.25">
      <c r="A3368" s="100"/>
      <c r="B3368" s="100"/>
      <c r="C3368" s="100"/>
      <c r="D3368" s="105" t="str">
        <f>IF(OR(Historique!$B3368="",Historique!$C3368=""),"",IF(IFERROR(COUNTIF(INDEX(Données!$E$2:$Z$100,0,MATCH(Historique!$B3368,Données!$E$1:$Z$1,0)),Historique!$C3368),0)&gt;0,"OK","⚠ ERREUR"))</f>
        <v/>
      </c>
      <c r="F3368" s="148" t="b">
        <v>0</v>
      </c>
      <c r="J3368" s="2" t="str">
        <f>IF(B3368="","",_xlfn.XLOOKUP(B3368,Données!$P$2:$P$11,Données!$Q$2:$Q$11,""))</f>
        <v/>
      </c>
    </row>
    <row r="3369" spans="1:10" ht="24.75" customHeight="1" x14ac:dyDescent="0.25">
      <c r="A3369" s="100"/>
      <c r="B3369" s="100"/>
      <c r="C3369" s="100"/>
      <c r="D3369" s="105" t="str">
        <f>IF(OR(Historique!$B3369="",Historique!$C3369=""),"",IF(IFERROR(COUNTIF(INDEX(Données!$E$2:$Z$100,0,MATCH(Historique!$B3369,Données!$E$1:$Z$1,0)),Historique!$C3369),0)&gt;0,"OK","⚠ ERREUR"))</f>
        <v/>
      </c>
      <c r="F3369" s="148" t="b">
        <v>0</v>
      </c>
      <c r="J3369" s="2" t="str">
        <f>IF(B3369="","",_xlfn.XLOOKUP(B3369,Données!$P$2:$P$11,Données!$Q$2:$Q$11,""))</f>
        <v/>
      </c>
    </row>
    <row r="3370" spans="1:10" ht="24.75" customHeight="1" x14ac:dyDescent="0.25">
      <c r="A3370" s="100"/>
      <c r="B3370" s="100"/>
      <c r="C3370" s="100"/>
      <c r="D3370" s="105" t="str">
        <f>IF(OR(Historique!$B3370="",Historique!$C3370=""),"",IF(IFERROR(COUNTIF(INDEX(Données!$E$2:$Z$100,0,MATCH(Historique!$B3370,Données!$E$1:$Z$1,0)),Historique!$C3370),0)&gt;0,"OK","⚠ ERREUR"))</f>
        <v/>
      </c>
      <c r="F3370" s="148" t="b">
        <v>0</v>
      </c>
      <c r="J3370" s="2" t="str">
        <f>IF(B3370="","",_xlfn.XLOOKUP(B3370,Données!$P$2:$P$11,Données!$Q$2:$Q$11,""))</f>
        <v/>
      </c>
    </row>
    <row r="3371" spans="1:10" ht="24.75" customHeight="1" x14ac:dyDescent="0.25">
      <c r="A3371" s="100"/>
      <c r="B3371" s="100"/>
      <c r="C3371" s="100"/>
      <c r="D3371" s="105" t="str">
        <f>IF(OR(Historique!$B3371="",Historique!$C3371=""),"",IF(IFERROR(COUNTIF(INDEX(Données!$E$2:$Z$100,0,MATCH(Historique!$B3371,Données!$E$1:$Z$1,0)),Historique!$C3371),0)&gt;0,"OK","⚠ ERREUR"))</f>
        <v/>
      </c>
      <c r="F3371" s="148" t="b">
        <v>0</v>
      </c>
      <c r="J3371" s="2" t="str">
        <f>IF(B3371="","",_xlfn.XLOOKUP(B3371,Données!$P$2:$P$11,Données!$Q$2:$Q$11,""))</f>
        <v/>
      </c>
    </row>
    <row r="3372" spans="1:10" ht="24.75" customHeight="1" x14ac:dyDescent="0.25">
      <c r="A3372" s="100"/>
      <c r="B3372" s="100"/>
      <c r="C3372" s="100"/>
      <c r="D3372" s="105" t="str">
        <f>IF(OR(Historique!$B3372="",Historique!$C3372=""),"",IF(IFERROR(COUNTIF(INDEX(Données!$E$2:$Z$100,0,MATCH(Historique!$B3372,Données!$E$1:$Z$1,0)),Historique!$C3372),0)&gt;0,"OK","⚠ ERREUR"))</f>
        <v/>
      </c>
      <c r="F3372" s="148" t="b">
        <v>0</v>
      </c>
      <c r="J3372" s="2" t="str">
        <f>IF(B3372="","",_xlfn.XLOOKUP(B3372,Données!$P$2:$P$11,Données!$Q$2:$Q$11,""))</f>
        <v/>
      </c>
    </row>
    <row r="3373" spans="1:10" ht="24.75" customHeight="1" x14ac:dyDescent="0.25">
      <c r="A3373" s="100"/>
      <c r="B3373" s="100"/>
      <c r="C3373" s="100"/>
      <c r="D3373" s="105" t="str">
        <f>IF(OR(Historique!$B3373="",Historique!$C3373=""),"",IF(IFERROR(COUNTIF(INDEX(Données!$E$2:$Z$100,0,MATCH(Historique!$B3373,Données!$E$1:$Z$1,0)),Historique!$C3373),0)&gt;0,"OK","⚠ ERREUR"))</f>
        <v/>
      </c>
      <c r="F3373" s="148" t="b">
        <v>0</v>
      </c>
      <c r="J3373" s="2" t="str">
        <f>IF(B3373="","",_xlfn.XLOOKUP(B3373,Données!$P$2:$P$11,Données!$Q$2:$Q$11,""))</f>
        <v/>
      </c>
    </row>
    <row r="3374" spans="1:10" ht="24.75" customHeight="1" x14ac:dyDescent="0.25">
      <c r="A3374" s="100"/>
      <c r="B3374" s="100"/>
      <c r="C3374" s="100"/>
      <c r="D3374" s="105" t="str">
        <f>IF(OR(Historique!$B3374="",Historique!$C3374=""),"",IF(IFERROR(COUNTIF(INDEX(Données!$E$2:$Z$100,0,MATCH(Historique!$B3374,Données!$E$1:$Z$1,0)),Historique!$C3374),0)&gt;0,"OK","⚠ ERREUR"))</f>
        <v/>
      </c>
      <c r="F3374" s="148" t="b">
        <v>0</v>
      </c>
      <c r="J3374" s="2" t="str">
        <f>IF(B3374="","",_xlfn.XLOOKUP(B3374,Données!$P$2:$P$11,Données!$Q$2:$Q$11,""))</f>
        <v/>
      </c>
    </row>
    <row r="3375" spans="1:10" ht="24.75" customHeight="1" x14ac:dyDescent="0.25">
      <c r="A3375" s="100"/>
      <c r="B3375" s="100"/>
      <c r="C3375" s="100"/>
      <c r="D3375" s="105" t="str">
        <f>IF(OR(Historique!$B3375="",Historique!$C3375=""),"",IF(IFERROR(COUNTIF(INDEX(Données!$E$2:$Z$100,0,MATCH(Historique!$B3375,Données!$E$1:$Z$1,0)),Historique!$C3375),0)&gt;0,"OK","⚠ ERREUR"))</f>
        <v/>
      </c>
      <c r="F3375" s="148" t="b">
        <v>0</v>
      </c>
      <c r="J3375" s="2" t="str">
        <f>IF(B3375="","",_xlfn.XLOOKUP(B3375,Données!$P$2:$P$11,Données!$Q$2:$Q$11,""))</f>
        <v/>
      </c>
    </row>
    <row r="3376" spans="1:10" ht="24.75" customHeight="1" x14ac:dyDescent="0.25">
      <c r="A3376" s="100"/>
      <c r="B3376" s="100"/>
      <c r="C3376" s="100"/>
      <c r="D3376" s="105" t="str">
        <f>IF(OR(Historique!$B3376="",Historique!$C3376=""),"",IF(IFERROR(COUNTIF(INDEX(Données!$E$2:$Z$100,0,MATCH(Historique!$B3376,Données!$E$1:$Z$1,0)),Historique!$C3376),0)&gt;0,"OK","⚠ ERREUR"))</f>
        <v/>
      </c>
      <c r="F3376" s="148" t="b">
        <v>0</v>
      </c>
      <c r="J3376" s="2" t="str">
        <f>IF(B3376="","",_xlfn.XLOOKUP(B3376,Données!$P$2:$P$11,Données!$Q$2:$Q$11,""))</f>
        <v/>
      </c>
    </row>
    <row r="3377" spans="1:10" ht="24.75" customHeight="1" x14ac:dyDescent="0.25">
      <c r="A3377" s="100"/>
      <c r="B3377" s="100"/>
      <c r="C3377" s="100"/>
      <c r="D3377" s="105" t="str">
        <f>IF(OR(Historique!$B3377="",Historique!$C3377=""),"",IF(IFERROR(COUNTIF(INDEX(Données!$E$2:$Z$100,0,MATCH(Historique!$B3377,Données!$E$1:$Z$1,0)),Historique!$C3377),0)&gt;0,"OK","⚠ ERREUR"))</f>
        <v/>
      </c>
      <c r="F3377" s="148" t="b">
        <v>0</v>
      </c>
      <c r="J3377" s="2" t="str">
        <f>IF(B3377="","",_xlfn.XLOOKUP(B3377,Données!$P$2:$P$11,Données!$Q$2:$Q$11,""))</f>
        <v/>
      </c>
    </row>
    <row r="3378" spans="1:10" ht="24.75" customHeight="1" x14ac:dyDescent="0.25">
      <c r="A3378" s="100"/>
      <c r="B3378" s="100"/>
      <c r="C3378" s="100"/>
      <c r="D3378" s="105" t="str">
        <f>IF(OR(Historique!$B3378="",Historique!$C3378=""),"",IF(IFERROR(COUNTIF(INDEX(Données!$E$2:$Z$100,0,MATCH(Historique!$B3378,Données!$E$1:$Z$1,0)),Historique!$C3378),0)&gt;0,"OK","⚠ ERREUR"))</f>
        <v/>
      </c>
      <c r="F3378" s="148" t="b">
        <v>0</v>
      </c>
      <c r="J3378" s="2" t="str">
        <f>IF(B3378="","",_xlfn.XLOOKUP(B3378,Données!$P$2:$P$11,Données!$Q$2:$Q$11,""))</f>
        <v/>
      </c>
    </row>
    <row r="3379" spans="1:10" ht="24.75" customHeight="1" x14ac:dyDescent="0.25">
      <c r="A3379" s="100"/>
      <c r="B3379" s="100"/>
      <c r="C3379" s="100"/>
      <c r="D3379" s="105" t="str">
        <f>IF(OR(Historique!$B3379="",Historique!$C3379=""),"",IF(IFERROR(COUNTIF(INDEX(Données!$E$2:$Z$100,0,MATCH(Historique!$B3379,Données!$E$1:$Z$1,0)),Historique!$C3379),0)&gt;0,"OK","⚠ ERREUR"))</f>
        <v/>
      </c>
      <c r="F3379" s="148" t="b">
        <v>0</v>
      </c>
      <c r="J3379" s="2" t="str">
        <f>IF(B3379="","",_xlfn.XLOOKUP(B3379,Données!$P$2:$P$11,Données!$Q$2:$Q$11,""))</f>
        <v/>
      </c>
    </row>
    <row r="3380" spans="1:10" ht="24.75" customHeight="1" x14ac:dyDescent="0.25">
      <c r="A3380" s="100"/>
      <c r="B3380" s="100"/>
      <c r="C3380" s="100"/>
      <c r="D3380" s="105" t="str">
        <f>IF(OR(Historique!$B3380="",Historique!$C3380=""),"",IF(IFERROR(COUNTIF(INDEX(Données!$E$2:$Z$100,0,MATCH(Historique!$B3380,Données!$E$1:$Z$1,0)),Historique!$C3380),0)&gt;0,"OK","⚠ ERREUR"))</f>
        <v/>
      </c>
      <c r="F3380" s="148" t="b">
        <v>0</v>
      </c>
      <c r="J3380" s="2" t="str">
        <f>IF(B3380="","",_xlfn.XLOOKUP(B3380,Données!$P$2:$P$11,Données!$Q$2:$Q$11,""))</f>
        <v/>
      </c>
    </row>
    <row r="3381" spans="1:10" ht="24.75" customHeight="1" x14ac:dyDescent="0.25">
      <c r="A3381" s="100"/>
      <c r="B3381" s="100"/>
      <c r="C3381" s="100"/>
      <c r="D3381" s="105" t="str">
        <f>IF(OR(Historique!$B3381="",Historique!$C3381=""),"",IF(IFERROR(COUNTIF(INDEX(Données!$E$2:$Z$100,0,MATCH(Historique!$B3381,Données!$E$1:$Z$1,0)),Historique!$C3381),0)&gt;0,"OK","⚠ ERREUR"))</f>
        <v/>
      </c>
      <c r="F3381" s="148" t="b">
        <v>0</v>
      </c>
      <c r="J3381" s="2" t="str">
        <f>IF(B3381="","",_xlfn.XLOOKUP(B3381,Données!$P$2:$P$11,Données!$Q$2:$Q$11,""))</f>
        <v/>
      </c>
    </row>
    <row r="3382" spans="1:10" ht="24.75" customHeight="1" x14ac:dyDescent="0.25">
      <c r="A3382" s="100"/>
      <c r="B3382" s="100"/>
      <c r="C3382" s="100"/>
      <c r="D3382" s="105" t="str">
        <f>IF(OR(Historique!$B3382="",Historique!$C3382=""),"",IF(IFERROR(COUNTIF(INDEX(Données!$E$2:$Z$100,0,MATCH(Historique!$B3382,Données!$E$1:$Z$1,0)),Historique!$C3382),0)&gt;0,"OK","⚠ ERREUR"))</f>
        <v/>
      </c>
      <c r="F3382" s="148" t="b">
        <v>0</v>
      </c>
      <c r="J3382" s="2" t="str">
        <f>IF(B3382="","",_xlfn.XLOOKUP(B3382,Données!$P$2:$P$11,Données!$Q$2:$Q$11,""))</f>
        <v/>
      </c>
    </row>
    <row r="3383" spans="1:10" ht="24.75" customHeight="1" x14ac:dyDescent="0.25">
      <c r="A3383" s="100"/>
      <c r="B3383" s="100"/>
      <c r="C3383" s="100"/>
      <c r="D3383" s="105" t="str">
        <f>IF(OR(Historique!$B3383="",Historique!$C3383=""),"",IF(IFERROR(COUNTIF(INDEX(Données!$E$2:$Z$100,0,MATCH(Historique!$B3383,Données!$E$1:$Z$1,0)),Historique!$C3383),0)&gt;0,"OK","⚠ ERREUR"))</f>
        <v/>
      </c>
      <c r="F3383" s="148" t="b">
        <v>0</v>
      </c>
      <c r="J3383" s="2" t="str">
        <f>IF(B3383="","",_xlfn.XLOOKUP(B3383,Données!$P$2:$P$11,Données!$Q$2:$Q$11,""))</f>
        <v/>
      </c>
    </row>
    <row r="3384" spans="1:10" ht="24.75" customHeight="1" x14ac:dyDescent="0.25">
      <c r="A3384" s="100"/>
      <c r="B3384" s="100"/>
      <c r="C3384" s="100"/>
      <c r="D3384" s="105" t="str">
        <f>IF(OR(Historique!$B3384="",Historique!$C3384=""),"",IF(IFERROR(COUNTIF(INDEX(Données!$E$2:$Z$100,0,MATCH(Historique!$B3384,Données!$E$1:$Z$1,0)),Historique!$C3384),0)&gt;0,"OK","⚠ ERREUR"))</f>
        <v/>
      </c>
      <c r="F3384" s="148" t="b">
        <v>0</v>
      </c>
      <c r="J3384" s="2" t="str">
        <f>IF(B3384="","",_xlfn.XLOOKUP(B3384,Données!$P$2:$P$11,Données!$Q$2:$Q$11,""))</f>
        <v/>
      </c>
    </row>
    <row r="3385" spans="1:10" ht="24.75" customHeight="1" x14ac:dyDescent="0.25">
      <c r="A3385" s="100"/>
      <c r="B3385" s="100"/>
      <c r="C3385" s="100"/>
      <c r="D3385" s="105" t="str">
        <f>IF(OR(Historique!$B3385="",Historique!$C3385=""),"",IF(IFERROR(COUNTIF(INDEX(Données!$E$2:$Z$100,0,MATCH(Historique!$B3385,Données!$E$1:$Z$1,0)),Historique!$C3385),0)&gt;0,"OK","⚠ ERREUR"))</f>
        <v/>
      </c>
      <c r="F3385" s="148" t="b">
        <v>0</v>
      </c>
      <c r="J3385" s="2" t="str">
        <f>IF(B3385="","",_xlfn.XLOOKUP(B3385,Données!$P$2:$P$11,Données!$Q$2:$Q$11,""))</f>
        <v/>
      </c>
    </row>
    <row r="3386" spans="1:10" ht="24.75" customHeight="1" x14ac:dyDescent="0.25">
      <c r="A3386" s="100"/>
      <c r="B3386" s="100"/>
      <c r="C3386" s="100"/>
      <c r="D3386" s="105" t="str">
        <f>IF(OR(Historique!$B3386="",Historique!$C3386=""),"",IF(IFERROR(COUNTIF(INDEX(Données!$E$2:$Z$100,0,MATCH(Historique!$B3386,Données!$E$1:$Z$1,0)),Historique!$C3386),0)&gt;0,"OK","⚠ ERREUR"))</f>
        <v/>
      </c>
      <c r="F3386" s="148" t="b">
        <v>0</v>
      </c>
      <c r="J3386" s="2" t="str">
        <f>IF(B3386="","",_xlfn.XLOOKUP(B3386,Données!$P$2:$P$11,Données!$Q$2:$Q$11,""))</f>
        <v/>
      </c>
    </row>
    <row r="3387" spans="1:10" ht="24.75" customHeight="1" x14ac:dyDescent="0.25">
      <c r="A3387" s="100"/>
      <c r="B3387" s="100"/>
      <c r="C3387" s="100"/>
      <c r="D3387" s="105" t="str">
        <f>IF(OR(Historique!$B3387="",Historique!$C3387=""),"",IF(IFERROR(COUNTIF(INDEX(Données!$E$2:$Z$100,0,MATCH(Historique!$B3387,Données!$E$1:$Z$1,0)),Historique!$C3387),0)&gt;0,"OK","⚠ ERREUR"))</f>
        <v/>
      </c>
      <c r="F3387" s="148" t="b">
        <v>0</v>
      </c>
      <c r="J3387" s="2" t="str">
        <f>IF(B3387="","",_xlfn.XLOOKUP(B3387,Données!$P$2:$P$11,Données!$Q$2:$Q$11,""))</f>
        <v/>
      </c>
    </row>
    <row r="3388" spans="1:10" ht="24.75" customHeight="1" x14ac:dyDescent="0.25">
      <c r="A3388" s="100"/>
      <c r="B3388" s="100"/>
      <c r="C3388" s="100"/>
      <c r="D3388" s="105" t="str">
        <f>IF(OR(Historique!$B3388="",Historique!$C3388=""),"",IF(IFERROR(COUNTIF(INDEX(Données!$E$2:$Z$100,0,MATCH(Historique!$B3388,Données!$E$1:$Z$1,0)),Historique!$C3388),0)&gt;0,"OK","⚠ ERREUR"))</f>
        <v/>
      </c>
      <c r="F3388" s="148" t="b">
        <v>0</v>
      </c>
      <c r="J3388" s="2" t="str">
        <f>IF(B3388="","",_xlfn.XLOOKUP(B3388,Données!$P$2:$P$11,Données!$Q$2:$Q$11,""))</f>
        <v/>
      </c>
    </row>
    <row r="3389" spans="1:10" ht="24.75" customHeight="1" x14ac:dyDescent="0.25">
      <c r="A3389" s="100"/>
      <c r="B3389" s="100"/>
      <c r="C3389" s="100"/>
      <c r="D3389" s="105" t="str">
        <f>IF(OR(Historique!$B3389="",Historique!$C3389=""),"",IF(IFERROR(COUNTIF(INDEX(Données!$E$2:$Z$100,0,MATCH(Historique!$B3389,Données!$E$1:$Z$1,0)),Historique!$C3389),0)&gt;0,"OK","⚠ ERREUR"))</f>
        <v/>
      </c>
      <c r="F3389" s="148" t="b">
        <v>0</v>
      </c>
      <c r="J3389" s="2" t="str">
        <f>IF(B3389="","",_xlfn.XLOOKUP(B3389,Données!$P$2:$P$11,Données!$Q$2:$Q$11,""))</f>
        <v/>
      </c>
    </row>
    <row r="3390" spans="1:10" ht="24.75" customHeight="1" x14ac:dyDescent="0.25">
      <c r="A3390" s="100"/>
      <c r="B3390" s="100"/>
      <c r="C3390" s="100"/>
      <c r="D3390" s="105" t="str">
        <f>IF(OR(Historique!$B3390="",Historique!$C3390=""),"",IF(IFERROR(COUNTIF(INDEX(Données!$E$2:$Z$100,0,MATCH(Historique!$B3390,Données!$E$1:$Z$1,0)),Historique!$C3390),0)&gt;0,"OK","⚠ ERREUR"))</f>
        <v/>
      </c>
      <c r="F3390" s="148" t="b">
        <v>0</v>
      </c>
      <c r="J3390" s="2" t="str">
        <f>IF(B3390="","",_xlfn.XLOOKUP(B3390,Données!$P$2:$P$11,Données!$Q$2:$Q$11,""))</f>
        <v/>
      </c>
    </row>
    <row r="3391" spans="1:10" ht="24.75" customHeight="1" x14ac:dyDescent="0.25">
      <c r="A3391" s="100"/>
      <c r="B3391" s="100"/>
      <c r="C3391" s="100"/>
      <c r="D3391" s="105" t="str">
        <f>IF(OR(Historique!$B3391="",Historique!$C3391=""),"",IF(IFERROR(COUNTIF(INDEX(Données!$E$2:$Z$100,0,MATCH(Historique!$B3391,Données!$E$1:$Z$1,0)),Historique!$C3391),0)&gt;0,"OK","⚠ ERREUR"))</f>
        <v/>
      </c>
      <c r="F3391" s="148" t="b">
        <v>0</v>
      </c>
      <c r="J3391" s="2" t="str">
        <f>IF(B3391="","",_xlfn.XLOOKUP(B3391,Données!$P$2:$P$11,Données!$Q$2:$Q$11,""))</f>
        <v/>
      </c>
    </row>
    <row r="3392" spans="1:10" ht="24.75" customHeight="1" x14ac:dyDescent="0.25">
      <c r="A3392" s="100"/>
      <c r="B3392" s="100"/>
      <c r="C3392" s="100"/>
      <c r="D3392" s="105" t="str">
        <f>IF(OR(Historique!$B3392="",Historique!$C3392=""),"",IF(IFERROR(COUNTIF(INDEX(Données!$E$2:$Z$100,0,MATCH(Historique!$B3392,Données!$E$1:$Z$1,0)),Historique!$C3392),0)&gt;0,"OK","⚠ ERREUR"))</f>
        <v/>
      </c>
      <c r="F3392" s="148" t="b">
        <v>0</v>
      </c>
      <c r="J3392" s="2" t="str">
        <f>IF(B3392="","",_xlfn.XLOOKUP(B3392,Données!$P$2:$P$11,Données!$Q$2:$Q$11,""))</f>
        <v/>
      </c>
    </row>
    <row r="3393" spans="1:10" ht="24.75" customHeight="1" x14ac:dyDescent="0.25">
      <c r="A3393" s="100"/>
      <c r="B3393" s="100"/>
      <c r="C3393" s="100"/>
      <c r="D3393" s="105" t="str">
        <f>IF(OR(Historique!$B3393="",Historique!$C3393=""),"",IF(IFERROR(COUNTIF(INDEX(Données!$E$2:$Z$100,0,MATCH(Historique!$B3393,Données!$E$1:$Z$1,0)),Historique!$C3393),0)&gt;0,"OK","⚠ ERREUR"))</f>
        <v/>
      </c>
      <c r="F3393" s="148" t="b">
        <v>0</v>
      </c>
      <c r="J3393" s="2" t="str">
        <f>IF(B3393="","",_xlfn.XLOOKUP(B3393,Données!$P$2:$P$11,Données!$Q$2:$Q$11,""))</f>
        <v/>
      </c>
    </row>
    <row r="3394" spans="1:10" ht="24.75" customHeight="1" x14ac:dyDescent="0.25">
      <c r="A3394" s="100"/>
      <c r="B3394" s="100"/>
      <c r="C3394" s="100"/>
      <c r="D3394" s="105" t="str">
        <f>IF(OR(Historique!$B3394="",Historique!$C3394=""),"",IF(IFERROR(COUNTIF(INDEX(Données!$E$2:$Z$100,0,MATCH(Historique!$B3394,Données!$E$1:$Z$1,0)),Historique!$C3394),0)&gt;0,"OK","⚠ ERREUR"))</f>
        <v/>
      </c>
      <c r="F3394" s="148" t="b">
        <v>0</v>
      </c>
      <c r="J3394" s="2" t="str">
        <f>IF(B3394="","",_xlfn.XLOOKUP(B3394,Données!$P$2:$P$11,Données!$Q$2:$Q$11,""))</f>
        <v/>
      </c>
    </row>
    <row r="3395" spans="1:10" ht="24.75" customHeight="1" x14ac:dyDescent="0.25">
      <c r="A3395" s="100"/>
      <c r="B3395" s="100"/>
      <c r="C3395" s="100"/>
      <c r="D3395" s="105" t="str">
        <f>IF(OR(Historique!$B3395="",Historique!$C3395=""),"",IF(IFERROR(COUNTIF(INDEX(Données!$E$2:$Z$100,0,MATCH(Historique!$B3395,Données!$E$1:$Z$1,0)),Historique!$C3395),0)&gt;0,"OK","⚠ ERREUR"))</f>
        <v/>
      </c>
      <c r="F3395" s="148" t="b">
        <v>0</v>
      </c>
      <c r="J3395" s="2" t="str">
        <f>IF(B3395="","",_xlfn.XLOOKUP(B3395,Données!$P$2:$P$11,Données!$Q$2:$Q$11,""))</f>
        <v/>
      </c>
    </row>
    <row r="3396" spans="1:10" ht="24.75" customHeight="1" x14ac:dyDescent="0.25">
      <c r="A3396" s="100"/>
      <c r="B3396" s="100"/>
      <c r="C3396" s="100"/>
      <c r="D3396" s="105" t="str">
        <f>IF(OR(Historique!$B3396="",Historique!$C3396=""),"",IF(IFERROR(COUNTIF(INDEX(Données!$E$2:$Z$100,0,MATCH(Historique!$B3396,Données!$E$1:$Z$1,0)),Historique!$C3396),0)&gt;0,"OK","⚠ ERREUR"))</f>
        <v/>
      </c>
      <c r="F3396" s="148" t="b">
        <v>0</v>
      </c>
      <c r="J3396" s="2" t="str">
        <f>IF(B3396="","",_xlfn.XLOOKUP(B3396,Données!$P$2:$P$11,Données!$Q$2:$Q$11,""))</f>
        <v/>
      </c>
    </row>
    <row r="3397" spans="1:10" ht="24.75" customHeight="1" x14ac:dyDescent="0.25">
      <c r="A3397" s="100"/>
      <c r="B3397" s="100"/>
      <c r="C3397" s="100"/>
      <c r="D3397" s="105" t="str">
        <f>IF(OR(Historique!$B3397="",Historique!$C3397=""),"",IF(IFERROR(COUNTIF(INDEX(Données!$E$2:$Z$100,0,MATCH(Historique!$B3397,Données!$E$1:$Z$1,0)),Historique!$C3397),0)&gt;0,"OK","⚠ ERREUR"))</f>
        <v/>
      </c>
      <c r="F3397" s="148" t="b">
        <v>0</v>
      </c>
      <c r="J3397" s="2" t="str">
        <f>IF(B3397="","",_xlfn.XLOOKUP(B3397,Données!$P$2:$P$11,Données!$Q$2:$Q$11,""))</f>
        <v/>
      </c>
    </row>
    <row r="3398" spans="1:10" ht="24.75" customHeight="1" x14ac:dyDescent="0.25">
      <c r="A3398" s="100"/>
      <c r="B3398" s="100"/>
      <c r="C3398" s="100"/>
      <c r="D3398" s="105" t="str">
        <f>IF(OR(Historique!$B3398="",Historique!$C3398=""),"",IF(IFERROR(COUNTIF(INDEX(Données!$E$2:$Z$100,0,MATCH(Historique!$B3398,Données!$E$1:$Z$1,0)),Historique!$C3398),0)&gt;0,"OK","⚠ ERREUR"))</f>
        <v/>
      </c>
      <c r="F3398" s="148" t="b">
        <v>0</v>
      </c>
      <c r="J3398" s="2" t="str">
        <f>IF(B3398="","",_xlfn.XLOOKUP(B3398,Données!$P$2:$P$11,Données!$Q$2:$Q$11,""))</f>
        <v/>
      </c>
    </row>
    <row r="3399" spans="1:10" ht="24.75" customHeight="1" x14ac:dyDescent="0.25">
      <c r="A3399" s="100"/>
      <c r="B3399" s="100"/>
      <c r="C3399" s="100"/>
      <c r="D3399" s="105" t="str">
        <f>IF(OR(Historique!$B3399="",Historique!$C3399=""),"",IF(IFERROR(COUNTIF(INDEX(Données!$E$2:$Z$100,0,MATCH(Historique!$B3399,Données!$E$1:$Z$1,0)),Historique!$C3399),0)&gt;0,"OK","⚠ ERREUR"))</f>
        <v/>
      </c>
      <c r="F3399" s="148" t="b">
        <v>0</v>
      </c>
      <c r="J3399" s="2" t="str">
        <f>IF(B3399="","",_xlfn.XLOOKUP(B3399,Données!$P$2:$P$11,Données!$Q$2:$Q$11,""))</f>
        <v/>
      </c>
    </row>
    <row r="3400" spans="1:10" ht="24.75" customHeight="1" x14ac:dyDescent="0.25">
      <c r="A3400" s="100"/>
      <c r="B3400" s="100"/>
      <c r="C3400" s="100"/>
      <c r="D3400" s="105" t="str">
        <f>IF(OR(Historique!$B3400="",Historique!$C3400=""),"",IF(IFERROR(COUNTIF(INDEX(Données!$E$2:$Z$100,0,MATCH(Historique!$B3400,Données!$E$1:$Z$1,0)),Historique!$C3400),0)&gt;0,"OK","⚠ ERREUR"))</f>
        <v/>
      </c>
      <c r="F3400" s="148" t="b">
        <v>0</v>
      </c>
      <c r="J3400" s="2" t="str">
        <f>IF(B3400="","",_xlfn.XLOOKUP(B3400,Données!$P$2:$P$11,Données!$Q$2:$Q$11,""))</f>
        <v/>
      </c>
    </row>
    <row r="3401" spans="1:10" ht="24.75" customHeight="1" x14ac:dyDescent="0.25">
      <c r="A3401" s="100"/>
      <c r="B3401" s="100"/>
      <c r="C3401" s="100"/>
      <c r="D3401" s="105" t="str">
        <f>IF(OR(Historique!$B3401="",Historique!$C3401=""),"",IF(IFERROR(COUNTIF(INDEX(Données!$E$2:$Z$100,0,MATCH(Historique!$B3401,Données!$E$1:$Z$1,0)),Historique!$C3401),0)&gt;0,"OK","⚠ ERREUR"))</f>
        <v/>
      </c>
      <c r="F3401" s="148" t="b">
        <v>0</v>
      </c>
      <c r="J3401" s="2" t="str">
        <f>IF(B3401="","",_xlfn.XLOOKUP(B3401,Données!$P$2:$P$11,Données!$Q$2:$Q$11,""))</f>
        <v/>
      </c>
    </row>
    <row r="3402" spans="1:10" ht="24.75" customHeight="1" x14ac:dyDescent="0.25">
      <c r="A3402" s="100"/>
      <c r="B3402" s="100"/>
      <c r="C3402" s="100"/>
      <c r="D3402" s="105" t="str">
        <f>IF(OR(Historique!$B3402="",Historique!$C3402=""),"",IF(IFERROR(COUNTIF(INDEX(Données!$E$2:$Z$100,0,MATCH(Historique!$B3402,Données!$E$1:$Z$1,0)),Historique!$C3402),0)&gt;0,"OK","⚠ ERREUR"))</f>
        <v/>
      </c>
      <c r="F3402" s="148" t="b">
        <v>0</v>
      </c>
      <c r="J3402" s="2" t="str">
        <f>IF(B3402="","",_xlfn.XLOOKUP(B3402,Données!$P$2:$P$11,Données!$Q$2:$Q$11,""))</f>
        <v/>
      </c>
    </row>
    <row r="3403" spans="1:10" ht="24.75" customHeight="1" x14ac:dyDescent="0.25">
      <c r="A3403" s="100"/>
      <c r="B3403" s="100"/>
      <c r="C3403" s="100"/>
      <c r="D3403" s="105" t="str">
        <f>IF(OR(Historique!$B3403="",Historique!$C3403=""),"",IF(IFERROR(COUNTIF(INDEX(Données!$E$2:$Z$100,0,MATCH(Historique!$B3403,Données!$E$1:$Z$1,0)),Historique!$C3403),0)&gt;0,"OK","⚠ ERREUR"))</f>
        <v/>
      </c>
      <c r="F3403" s="148" t="b">
        <v>0</v>
      </c>
      <c r="J3403" s="2" t="str">
        <f>IF(B3403="","",_xlfn.XLOOKUP(B3403,Données!$P$2:$P$11,Données!$Q$2:$Q$11,""))</f>
        <v/>
      </c>
    </row>
    <row r="3404" spans="1:10" ht="24.75" customHeight="1" x14ac:dyDescent="0.25">
      <c r="A3404" s="100"/>
      <c r="B3404" s="100"/>
      <c r="C3404" s="100"/>
      <c r="D3404" s="105" t="str">
        <f>IF(OR(Historique!$B3404="",Historique!$C3404=""),"",IF(IFERROR(COUNTIF(INDEX(Données!$E$2:$Z$100,0,MATCH(Historique!$B3404,Données!$E$1:$Z$1,0)),Historique!$C3404),0)&gt;0,"OK","⚠ ERREUR"))</f>
        <v/>
      </c>
      <c r="F3404" s="148" t="b">
        <v>0</v>
      </c>
      <c r="J3404" s="2" t="str">
        <f>IF(B3404="","",_xlfn.XLOOKUP(B3404,Données!$P$2:$P$11,Données!$Q$2:$Q$11,""))</f>
        <v/>
      </c>
    </row>
    <row r="3405" spans="1:10" ht="24.75" customHeight="1" x14ac:dyDescent="0.25">
      <c r="A3405" s="100"/>
      <c r="B3405" s="100"/>
      <c r="C3405" s="100"/>
      <c r="D3405" s="105" t="str">
        <f>IF(OR(Historique!$B3405="",Historique!$C3405=""),"",IF(IFERROR(COUNTIF(INDEX(Données!$E$2:$Z$100,0,MATCH(Historique!$B3405,Données!$E$1:$Z$1,0)),Historique!$C3405),0)&gt;0,"OK","⚠ ERREUR"))</f>
        <v/>
      </c>
      <c r="F3405" s="148" t="b">
        <v>0</v>
      </c>
      <c r="J3405" s="2" t="str">
        <f>IF(B3405="","",_xlfn.XLOOKUP(B3405,Données!$P$2:$P$11,Données!$Q$2:$Q$11,""))</f>
        <v/>
      </c>
    </row>
    <row r="3406" spans="1:10" ht="24.75" customHeight="1" x14ac:dyDescent="0.25">
      <c r="A3406" s="100"/>
      <c r="B3406" s="100"/>
      <c r="C3406" s="100"/>
      <c r="D3406" s="105" t="str">
        <f>IF(OR(Historique!$B3406="",Historique!$C3406=""),"",IF(IFERROR(COUNTIF(INDEX(Données!$E$2:$Z$100,0,MATCH(Historique!$B3406,Données!$E$1:$Z$1,0)),Historique!$C3406),0)&gt;0,"OK","⚠ ERREUR"))</f>
        <v/>
      </c>
      <c r="F3406" s="148" t="b">
        <v>0</v>
      </c>
      <c r="J3406" s="2" t="str">
        <f>IF(B3406="","",_xlfn.XLOOKUP(B3406,Données!$P$2:$P$11,Données!$Q$2:$Q$11,""))</f>
        <v/>
      </c>
    </row>
    <row r="3407" spans="1:10" ht="24.75" customHeight="1" x14ac:dyDescent="0.25">
      <c r="A3407" s="100"/>
      <c r="B3407" s="100"/>
      <c r="C3407" s="100"/>
      <c r="D3407" s="105" t="str">
        <f>IF(OR(Historique!$B3407="",Historique!$C3407=""),"",IF(IFERROR(COUNTIF(INDEX(Données!$E$2:$Z$100,0,MATCH(Historique!$B3407,Données!$E$1:$Z$1,0)),Historique!$C3407),0)&gt;0,"OK","⚠ ERREUR"))</f>
        <v/>
      </c>
      <c r="F3407" s="148" t="b">
        <v>0</v>
      </c>
      <c r="J3407" s="2" t="str">
        <f>IF(B3407="","",_xlfn.XLOOKUP(B3407,Données!$P$2:$P$11,Données!$Q$2:$Q$11,""))</f>
        <v/>
      </c>
    </row>
    <row r="3408" spans="1:10" ht="24.75" customHeight="1" x14ac:dyDescent="0.25">
      <c r="A3408" s="100"/>
      <c r="B3408" s="100"/>
      <c r="C3408" s="100"/>
      <c r="D3408" s="105" t="str">
        <f>IF(OR(Historique!$B3408="",Historique!$C3408=""),"",IF(IFERROR(COUNTIF(INDEX(Données!$E$2:$Z$100,0,MATCH(Historique!$B3408,Données!$E$1:$Z$1,0)),Historique!$C3408),0)&gt;0,"OK","⚠ ERREUR"))</f>
        <v/>
      </c>
      <c r="F3408" s="148" t="b">
        <v>0</v>
      </c>
      <c r="J3408" s="2" t="str">
        <f>IF(B3408="","",_xlfn.XLOOKUP(B3408,Données!$P$2:$P$11,Données!$Q$2:$Q$11,""))</f>
        <v/>
      </c>
    </row>
    <row r="3409" spans="1:10" ht="24.75" customHeight="1" x14ac:dyDescent="0.25">
      <c r="A3409" s="100"/>
      <c r="B3409" s="100"/>
      <c r="C3409" s="100"/>
      <c r="D3409" s="105" t="str">
        <f>IF(OR(Historique!$B3409="",Historique!$C3409=""),"",IF(IFERROR(COUNTIF(INDEX(Données!$E$2:$Z$100,0,MATCH(Historique!$B3409,Données!$E$1:$Z$1,0)),Historique!$C3409),0)&gt;0,"OK","⚠ ERREUR"))</f>
        <v/>
      </c>
      <c r="F3409" s="148" t="b">
        <v>0</v>
      </c>
      <c r="J3409" s="2" t="str">
        <f>IF(B3409="","",_xlfn.XLOOKUP(B3409,Données!$P$2:$P$11,Données!$Q$2:$Q$11,""))</f>
        <v/>
      </c>
    </row>
    <row r="3410" spans="1:10" ht="24.75" customHeight="1" x14ac:dyDescent="0.25">
      <c r="A3410" s="100"/>
      <c r="B3410" s="100"/>
      <c r="C3410" s="100"/>
      <c r="D3410" s="105" t="str">
        <f>IF(OR(Historique!$B3410="",Historique!$C3410=""),"",IF(IFERROR(COUNTIF(INDEX(Données!$E$2:$Z$100,0,MATCH(Historique!$B3410,Données!$E$1:$Z$1,0)),Historique!$C3410),0)&gt;0,"OK","⚠ ERREUR"))</f>
        <v/>
      </c>
      <c r="F3410" s="148" t="b">
        <v>0</v>
      </c>
      <c r="J3410" s="2" t="str">
        <f>IF(B3410="","",_xlfn.XLOOKUP(B3410,Données!$P$2:$P$11,Données!$Q$2:$Q$11,""))</f>
        <v/>
      </c>
    </row>
    <row r="3411" spans="1:10" ht="24.75" customHeight="1" x14ac:dyDescent="0.25">
      <c r="A3411" s="100"/>
      <c r="B3411" s="100"/>
      <c r="C3411" s="100"/>
      <c r="D3411" s="105" t="str">
        <f>IF(OR(Historique!$B3411="",Historique!$C3411=""),"",IF(IFERROR(COUNTIF(INDEX(Données!$E$2:$Z$100,0,MATCH(Historique!$B3411,Données!$E$1:$Z$1,0)),Historique!$C3411),0)&gt;0,"OK","⚠ ERREUR"))</f>
        <v/>
      </c>
      <c r="F3411" s="148" t="b">
        <v>0</v>
      </c>
      <c r="J3411" s="2" t="str">
        <f>IF(B3411="","",_xlfn.XLOOKUP(B3411,Données!$P$2:$P$11,Données!$Q$2:$Q$11,""))</f>
        <v/>
      </c>
    </row>
    <row r="3412" spans="1:10" ht="24.75" customHeight="1" x14ac:dyDescent="0.25">
      <c r="A3412" s="100"/>
      <c r="B3412" s="100"/>
      <c r="C3412" s="100"/>
      <c r="D3412" s="105" t="str">
        <f>IF(OR(Historique!$B3412="",Historique!$C3412=""),"",IF(IFERROR(COUNTIF(INDEX(Données!$E$2:$Z$100,0,MATCH(Historique!$B3412,Données!$E$1:$Z$1,0)),Historique!$C3412),0)&gt;0,"OK","⚠ ERREUR"))</f>
        <v/>
      </c>
      <c r="F3412" s="148" t="b">
        <v>0</v>
      </c>
      <c r="J3412" s="2" t="str">
        <f>IF(B3412="","",_xlfn.XLOOKUP(B3412,Données!$P$2:$P$11,Données!$Q$2:$Q$11,""))</f>
        <v/>
      </c>
    </row>
    <row r="3413" spans="1:10" ht="24.75" customHeight="1" x14ac:dyDescent="0.25">
      <c r="A3413" s="100"/>
      <c r="B3413" s="100"/>
      <c r="C3413" s="100"/>
      <c r="D3413" s="105" t="str">
        <f>IF(OR(Historique!$B3413="",Historique!$C3413=""),"",IF(IFERROR(COUNTIF(INDEX(Données!$E$2:$Z$100,0,MATCH(Historique!$B3413,Données!$E$1:$Z$1,0)),Historique!$C3413),0)&gt;0,"OK","⚠ ERREUR"))</f>
        <v/>
      </c>
      <c r="F3413" s="148" t="b">
        <v>0</v>
      </c>
      <c r="J3413" s="2" t="str">
        <f>IF(B3413="","",_xlfn.XLOOKUP(B3413,Données!$P$2:$P$11,Données!$Q$2:$Q$11,""))</f>
        <v/>
      </c>
    </row>
    <row r="3414" spans="1:10" ht="24.75" customHeight="1" x14ac:dyDescent="0.25">
      <c r="A3414" s="100"/>
      <c r="B3414" s="100"/>
      <c r="C3414" s="100"/>
      <c r="D3414" s="105" t="str">
        <f>IF(OR(Historique!$B3414="",Historique!$C3414=""),"",IF(IFERROR(COUNTIF(INDEX(Données!$E$2:$Z$100,0,MATCH(Historique!$B3414,Données!$E$1:$Z$1,0)),Historique!$C3414),0)&gt;0,"OK","⚠ ERREUR"))</f>
        <v/>
      </c>
      <c r="F3414" s="148" t="b">
        <v>0</v>
      </c>
      <c r="J3414" s="2" t="str">
        <f>IF(B3414="","",_xlfn.XLOOKUP(B3414,Données!$P$2:$P$11,Données!$Q$2:$Q$11,""))</f>
        <v/>
      </c>
    </row>
    <row r="3415" spans="1:10" ht="24.75" customHeight="1" x14ac:dyDescent="0.25">
      <c r="A3415" s="100"/>
      <c r="B3415" s="100"/>
      <c r="C3415" s="100"/>
      <c r="D3415" s="105" t="str">
        <f>IF(OR(Historique!$B3415="",Historique!$C3415=""),"",IF(IFERROR(COUNTIF(INDEX(Données!$E$2:$Z$100,0,MATCH(Historique!$B3415,Données!$E$1:$Z$1,0)),Historique!$C3415),0)&gt;0,"OK","⚠ ERREUR"))</f>
        <v/>
      </c>
      <c r="F3415" s="148" t="b">
        <v>0</v>
      </c>
      <c r="J3415" s="2" t="str">
        <f>IF(B3415="","",_xlfn.XLOOKUP(B3415,Données!$P$2:$P$11,Données!$Q$2:$Q$11,""))</f>
        <v/>
      </c>
    </row>
    <row r="3416" spans="1:10" ht="24.75" customHeight="1" x14ac:dyDescent="0.25">
      <c r="A3416" s="100"/>
      <c r="B3416" s="100"/>
      <c r="C3416" s="100"/>
      <c r="D3416" s="105" t="str">
        <f>IF(OR(Historique!$B3416="",Historique!$C3416=""),"",IF(IFERROR(COUNTIF(INDEX(Données!$E$2:$Z$100,0,MATCH(Historique!$B3416,Données!$E$1:$Z$1,0)),Historique!$C3416),0)&gt;0,"OK","⚠ ERREUR"))</f>
        <v/>
      </c>
      <c r="F3416" s="148" t="b">
        <v>0</v>
      </c>
      <c r="J3416" s="2" t="str">
        <f>IF(B3416="","",_xlfn.XLOOKUP(B3416,Données!$P$2:$P$11,Données!$Q$2:$Q$11,""))</f>
        <v/>
      </c>
    </row>
    <row r="3417" spans="1:10" ht="24.75" customHeight="1" x14ac:dyDescent="0.25">
      <c r="A3417" s="100"/>
      <c r="B3417" s="100"/>
      <c r="C3417" s="100"/>
      <c r="D3417" s="105" t="str">
        <f>IF(OR(Historique!$B3417="",Historique!$C3417=""),"",IF(IFERROR(COUNTIF(INDEX(Données!$E$2:$Z$100,0,MATCH(Historique!$B3417,Données!$E$1:$Z$1,0)),Historique!$C3417),0)&gt;0,"OK","⚠ ERREUR"))</f>
        <v/>
      </c>
      <c r="F3417" s="148" t="b">
        <v>0</v>
      </c>
      <c r="J3417" s="2" t="str">
        <f>IF(B3417="","",_xlfn.XLOOKUP(B3417,Données!$P$2:$P$11,Données!$Q$2:$Q$11,""))</f>
        <v/>
      </c>
    </row>
    <row r="3418" spans="1:10" ht="24.75" customHeight="1" x14ac:dyDescent="0.25">
      <c r="A3418" s="100"/>
      <c r="B3418" s="100"/>
      <c r="C3418" s="100"/>
      <c r="D3418" s="105" t="str">
        <f>IF(OR(Historique!$B3418="",Historique!$C3418=""),"",IF(IFERROR(COUNTIF(INDEX(Données!$E$2:$Z$100,0,MATCH(Historique!$B3418,Données!$E$1:$Z$1,0)),Historique!$C3418),0)&gt;0,"OK","⚠ ERREUR"))</f>
        <v/>
      </c>
      <c r="F3418" s="148" t="b">
        <v>0</v>
      </c>
      <c r="J3418" s="2" t="str">
        <f>IF(B3418="","",_xlfn.XLOOKUP(B3418,Données!$P$2:$P$11,Données!$Q$2:$Q$11,""))</f>
        <v/>
      </c>
    </row>
    <row r="3419" spans="1:10" ht="24.75" customHeight="1" x14ac:dyDescent="0.25">
      <c r="A3419" s="100"/>
      <c r="B3419" s="100"/>
      <c r="C3419" s="100"/>
      <c r="D3419" s="105" t="str">
        <f>IF(OR(Historique!$B3419="",Historique!$C3419=""),"",IF(IFERROR(COUNTIF(INDEX(Données!$E$2:$Z$100,0,MATCH(Historique!$B3419,Données!$E$1:$Z$1,0)),Historique!$C3419),0)&gt;0,"OK","⚠ ERREUR"))</f>
        <v/>
      </c>
      <c r="F3419" s="148" t="b">
        <v>0</v>
      </c>
      <c r="J3419" s="2" t="str">
        <f>IF(B3419="","",_xlfn.XLOOKUP(B3419,Données!$P$2:$P$11,Données!$Q$2:$Q$11,""))</f>
        <v/>
      </c>
    </row>
    <row r="3420" spans="1:10" ht="24.75" customHeight="1" x14ac:dyDescent="0.25">
      <c r="A3420" s="100"/>
      <c r="B3420" s="100"/>
      <c r="C3420" s="100"/>
      <c r="D3420" s="105" t="str">
        <f>IF(OR(Historique!$B3420="",Historique!$C3420=""),"",IF(IFERROR(COUNTIF(INDEX(Données!$E$2:$Z$100,0,MATCH(Historique!$B3420,Données!$E$1:$Z$1,0)),Historique!$C3420),0)&gt;0,"OK","⚠ ERREUR"))</f>
        <v/>
      </c>
      <c r="F3420" s="148" t="b">
        <v>0</v>
      </c>
      <c r="J3420" s="2" t="str">
        <f>IF(B3420="","",_xlfn.XLOOKUP(B3420,Données!$P$2:$P$11,Données!$Q$2:$Q$11,""))</f>
        <v/>
      </c>
    </row>
    <row r="3421" spans="1:10" ht="24.75" customHeight="1" x14ac:dyDescent="0.25">
      <c r="A3421" s="100"/>
      <c r="B3421" s="100"/>
      <c r="C3421" s="100"/>
      <c r="D3421" s="105" t="str">
        <f>IF(OR(Historique!$B3421="",Historique!$C3421=""),"",IF(IFERROR(COUNTIF(INDEX(Données!$E$2:$Z$100,0,MATCH(Historique!$B3421,Données!$E$1:$Z$1,0)),Historique!$C3421),0)&gt;0,"OK","⚠ ERREUR"))</f>
        <v/>
      </c>
      <c r="F3421" s="148" t="b">
        <v>0</v>
      </c>
      <c r="J3421" s="2" t="str">
        <f>IF(B3421="","",_xlfn.XLOOKUP(B3421,Données!$P$2:$P$11,Données!$Q$2:$Q$11,""))</f>
        <v/>
      </c>
    </row>
    <row r="3422" spans="1:10" ht="24.75" customHeight="1" x14ac:dyDescent="0.25">
      <c r="A3422" s="100"/>
      <c r="B3422" s="100"/>
      <c r="C3422" s="100"/>
      <c r="D3422" s="105" t="str">
        <f>IF(OR(Historique!$B3422="",Historique!$C3422=""),"",IF(IFERROR(COUNTIF(INDEX(Données!$E$2:$Z$100,0,MATCH(Historique!$B3422,Données!$E$1:$Z$1,0)),Historique!$C3422),0)&gt;0,"OK","⚠ ERREUR"))</f>
        <v/>
      </c>
      <c r="F3422" s="148" t="b">
        <v>0</v>
      </c>
      <c r="J3422" s="2" t="str">
        <f>IF(B3422="","",_xlfn.XLOOKUP(B3422,Données!$P$2:$P$11,Données!$Q$2:$Q$11,""))</f>
        <v/>
      </c>
    </row>
    <row r="3423" spans="1:10" ht="24.75" customHeight="1" x14ac:dyDescent="0.25">
      <c r="A3423" s="100"/>
      <c r="B3423" s="100"/>
      <c r="C3423" s="100"/>
      <c r="D3423" s="105" t="str">
        <f>IF(OR(Historique!$B3423="",Historique!$C3423=""),"",IF(IFERROR(COUNTIF(INDEX(Données!$E$2:$Z$100,0,MATCH(Historique!$B3423,Données!$E$1:$Z$1,0)),Historique!$C3423),0)&gt;0,"OK","⚠ ERREUR"))</f>
        <v/>
      </c>
      <c r="F3423" s="148" t="b">
        <v>0</v>
      </c>
      <c r="J3423" s="2" t="str">
        <f>IF(B3423="","",_xlfn.XLOOKUP(B3423,Données!$P$2:$P$11,Données!$Q$2:$Q$11,""))</f>
        <v/>
      </c>
    </row>
    <row r="3424" spans="1:10" ht="24.75" customHeight="1" x14ac:dyDescent="0.25">
      <c r="A3424" s="100"/>
      <c r="B3424" s="100"/>
      <c r="C3424" s="100"/>
      <c r="D3424" s="105" t="str">
        <f>IF(OR(Historique!$B3424="",Historique!$C3424=""),"",IF(IFERROR(COUNTIF(INDEX(Données!$E$2:$Z$100,0,MATCH(Historique!$B3424,Données!$E$1:$Z$1,0)),Historique!$C3424),0)&gt;0,"OK","⚠ ERREUR"))</f>
        <v/>
      </c>
      <c r="F3424" s="148" t="b">
        <v>0</v>
      </c>
      <c r="J3424" s="2" t="str">
        <f>IF(B3424="","",_xlfn.XLOOKUP(B3424,Données!$P$2:$P$11,Données!$Q$2:$Q$11,""))</f>
        <v/>
      </c>
    </row>
    <row r="3425" spans="1:10" ht="24.75" customHeight="1" x14ac:dyDescent="0.25">
      <c r="A3425" s="100"/>
      <c r="B3425" s="100"/>
      <c r="C3425" s="100"/>
      <c r="D3425" s="105" t="str">
        <f>IF(OR(Historique!$B3425="",Historique!$C3425=""),"",IF(IFERROR(COUNTIF(INDEX(Données!$E$2:$Z$100,0,MATCH(Historique!$B3425,Données!$E$1:$Z$1,0)),Historique!$C3425),0)&gt;0,"OK","⚠ ERREUR"))</f>
        <v/>
      </c>
      <c r="F3425" s="148" t="b">
        <v>0</v>
      </c>
      <c r="J3425" s="2" t="str">
        <f>IF(B3425="","",_xlfn.XLOOKUP(B3425,Données!$P$2:$P$11,Données!$Q$2:$Q$11,""))</f>
        <v/>
      </c>
    </row>
    <row r="3426" spans="1:10" ht="24.75" customHeight="1" x14ac:dyDescent="0.25">
      <c r="A3426" s="100"/>
      <c r="B3426" s="100"/>
      <c r="C3426" s="100"/>
      <c r="D3426" s="105" t="str">
        <f>IF(OR(Historique!$B3426="",Historique!$C3426=""),"",IF(IFERROR(COUNTIF(INDEX(Données!$E$2:$Z$100,0,MATCH(Historique!$B3426,Données!$E$1:$Z$1,0)),Historique!$C3426),0)&gt;0,"OK","⚠ ERREUR"))</f>
        <v/>
      </c>
      <c r="F3426" s="148" t="b">
        <v>0</v>
      </c>
      <c r="J3426" s="2" t="str">
        <f>IF(B3426="","",_xlfn.XLOOKUP(B3426,Données!$P$2:$P$11,Données!$Q$2:$Q$11,""))</f>
        <v/>
      </c>
    </row>
    <row r="3427" spans="1:10" ht="24.75" customHeight="1" x14ac:dyDescent="0.25">
      <c r="A3427" s="100"/>
      <c r="B3427" s="100"/>
      <c r="C3427" s="100"/>
      <c r="D3427" s="105" t="str">
        <f>IF(OR(Historique!$B3427="",Historique!$C3427=""),"",IF(IFERROR(COUNTIF(INDEX(Données!$E$2:$Z$100,0,MATCH(Historique!$B3427,Données!$E$1:$Z$1,0)),Historique!$C3427),0)&gt;0,"OK","⚠ ERREUR"))</f>
        <v/>
      </c>
      <c r="F3427" s="148" t="b">
        <v>0</v>
      </c>
      <c r="J3427" s="2" t="str">
        <f>IF(B3427="","",_xlfn.XLOOKUP(B3427,Données!$P$2:$P$11,Données!$Q$2:$Q$11,""))</f>
        <v/>
      </c>
    </row>
    <row r="3428" spans="1:10" ht="24.75" customHeight="1" x14ac:dyDescent="0.25">
      <c r="A3428" s="100"/>
      <c r="B3428" s="100"/>
      <c r="C3428" s="100"/>
      <c r="D3428" s="105" t="str">
        <f>IF(OR(Historique!$B3428="",Historique!$C3428=""),"",IF(IFERROR(COUNTIF(INDEX(Données!$E$2:$Z$100,0,MATCH(Historique!$B3428,Données!$E$1:$Z$1,0)),Historique!$C3428),0)&gt;0,"OK","⚠ ERREUR"))</f>
        <v/>
      </c>
      <c r="F3428" s="148" t="b">
        <v>0</v>
      </c>
      <c r="J3428" s="2" t="str">
        <f>IF(B3428="","",_xlfn.XLOOKUP(B3428,Données!$P$2:$P$11,Données!$Q$2:$Q$11,""))</f>
        <v/>
      </c>
    </row>
    <row r="3429" spans="1:10" ht="24.75" customHeight="1" x14ac:dyDescent="0.25">
      <c r="A3429" s="100"/>
      <c r="B3429" s="100"/>
      <c r="C3429" s="100"/>
      <c r="D3429" s="105" t="str">
        <f>IF(OR(Historique!$B3429="",Historique!$C3429=""),"",IF(IFERROR(COUNTIF(INDEX(Données!$E$2:$Z$100,0,MATCH(Historique!$B3429,Données!$E$1:$Z$1,0)),Historique!$C3429),0)&gt;0,"OK","⚠ ERREUR"))</f>
        <v/>
      </c>
      <c r="F3429" s="148" t="b">
        <v>0</v>
      </c>
      <c r="J3429" s="2" t="str">
        <f>IF(B3429="","",_xlfn.XLOOKUP(B3429,Données!$P$2:$P$11,Données!$Q$2:$Q$11,""))</f>
        <v/>
      </c>
    </row>
    <row r="3430" spans="1:10" ht="24.75" customHeight="1" x14ac:dyDescent="0.25">
      <c r="A3430" s="100"/>
      <c r="B3430" s="100"/>
      <c r="C3430" s="100"/>
      <c r="D3430" s="105" t="str">
        <f>IF(OR(Historique!$B3430="",Historique!$C3430=""),"",IF(IFERROR(COUNTIF(INDEX(Données!$E$2:$Z$100,0,MATCH(Historique!$B3430,Données!$E$1:$Z$1,0)),Historique!$C3430),0)&gt;0,"OK","⚠ ERREUR"))</f>
        <v/>
      </c>
      <c r="F3430" s="148" t="b">
        <v>0</v>
      </c>
      <c r="J3430" s="2" t="str">
        <f>IF(B3430="","",_xlfn.XLOOKUP(B3430,Données!$P$2:$P$11,Données!$Q$2:$Q$11,""))</f>
        <v/>
      </c>
    </row>
    <row r="3431" spans="1:10" ht="24.75" customHeight="1" x14ac:dyDescent="0.25">
      <c r="A3431" s="100"/>
      <c r="B3431" s="100"/>
      <c r="C3431" s="100"/>
      <c r="D3431" s="105" t="str">
        <f>IF(OR(Historique!$B3431="",Historique!$C3431=""),"",IF(IFERROR(COUNTIF(INDEX(Données!$E$2:$Z$100,0,MATCH(Historique!$B3431,Données!$E$1:$Z$1,0)),Historique!$C3431),0)&gt;0,"OK","⚠ ERREUR"))</f>
        <v/>
      </c>
      <c r="F3431" s="148" t="b">
        <v>0</v>
      </c>
      <c r="J3431" s="2" t="str">
        <f>IF(B3431="","",_xlfn.XLOOKUP(B3431,Données!$P$2:$P$11,Données!$Q$2:$Q$11,""))</f>
        <v/>
      </c>
    </row>
    <row r="3432" spans="1:10" ht="24.75" customHeight="1" x14ac:dyDescent="0.25">
      <c r="A3432" s="100"/>
      <c r="B3432" s="100"/>
      <c r="C3432" s="100"/>
      <c r="D3432" s="105" t="str">
        <f>IF(OR(Historique!$B3432="",Historique!$C3432=""),"",IF(IFERROR(COUNTIF(INDEX(Données!$E$2:$Z$100,0,MATCH(Historique!$B3432,Données!$E$1:$Z$1,0)),Historique!$C3432),0)&gt;0,"OK","⚠ ERREUR"))</f>
        <v/>
      </c>
      <c r="F3432" s="148" t="b">
        <v>0</v>
      </c>
      <c r="J3432" s="2" t="str">
        <f>IF(B3432="","",_xlfn.XLOOKUP(B3432,Données!$P$2:$P$11,Données!$Q$2:$Q$11,""))</f>
        <v/>
      </c>
    </row>
    <row r="3433" spans="1:10" ht="24.75" customHeight="1" x14ac:dyDescent="0.25">
      <c r="A3433" s="100"/>
      <c r="B3433" s="100"/>
      <c r="C3433" s="100"/>
      <c r="D3433" s="105" t="str">
        <f>IF(OR(Historique!$B3433="",Historique!$C3433=""),"",IF(IFERROR(COUNTIF(INDEX(Données!$E$2:$Z$100,0,MATCH(Historique!$B3433,Données!$E$1:$Z$1,0)),Historique!$C3433),0)&gt;0,"OK","⚠ ERREUR"))</f>
        <v/>
      </c>
      <c r="F3433" s="148" t="b">
        <v>0</v>
      </c>
      <c r="J3433" s="2" t="str">
        <f>IF(B3433="","",_xlfn.XLOOKUP(B3433,Données!$P$2:$P$11,Données!$Q$2:$Q$11,""))</f>
        <v/>
      </c>
    </row>
    <row r="3434" spans="1:10" ht="24.75" customHeight="1" x14ac:dyDescent="0.25">
      <c r="A3434" s="100"/>
      <c r="B3434" s="100"/>
      <c r="C3434" s="100"/>
      <c r="D3434" s="105" t="str">
        <f>IF(OR(Historique!$B3434="",Historique!$C3434=""),"",IF(IFERROR(COUNTIF(INDEX(Données!$E$2:$Z$100,0,MATCH(Historique!$B3434,Données!$E$1:$Z$1,0)),Historique!$C3434),0)&gt;0,"OK","⚠ ERREUR"))</f>
        <v/>
      </c>
      <c r="F3434" s="148" t="b">
        <v>0</v>
      </c>
      <c r="J3434" s="2" t="str">
        <f>IF(B3434="","",_xlfn.XLOOKUP(B3434,Données!$P$2:$P$11,Données!$Q$2:$Q$11,""))</f>
        <v/>
      </c>
    </row>
    <row r="3435" spans="1:10" ht="24.75" customHeight="1" x14ac:dyDescent="0.25">
      <c r="A3435" s="100"/>
      <c r="B3435" s="100"/>
      <c r="C3435" s="100"/>
      <c r="D3435" s="105" t="str">
        <f>IF(OR(Historique!$B3435="",Historique!$C3435=""),"",IF(IFERROR(COUNTIF(INDEX(Données!$E$2:$Z$100,0,MATCH(Historique!$B3435,Données!$E$1:$Z$1,0)),Historique!$C3435),0)&gt;0,"OK","⚠ ERREUR"))</f>
        <v/>
      </c>
      <c r="F3435" s="148" t="b">
        <v>0</v>
      </c>
      <c r="J3435" s="2" t="str">
        <f>IF(B3435="","",_xlfn.XLOOKUP(B3435,Données!$P$2:$P$11,Données!$Q$2:$Q$11,""))</f>
        <v/>
      </c>
    </row>
    <row r="3436" spans="1:10" ht="24.75" customHeight="1" x14ac:dyDescent="0.25">
      <c r="A3436" s="100"/>
      <c r="B3436" s="100"/>
      <c r="C3436" s="100"/>
      <c r="D3436" s="105" t="str">
        <f>IF(OR(Historique!$B3436="",Historique!$C3436=""),"",IF(IFERROR(COUNTIF(INDEX(Données!$E$2:$Z$100,0,MATCH(Historique!$B3436,Données!$E$1:$Z$1,0)),Historique!$C3436),0)&gt;0,"OK","⚠ ERREUR"))</f>
        <v/>
      </c>
      <c r="F3436" s="148" t="b">
        <v>0</v>
      </c>
      <c r="J3436" s="2" t="str">
        <f>IF(B3436="","",_xlfn.XLOOKUP(B3436,Données!$P$2:$P$11,Données!$Q$2:$Q$11,""))</f>
        <v/>
      </c>
    </row>
    <row r="3437" spans="1:10" ht="24.75" customHeight="1" x14ac:dyDescent="0.25">
      <c r="A3437" s="100"/>
      <c r="B3437" s="100"/>
      <c r="C3437" s="100"/>
      <c r="D3437" s="105" t="str">
        <f>IF(OR(Historique!$B3437="",Historique!$C3437=""),"",IF(IFERROR(COUNTIF(INDEX(Données!$E$2:$Z$100,0,MATCH(Historique!$B3437,Données!$E$1:$Z$1,0)),Historique!$C3437),0)&gt;0,"OK","⚠ ERREUR"))</f>
        <v/>
      </c>
      <c r="F3437" s="148" t="b">
        <v>0</v>
      </c>
      <c r="J3437" s="2" t="str">
        <f>IF(B3437="","",_xlfn.XLOOKUP(B3437,Données!$P$2:$P$11,Données!$Q$2:$Q$11,""))</f>
        <v/>
      </c>
    </row>
    <row r="3438" spans="1:10" ht="24.75" customHeight="1" x14ac:dyDescent="0.25">
      <c r="A3438" s="100"/>
      <c r="B3438" s="100"/>
      <c r="C3438" s="100"/>
      <c r="D3438" s="105" t="str">
        <f>IF(OR(Historique!$B3438="",Historique!$C3438=""),"",IF(IFERROR(COUNTIF(INDEX(Données!$E$2:$Z$100,0,MATCH(Historique!$B3438,Données!$E$1:$Z$1,0)),Historique!$C3438),0)&gt;0,"OK","⚠ ERREUR"))</f>
        <v/>
      </c>
      <c r="F3438" s="148" t="b">
        <v>0</v>
      </c>
      <c r="J3438" s="2" t="str">
        <f>IF(B3438="","",_xlfn.XLOOKUP(B3438,Données!$P$2:$P$11,Données!$Q$2:$Q$11,""))</f>
        <v/>
      </c>
    </row>
    <row r="3439" spans="1:10" ht="24.75" customHeight="1" x14ac:dyDescent="0.25">
      <c r="A3439" s="100"/>
      <c r="B3439" s="100"/>
      <c r="C3439" s="100"/>
      <c r="D3439" s="105" t="str">
        <f>IF(OR(Historique!$B3439="",Historique!$C3439=""),"",IF(IFERROR(COUNTIF(INDEX(Données!$E$2:$Z$100,0,MATCH(Historique!$B3439,Données!$E$1:$Z$1,0)),Historique!$C3439),0)&gt;0,"OK","⚠ ERREUR"))</f>
        <v/>
      </c>
      <c r="F3439" s="148" t="b">
        <v>0</v>
      </c>
      <c r="J3439" s="2" t="str">
        <f>IF(B3439="","",_xlfn.XLOOKUP(B3439,Données!$P$2:$P$11,Données!$Q$2:$Q$11,""))</f>
        <v/>
      </c>
    </row>
    <row r="3440" spans="1:10" ht="24.75" customHeight="1" x14ac:dyDescent="0.25">
      <c r="A3440" s="100"/>
      <c r="B3440" s="100"/>
      <c r="C3440" s="100"/>
      <c r="D3440" s="105" t="str">
        <f>IF(OR(Historique!$B3440="",Historique!$C3440=""),"",IF(IFERROR(COUNTIF(INDEX(Données!$E$2:$Z$100,0,MATCH(Historique!$B3440,Données!$E$1:$Z$1,0)),Historique!$C3440),0)&gt;0,"OK","⚠ ERREUR"))</f>
        <v/>
      </c>
      <c r="F3440" s="148" t="b">
        <v>0</v>
      </c>
      <c r="J3440" s="2" t="str">
        <f>IF(B3440="","",_xlfn.XLOOKUP(B3440,Données!$P$2:$P$11,Données!$Q$2:$Q$11,""))</f>
        <v/>
      </c>
    </row>
    <row r="3441" spans="1:10" ht="24.75" customHeight="1" x14ac:dyDescent="0.25">
      <c r="A3441" s="100"/>
      <c r="B3441" s="100"/>
      <c r="C3441" s="100"/>
      <c r="D3441" s="105" t="str">
        <f>IF(OR(Historique!$B3441="",Historique!$C3441=""),"",IF(IFERROR(COUNTIF(INDEX(Données!$E$2:$Z$100,0,MATCH(Historique!$B3441,Données!$E$1:$Z$1,0)),Historique!$C3441),0)&gt;0,"OK","⚠ ERREUR"))</f>
        <v/>
      </c>
      <c r="F3441" s="148" t="b">
        <v>0</v>
      </c>
      <c r="J3441" s="2" t="str">
        <f>IF(B3441="","",_xlfn.XLOOKUP(B3441,Données!$P$2:$P$11,Données!$Q$2:$Q$11,""))</f>
        <v/>
      </c>
    </row>
    <row r="3442" spans="1:10" ht="24.75" customHeight="1" x14ac:dyDescent="0.25">
      <c r="A3442" s="100"/>
      <c r="B3442" s="100"/>
      <c r="C3442" s="100"/>
      <c r="D3442" s="105" t="str">
        <f>IF(OR(Historique!$B3442="",Historique!$C3442=""),"",IF(IFERROR(COUNTIF(INDEX(Données!$E$2:$Z$100,0,MATCH(Historique!$B3442,Données!$E$1:$Z$1,0)),Historique!$C3442),0)&gt;0,"OK","⚠ ERREUR"))</f>
        <v/>
      </c>
      <c r="F3442" s="148" t="b">
        <v>0</v>
      </c>
      <c r="J3442" s="2" t="str">
        <f>IF(B3442="","",_xlfn.XLOOKUP(B3442,Données!$P$2:$P$11,Données!$Q$2:$Q$11,""))</f>
        <v/>
      </c>
    </row>
    <row r="3443" spans="1:10" ht="24.75" customHeight="1" x14ac:dyDescent="0.25">
      <c r="A3443" s="100"/>
      <c r="B3443" s="100"/>
      <c r="C3443" s="100"/>
      <c r="D3443" s="105" t="str">
        <f>IF(OR(Historique!$B3443="",Historique!$C3443=""),"",IF(IFERROR(COUNTIF(INDEX(Données!$E$2:$Z$100,0,MATCH(Historique!$B3443,Données!$E$1:$Z$1,0)),Historique!$C3443),0)&gt;0,"OK","⚠ ERREUR"))</f>
        <v/>
      </c>
      <c r="F3443" s="148" t="b">
        <v>0</v>
      </c>
      <c r="J3443" s="2" t="str">
        <f>IF(B3443="","",_xlfn.XLOOKUP(B3443,Données!$P$2:$P$11,Données!$Q$2:$Q$11,""))</f>
        <v/>
      </c>
    </row>
    <row r="3444" spans="1:10" ht="24.75" customHeight="1" x14ac:dyDescent="0.25">
      <c r="A3444" s="100"/>
      <c r="B3444" s="100"/>
      <c r="C3444" s="100"/>
      <c r="D3444" s="105" t="str">
        <f>IF(OR(Historique!$B3444="",Historique!$C3444=""),"",IF(IFERROR(COUNTIF(INDEX(Données!$E$2:$Z$100,0,MATCH(Historique!$B3444,Données!$E$1:$Z$1,0)),Historique!$C3444),0)&gt;0,"OK","⚠ ERREUR"))</f>
        <v/>
      </c>
      <c r="F3444" s="148" t="b">
        <v>0</v>
      </c>
      <c r="J3444" s="2" t="str">
        <f>IF(B3444="","",_xlfn.XLOOKUP(B3444,Données!$P$2:$P$11,Données!$Q$2:$Q$11,""))</f>
        <v/>
      </c>
    </row>
    <row r="3445" spans="1:10" ht="24.75" customHeight="1" x14ac:dyDescent="0.25">
      <c r="A3445" s="100"/>
      <c r="B3445" s="100"/>
      <c r="C3445" s="100"/>
      <c r="D3445" s="105" t="str">
        <f>IF(OR(Historique!$B3445="",Historique!$C3445=""),"",IF(IFERROR(COUNTIF(INDEX(Données!$E$2:$Z$100,0,MATCH(Historique!$B3445,Données!$E$1:$Z$1,0)),Historique!$C3445),0)&gt;0,"OK","⚠ ERREUR"))</f>
        <v/>
      </c>
      <c r="F3445" s="148" t="b">
        <v>0</v>
      </c>
      <c r="J3445" s="2" t="str">
        <f>IF(B3445="","",_xlfn.XLOOKUP(B3445,Données!$P$2:$P$11,Données!$Q$2:$Q$11,""))</f>
        <v/>
      </c>
    </row>
    <row r="3446" spans="1:10" ht="24.75" customHeight="1" x14ac:dyDescent="0.25">
      <c r="A3446" s="100"/>
      <c r="B3446" s="100"/>
      <c r="C3446" s="100"/>
      <c r="D3446" s="105" t="str">
        <f>IF(OR(Historique!$B3446="",Historique!$C3446=""),"",IF(IFERROR(COUNTIF(INDEX(Données!$E$2:$Z$100,0,MATCH(Historique!$B3446,Données!$E$1:$Z$1,0)),Historique!$C3446),0)&gt;0,"OK","⚠ ERREUR"))</f>
        <v/>
      </c>
      <c r="F3446" s="148" t="b">
        <v>0</v>
      </c>
      <c r="J3446" s="2" t="str">
        <f>IF(B3446="","",_xlfn.XLOOKUP(B3446,Données!$P$2:$P$11,Données!$Q$2:$Q$11,""))</f>
        <v/>
      </c>
    </row>
    <row r="3447" spans="1:10" ht="24.75" customHeight="1" x14ac:dyDescent="0.25">
      <c r="A3447" s="100"/>
      <c r="B3447" s="100"/>
      <c r="C3447" s="100"/>
      <c r="D3447" s="105" t="str">
        <f>IF(OR(Historique!$B3447="",Historique!$C3447=""),"",IF(IFERROR(COUNTIF(INDEX(Données!$E$2:$Z$100,0,MATCH(Historique!$B3447,Données!$E$1:$Z$1,0)),Historique!$C3447),0)&gt;0,"OK","⚠ ERREUR"))</f>
        <v/>
      </c>
      <c r="F3447" s="148" t="b">
        <v>0</v>
      </c>
      <c r="J3447" s="2" t="str">
        <f>IF(B3447="","",_xlfn.XLOOKUP(B3447,Données!$P$2:$P$11,Données!$Q$2:$Q$11,""))</f>
        <v/>
      </c>
    </row>
    <row r="3448" spans="1:10" ht="24.75" customHeight="1" x14ac:dyDescent="0.25">
      <c r="A3448" s="100"/>
      <c r="B3448" s="100"/>
      <c r="C3448" s="100"/>
      <c r="D3448" s="105" t="str">
        <f>IF(OR(Historique!$B3448="",Historique!$C3448=""),"",IF(IFERROR(COUNTIF(INDEX(Données!$E$2:$Z$100,0,MATCH(Historique!$B3448,Données!$E$1:$Z$1,0)),Historique!$C3448),0)&gt;0,"OK","⚠ ERREUR"))</f>
        <v/>
      </c>
      <c r="F3448" s="148" t="b">
        <v>0</v>
      </c>
      <c r="J3448" s="2" t="str">
        <f>IF(B3448="","",_xlfn.XLOOKUP(B3448,Données!$P$2:$P$11,Données!$Q$2:$Q$11,""))</f>
        <v/>
      </c>
    </row>
    <row r="3449" spans="1:10" ht="24.75" customHeight="1" x14ac:dyDescent="0.25">
      <c r="A3449" s="100"/>
      <c r="B3449" s="100"/>
      <c r="C3449" s="100"/>
      <c r="D3449" s="105" t="str">
        <f>IF(OR(Historique!$B3449="",Historique!$C3449=""),"",IF(IFERROR(COUNTIF(INDEX(Données!$E$2:$Z$100,0,MATCH(Historique!$B3449,Données!$E$1:$Z$1,0)),Historique!$C3449),0)&gt;0,"OK","⚠ ERREUR"))</f>
        <v/>
      </c>
      <c r="F3449" s="148" t="b">
        <v>0</v>
      </c>
      <c r="J3449" s="2" t="str">
        <f>IF(B3449="","",_xlfn.XLOOKUP(B3449,Données!$P$2:$P$11,Données!$Q$2:$Q$11,""))</f>
        <v/>
      </c>
    </row>
    <row r="3450" spans="1:10" ht="24.75" customHeight="1" x14ac:dyDescent="0.25">
      <c r="A3450" s="100"/>
      <c r="B3450" s="100"/>
      <c r="C3450" s="100"/>
      <c r="D3450" s="105" t="str">
        <f>IF(OR(Historique!$B3450="",Historique!$C3450=""),"",IF(IFERROR(COUNTIF(INDEX(Données!$E$2:$Z$100,0,MATCH(Historique!$B3450,Données!$E$1:$Z$1,0)),Historique!$C3450),0)&gt;0,"OK","⚠ ERREUR"))</f>
        <v/>
      </c>
      <c r="F3450" s="148" t="b">
        <v>0</v>
      </c>
      <c r="J3450" s="2" t="str">
        <f>IF(B3450="","",_xlfn.XLOOKUP(B3450,Données!$P$2:$P$11,Données!$Q$2:$Q$11,""))</f>
        <v/>
      </c>
    </row>
    <row r="3451" spans="1:10" ht="24.75" customHeight="1" x14ac:dyDescent="0.25">
      <c r="A3451" s="100"/>
      <c r="B3451" s="100"/>
      <c r="C3451" s="100"/>
      <c r="D3451" s="105" t="str">
        <f>IF(OR(Historique!$B3451="",Historique!$C3451=""),"",IF(IFERROR(COUNTIF(INDEX(Données!$E$2:$Z$100,0,MATCH(Historique!$B3451,Données!$E$1:$Z$1,0)),Historique!$C3451),0)&gt;0,"OK","⚠ ERREUR"))</f>
        <v/>
      </c>
      <c r="F3451" s="148" t="b">
        <v>0</v>
      </c>
      <c r="J3451" s="2" t="str">
        <f>IF(B3451="","",_xlfn.XLOOKUP(B3451,Données!$P$2:$P$11,Données!$Q$2:$Q$11,""))</f>
        <v/>
      </c>
    </row>
    <row r="3452" spans="1:10" ht="24.75" customHeight="1" x14ac:dyDescent="0.25">
      <c r="A3452" s="100"/>
      <c r="B3452" s="100"/>
      <c r="C3452" s="100"/>
      <c r="D3452" s="105" t="str">
        <f>IF(OR(Historique!$B3452="",Historique!$C3452=""),"",IF(IFERROR(COUNTIF(INDEX(Données!$E$2:$Z$100,0,MATCH(Historique!$B3452,Données!$E$1:$Z$1,0)),Historique!$C3452),0)&gt;0,"OK","⚠ ERREUR"))</f>
        <v/>
      </c>
      <c r="F3452" s="148" t="b">
        <v>0</v>
      </c>
      <c r="J3452" s="2" t="str">
        <f>IF(B3452="","",_xlfn.XLOOKUP(B3452,Données!$P$2:$P$11,Données!$Q$2:$Q$11,""))</f>
        <v/>
      </c>
    </row>
    <row r="3453" spans="1:10" ht="24.75" customHeight="1" x14ac:dyDescent="0.25">
      <c r="A3453" s="100"/>
      <c r="B3453" s="100"/>
      <c r="C3453" s="100"/>
      <c r="D3453" s="105" t="str">
        <f>IF(OR(Historique!$B3453="",Historique!$C3453=""),"",IF(IFERROR(COUNTIF(INDEX(Données!$E$2:$Z$100,0,MATCH(Historique!$B3453,Données!$E$1:$Z$1,0)),Historique!$C3453),0)&gt;0,"OK","⚠ ERREUR"))</f>
        <v/>
      </c>
      <c r="F3453" s="148" t="b">
        <v>0</v>
      </c>
      <c r="J3453" s="2" t="str">
        <f>IF(B3453="","",_xlfn.XLOOKUP(B3453,Données!$P$2:$P$11,Données!$Q$2:$Q$11,""))</f>
        <v/>
      </c>
    </row>
    <row r="3454" spans="1:10" ht="24.75" customHeight="1" x14ac:dyDescent="0.25">
      <c r="A3454" s="100"/>
      <c r="B3454" s="100"/>
      <c r="C3454" s="100"/>
      <c r="D3454" s="105" t="str">
        <f>IF(OR(Historique!$B3454="",Historique!$C3454=""),"",IF(IFERROR(COUNTIF(INDEX(Données!$E$2:$Z$100,0,MATCH(Historique!$B3454,Données!$E$1:$Z$1,0)),Historique!$C3454),0)&gt;0,"OK","⚠ ERREUR"))</f>
        <v/>
      </c>
      <c r="F3454" s="148" t="b">
        <v>0</v>
      </c>
      <c r="J3454" s="2" t="str">
        <f>IF(B3454="","",_xlfn.XLOOKUP(B3454,Données!$P$2:$P$11,Données!$Q$2:$Q$11,""))</f>
        <v/>
      </c>
    </row>
    <row r="3455" spans="1:10" ht="24.75" customHeight="1" x14ac:dyDescent="0.25">
      <c r="A3455" s="100"/>
      <c r="B3455" s="100"/>
      <c r="C3455" s="100"/>
      <c r="D3455" s="105" t="str">
        <f>IF(OR(Historique!$B3455="",Historique!$C3455=""),"",IF(IFERROR(COUNTIF(INDEX(Données!$E$2:$Z$100,0,MATCH(Historique!$B3455,Données!$E$1:$Z$1,0)),Historique!$C3455),0)&gt;0,"OK","⚠ ERREUR"))</f>
        <v/>
      </c>
      <c r="F3455" s="148" t="b">
        <v>0</v>
      </c>
      <c r="J3455" s="2" t="str">
        <f>IF(B3455="","",_xlfn.XLOOKUP(B3455,Données!$P$2:$P$11,Données!$Q$2:$Q$11,""))</f>
        <v/>
      </c>
    </row>
    <row r="3456" spans="1:10" ht="24.75" customHeight="1" x14ac:dyDescent="0.25">
      <c r="A3456" s="100"/>
      <c r="B3456" s="100"/>
      <c r="C3456" s="100"/>
      <c r="D3456" s="105" t="str">
        <f>IF(OR(Historique!$B3456="",Historique!$C3456=""),"",IF(IFERROR(COUNTIF(INDEX(Données!$E$2:$Z$100,0,MATCH(Historique!$B3456,Données!$E$1:$Z$1,0)),Historique!$C3456),0)&gt;0,"OK","⚠ ERREUR"))</f>
        <v/>
      </c>
      <c r="F3456" s="148" t="b">
        <v>0</v>
      </c>
      <c r="J3456" s="2" t="str">
        <f>IF(B3456="","",_xlfn.XLOOKUP(B3456,Données!$P$2:$P$11,Données!$Q$2:$Q$11,""))</f>
        <v/>
      </c>
    </row>
    <row r="3457" spans="1:10" ht="24.75" customHeight="1" x14ac:dyDescent="0.25">
      <c r="A3457" s="100"/>
      <c r="B3457" s="100"/>
      <c r="C3457" s="100"/>
      <c r="D3457" s="105" t="str">
        <f>IF(OR(Historique!$B3457="",Historique!$C3457=""),"",IF(IFERROR(COUNTIF(INDEX(Données!$E$2:$Z$100,0,MATCH(Historique!$B3457,Données!$E$1:$Z$1,0)),Historique!$C3457),0)&gt;0,"OK","⚠ ERREUR"))</f>
        <v/>
      </c>
      <c r="F3457" s="148" t="b">
        <v>0</v>
      </c>
      <c r="J3457" s="2" t="str">
        <f>IF(B3457="","",_xlfn.XLOOKUP(B3457,Données!$P$2:$P$11,Données!$Q$2:$Q$11,""))</f>
        <v/>
      </c>
    </row>
    <row r="3458" spans="1:10" ht="24.75" customHeight="1" x14ac:dyDescent="0.25">
      <c r="A3458" s="100"/>
      <c r="B3458" s="100"/>
      <c r="C3458" s="100"/>
      <c r="D3458" s="105" t="str">
        <f>IF(OR(Historique!$B3458="",Historique!$C3458=""),"",IF(IFERROR(COUNTIF(INDEX(Données!$E$2:$Z$100,0,MATCH(Historique!$B3458,Données!$E$1:$Z$1,0)),Historique!$C3458),0)&gt;0,"OK","⚠ ERREUR"))</f>
        <v/>
      </c>
      <c r="F3458" s="148" t="b">
        <v>0</v>
      </c>
      <c r="J3458" s="2" t="str">
        <f>IF(B3458="","",_xlfn.XLOOKUP(B3458,Données!$P$2:$P$11,Données!$Q$2:$Q$11,""))</f>
        <v/>
      </c>
    </row>
    <row r="3459" spans="1:10" ht="24.75" customHeight="1" x14ac:dyDescent="0.25">
      <c r="A3459" s="100"/>
      <c r="B3459" s="100"/>
      <c r="C3459" s="100"/>
      <c r="D3459" s="105" t="str">
        <f>IF(OR(Historique!$B3459="",Historique!$C3459=""),"",IF(IFERROR(COUNTIF(INDEX(Données!$E$2:$Z$100,0,MATCH(Historique!$B3459,Données!$E$1:$Z$1,0)),Historique!$C3459),0)&gt;0,"OK","⚠ ERREUR"))</f>
        <v/>
      </c>
      <c r="F3459" s="148" t="b">
        <v>0</v>
      </c>
      <c r="J3459" s="2" t="str">
        <f>IF(B3459="","",_xlfn.XLOOKUP(B3459,Données!$P$2:$P$11,Données!$Q$2:$Q$11,""))</f>
        <v/>
      </c>
    </row>
    <row r="3460" spans="1:10" ht="24.75" customHeight="1" x14ac:dyDescent="0.25">
      <c r="A3460" s="100"/>
      <c r="B3460" s="100"/>
      <c r="C3460" s="100"/>
      <c r="D3460" s="105" t="str">
        <f>IF(OR(Historique!$B3460="",Historique!$C3460=""),"",IF(IFERROR(COUNTIF(INDEX(Données!$E$2:$Z$100,0,MATCH(Historique!$B3460,Données!$E$1:$Z$1,0)),Historique!$C3460),0)&gt;0,"OK","⚠ ERREUR"))</f>
        <v/>
      </c>
      <c r="F3460" s="148" t="b">
        <v>0</v>
      </c>
      <c r="J3460" s="2" t="str">
        <f>IF(B3460="","",_xlfn.XLOOKUP(B3460,Données!$P$2:$P$11,Données!$Q$2:$Q$11,""))</f>
        <v/>
      </c>
    </row>
    <row r="3461" spans="1:10" ht="24.75" customHeight="1" x14ac:dyDescent="0.25">
      <c r="A3461" s="100"/>
      <c r="B3461" s="100"/>
      <c r="C3461" s="100"/>
      <c r="D3461" s="105" t="str">
        <f>IF(OR(Historique!$B3461="",Historique!$C3461=""),"",IF(IFERROR(COUNTIF(INDEX(Données!$E$2:$Z$100,0,MATCH(Historique!$B3461,Données!$E$1:$Z$1,0)),Historique!$C3461),0)&gt;0,"OK","⚠ ERREUR"))</f>
        <v/>
      </c>
      <c r="F3461" s="148" t="b">
        <v>0</v>
      </c>
      <c r="J3461" s="2" t="str">
        <f>IF(B3461="","",_xlfn.XLOOKUP(B3461,Données!$P$2:$P$11,Données!$Q$2:$Q$11,""))</f>
        <v/>
      </c>
    </row>
    <row r="3462" spans="1:10" ht="24.75" customHeight="1" x14ac:dyDescent="0.25">
      <c r="A3462" s="100"/>
      <c r="B3462" s="100"/>
      <c r="C3462" s="100"/>
      <c r="D3462" s="105" t="str">
        <f>IF(OR(Historique!$B3462="",Historique!$C3462=""),"",IF(IFERROR(COUNTIF(INDEX(Données!$E$2:$Z$100,0,MATCH(Historique!$B3462,Données!$E$1:$Z$1,0)),Historique!$C3462),0)&gt;0,"OK","⚠ ERREUR"))</f>
        <v/>
      </c>
      <c r="F3462" s="148" t="b">
        <v>0</v>
      </c>
      <c r="J3462" s="2" t="str">
        <f>IF(B3462="","",_xlfn.XLOOKUP(B3462,Données!$P$2:$P$11,Données!$Q$2:$Q$11,""))</f>
        <v/>
      </c>
    </row>
    <row r="3463" spans="1:10" ht="24.75" customHeight="1" x14ac:dyDescent="0.25">
      <c r="A3463" s="100"/>
      <c r="B3463" s="100"/>
      <c r="C3463" s="100"/>
      <c r="D3463" s="105" t="str">
        <f>IF(OR(Historique!$B3463="",Historique!$C3463=""),"",IF(IFERROR(COUNTIF(INDEX(Données!$E$2:$Z$100,0,MATCH(Historique!$B3463,Données!$E$1:$Z$1,0)),Historique!$C3463),0)&gt;0,"OK","⚠ ERREUR"))</f>
        <v/>
      </c>
      <c r="F3463" s="148" t="b">
        <v>0</v>
      </c>
      <c r="J3463" s="2" t="str">
        <f>IF(B3463="","",_xlfn.XLOOKUP(B3463,Données!$P$2:$P$11,Données!$Q$2:$Q$11,""))</f>
        <v/>
      </c>
    </row>
    <row r="3464" spans="1:10" ht="24.75" customHeight="1" x14ac:dyDescent="0.25">
      <c r="A3464" s="100"/>
      <c r="B3464" s="100"/>
      <c r="C3464" s="100"/>
      <c r="D3464" s="105" t="str">
        <f>IF(OR(Historique!$B3464="",Historique!$C3464=""),"",IF(IFERROR(COUNTIF(INDEX(Données!$E$2:$Z$100,0,MATCH(Historique!$B3464,Données!$E$1:$Z$1,0)),Historique!$C3464),0)&gt;0,"OK","⚠ ERREUR"))</f>
        <v/>
      </c>
      <c r="F3464" s="148" t="b">
        <v>0</v>
      </c>
      <c r="J3464" s="2" t="str">
        <f>IF(B3464="","",_xlfn.XLOOKUP(B3464,Données!$P$2:$P$11,Données!$Q$2:$Q$11,""))</f>
        <v/>
      </c>
    </row>
    <row r="3465" spans="1:10" ht="24.75" customHeight="1" x14ac:dyDescent="0.25">
      <c r="A3465" s="100"/>
      <c r="B3465" s="100"/>
      <c r="C3465" s="100"/>
      <c r="D3465" s="105" t="str">
        <f>IF(OR(Historique!$B3465="",Historique!$C3465=""),"",IF(IFERROR(COUNTIF(INDEX(Données!$E$2:$Z$100,0,MATCH(Historique!$B3465,Données!$E$1:$Z$1,0)),Historique!$C3465),0)&gt;0,"OK","⚠ ERREUR"))</f>
        <v/>
      </c>
      <c r="F3465" s="148" t="b">
        <v>0</v>
      </c>
      <c r="J3465" s="2" t="str">
        <f>IF(B3465="","",_xlfn.XLOOKUP(B3465,Données!$P$2:$P$11,Données!$Q$2:$Q$11,""))</f>
        <v/>
      </c>
    </row>
    <row r="3466" spans="1:10" ht="24.75" customHeight="1" x14ac:dyDescent="0.25">
      <c r="A3466" s="100"/>
      <c r="B3466" s="100"/>
      <c r="C3466" s="100"/>
      <c r="D3466" s="105" t="str">
        <f>IF(OR(Historique!$B3466="",Historique!$C3466=""),"",IF(IFERROR(COUNTIF(INDEX(Données!$E$2:$Z$100,0,MATCH(Historique!$B3466,Données!$E$1:$Z$1,0)),Historique!$C3466),0)&gt;0,"OK","⚠ ERREUR"))</f>
        <v/>
      </c>
      <c r="F3466" s="148" t="b">
        <v>0</v>
      </c>
      <c r="J3466" s="2" t="str">
        <f>IF(B3466="","",_xlfn.XLOOKUP(B3466,Données!$P$2:$P$11,Données!$Q$2:$Q$11,""))</f>
        <v/>
      </c>
    </row>
    <row r="3467" spans="1:10" ht="24.75" customHeight="1" x14ac:dyDescent="0.25">
      <c r="A3467" s="100"/>
      <c r="B3467" s="100"/>
      <c r="C3467" s="100"/>
      <c r="D3467" s="105" t="str">
        <f>IF(OR(Historique!$B3467="",Historique!$C3467=""),"",IF(IFERROR(COUNTIF(INDEX(Données!$E$2:$Z$100,0,MATCH(Historique!$B3467,Données!$E$1:$Z$1,0)),Historique!$C3467),0)&gt;0,"OK","⚠ ERREUR"))</f>
        <v/>
      </c>
      <c r="F3467" s="148" t="b">
        <v>0</v>
      </c>
      <c r="J3467" s="2" t="str">
        <f>IF(B3467="","",_xlfn.XLOOKUP(B3467,Données!$P$2:$P$11,Données!$Q$2:$Q$11,""))</f>
        <v/>
      </c>
    </row>
    <row r="3468" spans="1:10" ht="24.75" customHeight="1" x14ac:dyDescent="0.25">
      <c r="A3468" s="100"/>
      <c r="B3468" s="100"/>
      <c r="C3468" s="100"/>
      <c r="D3468" s="105" t="str">
        <f>IF(OR(Historique!$B3468="",Historique!$C3468=""),"",IF(IFERROR(COUNTIF(INDEX(Données!$E$2:$Z$100,0,MATCH(Historique!$B3468,Données!$E$1:$Z$1,0)),Historique!$C3468),0)&gt;0,"OK","⚠ ERREUR"))</f>
        <v/>
      </c>
      <c r="F3468" s="148" t="b">
        <v>0</v>
      </c>
      <c r="J3468" s="2" t="str">
        <f>IF(B3468="","",_xlfn.XLOOKUP(B3468,Données!$P$2:$P$11,Données!$Q$2:$Q$11,""))</f>
        <v/>
      </c>
    </row>
    <row r="3469" spans="1:10" ht="24.75" customHeight="1" x14ac:dyDescent="0.25">
      <c r="A3469" s="100"/>
      <c r="B3469" s="100"/>
      <c r="C3469" s="100"/>
      <c r="D3469" s="105" t="str">
        <f>IF(OR(Historique!$B3469="",Historique!$C3469=""),"",IF(IFERROR(COUNTIF(INDEX(Données!$E$2:$Z$100,0,MATCH(Historique!$B3469,Données!$E$1:$Z$1,0)),Historique!$C3469),0)&gt;0,"OK","⚠ ERREUR"))</f>
        <v/>
      </c>
      <c r="F3469" s="148" t="b">
        <v>0</v>
      </c>
      <c r="J3469" s="2" t="str">
        <f>IF(B3469="","",_xlfn.XLOOKUP(B3469,Données!$P$2:$P$11,Données!$Q$2:$Q$11,""))</f>
        <v/>
      </c>
    </row>
    <row r="3470" spans="1:10" ht="24.75" customHeight="1" x14ac:dyDescent="0.25">
      <c r="A3470" s="100"/>
      <c r="B3470" s="100"/>
      <c r="C3470" s="100"/>
      <c r="D3470" s="105" t="str">
        <f>IF(OR(Historique!$B3470="",Historique!$C3470=""),"",IF(IFERROR(COUNTIF(INDEX(Données!$E$2:$Z$100,0,MATCH(Historique!$B3470,Données!$E$1:$Z$1,0)),Historique!$C3470),0)&gt;0,"OK","⚠ ERREUR"))</f>
        <v/>
      </c>
      <c r="F3470" s="148" t="b">
        <v>0</v>
      </c>
      <c r="J3470" s="2" t="str">
        <f>IF(B3470="","",_xlfn.XLOOKUP(B3470,Données!$P$2:$P$11,Données!$Q$2:$Q$11,""))</f>
        <v/>
      </c>
    </row>
    <row r="3471" spans="1:10" ht="24.75" customHeight="1" x14ac:dyDescent="0.25">
      <c r="A3471" s="100"/>
      <c r="B3471" s="100"/>
      <c r="C3471" s="100"/>
      <c r="D3471" s="105" t="str">
        <f>IF(OR(Historique!$B3471="",Historique!$C3471=""),"",IF(IFERROR(COUNTIF(INDEX(Données!$E$2:$Z$100,0,MATCH(Historique!$B3471,Données!$E$1:$Z$1,0)),Historique!$C3471),0)&gt;0,"OK","⚠ ERREUR"))</f>
        <v/>
      </c>
      <c r="F3471" s="148" t="b">
        <v>0</v>
      </c>
      <c r="J3471" s="2" t="str">
        <f>IF(B3471="","",_xlfn.XLOOKUP(B3471,Données!$P$2:$P$11,Données!$Q$2:$Q$11,""))</f>
        <v/>
      </c>
    </row>
    <row r="3472" spans="1:10" ht="24.75" customHeight="1" x14ac:dyDescent="0.25">
      <c r="A3472" s="100"/>
      <c r="B3472" s="100"/>
      <c r="C3472" s="100"/>
      <c r="D3472" s="105" t="str">
        <f>IF(OR(Historique!$B3472="",Historique!$C3472=""),"",IF(IFERROR(COUNTIF(INDEX(Données!$E$2:$Z$100,0,MATCH(Historique!$B3472,Données!$E$1:$Z$1,0)),Historique!$C3472),0)&gt;0,"OK","⚠ ERREUR"))</f>
        <v/>
      </c>
      <c r="F3472" s="148" t="b">
        <v>0</v>
      </c>
      <c r="J3472" s="2" t="str">
        <f>IF(B3472="","",_xlfn.XLOOKUP(B3472,Données!$P$2:$P$11,Données!$Q$2:$Q$11,""))</f>
        <v/>
      </c>
    </row>
    <row r="3473" spans="1:10" ht="24.75" customHeight="1" x14ac:dyDescent="0.25">
      <c r="A3473" s="100"/>
      <c r="B3473" s="100"/>
      <c r="C3473" s="100"/>
      <c r="D3473" s="105" t="str">
        <f>IF(OR(Historique!$B3473="",Historique!$C3473=""),"",IF(IFERROR(COUNTIF(INDEX(Données!$E$2:$Z$100,0,MATCH(Historique!$B3473,Données!$E$1:$Z$1,0)),Historique!$C3473),0)&gt;0,"OK","⚠ ERREUR"))</f>
        <v/>
      </c>
      <c r="F3473" s="148" t="b">
        <v>0</v>
      </c>
      <c r="J3473" s="2" t="str">
        <f>IF(B3473="","",_xlfn.XLOOKUP(B3473,Données!$P$2:$P$11,Données!$Q$2:$Q$11,""))</f>
        <v/>
      </c>
    </row>
    <row r="3474" spans="1:10" ht="24.75" customHeight="1" x14ac:dyDescent="0.25">
      <c r="A3474" s="100"/>
      <c r="B3474" s="100"/>
      <c r="C3474" s="100"/>
      <c r="D3474" s="105" t="str">
        <f>IF(OR(Historique!$B3474="",Historique!$C3474=""),"",IF(IFERROR(COUNTIF(INDEX(Données!$E$2:$Z$100,0,MATCH(Historique!$B3474,Données!$E$1:$Z$1,0)),Historique!$C3474),0)&gt;0,"OK","⚠ ERREUR"))</f>
        <v/>
      </c>
      <c r="F3474" s="148" t="b">
        <v>0</v>
      </c>
      <c r="J3474" s="2" t="str">
        <f>IF(B3474="","",_xlfn.XLOOKUP(B3474,Données!$P$2:$P$11,Données!$Q$2:$Q$11,""))</f>
        <v/>
      </c>
    </row>
    <row r="3475" spans="1:10" ht="24.75" customHeight="1" x14ac:dyDescent="0.25">
      <c r="A3475" s="100"/>
      <c r="B3475" s="100"/>
      <c r="C3475" s="100"/>
      <c r="D3475" s="105" t="str">
        <f>IF(OR(Historique!$B3475="",Historique!$C3475=""),"",IF(IFERROR(COUNTIF(INDEX(Données!$E$2:$Z$100,0,MATCH(Historique!$B3475,Données!$E$1:$Z$1,0)),Historique!$C3475),0)&gt;0,"OK","⚠ ERREUR"))</f>
        <v/>
      </c>
      <c r="F3475" s="148" t="b">
        <v>0</v>
      </c>
      <c r="J3475" s="2" t="str">
        <f>IF(B3475="","",_xlfn.XLOOKUP(B3475,Données!$P$2:$P$11,Données!$Q$2:$Q$11,""))</f>
        <v/>
      </c>
    </row>
    <row r="3476" spans="1:10" ht="24.75" customHeight="1" x14ac:dyDescent="0.25">
      <c r="A3476" s="100"/>
      <c r="B3476" s="100"/>
      <c r="C3476" s="100"/>
      <c r="D3476" s="105" t="str">
        <f>IF(OR(Historique!$B3476="",Historique!$C3476=""),"",IF(IFERROR(COUNTIF(INDEX(Données!$E$2:$Z$100,0,MATCH(Historique!$B3476,Données!$E$1:$Z$1,0)),Historique!$C3476),0)&gt;0,"OK","⚠ ERREUR"))</f>
        <v/>
      </c>
      <c r="F3476" s="148" t="b">
        <v>0</v>
      </c>
      <c r="J3476" s="2" t="str">
        <f>IF(B3476="","",_xlfn.XLOOKUP(B3476,Données!$P$2:$P$11,Données!$Q$2:$Q$11,""))</f>
        <v/>
      </c>
    </row>
    <row r="3477" spans="1:10" ht="24.75" customHeight="1" x14ac:dyDescent="0.25">
      <c r="A3477" s="100"/>
      <c r="B3477" s="100"/>
      <c r="C3477" s="100"/>
      <c r="D3477" s="105" t="str">
        <f>IF(OR(Historique!$B3477="",Historique!$C3477=""),"",IF(IFERROR(COUNTIF(INDEX(Données!$E$2:$Z$100,0,MATCH(Historique!$B3477,Données!$E$1:$Z$1,0)),Historique!$C3477),0)&gt;0,"OK","⚠ ERREUR"))</f>
        <v/>
      </c>
      <c r="F3477" s="148" t="b">
        <v>0</v>
      </c>
      <c r="J3477" s="2" t="str">
        <f>IF(B3477="","",_xlfn.XLOOKUP(B3477,Données!$P$2:$P$11,Données!$Q$2:$Q$11,""))</f>
        <v/>
      </c>
    </row>
    <row r="3478" spans="1:10" ht="24.75" customHeight="1" x14ac:dyDescent="0.25">
      <c r="A3478" s="100"/>
      <c r="B3478" s="100"/>
      <c r="C3478" s="100"/>
      <c r="D3478" s="105" t="str">
        <f>IF(OR(Historique!$B3478="",Historique!$C3478=""),"",IF(IFERROR(COUNTIF(INDEX(Données!$E$2:$Z$100,0,MATCH(Historique!$B3478,Données!$E$1:$Z$1,0)),Historique!$C3478),0)&gt;0,"OK","⚠ ERREUR"))</f>
        <v/>
      </c>
      <c r="F3478" s="148" t="b">
        <v>0</v>
      </c>
      <c r="J3478" s="2" t="str">
        <f>IF(B3478="","",_xlfn.XLOOKUP(B3478,Données!$P$2:$P$11,Données!$Q$2:$Q$11,""))</f>
        <v/>
      </c>
    </row>
    <row r="3479" spans="1:10" ht="24.75" customHeight="1" x14ac:dyDescent="0.25">
      <c r="A3479" s="100"/>
      <c r="B3479" s="100"/>
      <c r="C3479" s="100"/>
      <c r="D3479" s="105" t="str">
        <f>IF(OR(Historique!$B3479="",Historique!$C3479=""),"",IF(IFERROR(COUNTIF(INDEX(Données!$E$2:$Z$100,0,MATCH(Historique!$B3479,Données!$E$1:$Z$1,0)),Historique!$C3479),0)&gt;0,"OK","⚠ ERREUR"))</f>
        <v/>
      </c>
      <c r="F3479" s="148" t="b">
        <v>0</v>
      </c>
      <c r="J3479" s="2" t="str">
        <f>IF(B3479="","",_xlfn.XLOOKUP(B3479,Données!$P$2:$P$11,Données!$Q$2:$Q$11,""))</f>
        <v/>
      </c>
    </row>
    <row r="3480" spans="1:10" ht="24.75" customHeight="1" x14ac:dyDescent="0.25">
      <c r="A3480" s="100"/>
      <c r="B3480" s="100"/>
      <c r="C3480" s="100"/>
      <c r="D3480" s="105" t="str">
        <f>IF(OR(Historique!$B3480="",Historique!$C3480=""),"",IF(IFERROR(COUNTIF(INDEX(Données!$E$2:$Z$100,0,MATCH(Historique!$B3480,Données!$E$1:$Z$1,0)),Historique!$C3480),0)&gt;0,"OK","⚠ ERREUR"))</f>
        <v/>
      </c>
      <c r="F3480" s="148" t="b">
        <v>0</v>
      </c>
      <c r="J3480" s="2" t="str">
        <f>IF(B3480="","",_xlfn.XLOOKUP(B3480,Données!$P$2:$P$11,Données!$Q$2:$Q$11,""))</f>
        <v/>
      </c>
    </row>
    <row r="3481" spans="1:10" ht="24.75" customHeight="1" x14ac:dyDescent="0.25">
      <c r="A3481" s="100"/>
      <c r="B3481" s="100"/>
      <c r="C3481" s="100"/>
      <c r="D3481" s="105" t="str">
        <f>IF(OR(Historique!$B3481="",Historique!$C3481=""),"",IF(IFERROR(COUNTIF(INDEX(Données!$E$2:$Z$100,0,MATCH(Historique!$B3481,Données!$E$1:$Z$1,0)),Historique!$C3481),0)&gt;0,"OK","⚠ ERREUR"))</f>
        <v/>
      </c>
      <c r="F3481" s="148" t="b">
        <v>0</v>
      </c>
      <c r="J3481" s="2" t="str">
        <f>IF(B3481="","",_xlfn.XLOOKUP(B3481,Données!$P$2:$P$11,Données!$Q$2:$Q$11,""))</f>
        <v/>
      </c>
    </row>
    <row r="3482" spans="1:10" ht="24.75" customHeight="1" x14ac:dyDescent="0.25">
      <c r="A3482" s="100"/>
      <c r="B3482" s="100"/>
      <c r="C3482" s="100"/>
      <c r="D3482" s="105" t="str">
        <f>IF(OR(Historique!$B3482="",Historique!$C3482=""),"",IF(IFERROR(COUNTIF(INDEX(Données!$E$2:$Z$100,0,MATCH(Historique!$B3482,Données!$E$1:$Z$1,0)),Historique!$C3482),0)&gt;0,"OK","⚠ ERREUR"))</f>
        <v/>
      </c>
      <c r="F3482" s="148" t="b">
        <v>0</v>
      </c>
      <c r="J3482" s="2" t="str">
        <f>IF(B3482="","",_xlfn.XLOOKUP(B3482,Données!$P$2:$P$11,Données!$Q$2:$Q$11,""))</f>
        <v/>
      </c>
    </row>
    <row r="3483" spans="1:10" ht="24.75" customHeight="1" x14ac:dyDescent="0.25">
      <c r="A3483" s="100"/>
      <c r="B3483" s="100"/>
      <c r="C3483" s="100"/>
      <c r="D3483" s="105" t="str">
        <f>IF(OR(Historique!$B3483="",Historique!$C3483=""),"",IF(IFERROR(COUNTIF(INDEX(Données!$E$2:$Z$100,0,MATCH(Historique!$B3483,Données!$E$1:$Z$1,0)),Historique!$C3483),0)&gt;0,"OK","⚠ ERREUR"))</f>
        <v/>
      </c>
      <c r="F3483" s="148" t="b">
        <v>0</v>
      </c>
      <c r="J3483" s="2" t="str">
        <f>IF(B3483="","",_xlfn.XLOOKUP(B3483,Données!$P$2:$P$11,Données!$Q$2:$Q$11,""))</f>
        <v/>
      </c>
    </row>
    <row r="3484" spans="1:10" ht="24.75" customHeight="1" x14ac:dyDescent="0.25">
      <c r="A3484" s="100"/>
      <c r="B3484" s="100"/>
      <c r="C3484" s="100"/>
      <c r="D3484" s="105" t="str">
        <f>IF(OR(Historique!$B3484="",Historique!$C3484=""),"",IF(IFERROR(COUNTIF(INDEX(Données!$E$2:$Z$100,0,MATCH(Historique!$B3484,Données!$E$1:$Z$1,0)),Historique!$C3484),0)&gt;0,"OK","⚠ ERREUR"))</f>
        <v/>
      </c>
      <c r="F3484" s="148" t="b">
        <v>0</v>
      </c>
      <c r="J3484" s="2" t="str">
        <f>IF(B3484="","",_xlfn.XLOOKUP(B3484,Données!$P$2:$P$11,Données!$Q$2:$Q$11,""))</f>
        <v/>
      </c>
    </row>
    <row r="3485" spans="1:10" ht="24.75" customHeight="1" x14ac:dyDescent="0.25">
      <c r="A3485" s="100"/>
      <c r="B3485" s="100"/>
      <c r="C3485" s="100"/>
      <c r="D3485" s="105" t="str">
        <f>IF(OR(Historique!$B3485="",Historique!$C3485=""),"",IF(IFERROR(COUNTIF(INDEX(Données!$E$2:$Z$100,0,MATCH(Historique!$B3485,Données!$E$1:$Z$1,0)),Historique!$C3485),0)&gt;0,"OK","⚠ ERREUR"))</f>
        <v/>
      </c>
      <c r="F3485" s="148" t="b">
        <v>0</v>
      </c>
      <c r="J3485" s="2" t="str">
        <f>IF(B3485="","",_xlfn.XLOOKUP(B3485,Données!$P$2:$P$11,Données!$Q$2:$Q$11,""))</f>
        <v/>
      </c>
    </row>
    <row r="3486" spans="1:10" ht="24.75" customHeight="1" x14ac:dyDescent="0.25">
      <c r="A3486" s="100"/>
      <c r="B3486" s="100"/>
      <c r="C3486" s="100"/>
      <c r="D3486" s="105" t="str">
        <f>IF(OR(Historique!$B3486="",Historique!$C3486=""),"",IF(IFERROR(COUNTIF(INDEX(Données!$E$2:$Z$100,0,MATCH(Historique!$B3486,Données!$E$1:$Z$1,0)),Historique!$C3486),0)&gt;0,"OK","⚠ ERREUR"))</f>
        <v/>
      </c>
      <c r="F3486" s="148" t="b">
        <v>0</v>
      </c>
      <c r="J3486" s="2" t="str">
        <f>IF(B3486="","",_xlfn.XLOOKUP(B3486,Données!$P$2:$P$11,Données!$Q$2:$Q$11,""))</f>
        <v/>
      </c>
    </row>
    <row r="3487" spans="1:10" ht="24.75" customHeight="1" x14ac:dyDescent="0.25">
      <c r="A3487" s="100"/>
      <c r="B3487" s="100"/>
      <c r="C3487" s="100"/>
      <c r="D3487" s="105" t="str">
        <f>IF(OR(Historique!$B3487="",Historique!$C3487=""),"",IF(IFERROR(COUNTIF(INDEX(Données!$E$2:$Z$100,0,MATCH(Historique!$B3487,Données!$E$1:$Z$1,0)),Historique!$C3487),0)&gt;0,"OK","⚠ ERREUR"))</f>
        <v/>
      </c>
      <c r="F3487" s="148" t="b">
        <v>0</v>
      </c>
      <c r="J3487" s="2" t="str">
        <f>IF(B3487="","",_xlfn.XLOOKUP(B3487,Données!$P$2:$P$11,Données!$Q$2:$Q$11,""))</f>
        <v/>
      </c>
    </row>
    <row r="3488" spans="1:10" ht="24.75" customHeight="1" x14ac:dyDescent="0.25">
      <c r="A3488" s="100"/>
      <c r="B3488" s="100"/>
      <c r="C3488" s="100"/>
      <c r="D3488" s="105" t="str">
        <f>IF(OR(Historique!$B3488="",Historique!$C3488=""),"",IF(IFERROR(COUNTIF(INDEX(Données!$E$2:$Z$100,0,MATCH(Historique!$B3488,Données!$E$1:$Z$1,0)),Historique!$C3488),0)&gt;0,"OK","⚠ ERREUR"))</f>
        <v/>
      </c>
      <c r="F3488" s="148" t="b">
        <v>0</v>
      </c>
      <c r="J3488" s="2" t="str">
        <f>IF(B3488="","",_xlfn.XLOOKUP(B3488,Données!$P$2:$P$11,Données!$Q$2:$Q$11,""))</f>
        <v/>
      </c>
    </row>
    <row r="3489" spans="1:10" ht="24.75" customHeight="1" x14ac:dyDescent="0.25">
      <c r="A3489" s="100"/>
      <c r="B3489" s="100"/>
      <c r="C3489" s="100"/>
      <c r="D3489" s="105" t="str">
        <f>IF(OR(Historique!$B3489="",Historique!$C3489=""),"",IF(IFERROR(COUNTIF(INDEX(Données!$E$2:$Z$100,0,MATCH(Historique!$B3489,Données!$E$1:$Z$1,0)),Historique!$C3489),0)&gt;0,"OK","⚠ ERREUR"))</f>
        <v/>
      </c>
      <c r="F3489" s="148" t="b">
        <v>0</v>
      </c>
      <c r="J3489" s="2" t="str">
        <f>IF(B3489="","",_xlfn.XLOOKUP(B3489,Données!$P$2:$P$11,Données!$Q$2:$Q$11,""))</f>
        <v/>
      </c>
    </row>
    <row r="3490" spans="1:10" ht="24.75" customHeight="1" x14ac:dyDescent="0.25">
      <c r="A3490" s="100"/>
      <c r="B3490" s="100"/>
      <c r="C3490" s="100"/>
      <c r="D3490" s="105" t="str">
        <f>IF(OR(Historique!$B3490="",Historique!$C3490=""),"",IF(IFERROR(COUNTIF(INDEX(Données!$E$2:$Z$100,0,MATCH(Historique!$B3490,Données!$E$1:$Z$1,0)),Historique!$C3490),0)&gt;0,"OK","⚠ ERREUR"))</f>
        <v/>
      </c>
      <c r="F3490" s="148" t="b">
        <v>0</v>
      </c>
      <c r="J3490" s="2" t="str">
        <f>IF(B3490="","",_xlfn.XLOOKUP(B3490,Données!$P$2:$P$11,Données!$Q$2:$Q$11,""))</f>
        <v/>
      </c>
    </row>
    <row r="3491" spans="1:10" ht="24.75" customHeight="1" x14ac:dyDescent="0.25">
      <c r="A3491" s="100"/>
      <c r="B3491" s="100"/>
      <c r="C3491" s="100"/>
      <c r="D3491" s="105" t="str">
        <f>IF(OR(Historique!$B3491="",Historique!$C3491=""),"",IF(IFERROR(COUNTIF(INDEX(Données!$E$2:$Z$100,0,MATCH(Historique!$B3491,Données!$E$1:$Z$1,0)),Historique!$C3491),0)&gt;0,"OK","⚠ ERREUR"))</f>
        <v/>
      </c>
      <c r="F3491" s="148" t="b">
        <v>0</v>
      </c>
      <c r="J3491" s="2" t="str">
        <f>IF(B3491="","",_xlfn.XLOOKUP(B3491,Données!$P$2:$P$11,Données!$Q$2:$Q$11,""))</f>
        <v/>
      </c>
    </row>
    <row r="3492" spans="1:10" ht="24.75" customHeight="1" x14ac:dyDescent="0.25">
      <c r="A3492" s="100"/>
      <c r="B3492" s="100"/>
      <c r="C3492" s="100"/>
      <c r="D3492" s="105" t="str">
        <f>IF(OR(Historique!$B3492="",Historique!$C3492=""),"",IF(IFERROR(COUNTIF(INDEX(Données!$E$2:$Z$100,0,MATCH(Historique!$B3492,Données!$E$1:$Z$1,0)),Historique!$C3492),0)&gt;0,"OK","⚠ ERREUR"))</f>
        <v/>
      </c>
      <c r="F3492" s="148" t="b">
        <v>0</v>
      </c>
      <c r="J3492" s="2" t="str">
        <f>IF(B3492="","",_xlfn.XLOOKUP(B3492,Données!$P$2:$P$11,Données!$Q$2:$Q$11,""))</f>
        <v/>
      </c>
    </row>
    <row r="3493" spans="1:10" ht="24.75" customHeight="1" x14ac:dyDescent="0.25">
      <c r="A3493" s="100"/>
      <c r="B3493" s="100"/>
      <c r="C3493" s="100"/>
      <c r="D3493" s="105" t="str">
        <f>IF(OR(Historique!$B3493="",Historique!$C3493=""),"",IF(IFERROR(COUNTIF(INDEX(Données!$E$2:$Z$100,0,MATCH(Historique!$B3493,Données!$E$1:$Z$1,0)),Historique!$C3493),0)&gt;0,"OK","⚠ ERREUR"))</f>
        <v/>
      </c>
      <c r="F3493" s="148" t="b">
        <v>0</v>
      </c>
      <c r="J3493" s="2" t="str">
        <f>IF(B3493="","",_xlfn.XLOOKUP(B3493,Données!$P$2:$P$11,Données!$Q$2:$Q$11,""))</f>
        <v/>
      </c>
    </row>
    <row r="3494" spans="1:10" ht="24.75" customHeight="1" x14ac:dyDescent="0.25">
      <c r="A3494" s="100"/>
      <c r="B3494" s="100"/>
      <c r="C3494" s="100"/>
      <c r="D3494" s="105" t="str">
        <f>IF(OR(Historique!$B3494="",Historique!$C3494=""),"",IF(IFERROR(COUNTIF(INDEX(Données!$E$2:$Z$100,0,MATCH(Historique!$B3494,Données!$E$1:$Z$1,0)),Historique!$C3494),0)&gt;0,"OK","⚠ ERREUR"))</f>
        <v/>
      </c>
      <c r="F3494" s="148" t="b">
        <v>0</v>
      </c>
      <c r="J3494" s="2" t="str">
        <f>IF(B3494="","",_xlfn.XLOOKUP(B3494,Données!$P$2:$P$11,Données!$Q$2:$Q$11,""))</f>
        <v/>
      </c>
    </row>
    <row r="3495" spans="1:10" ht="24.75" customHeight="1" x14ac:dyDescent="0.25">
      <c r="A3495" s="100"/>
      <c r="B3495" s="100"/>
      <c r="C3495" s="100"/>
      <c r="D3495" s="105" t="str">
        <f>IF(OR(Historique!$B3495="",Historique!$C3495=""),"",IF(IFERROR(COUNTIF(INDEX(Données!$E$2:$Z$100,0,MATCH(Historique!$B3495,Données!$E$1:$Z$1,0)),Historique!$C3495),0)&gt;0,"OK","⚠ ERREUR"))</f>
        <v/>
      </c>
      <c r="F3495" s="148" t="b">
        <v>0</v>
      </c>
      <c r="J3495" s="2" t="str">
        <f>IF(B3495="","",_xlfn.XLOOKUP(B3495,Données!$P$2:$P$11,Données!$Q$2:$Q$11,""))</f>
        <v/>
      </c>
    </row>
    <row r="3496" spans="1:10" ht="24.75" customHeight="1" x14ac:dyDescent="0.25">
      <c r="A3496" s="100"/>
      <c r="B3496" s="100"/>
      <c r="C3496" s="100"/>
      <c r="D3496" s="105" t="str">
        <f>IF(OR(Historique!$B3496="",Historique!$C3496=""),"",IF(IFERROR(COUNTIF(INDEX(Données!$E$2:$Z$100,0,MATCH(Historique!$B3496,Données!$E$1:$Z$1,0)),Historique!$C3496),0)&gt;0,"OK","⚠ ERREUR"))</f>
        <v/>
      </c>
      <c r="F3496" s="148" t="b">
        <v>0</v>
      </c>
      <c r="J3496" s="2" t="str">
        <f>IF(B3496="","",_xlfn.XLOOKUP(B3496,Données!$P$2:$P$11,Données!$Q$2:$Q$11,""))</f>
        <v/>
      </c>
    </row>
    <row r="3497" spans="1:10" ht="24.75" customHeight="1" x14ac:dyDescent="0.25">
      <c r="A3497" s="100"/>
      <c r="B3497" s="100"/>
      <c r="C3497" s="100"/>
      <c r="D3497" s="105" t="str">
        <f>IF(OR(Historique!$B3497="",Historique!$C3497=""),"",IF(IFERROR(COUNTIF(INDEX(Données!$E$2:$Z$100,0,MATCH(Historique!$B3497,Données!$E$1:$Z$1,0)),Historique!$C3497),0)&gt;0,"OK","⚠ ERREUR"))</f>
        <v/>
      </c>
      <c r="F3497" s="148" t="b">
        <v>0</v>
      </c>
      <c r="J3497" s="2" t="str">
        <f>IF(B3497="","",_xlfn.XLOOKUP(B3497,Données!$P$2:$P$11,Données!$Q$2:$Q$11,""))</f>
        <v/>
      </c>
    </row>
    <row r="3498" spans="1:10" ht="24.75" customHeight="1" x14ac:dyDescent="0.25">
      <c r="A3498" s="100"/>
      <c r="B3498" s="100"/>
      <c r="C3498" s="100"/>
      <c r="D3498" s="105" t="str">
        <f>IF(OR(Historique!$B3498="",Historique!$C3498=""),"",IF(IFERROR(COUNTIF(INDEX(Données!$E$2:$Z$100,0,MATCH(Historique!$B3498,Données!$E$1:$Z$1,0)),Historique!$C3498),0)&gt;0,"OK","⚠ ERREUR"))</f>
        <v/>
      </c>
      <c r="F3498" s="148" t="b">
        <v>0</v>
      </c>
      <c r="J3498" s="2" t="str">
        <f>IF(B3498="","",_xlfn.XLOOKUP(B3498,Données!$P$2:$P$11,Données!$Q$2:$Q$11,""))</f>
        <v/>
      </c>
    </row>
    <row r="3499" spans="1:10" ht="24.75" customHeight="1" x14ac:dyDescent="0.25">
      <c r="A3499" s="100"/>
      <c r="B3499" s="100"/>
      <c r="C3499" s="100"/>
      <c r="D3499" s="105" t="str">
        <f>IF(OR(Historique!$B3499="",Historique!$C3499=""),"",IF(IFERROR(COUNTIF(INDEX(Données!$E$2:$Z$100,0,MATCH(Historique!$B3499,Données!$E$1:$Z$1,0)),Historique!$C3499),0)&gt;0,"OK","⚠ ERREUR"))</f>
        <v/>
      </c>
      <c r="F3499" s="148" t="b">
        <v>0</v>
      </c>
      <c r="J3499" s="2" t="str">
        <f>IF(B3499="","",_xlfn.XLOOKUP(B3499,Données!$P$2:$P$11,Données!$Q$2:$Q$11,""))</f>
        <v/>
      </c>
    </row>
    <row r="3500" spans="1:10" ht="24.75" customHeight="1" x14ac:dyDescent="0.25">
      <c r="A3500" s="100"/>
      <c r="B3500" s="100"/>
      <c r="C3500" s="100"/>
      <c r="D3500" s="105" t="str">
        <f>IF(OR(Historique!$B3500="",Historique!$C3500=""),"",IF(IFERROR(COUNTIF(INDEX(Données!$E$2:$Z$100,0,MATCH(Historique!$B3500,Données!$E$1:$Z$1,0)),Historique!$C3500),0)&gt;0,"OK","⚠ ERREUR"))</f>
        <v/>
      </c>
      <c r="F3500" s="148" t="b">
        <v>0</v>
      </c>
      <c r="J3500" s="2" t="str">
        <f>IF(B3500="","",_xlfn.XLOOKUP(B3500,Données!$P$2:$P$11,Données!$Q$2:$Q$11,""))</f>
        <v/>
      </c>
    </row>
    <row r="3501" spans="1:10" ht="24.75" customHeight="1" x14ac:dyDescent="0.25">
      <c r="A3501" s="100"/>
      <c r="B3501" s="100"/>
      <c r="C3501" s="100"/>
      <c r="D3501" s="105" t="str">
        <f>IF(OR(Historique!$B3501="",Historique!$C3501=""),"",IF(IFERROR(COUNTIF(INDEX(Données!$E$2:$Z$100,0,MATCH(Historique!$B3501,Données!$E$1:$Z$1,0)),Historique!$C3501),0)&gt;0,"OK","⚠ ERREUR"))</f>
        <v/>
      </c>
      <c r="F3501" s="148" t="b">
        <v>0</v>
      </c>
      <c r="J3501" s="2" t="str">
        <f>IF(B3501="","",_xlfn.XLOOKUP(B3501,Données!$P$2:$P$11,Données!$Q$2:$Q$11,""))</f>
        <v/>
      </c>
    </row>
    <row r="3502" spans="1:10" ht="24.75" customHeight="1" x14ac:dyDescent="0.25">
      <c r="A3502" s="100"/>
      <c r="B3502" s="100"/>
      <c r="C3502" s="100"/>
      <c r="D3502" s="105" t="str">
        <f>IF(OR(Historique!$B3502="",Historique!$C3502=""),"",IF(IFERROR(COUNTIF(INDEX(Données!$E$2:$Z$100,0,MATCH(Historique!$B3502,Données!$E$1:$Z$1,0)),Historique!$C3502),0)&gt;0,"OK","⚠ ERREUR"))</f>
        <v/>
      </c>
      <c r="F3502" s="148" t="b">
        <v>0</v>
      </c>
      <c r="J3502" s="2" t="str">
        <f>IF(B3502="","",_xlfn.XLOOKUP(B3502,Données!$P$2:$P$11,Données!$Q$2:$Q$11,""))</f>
        <v/>
      </c>
    </row>
    <row r="3503" spans="1:10" ht="24.75" customHeight="1" x14ac:dyDescent="0.25">
      <c r="A3503" s="100"/>
      <c r="B3503" s="100"/>
      <c r="C3503" s="100"/>
      <c r="D3503" s="105" t="str">
        <f>IF(OR(Historique!$B3503="",Historique!$C3503=""),"",IF(IFERROR(COUNTIF(INDEX(Données!$E$2:$Z$100,0,MATCH(Historique!$B3503,Données!$E$1:$Z$1,0)),Historique!$C3503),0)&gt;0,"OK","⚠ ERREUR"))</f>
        <v/>
      </c>
      <c r="F3503" s="148" t="b">
        <v>0</v>
      </c>
      <c r="J3503" s="2" t="str">
        <f>IF(B3503="","",_xlfn.XLOOKUP(B3503,Données!$P$2:$P$11,Données!$Q$2:$Q$11,""))</f>
        <v/>
      </c>
    </row>
    <row r="3504" spans="1:10" ht="24.75" customHeight="1" x14ac:dyDescent="0.25">
      <c r="A3504" s="100"/>
      <c r="B3504" s="100"/>
      <c r="C3504" s="100"/>
      <c r="D3504" s="105" t="str">
        <f>IF(OR(Historique!$B3504="",Historique!$C3504=""),"",IF(IFERROR(COUNTIF(INDEX(Données!$E$2:$Z$100,0,MATCH(Historique!$B3504,Données!$E$1:$Z$1,0)),Historique!$C3504),0)&gt;0,"OK","⚠ ERREUR"))</f>
        <v/>
      </c>
      <c r="F3504" s="148" t="b">
        <v>0</v>
      </c>
      <c r="J3504" s="2" t="str">
        <f>IF(B3504="","",_xlfn.XLOOKUP(B3504,Données!$P$2:$P$11,Données!$Q$2:$Q$11,""))</f>
        <v/>
      </c>
    </row>
    <row r="3505" spans="1:10" ht="24.75" customHeight="1" x14ac:dyDescent="0.25">
      <c r="A3505" s="100"/>
      <c r="B3505" s="100"/>
      <c r="C3505" s="100"/>
      <c r="D3505" s="105" t="str">
        <f>IF(OR(Historique!$B3505="",Historique!$C3505=""),"",IF(IFERROR(COUNTIF(INDEX(Données!$E$2:$Z$100,0,MATCH(Historique!$B3505,Données!$E$1:$Z$1,0)),Historique!$C3505),0)&gt;0,"OK","⚠ ERREUR"))</f>
        <v/>
      </c>
      <c r="F3505" s="148" t="b">
        <v>0</v>
      </c>
      <c r="J3505" s="2" t="str">
        <f>IF(B3505="","",_xlfn.XLOOKUP(B3505,Données!$P$2:$P$11,Données!$Q$2:$Q$11,""))</f>
        <v/>
      </c>
    </row>
    <row r="3506" spans="1:10" ht="24.75" customHeight="1" x14ac:dyDescent="0.25">
      <c r="A3506" s="100"/>
      <c r="B3506" s="100"/>
      <c r="C3506" s="100"/>
      <c r="D3506" s="105" t="str">
        <f>IF(OR(Historique!$B3506="",Historique!$C3506=""),"",IF(IFERROR(COUNTIF(INDEX(Données!$E$2:$Z$100,0,MATCH(Historique!$B3506,Données!$E$1:$Z$1,0)),Historique!$C3506),0)&gt;0,"OK","⚠ ERREUR"))</f>
        <v/>
      </c>
      <c r="F3506" s="148" t="b">
        <v>0</v>
      </c>
      <c r="J3506" s="2" t="str">
        <f>IF(B3506="","",_xlfn.XLOOKUP(B3506,Données!$P$2:$P$11,Données!$Q$2:$Q$11,""))</f>
        <v/>
      </c>
    </row>
    <row r="3507" spans="1:10" ht="24.75" customHeight="1" x14ac:dyDescent="0.25">
      <c r="A3507" s="100"/>
      <c r="B3507" s="100"/>
      <c r="C3507" s="100"/>
      <c r="D3507" s="105" t="str">
        <f>IF(OR(Historique!$B3507="",Historique!$C3507=""),"",IF(IFERROR(COUNTIF(INDEX(Données!$E$2:$Z$100,0,MATCH(Historique!$B3507,Données!$E$1:$Z$1,0)),Historique!$C3507),0)&gt;0,"OK","⚠ ERREUR"))</f>
        <v/>
      </c>
      <c r="F3507" s="148" t="b">
        <v>0</v>
      </c>
      <c r="J3507" s="2" t="str">
        <f>IF(B3507="","",_xlfn.XLOOKUP(B3507,Données!$P$2:$P$11,Données!$Q$2:$Q$11,""))</f>
        <v/>
      </c>
    </row>
    <row r="3508" spans="1:10" ht="24.75" customHeight="1" x14ac:dyDescent="0.25">
      <c r="A3508" s="100"/>
      <c r="B3508" s="100"/>
      <c r="C3508" s="100"/>
      <c r="D3508" s="105" t="str">
        <f>IF(OR(Historique!$B3508="",Historique!$C3508=""),"",IF(IFERROR(COUNTIF(INDEX(Données!$E$2:$Z$100,0,MATCH(Historique!$B3508,Données!$E$1:$Z$1,0)),Historique!$C3508),0)&gt;0,"OK","⚠ ERREUR"))</f>
        <v/>
      </c>
      <c r="F3508" s="148" t="b">
        <v>0</v>
      </c>
      <c r="J3508" s="2" t="str">
        <f>IF(B3508="","",_xlfn.XLOOKUP(B3508,Données!$P$2:$P$11,Données!$Q$2:$Q$11,""))</f>
        <v/>
      </c>
    </row>
    <row r="3509" spans="1:10" ht="24.75" customHeight="1" x14ac:dyDescent="0.25">
      <c r="A3509" s="100"/>
      <c r="B3509" s="100"/>
      <c r="C3509" s="100"/>
      <c r="D3509" s="105" t="str">
        <f>IF(OR(Historique!$B3509="",Historique!$C3509=""),"",IF(IFERROR(COUNTIF(INDEX(Données!$E$2:$Z$100,0,MATCH(Historique!$B3509,Données!$E$1:$Z$1,0)),Historique!$C3509),0)&gt;0,"OK","⚠ ERREUR"))</f>
        <v/>
      </c>
      <c r="F3509" s="148" t="b">
        <v>0</v>
      </c>
      <c r="J3509" s="2" t="str">
        <f>IF(B3509="","",_xlfn.XLOOKUP(B3509,Données!$P$2:$P$11,Données!$Q$2:$Q$11,""))</f>
        <v/>
      </c>
    </row>
    <row r="3510" spans="1:10" ht="24.75" customHeight="1" x14ac:dyDescent="0.25">
      <c r="A3510" s="100"/>
      <c r="B3510" s="100"/>
      <c r="C3510" s="100"/>
      <c r="D3510" s="105" t="str">
        <f>IF(OR(Historique!$B3510="",Historique!$C3510=""),"",IF(IFERROR(COUNTIF(INDEX(Données!$E$2:$Z$100,0,MATCH(Historique!$B3510,Données!$E$1:$Z$1,0)),Historique!$C3510),0)&gt;0,"OK","⚠ ERREUR"))</f>
        <v/>
      </c>
      <c r="F3510" s="148" t="b">
        <v>0</v>
      </c>
      <c r="J3510" s="2" t="str">
        <f>IF(B3510="","",_xlfn.XLOOKUP(B3510,Données!$P$2:$P$11,Données!$Q$2:$Q$11,""))</f>
        <v/>
      </c>
    </row>
    <row r="3511" spans="1:10" ht="24.75" customHeight="1" x14ac:dyDescent="0.25">
      <c r="A3511" s="100"/>
      <c r="B3511" s="100"/>
      <c r="C3511" s="100"/>
      <c r="D3511" s="105" t="str">
        <f>IF(OR(Historique!$B3511="",Historique!$C3511=""),"",IF(IFERROR(COUNTIF(INDEX(Données!$E$2:$Z$100,0,MATCH(Historique!$B3511,Données!$E$1:$Z$1,0)),Historique!$C3511),0)&gt;0,"OK","⚠ ERREUR"))</f>
        <v/>
      </c>
      <c r="F3511" s="148" t="b">
        <v>0</v>
      </c>
      <c r="J3511" s="2" t="str">
        <f>IF(B3511="","",_xlfn.XLOOKUP(B3511,Données!$P$2:$P$11,Données!$Q$2:$Q$11,""))</f>
        <v/>
      </c>
    </row>
    <row r="3512" spans="1:10" ht="24.75" customHeight="1" x14ac:dyDescent="0.25">
      <c r="A3512" s="100"/>
      <c r="B3512" s="100"/>
      <c r="C3512" s="100"/>
      <c r="D3512" s="105" t="str">
        <f>IF(OR(Historique!$B3512="",Historique!$C3512=""),"",IF(IFERROR(COUNTIF(INDEX(Données!$E$2:$Z$100,0,MATCH(Historique!$B3512,Données!$E$1:$Z$1,0)),Historique!$C3512),0)&gt;0,"OK","⚠ ERREUR"))</f>
        <v/>
      </c>
      <c r="F3512" s="148" t="b">
        <v>0</v>
      </c>
      <c r="J3512" s="2" t="str">
        <f>IF(B3512="","",_xlfn.XLOOKUP(B3512,Données!$P$2:$P$11,Données!$Q$2:$Q$11,""))</f>
        <v/>
      </c>
    </row>
    <row r="3513" spans="1:10" ht="24.75" customHeight="1" x14ac:dyDescent="0.25">
      <c r="A3513" s="100"/>
      <c r="B3513" s="100"/>
      <c r="C3513" s="100"/>
      <c r="D3513" s="105" t="str">
        <f>IF(OR(Historique!$B3513="",Historique!$C3513=""),"",IF(IFERROR(COUNTIF(INDEX(Données!$E$2:$Z$100,0,MATCH(Historique!$B3513,Données!$E$1:$Z$1,0)),Historique!$C3513),0)&gt;0,"OK","⚠ ERREUR"))</f>
        <v/>
      </c>
      <c r="F3513" s="148" t="b">
        <v>0</v>
      </c>
      <c r="J3513" s="2" t="str">
        <f>IF(B3513="","",_xlfn.XLOOKUP(B3513,Données!$P$2:$P$11,Données!$Q$2:$Q$11,""))</f>
        <v/>
      </c>
    </row>
    <row r="3514" spans="1:10" ht="24.75" customHeight="1" x14ac:dyDescent="0.25">
      <c r="A3514" s="100"/>
      <c r="B3514" s="100"/>
      <c r="C3514" s="100"/>
      <c r="D3514" s="105" t="str">
        <f>IF(OR(Historique!$B3514="",Historique!$C3514=""),"",IF(IFERROR(COUNTIF(INDEX(Données!$E$2:$Z$100,0,MATCH(Historique!$B3514,Données!$E$1:$Z$1,0)),Historique!$C3514),0)&gt;0,"OK","⚠ ERREUR"))</f>
        <v/>
      </c>
      <c r="F3514" s="148" t="b">
        <v>0</v>
      </c>
      <c r="J3514" s="2" t="str">
        <f>IF(B3514="","",_xlfn.XLOOKUP(B3514,Données!$P$2:$P$11,Données!$Q$2:$Q$11,""))</f>
        <v/>
      </c>
    </row>
    <row r="3515" spans="1:10" ht="24.75" customHeight="1" x14ac:dyDescent="0.25">
      <c r="A3515" s="100"/>
      <c r="B3515" s="100"/>
      <c r="C3515" s="100"/>
      <c r="D3515" s="105" t="str">
        <f>IF(OR(Historique!$B3515="",Historique!$C3515=""),"",IF(IFERROR(COUNTIF(INDEX(Données!$E$2:$Z$100,0,MATCH(Historique!$B3515,Données!$E$1:$Z$1,0)),Historique!$C3515),0)&gt;0,"OK","⚠ ERREUR"))</f>
        <v/>
      </c>
      <c r="F3515" s="148" t="b">
        <v>0</v>
      </c>
      <c r="J3515" s="2" t="str">
        <f>IF(B3515="","",_xlfn.XLOOKUP(B3515,Données!$P$2:$P$11,Données!$Q$2:$Q$11,""))</f>
        <v/>
      </c>
    </row>
    <row r="3516" spans="1:10" ht="24.75" customHeight="1" x14ac:dyDescent="0.25">
      <c r="A3516" s="100"/>
      <c r="B3516" s="100"/>
      <c r="C3516" s="100"/>
      <c r="D3516" s="105" t="str">
        <f>IF(OR(Historique!$B3516="",Historique!$C3516=""),"",IF(IFERROR(COUNTIF(INDEX(Données!$E$2:$Z$100,0,MATCH(Historique!$B3516,Données!$E$1:$Z$1,0)),Historique!$C3516),0)&gt;0,"OK","⚠ ERREUR"))</f>
        <v/>
      </c>
      <c r="F3516" s="148" t="b">
        <v>0</v>
      </c>
      <c r="J3516" s="2" t="str">
        <f>IF(B3516="","",_xlfn.XLOOKUP(B3516,Données!$P$2:$P$11,Données!$Q$2:$Q$11,""))</f>
        <v/>
      </c>
    </row>
    <row r="3517" spans="1:10" ht="24.75" customHeight="1" x14ac:dyDescent="0.25">
      <c r="A3517" s="100"/>
      <c r="B3517" s="100"/>
      <c r="C3517" s="100"/>
      <c r="D3517" s="105" t="str">
        <f>IF(OR(Historique!$B3517="",Historique!$C3517=""),"",IF(IFERROR(COUNTIF(INDEX(Données!$E$2:$Z$100,0,MATCH(Historique!$B3517,Données!$E$1:$Z$1,0)),Historique!$C3517),0)&gt;0,"OK","⚠ ERREUR"))</f>
        <v/>
      </c>
      <c r="F3517" s="148" t="b">
        <v>0</v>
      </c>
      <c r="J3517" s="2" t="str">
        <f>IF(B3517="","",_xlfn.XLOOKUP(B3517,Données!$P$2:$P$11,Données!$Q$2:$Q$11,""))</f>
        <v/>
      </c>
    </row>
    <row r="3518" spans="1:10" ht="24.75" customHeight="1" x14ac:dyDescent="0.25">
      <c r="A3518" s="100"/>
      <c r="B3518" s="100"/>
      <c r="C3518" s="100"/>
      <c r="D3518" s="105" t="str">
        <f>IF(OR(Historique!$B3518="",Historique!$C3518=""),"",IF(IFERROR(COUNTIF(INDEX(Données!$E$2:$Z$100,0,MATCH(Historique!$B3518,Données!$E$1:$Z$1,0)),Historique!$C3518),0)&gt;0,"OK","⚠ ERREUR"))</f>
        <v/>
      </c>
      <c r="F3518" s="148" t="b">
        <v>0</v>
      </c>
      <c r="J3518" s="2" t="str">
        <f>IF(B3518="","",_xlfn.XLOOKUP(B3518,Données!$P$2:$P$11,Données!$Q$2:$Q$11,""))</f>
        <v/>
      </c>
    </row>
    <row r="3519" spans="1:10" ht="24.75" customHeight="1" x14ac:dyDescent="0.25">
      <c r="A3519" s="100"/>
      <c r="B3519" s="100"/>
      <c r="C3519" s="100"/>
      <c r="D3519" s="105" t="str">
        <f>IF(OR(Historique!$B3519="",Historique!$C3519=""),"",IF(IFERROR(COUNTIF(INDEX(Données!$E$2:$Z$100,0,MATCH(Historique!$B3519,Données!$E$1:$Z$1,0)),Historique!$C3519),0)&gt;0,"OK","⚠ ERREUR"))</f>
        <v/>
      </c>
      <c r="F3519" s="148" t="b">
        <v>0</v>
      </c>
      <c r="J3519" s="2" t="str">
        <f>IF(B3519="","",_xlfn.XLOOKUP(B3519,Données!$P$2:$P$11,Données!$Q$2:$Q$11,""))</f>
        <v/>
      </c>
    </row>
    <row r="3520" spans="1:10" ht="24.75" customHeight="1" x14ac:dyDescent="0.25">
      <c r="A3520" s="100"/>
      <c r="B3520" s="100"/>
      <c r="C3520" s="100"/>
      <c r="D3520" s="105" t="str">
        <f>IF(OR(Historique!$B3520="",Historique!$C3520=""),"",IF(IFERROR(COUNTIF(INDEX(Données!$E$2:$Z$100,0,MATCH(Historique!$B3520,Données!$E$1:$Z$1,0)),Historique!$C3520),0)&gt;0,"OK","⚠ ERREUR"))</f>
        <v/>
      </c>
      <c r="F3520" s="148" t="b">
        <v>0</v>
      </c>
      <c r="J3520" s="2" t="str">
        <f>IF(B3520="","",_xlfn.XLOOKUP(B3520,Données!$P$2:$P$11,Données!$Q$2:$Q$11,""))</f>
        <v/>
      </c>
    </row>
    <row r="3521" spans="1:10" ht="24.75" customHeight="1" x14ac:dyDescent="0.25">
      <c r="A3521" s="100"/>
      <c r="B3521" s="100"/>
      <c r="C3521" s="100"/>
      <c r="D3521" s="105" t="str">
        <f>IF(OR(Historique!$B3521="",Historique!$C3521=""),"",IF(IFERROR(COUNTIF(INDEX(Données!$E$2:$Z$100,0,MATCH(Historique!$B3521,Données!$E$1:$Z$1,0)),Historique!$C3521),0)&gt;0,"OK","⚠ ERREUR"))</f>
        <v/>
      </c>
      <c r="F3521" s="148" t="b">
        <v>0</v>
      </c>
      <c r="J3521" s="2" t="str">
        <f>IF(B3521="","",_xlfn.XLOOKUP(B3521,Données!$P$2:$P$11,Données!$Q$2:$Q$11,""))</f>
        <v/>
      </c>
    </row>
    <row r="3522" spans="1:10" ht="24.75" customHeight="1" x14ac:dyDescent="0.25">
      <c r="A3522" s="100"/>
      <c r="B3522" s="100"/>
      <c r="C3522" s="100"/>
      <c r="D3522" s="105" t="str">
        <f>IF(OR(Historique!$B3522="",Historique!$C3522=""),"",IF(IFERROR(COUNTIF(INDEX(Données!$E$2:$Z$100,0,MATCH(Historique!$B3522,Données!$E$1:$Z$1,0)),Historique!$C3522),0)&gt;0,"OK","⚠ ERREUR"))</f>
        <v/>
      </c>
      <c r="F3522" s="148" t="b">
        <v>0</v>
      </c>
      <c r="J3522" s="2" t="str">
        <f>IF(B3522="","",_xlfn.XLOOKUP(B3522,Données!$P$2:$P$11,Données!$Q$2:$Q$11,""))</f>
        <v/>
      </c>
    </row>
    <row r="3523" spans="1:10" ht="24.75" customHeight="1" x14ac:dyDescent="0.25">
      <c r="A3523" s="100"/>
      <c r="B3523" s="100"/>
      <c r="C3523" s="100"/>
      <c r="D3523" s="105" t="str">
        <f>IF(OR(Historique!$B3523="",Historique!$C3523=""),"",IF(IFERROR(COUNTIF(INDEX(Données!$E$2:$Z$100,0,MATCH(Historique!$B3523,Données!$E$1:$Z$1,0)),Historique!$C3523),0)&gt;0,"OK","⚠ ERREUR"))</f>
        <v/>
      </c>
      <c r="F3523" s="148" t="b">
        <v>0</v>
      </c>
      <c r="J3523" s="2" t="str">
        <f>IF(B3523="","",_xlfn.XLOOKUP(B3523,Données!$P$2:$P$11,Données!$Q$2:$Q$11,""))</f>
        <v/>
      </c>
    </row>
    <row r="3524" spans="1:10" ht="24.75" customHeight="1" x14ac:dyDescent="0.25">
      <c r="A3524" s="100"/>
      <c r="B3524" s="100"/>
      <c r="C3524" s="100"/>
      <c r="D3524" s="105" t="str">
        <f>IF(OR(Historique!$B3524="",Historique!$C3524=""),"",IF(IFERROR(COUNTIF(INDEX(Données!$E$2:$Z$100,0,MATCH(Historique!$B3524,Données!$E$1:$Z$1,0)),Historique!$C3524),0)&gt;0,"OK","⚠ ERREUR"))</f>
        <v/>
      </c>
      <c r="F3524" s="148" t="b">
        <v>0</v>
      </c>
      <c r="J3524" s="2" t="str">
        <f>IF(B3524="","",_xlfn.XLOOKUP(B3524,Données!$P$2:$P$11,Données!$Q$2:$Q$11,""))</f>
        <v/>
      </c>
    </row>
    <row r="3525" spans="1:10" ht="24.75" customHeight="1" x14ac:dyDescent="0.25">
      <c r="A3525" s="100"/>
      <c r="B3525" s="100"/>
      <c r="C3525" s="100"/>
      <c r="D3525" s="105" t="str">
        <f>IF(OR(Historique!$B3525="",Historique!$C3525=""),"",IF(IFERROR(COUNTIF(INDEX(Données!$E$2:$Z$100,0,MATCH(Historique!$B3525,Données!$E$1:$Z$1,0)),Historique!$C3525),0)&gt;0,"OK","⚠ ERREUR"))</f>
        <v/>
      </c>
      <c r="F3525" s="148" t="b">
        <v>0</v>
      </c>
      <c r="J3525" s="2" t="str">
        <f>IF(B3525="","",_xlfn.XLOOKUP(B3525,Données!$P$2:$P$11,Données!$Q$2:$Q$11,""))</f>
        <v/>
      </c>
    </row>
    <row r="3526" spans="1:10" ht="24.75" customHeight="1" x14ac:dyDescent="0.25">
      <c r="A3526" s="100"/>
      <c r="B3526" s="100"/>
      <c r="C3526" s="100"/>
      <c r="D3526" s="105" t="str">
        <f>IF(OR(Historique!$B3526="",Historique!$C3526=""),"",IF(IFERROR(COUNTIF(INDEX(Données!$E$2:$Z$100,0,MATCH(Historique!$B3526,Données!$E$1:$Z$1,0)),Historique!$C3526),0)&gt;0,"OK","⚠ ERREUR"))</f>
        <v/>
      </c>
      <c r="F3526" s="148" t="b">
        <v>0</v>
      </c>
      <c r="J3526" s="2" t="str">
        <f>IF(B3526="","",_xlfn.XLOOKUP(B3526,Données!$P$2:$P$11,Données!$Q$2:$Q$11,""))</f>
        <v/>
      </c>
    </row>
    <row r="3527" spans="1:10" ht="24.75" customHeight="1" x14ac:dyDescent="0.25">
      <c r="A3527" s="100"/>
      <c r="B3527" s="100"/>
      <c r="C3527" s="100"/>
      <c r="D3527" s="105" t="str">
        <f>IF(OR(Historique!$B3527="",Historique!$C3527=""),"",IF(IFERROR(COUNTIF(INDEX(Données!$E$2:$Z$100,0,MATCH(Historique!$B3527,Données!$E$1:$Z$1,0)),Historique!$C3527),0)&gt;0,"OK","⚠ ERREUR"))</f>
        <v/>
      </c>
      <c r="F3527" s="148" t="b">
        <v>0</v>
      </c>
      <c r="J3527" s="2" t="str">
        <f>IF(B3527="","",_xlfn.XLOOKUP(B3527,Données!$P$2:$P$11,Données!$Q$2:$Q$11,""))</f>
        <v/>
      </c>
    </row>
    <row r="3528" spans="1:10" ht="24.75" customHeight="1" x14ac:dyDescent="0.25">
      <c r="A3528" s="100"/>
      <c r="B3528" s="100"/>
      <c r="C3528" s="100"/>
      <c r="D3528" s="105" t="str">
        <f>IF(OR(Historique!$B3528="",Historique!$C3528=""),"",IF(IFERROR(COUNTIF(INDEX(Données!$E$2:$Z$100,0,MATCH(Historique!$B3528,Données!$E$1:$Z$1,0)),Historique!$C3528),0)&gt;0,"OK","⚠ ERREUR"))</f>
        <v/>
      </c>
      <c r="F3528" s="148" t="b">
        <v>0</v>
      </c>
      <c r="J3528" s="2" t="str">
        <f>IF(B3528="","",_xlfn.XLOOKUP(B3528,Données!$P$2:$P$11,Données!$Q$2:$Q$11,""))</f>
        <v/>
      </c>
    </row>
    <row r="3529" spans="1:10" ht="24.75" customHeight="1" x14ac:dyDescent="0.25">
      <c r="A3529" s="100"/>
      <c r="B3529" s="100"/>
      <c r="C3529" s="100"/>
      <c r="D3529" s="105" t="str">
        <f>IF(OR(Historique!$B3529="",Historique!$C3529=""),"",IF(IFERROR(COUNTIF(INDEX(Données!$E$2:$Z$100,0,MATCH(Historique!$B3529,Données!$E$1:$Z$1,0)),Historique!$C3529),0)&gt;0,"OK","⚠ ERREUR"))</f>
        <v/>
      </c>
      <c r="F3529" s="148" t="b">
        <v>0</v>
      </c>
      <c r="J3529" s="2" t="str">
        <f>IF(B3529="","",_xlfn.XLOOKUP(B3529,Données!$P$2:$P$11,Données!$Q$2:$Q$11,""))</f>
        <v/>
      </c>
    </row>
    <row r="3530" spans="1:10" ht="24.75" customHeight="1" x14ac:dyDescent="0.25">
      <c r="A3530" s="100"/>
      <c r="B3530" s="100"/>
      <c r="C3530" s="100"/>
      <c r="D3530" s="105" t="str">
        <f>IF(OR(Historique!$B3530="",Historique!$C3530=""),"",IF(IFERROR(COUNTIF(INDEX(Données!$E$2:$Z$100,0,MATCH(Historique!$B3530,Données!$E$1:$Z$1,0)),Historique!$C3530),0)&gt;0,"OK","⚠ ERREUR"))</f>
        <v/>
      </c>
      <c r="F3530" s="148" t="b">
        <v>0</v>
      </c>
      <c r="J3530" s="2" t="str">
        <f>IF(B3530="","",_xlfn.XLOOKUP(B3530,Données!$P$2:$P$11,Données!$Q$2:$Q$11,""))</f>
        <v/>
      </c>
    </row>
    <row r="3531" spans="1:10" ht="24.75" customHeight="1" x14ac:dyDescent="0.25">
      <c r="A3531" s="100"/>
      <c r="B3531" s="100"/>
      <c r="C3531" s="100"/>
      <c r="D3531" s="105" t="str">
        <f>IF(OR(Historique!$B3531="",Historique!$C3531=""),"",IF(IFERROR(COUNTIF(INDEX(Données!$E$2:$Z$100,0,MATCH(Historique!$B3531,Données!$E$1:$Z$1,0)),Historique!$C3531),0)&gt;0,"OK","⚠ ERREUR"))</f>
        <v/>
      </c>
      <c r="F3531" s="148" t="b">
        <v>0</v>
      </c>
      <c r="J3531" s="2" t="str">
        <f>IF(B3531="","",_xlfn.XLOOKUP(B3531,Données!$P$2:$P$11,Données!$Q$2:$Q$11,""))</f>
        <v/>
      </c>
    </row>
    <row r="3532" spans="1:10" ht="24.75" customHeight="1" x14ac:dyDescent="0.25">
      <c r="A3532" s="100"/>
      <c r="B3532" s="100"/>
      <c r="C3532" s="100"/>
      <c r="D3532" s="105" t="str">
        <f>IF(OR(Historique!$B3532="",Historique!$C3532=""),"",IF(IFERROR(COUNTIF(INDEX(Données!$E$2:$Z$100,0,MATCH(Historique!$B3532,Données!$E$1:$Z$1,0)),Historique!$C3532),0)&gt;0,"OK","⚠ ERREUR"))</f>
        <v/>
      </c>
      <c r="F3532" s="148" t="b">
        <v>0</v>
      </c>
      <c r="J3532" s="2" t="str">
        <f>IF(B3532="","",_xlfn.XLOOKUP(B3532,Données!$P$2:$P$11,Données!$Q$2:$Q$11,""))</f>
        <v/>
      </c>
    </row>
    <row r="3533" spans="1:10" ht="24.75" customHeight="1" x14ac:dyDescent="0.25">
      <c r="A3533" s="100"/>
      <c r="B3533" s="100"/>
      <c r="C3533" s="100"/>
      <c r="D3533" s="105" t="str">
        <f>IF(OR(Historique!$B3533="",Historique!$C3533=""),"",IF(IFERROR(COUNTIF(INDEX(Données!$E$2:$Z$100,0,MATCH(Historique!$B3533,Données!$E$1:$Z$1,0)),Historique!$C3533),0)&gt;0,"OK","⚠ ERREUR"))</f>
        <v/>
      </c>
      <c r="F3533" s="148" t="b">
        <v>0</v>
      </c>
      <c r="J3533" s="2" t="str">
        <f>IF(B3533="","",_xlfn.XLOOKUP(B3533,Données!$P$2:$P$11,Données!$Q$2:$Q$11,""))</f>
        <v/>
      </c>
    </row>
    <row r="3534" spans="1:10" ht="24.75" customHeight="1" x14ac:dyDescent="0.25">
      <c r="A3534" s="100"/>
      <c r="B3534" s="100"/>
      <c r="C3534" s="100"/>
      <c r="D3534" s="105" t="str">
        <f>IF(OR(Historique!$B3534="",Historique!$C3534=""),"",IF(IFERROR(COUNTIF(INDEX(Données!$E$2:$Z$100,0,MATCH(Historique!$B3534,Données!$E$1:$Z$1,0)),Historique!$C3534),0)&gt;0,"OK","⚠ ERREUR"))</f>
        <v/>
      </c>
      <c r="F3534" s="148" t="b">
        <v>0</v>
      </c>
      <c r="J3534" s="2" t="str">
        <f>IF(B3534="","",_xlfn.XLOOKUP(B3534,Données!$P$2:$P$11,Données!$Q$2:$Q$11,""))</f>
        <v/>
      </c>
    </row>
    <row r="3535" spans="1:10" ht="24.75" customHeight="1" x14ac:dyDescent="0.25">
      <c r="A3535" s="100"/>
      <c r="B3535" s="100"/>
      <c r="C3535" s="100"/>
      <c r="D3535" s="105" t="str">
        <f>IF(OR(Historique!$B3535="",Historique!$C3535=""),"",IF(IFERROR(COUNTIF(INDEX(Données!$E$2:$Z$100,0,MATCH(Historique!$B3535,Données!$E$1:$Z$1,0)),Historique!$C3535),0)&gt;0,"OK","⚠ ERREUR"))</f>
        <v/>
      </c>
      <c r="F3535" s="148" t="b">
        <v>0</v>
      </c>
      <c r="J3535" s="2" t="str">
        <f>IF(B3535="","",_xlfn.XLOOKUP(B3535,Données!$P$2:$P$11,Données!$Q$2:$Q$11,""))</f>
        <v/>
      </c>
    </row>
    <row r="3536" spans="1:10" ht="24.75" customHeight="1" x14ac:dyDescent="0.25">
      <c r="A3536" s="100"/>
      <c r="B3536" s="100"/>
      <c r="C3536" s="100"/>
      <c r="D3536" s="105" t="str">
        <f>IF(OR(Historique!$B3536="",Historique!$C3536=""),"",IF(IFERROR(COUNTIF(INDEX(Données!$E$2:$Z$100,0,MATCH(Historique!$B3536,Données!$E$1:$Z$1,0)),Historique!$C3536),0)&gt;0,"OK","⚠ ERREUR"))</f>
        <v/>
      </c>
      <c r="F3536" s="148" t="b">
        <v>0</v>
      </c>
      <c r="J3536" s="2" t="str">
        <f>IF(B3536="","",_xlfn.XLOOKUP(B3536,Données!$P$2:$P$11,Données!$Q$2:$Q$11,""))</f>
        <v/>
      </c>
    </row>
    <row r="3537" spans="1:10" ht="24.75" customHeight="1" x14ac:dyDescent="0.25">
      <c r="A3537" s="100"/>
      <c r="B3537" s="100"/>
      <c r="C3537" s="100"/>
      <c r="D3537" s="105" t="str">
        <f>IF(OR(Historique!$B3537="",Historique!$C3537=""),"",IF(IFERROR(COUNTIF(INDEX(Données!$E$2:$Z$100,0,MATCH(Historique!$B3537,Données!$E$1:$Z$1,0)),Historique!$C3537),0)&gt;0,"OK","⚠ ERREUR"))</f>
        <v/>
      </c>
      <c r="F3537" s="148" t="b">
        <v>0</v>
      </c>
      <c r="J3537" s="2" t="str">
        <f>IF(B3537="","",_xlfn.XLOOKUP(B3537,Données!$P$2:$P$11,Données!$Q$2:$Q$11,""))</f>
        <v/>
      </c>
    </row>
    <row r="3538" spans="1:10" ht="24.75" customHeight="1" x14ac:dyDescent="0.25">
      <c r="A3538" s="100"/>
      <c r="B3538" s="100"/>
      <c r="C3538" s="100"/>
      <c r="D3538" s="105" t="str">
        <f>IF(OR(Historique!$B3538="",Historique!$C3538=""),"",IF(IFERROR(COUNTIF(INDEX(Données!$E$2:$Z$100,0,MATCH(Historique!$B3538,Données!$E$1:$Z$1,0)),Historique!$C3538),0)&gt;0,"OK","⚠ ERREUR"))</f>
        <v/>
      </c>
      <c r="F3538" s="148" t="b">
        <v>0</v>
      </c>
      <c r="J3538" s="2" t="str">
        <f>IF(B3538="","",_xlfn.XLOOKUP(B3538,Données!$P$2:$P$11,Données!$Q$2:$Q$11,""))</f>
        <v/>
      </c>
    </row>
    <row r="3539" spans="1:10" ht="24.75" customHeight="1" x14ac:dyDescent="0.25">
      <c r="A3539" s="100"/>
      <c r="B3539" s="100"/>
      <c r="C3539" s="100"/>
      <c r="D3539" s="105" t="str">
        <f>IF(OR(Historique!$B3539="",Historique!$C3539=""),"",IF(IFERROR(COUNTIF(INDEX(Données!$E$2:$Z$100,0,MATCH(Historique!$B3539,Données!$E$1:$Z$1,0)),Historique!$C3539),0)&gt;0,"OK","⚠ ERREUR"))</f>
        <v/>
      </c>
      <c r="F3539" s="148" t="b">
        <v>0</v>
      </c>
      <c r="J3539" s="2" t="str">
        <f>IF(B3539="","",_xlfn.XLOOKUP(B3539,Données!$P$2:$P$11,Données!$Q$2:$Q$11,""))</f>
        <v/>
      </c>
    </row>
    <row r="3540" spans="1:10" ht="24.75" customHeight="1" x14ac:dyDescent="0.25">
      <c r="A3540" s="100"/>
      <c r="B3540" s="100"/>
      <c r="C3540" s="100"/>
      <c r="D3540" s="105" t="str">
        <f>IF(OR(Historique!$B3540="",Historique!$C3540=""),"",IF(IFERROR(COUNTIF(INDEX(Données!$E$2:$Z$100,0,MATCH(Historique!$B3540,Données!$E$1:$Z$1,0)),Historique!$C3540),0)&gt;0,"OK","⚠ ERREUR"))</f>
        <v/>
      </c>
      <c r="F3540" s="148" t="b">
        <v>0</v>
      </c>
      <c r="J3540" s="2" t="str">
        <f>IF(B3540="","",_xlfn.XLOOKUP(B3540,Données!$P$2:$P$11,Données!$Q$2:$Q$11,""))</f>
        <v/>
      </c>
    </row>
    <row r="3541" spans="1:10" ht="24.75" customHeight="1" x14ac:dyDescent="0.25">
      <c r="A3541" s="100"/>
      <c r="B3541" s="100"/>
      <c r="C3541" s="100"/>
      <c r="D3541" s="105" t="str">
        <f>IF(OR(Historique!$B3541="",Historique!$C3541=""),"",IF(IFERROR(COUNTIF(INDEX(Données!$E$2:$Z$100,0,MATCH(Historique!$B3541,Données!$E$1:$Z$1,0)),Historique!$C3541),0)&gt;0,"OK","⚠ ERREUR"))</f>
        <v/>
      </c>
      <c r="F3541" s="148" t="b">
        <v>0</v>
      </c>
      <c r="J3541" s="2" t="str">
        <f>IF(B3541="","",_xlfn.XLOOKUP(B3541,Données!$P$2:$P$11,Données!$Q$2:$Q$11,""))</f>
        <v/>
      </c>
    </row>
    <row r="3542" spans="1:10" ht="24.75" customHeight="1" x14ac:dyDescent="0.25">
      <c r="A3542" s="100"/>
      <c r="B3542" s="100"/>
      <c r="C3542" s="100"/>
      <c r="D3542" s="105" t="str">
        <f>IF(OR(Historique!$B3542="",Historique!$C3542=""),"",IF(IFERROR(COUNTIF(INDEX(Données!$E$2:$Z$100,0,MATCH(Historique!$B3542,Données!$E$1:$Z$1,0)),Historique!$C3542),0)&gt;0,"OK","⚠ ERREUR"))</f>
        <v/>
      </c>
      <c r="F3542" s="148" t="b">
        <v>0</v>
      </c>
      <c r="J3542" s="2" t="str">
        <f>IF(B3542="","",_xlfn.XLOOKUP(B3542,Données!$P$2:$P$11,Données!$Q$2:$Q$11,""))</f>
        <v/>
      </c>
    </row>
    <row r="3543" spans="1:10" ht="24.75" customHeight="1" x14ac:dyDescent="0.25">
      <c r="A3543" s="100"/>
      <c r="B3543" s="100"/>
      <c r="C3543" s="100"/>
      <c r="D3543" s="105" t="str">
        <f>IF(OR(Historique!$B3543="",Historique!$C3543=""),"",IF(IFERROR(COUNTIF(INDEX(Données!$E$2:$Z$100,0,MATCH(Historique!$B3543,Données!$E$1:$Z$1,0)),Historique!$C3543),0)&gt;0,"OK","⚠ ERREUR"))</f>
        <v/>
      </c>
      <c r="F3543" s="148" t="b">
        <v>0</v>
      </c>
      <c r="J3543" s="2" t="str">
        <f>IF(B3543="","",_xlfn.XLOOKUP(B3543,Données!$P$2:$P$11,Données!$Q$2:$Q$11,""))</f>
        <v/>
      </c>
    </row>
    <row r="3544" spans="1:10" ht="24.75" customHeight="1" x14ac:dyDescent="0.25">
      <c r="A3544" s="100"/>
      <c r="B3544" s="100"/>
      <c r="C3544" s="100"/>
      <c r="D3544" s="105" t="str">
        <f>IF(OR(Historique!$B3544="",Historique!$C3544=""),"",IF(IFERROR(COUNTIF(INDEX(Données!$E$2:$Z$100,0,MATCH(Historique!$B3544,Données!$E$1:$Z$1,0)),Historique!$C3544),0)&gt;0,"OK","⚠ ERREUR"))</f>
        <v/>
      </c>
      <c r="F3544" s="148" t="b">
        <v>0</v>
      </c>
      <c r="J3544" s="2" t="str">
        <f>IF(B3544="","",_xlfn.XLOOKUP(B3544,Données!$P$2:$P$11,Données!$Q$2:$Q$11,""))</f>
        <v/>
      </c>
    </row>
    <row r="3545" spans="1:10" ht="24.75" customHeight="1" x14ac:dyDescent="0.25">
      <c r="A3545" s="100"/>
      <c r="B3545" s="100"/>
      <c r="C3545" s="100"/>
      <c r="D3545" s="105" t="str">
        <f>IF(OR(Historique!$B3545="",Historique!$C3545=""),"",IF(IFERROR(COUNTIF(INDEX(Données!$E$2:$Z$100,0,MATCH(Historique!$B3545,Données!$E$1:$Z$1,0)),Historique!$C3545),0)&gt;0,"OK","⚠ ERREUR"))</f>
        <v/>
      </c>
      <c r="F3545" s="148" t="b">
        <v>0</v>
      </c>
      <c r="J3545" s="2" t="str">
        <f>IF(B3545="","",_xlfn.XLOOKUP(B3545,Données!$P$2:$P$11,Données!$Q$2:$Q$11,""))</f>
        <v/>
      </c>
    </row>
    <row r="3546" spans="1:10" ht="24.75" customHeight="1" x14ac:dyDescent="0.25">
      <c r="A3546" s="100"/>
      <c r="B3546" s="100"/>
      <c r="C3546" s="100"/>
      <c r="D3546" s="105" t="str">
        <f>IF(OR(Historique!$B3546="",Historique!$C3546=""),"",IF(IFERROR(COUNTIF(INDEX(Données!$E$2:$Z$100,0,MATCH(Historique!$B3546,Données!$E$1:$Z$1,0)),Historique!$C3546),0)&gt;0,"OK","⚠ ERREUR"))</f>
        <v/>
      </c>
      <c r="F3546" s="148" t="b">
        <v>0</v>
      </c>
      <c r="J3546" s="2" t="str">
        <f>IF(B3546="","",_xlfn.XLOOKUP(B3546,Données!$P$2:$P$11,Données!$Q$2:$Q$11,""))</f>
        <v/>
      </c>
    </row>
    <row r="3547" spans="1:10" ht="24.75" customHeight="1" x14ac:dyDescent="0.25">
      <c r="A3547" s="100"/>
      <c r="B3547" s="100"/>
      <c r="C3547" s="100"/>
      <c r="D3547" s="105" t="str">
        <f>IF(OR(Historique!$B3547="",Historique!$C3547=""),"",IF(IFERROR(COUNTIF(INDEX(Données!$E$2:$Z$100,0,MATCH(Historique!$B3547,Données!$E$1:$Z$1,0)),Historique!$C3547),0)&gt;0,"OK","⚠ ERREUR"))</f>
        <v/>
      </c>
      <c r="F3547" s="148" t="b">
        <v>0</v>
      </c>
      <c r="J3547" s="2" t="str">
        <f>IF(B3547="","",_xlfn.XLOOKUP(B3547,Données!$P$2:$P$11,Données!$Q$2:$Q$11,""))</f>
        <v/>
      </c>
    </row>
    <row r="3548" spans="1:10" ht="24.75" customHeight="1" x14ac:dyDescent="0.25">
      <c r="A3548" s="100"/>
      <c r="B3548" s="100"/>
      <c r="C3548" s="100"/>
      <c r="D3548" s="105" t="str">
        <f>IF(OR(Historique!$B3548="",Historique!$C3548=""),"",IF(IFERROR(COUNTIF(INDEX(Données!$E$2:$Z$100,0,MATCH(Historique!$B3548,Données!$E$1:$Z$1,0)),Historique!$C3548),0)&gt;0,"OK","⚠ ERREUR"))</f>
        <v/>
      </c>
      <c r="F3548" s="148" t="b">
        <v>0</v>
      </c>
      <c r="J3548" s="2" t="str">
        <f>IF(B3548="","",_xlfn.XLOOKUP(B3548,Données!$P$2:$P$11,Données!$Q$2:$Q$11,""))</f>
        <v/>
      </c>
    </row>
    <row r="3549" spans="1:10" ht="24.75" customHeight="1" x14ac:dyDescent="0.25">
      <c r="A3549" s="100"/>
      <c r="B3549" s="100"/>
      <c r="C3549" s="100"/>
      <c r="D3549" s="105" t="str">
        <f>IF(OR(Historique!$B3549="",Historique!$C3549=""),"",IF(IFERROR(COUNTIF(INDEX(Données!$E$2:$Z$100,0,MATCH(Historique!$B3549,Données!$E$1:$Z$1,0)),Historique!$C3549),0)&gt;0,"OK","⚠ ERREUR"))</f>
        <v/>
      </c>
      <c r="F3549" s="148" t="b">
        <v>0</v>
      </c>
      <c r="J3549" s="2" t="str">
        <f>IF(B3549="","",_xlfn.XLOOKUP(B3549,Données!$P$2:$P$11,Données!$Q$2:$Q$11,""))</f>
        <v/>
      </c>
    </row>
    <row r="3550" spans="1:10" ht="24.75" customHeight="1" x14ac:dyDescent="0.25">
      <c r="A3550" s="100"/>
      <c r="B3550" s="100"/>
      <c r="C3550" s="100"/>
      <c r="D3550" s="105" t="str">
        <f>IF(OR(Historique!$B3550="",Historique!$C3550=""),"",IF(IFERROR(COUNTIF(INDEX(Données!$E$2:$Z$100,0,MATCH(Historique!$B3550,Données!$E$1:$Z$1,0)),Historique!$C3550),0)&gt;0,"OK","⚠ ERREUR"))</f>
        <v/>
      </c>
      <c r="F3550" s="148" t="b">
        <v>0</v>
      </c>
      <c r="J3550" s="2" t="str">
        <f>IF(B3550="","",_xlfn.XLOOKUP(B3550,Données!$P$2:$P$11,Données!$Q$2:$Q$11,""))</f>
        <v/>
      </c>
    </row>
    <row r="3551" spans="1:10" ht="24.75" customHeight="1" x14ac:dyDescent="0.25">
      <c r="A3551" s="100"/>
      <c r="B3551" s="100"/>
      <c r="C3551" s="100"/>
      <c r="D3551" s="105" t="str">
        <f>IF(OR(Historique!$B3551="",Historique!$C3551=""),"",IF(IFERROR(COUNTIF(INDEX(Données!$E$2:$Z$100,0,MATCH(Historique!$B3551,Données!$E$1:$Z$1,0)),Historique!$C3551),0)&gt;0,"OK","⚠ ERREUR"))</f>
        <v/>
      </c>
      <c r="F3551" s="148" t="b">
        <v>0</v>
      </c>
      <c r="J3551" s="2" t="str">
        <f>IF(B3551="","",_xlfn.XLOOKUP(B3551,Données!$P$2:$P$11,Données!$Q$2:$Q$11,""))</f>
        <v/>
      </c>
    </row>
    <row r="3552" spans="1:10" ht="24.75" customHeight="1" x14ac:dyDescent="0.25">
      <c r="A3552" s="100"/>
      <c r="B3552" s="100"/>
      <c r="C3552" s="100"/>
      <c r="D3552" s="105" t="str">
        <f>IF(OR(Historique!$B3552="",Historique!$C3552=""),"",IF(IFERROR(COUNTIF(INDEX(Données!$E$2:$Z$100,0,MATCH(Historique!$B3552,Données!$E$1:$Z$1,0)),Historique!$C3552),0)&gt;0,"OK","⚠ ERREUR"))</f>
        <v/>
      </c>
      <c r="F3552" s="148" t="b">
        <v>0</v>
      </c>
      <c r="J3552" s="2" t="str">
        <f>IF(B3552="","",_xlfn.XLOOKUP(B3552,Données!$P$2:$P$11,Données!$Q$2:$Q$11,""))</f>
        <v/>
      </c>
    </row>
    <row r="3553" spans="1:10" ht="24.75" customHeight="1" x14ac:dyDescent="0.25">
      <c r="A3553" s="100"/>
      <c r="B3553" s="100"/>
      <c r="C3553" s="100"/>
      <c r="D3553" s="105" t="str">
        <f>IF(OR(Historique!$B3553="",Historique!$C3553=""),"",IF(IFERROR(COUNTIF(INDEX(Données!$E$2:$Z$100,0,MATCH(Historique!$B3553,Données!$E$1:$Z$1,0)),Historique!$C3553),0)&gt;0,"OK","⚠ ERREUR"))</f>
        <v/>
      </c>
      <c r="F3553" s="148" t="b">
        <v>0</v>
      </c>
      <c r="J3553" s="2" t="str">
        <f>IF(B3553="","",_xlfn.XLOOKUP(B3553,Données!$P$2:$P$11,Données!$Q$2:$Q$11,""))</f>
        <v/>
      </c>
    </row>
    <row r="3554" spans="1:10" ht="24.75" customHeight="1" x14ac:dyDescent="0.25">
      <c r="A3554" s="100"/>
      <c r="B3554" s="100"/>
      <c r="C3554" s="100"/>
      <c r="D3554" s="105" t="str">
        <f>IF(OR(Historique!$B3554="",Historique!$C3554=""),"",IF(IFERROR(COUNTIF(INDEX(Données!$E$2:$Z$100,0,MATCH(Historique!$B3554,Données!$E$1:$Z$1,0)),Historique!$C3554),0)&gt;0,"OK","⚠ ERREUR"))</f>
        <v/>
      </c>
      <c r="F3554" s="148" t="b">
        <v>0</v>
      </c>
      <c r="J3554" s="2" t="str">
        <f>IF(B3554="","",_xlfn.XLOOKUP(B3554,Données!$P$2:$P$11,Données!$Q$2:$Q$11,""))</f>
        <v/>
      </c>
    </row>
    <row r="3555" spans="1:10" ht="24.75" customHeight="1" x14ac:dyDescent="0.25">
      <c r="A3555" s="100"/>
      <c r="B3555" s="100"/>
      <c r="C3555" s="100"/>
      <c r="D3555" s="105" t="str">
        <f>IF(OR(Historique!$B3555="",Historique!$C3555=""),"",IF(IFERROR(COUNTIF(INDEX(Données!$E$2:$Z$100,0,MATCH(Historique!$B3555,Données!$E$1:$Z$1,0)),Historique!$C3555),0)&gt;0,"OK","⚠ ERREUR"))</f>
        <v/>
      </c>
      <c r="F3555" s="148" t="b">
        <v>0</v>
      </c>
      <c r="J3555" s="2" t="str">
        <f>IF(B3555="","",_xlfn.XLOOKUP(B3555,Données!$P$2:$P$11,Données!$Q$2:$Q$11,""))</f>
        <v/>
      </c>
    </row>
    <row r="3556" spans="1:10" ht="24.75" customHeight="1" x14ac:dyDescent="0.25">
      <c r="A3556" s="100"/>
      <c r="B3556" s="100"/>
      <c r="C3556" s="100"/>
      <c r="D3556" s="105" t="str">
        <f>IF(OR(Historique!$B3556="",Historique!$C3556=""),"",IF(IFERROR(COUNTIF(INDEX(Données!$E$2:$Z$100,0,MATCH(Historique!$B3556,Données!$E$1:$Z$1,0)),Historique!$C3556),0)&gt;0,"OK","⚠ ERREUR"))</f>
        <v/>
      </c>
      <c r="F3556" s="148" t="b">
        <v>0</v>
      </c>
      <c r="J3556" s="2" t="str">
        <f>IF(B3556="","",_xlfn.XLOOKUP(B3556,Données!$P$2:$P$11,Données!$Q$2:$Q$11,""))</f>
        <v/>
      </c>
    </row>
    <row r="3557" spans="1:10" ht="24.75" customHeight="1" x14ac:dyDescent="0.25">
      <c r="A3557" s="100"/>
      <c r="B3557" s="100"/>
      <c r="C3557" s="100"/>
      <c r="D3557" s="105" t="str">
        <f>IF(OR(Historique!$B3557="",Historique!$C3557=""),"",IF(IFERROR(COUNTIF(INDEX(Données!$E$2:$Z$100,0,MATCH(Historique!$B3557,Données!$E$1:$Z$1,0)),Historique!$C3557),0)&gt;0,"OK","⚠ ERREUR"))</f>
        <v/>
      </c>
      <c r="F3557" s="148" t="b">
        <v>0</v>
      </c>
      <c r="J3557" s="2" t="str">
        <f>IF(B3557="","",_xlfn.XLOOKUP(B3557,Données!$P$2:$P$11,Données!$Q$2:$Q$11,""))</f>
        <v/>
      </c>
    </row>
    <row r="3558" spans="1:10" ht="24.75" customHeight="1" x14ac:dyDescent="0.25">
      <c r="A3558" s="100"/>
      <c r="B3558" s="100"/>
      <c r="C3558" s="100"/>
      <c r="D3558" s="105" t="str">
        <f>IF(OR(Historique!$B3558="",Historique!$C3558=""),"",IF(IFERROR(COUNTIF(INDEX(Données!$E$2:$Z$100,0,MATCH(Historique!$B3558,Données!$E$1:$Z$1,0)),Historique!$C3558),0)&gt;0,"OK","⚠ ERREUR"))</f>
        <v/>
      </c>
      <c r="F3558" s="148" t="b">
        <v>0</v>
      </c>
      <c r="J3558" s="2" t="str">
        <f>IF(B3558="","",_xlfn.XLOOKUP(B3558,Données!$P$2:$P$11,Données!$Q$2:$Q$11,""))</f>
        <v/>
      </c>
    </row>
    <row r="3559" spans="1:10" ht="24.75" customHeight="1" x14ac:dyDescent="0.25">
      <c r="A3559" s="100"/>
      <c r="B3559" s="100"/>
      <c r="C3559" s="100"/>
      <c r="D3559" s="105" t="str">
        <f>IF(OR(Historique!$B3559="",Historique!$C3559=""),"",IF(IFERROR(COUNTIF(INDEX(Données!$E$2:$Z$100,0,MATCH(Historique!$B3559,Données!$E$1:$Z$1,0)),Historique!$C3559),0)&gt;0,"OK","⚠ ERREUR"))</f>
        <v/>
      </c>
      <c r="F3559" s="148" t="b">
        <v>0</v>
      </c>
      <c r="J3559" s="2" t="str">
        <f>IF(B3559="","",_xlfn.XLOOKUP(B3559,Données!$P$2:$P$11,Données!$Q$2:$Q$11,""))</f>
        <v/>
      </c>
    </row>
    <row r="3560" spans="1:10" ht="24.75" customHeight="1" x14ac:dyDescent="0.25">
      <c r="A3560" s="100"/>
      <c r="B3560" s="100"/>
      <c r="C3560" s="100"/>
      <c r="D3560" s="105" t="str">
        <f>IF(OR(Historique!$B3560="",Historique!$C3560=""),"",IF(IFERROR(COUNTIF(INDEX(Données!$E$2:$Z$100,0,MATCH(Historique!$B3560,Données!$E$1:$Z$1,0)),Historique!$C3560),0)&gt;0,"OK","⚠ ERREUR"))</f>
        <v/>
      </c>
      <c r="F3560" s="148" t="b">
        <v>0</v>
      </c>
      <c r="J3560" s="2" t="str">
        <f>IF(B3560="","",_xlfn.XLOOKUP(B3560,Données!$P$2:$P$11,Données!$Q$2:$Q$11,""))</f>
        <v/>
      </c>
    </row>
    <row r="3561" spans="1:10" ht="24.75" customHeight="1" x14ac:dyDescent="0.25">
      <c r="A3561" s="100"/>
      <c r="B3561" s="100"/>
      <c r="C3561" s="100"/>
      <c r="D3561" s="105" t="str">
        <f>IF(OR(Historique!$B3561="",Historique!$C3561=""),"",IF(IFERROR(COUNTIF(INDEX(Données!$E$2:$Z$100,0,MATCH(Historique!$B3561,Données!$E$1:$Z$1,0)),Historique!$C3561),0)&gt;0,"OK","⚠ ERREUR"))</f>
        <v/>
      </c>
      <c r="F3561" s="148" t="b">
        <v>0</v>
      </c>
      <c r="J3561" s="2" t="str">
        <f>IF(B3561="","",_xlfn.XLOOKUP(B3561,Données!$P$2:$P$11,Données!$Q$2:$Q$11,""))</f>
        <v/>
      </c>
    </row>
    <row r="3562" spans="1:10" ht="24.75" customHeight="1" x14ac:dyDescent="0.25">
      <c r="A3562" s="100"/>
      <c r="B3562" s="100"/>
      <c r="C3562" s="100"/>
      <c r="D3562" s="105" t="str">
        <f>IF(OR(Historique!$B3562="",Historique!$C3562=""),"",IF(IFERROR(COUNTIF(INDEX(Données!$E$2:$Z$100,0,MATCH(Historique!$B3562,Données!$E$1:$Z$1,0)),Historique!$C3562),0)&gt;0,"OK","⚠ ERREUR"))</f>
        <v/>
      </c>
      <c r="F3562" s="148" t="b">
        <v>0</v>
      </c>
      <c r="J3562" s="2" t="str">
        <f>IF(B3562="","",_xlfn.XLOOKUP(B3562,Données!$P$2:$P$11,Données!$Q$2:$Q$11,""))</f>
        <v/>
      </c>
    </row>
    <row r="3563" spans="1:10" ht="24.75" customHeight="1" x14ac:dyDescent="0.25">
      <c r="A3563" s="100"/>
      <c r="B3563" s="100"/>
      <c r="C3563" s="100"/>
      <c r="D3563" s="105" t="str">
        <f>IF(OR(Historique!$B3563="",Historique!$C3563=""),"",IF(IFERROR(COUNTIF(INDEX(Données!$E$2:$Z$100,0,MATCH(Historique!$B3563,Données!$E$1:$Z$1,0)),Historique!$C3563),0)&gt;0,"OK","⚠ ERREUR"))</f>
        <v/>
      </c>
      <c r="F3563" s="148" t="b">
        <v>0</v>
      </c>
      <c r="J3563" s="2" t="str">
        <f>IF(B3563="","",_xlfn.XLOOKUP(B3563,Données!$P$2:$P$11,Données!$Q$2:$Q$11,""))</f>
        <v/>
      </c>
    </row>
    <row r="3564" spans="1:10" ht="24.75" customHeight="1" x14ac:dyDescent="0.25">
      <c r="A3564" s="100"/>
      <c r="B3564" s="100"/>
      <c r="C3564" s="100"/>
      <c r="D3564" s="105" t="str">
        <f>IF(OR(Historique!$B3564="",Historique!$C3564=""),"",IF(IFERROR(COUNTIF(INDEX(Données!$E$2:$Z$100,0,MATCH(Historique!$B3564,Données!$E$1:$Z$1,0)),Historique!$C3564),0)&gt;0,"OK","⚠ ERREUR"))</f>
        <v/>
      </c>
      <c r="F3564" s="148" t="b">
        <v>0</v>
      </c>
      <c r="J3564" s="2" t="str">
        <f>IF(B3564="","",_xlfn.XLOOKUP(B3564,Données!$P$2:$P$11,Données!$Q$2:$Q$11,""))</f>
        <v/>
      </c>
    </row>
    <row r="3565" spans="1:10" ht="24.75" customHeight="1" x14ac:dyDescent="0.25">
      <c r="A3565" s="100"/>
      <c r="B3565" s="100"/>
      <c r="C3565" s="100"/>
      <c r="D3565" s="105" t="str">
        <f>IF(OR(Historique!$B3565="",Historique!$C3565=""),"",IF(IFERROR(COUNTIF(INDEX(Données!$E$2:$Z$100,0,MATCH(Historique!$B3565,Données!$E$1:$Z$1,0)),Historique!$C3565),0)&gt;0,"OK","⚠ ERREUR"))</f>
        <v/>
      </c>
      <c r="F3565" s="148" t="b">
        <v>0</v>
      </c>
      <c r="J3565" s="2" t="str">
        <f>IF(B3565="","",_xlfn.XLOOKUP(B3565,Données!$P$2:$P$11,Données!$Q$2:$Q$11,""))</f>
        <v/>
      </c>
    </row>
    <row r="3566" spans="1:10" ht="24.75" customHeight="1" x14ac:dyDescent="0.25">
      <c r="A3566" s="100"/>
      <c r="B3566" s="100"/>
      <c r="C3566" s="100"/>
      <c r="D3566" s="105" t="str">
        <f>IF(OR(Historique!$B3566="",Historique!$C3566=""),"",IF(IFERROR(COUNTIF(INDEX(Données!$E$2:$Z$100,0,MATCH(Historique!$B3566,Données!$E$1:$Z$1,0)),Historique!$C3566),0)&gt;0,"OK","⚠ ERREUR"))</f>
        <v/>
      </c>
      <c r="F3566" s="148" t="b">
        <v>0</v>
      </c>
      <c r="J3566" s="2" t="str">
        <f>IF(B3566="","",_xlfn.XLOOKUP(B3566,Données!$P$2:$P$11,Données!$Q$2:$Q$11,""))</f>
        <v/>
      </c>
    </row>
    <row r="3567" spans="1:10" ht="24.75" customHeight="1" x14ac:dyDescent="0.25">
      <c r="A3567" s="100"/>
      <c r="B3567" s="100"/>
      <c r="C3567" s="100"/>
      <c r="D3567" s="105" t="str">
        <f>IF(OR(Historique!$B3567="",Historique!$C3567=""),"",IF(IFERROR(COUNTIF(INDEX(Données!$E$2:$Z$100,0,MATCH(Historique!$B3567,Données!$E$1:$Z$1,0)),Historique!$C3567),0)&gt;0,"OK","⚠ ERREUR"))</f>
        <v/>
      </c>
      <c r="F3567" s="148" t="b">
        <v>0</v>
      </c>
      <c r="J3567" s="2" t="str">
        <f>IF(B3567="","",_xlfn.XLOOKUP(B3567,Données!$P$2:$P$11,Données!$Q$2:$Q$11,""))</f>
        <v/>
      </c>
    </row>
    <row r="3568" spans="1:10" ht="24.75" customHeight="1" x14ac:dyDescent="0.25">
      <c r="A3568" s="100"/>
      <c r="B3568" s="100"/>
      <c r="C3568" s="100"/>
      <c r="D3568" s="105" t="str">
        <f>IF(OR(Historique!$B3568="",Historique!$C3568=""),"",IF(IFERROR(COUNTIF(INDEX(Données!$E$2:$Z$100,0,MATCH(Historique!$B3568,Données!$E$1:$Z$1,0)),Historique!$C3568),0)&gt;0,"OK","⚠ ERREUR"))</f>
        <v/>
      </c>
      <c r="F3568" s="148" t="b">
        <v>0</v>
      </c>
      <c r="J3568" s="2" t="str">
        <f>IF(B3568="","",_xlfn.XLOOKUP(B3568,Données!$P$2:$P$11,Données!$Q$2:$Q$11,""))</f>
        <v/>
      </c>
    </row>
    <row r="3569" spans="1:10" ht="24.75" customHeight="1" x14ac:dyDescent="0.25">
      <c r="A3569" s="100"/>
      <c r="B3569" s="100"/>
      <c r="C3569" s="100"/>
      <c r="D3569" s="105" t="str">
        <f>IF(OR(Historique!$B3569="",Historique!$C3569=""),"",IF(IFERROR(COUNTIF(INDEX(Données!$E$2:$Z$100,0,MATCH(Historique!$B3569,Données!$E$1:$Z$1,0)),Historique!$C3569),0)&gt;0,"OK","⚠ ERREUR"))</f>
        <v/>
      </c>
      <c r="F3569" s="148" t="b">
        <v>0</v>
      </c>
      <c r="J3569" s="2" t="str">
        <f>IF(B3569="","",_xlfn.XLOOKUP(B3569,Données!$P$2:$P$11,Données!$Q$2:$Q$11,""))</f>
        <v/>
      </c>
    </row>
    <row r="3570" spans="1:10" ht="24.75" customHeight="1" x14ac:dyDescent="0.25">
      <c r="A3570" s="100"/>
      <c r="B3570" s="100"/>
      <c r="C3570" s="100"/>
      <c r="D3570" s="105" t="str">
        <f>IF(OR(Historique!$B3570="",Historique!$C3570=""),"",IF(IFERROR(COUNTIF(INDEX(Données!$E$2:$Z$100,0,MATCH(Historique!$B3570,Données!$E$1:$Z$1,0)),Historique!$C3570),0)&gt;0,"OK","⚠ ERREUR"))</f>
        <v/>
      </c>
      <c r="F3570" s="148" t="b">
        <v>0</v>
      </c>
      <c r="J3570" s="2" t="str">
        <f>IF(B3570="","",_xlfn.XLOOKUP(B3570,Données!$P$2:$P$11,Données!$Q$2:$Q$11,""))</f>
        <v/>
      </c>
    </row>
    <row r="3571" spans="1:10" ht="24.75" customHeight="1" x14ac:dyDescent="0.25">
      <c r="A3571" s="100"/>
      <c r="B3571" s="100"/>
      <c r="C3571" s="100"/>
      <c r="D3571" s="105" t="str">
        <f>IF(OR(Historique!$B3571="",Historique!$C3571=""),"",IF(IFERROR(COUNTIF(INDEX(Données!$E$2:$Z$100,0,MATCH(Historique!$B3571,Données!$E$1:$Z$1,0)),Historique!$C3571),0)&gt;0,"OK","⚠ ERREUR"))</f>
        <v/>
      </c>
      <c r="F3571" s="148" t="b">
        <v>0</v>
      </c>
      <c r="J3571" s="2" t="str">
        <f>IF(B3571="","",_xlfn.XLOOKUP(B3571,Données!$P$2:$P$11,Données!$Q$2:$Q$11,""))</f>
        <v/>
      </c>
    </row>
    <row r="3572" spans="1:10" ht="24.75" customHeight="1" x14ac:dyDescent="0.25">
      <c r="A3572" s="100"/>
      <c r="B3572" s="100"/>
      <c r="C3572" s="100"/>
      <c r="D3572" s="105" t="str">
        <f>IF(OR(Historique!$B3572="",Historique!$C3572=""),"",IF(IFERROR(COUNTIF(INDEX(Données!$E$2:$Z$100,0,MATCH(Historique!$B3572,Données!$E$1:$Z$1,0)),Historique!$C3572),0)&gt;0,"OK","⚠ ERREUR"))</f>
        <v/>
      </c>
      <c r="F3572" s="148" t="b">
        <v>0</v>
      </c>
      <c r="J3572" s="2" t="str">
        <f>IF(B3572="","",_xlfn.XLOOKUP(B3572,Données!$P$2:$P$11,Données!$Q$2:$Q$11,""))</f>
        <v/>
      </c>
    </row>
    <row r="3573" spans="1:10" ht="24.75" customHeight="1" x14ac:dyDescent="0.25">
      <c r="A3573" s="100"/>
      <c r="B3573" s="100"/>
      <c r="C3573" s="100"/>
      <c r="D3573" s="105" t="str">
        <f>IF(OR(Historique!$B3573="",Historique!$C3573=""),"",IF(IFERROR(COUNTIF(INDEX(Données!$E$2:$Z$100,0,MATCH(Historique!$B3573,Données!$E$1:$Z$1,0)),Historique!$C3573),0)&gt;0,"OK","⚠ ERREUR"))</f>
        <v/>
      </c>
      <c r="F3573" s="148" t="b">
        <v>0</v>
      </c>
      <c r="J3573" s="2" t="str">
        <f>IF(B3573="","",_xlfn.XLOOKUP(B3573,Données!$P$2:$P$11,Données!$Q$2:$Q$11,""))</f>
        <v/>
      </c>
    </row>
    <row r="3574" spans="1:10" ht="24.75" customHeight="1" x14ac:dyDescent="0.25">
      <c r="A3574" s="100"/>
      <c r="B3574" s="100"/>
      <c r="C3574" s="100"/>
      <c r="D3574" s="105" t="str">
        <f>IF(OR(Historique!$B3574="",Historique!$C3574=""),"",IF(IFERROR(COUNTIF(INDEX(Données!$E$2:$Z$100,0,MATCH(Historique!$B3574,Données!$E$1:$Z$1,0)),Historique!$C3574),0)&gt;0,"OK","⚠ ERREUR"))</f>
        <v/>
      </c>
      <c r="F3574" s="148" t="b">
        <v>0</v>
      </c>
      <c r="J3574" s="2" t="str">
        <f>IF(B3574="","",_xlfn.XLOOKUP(B3574,Données!$P$2:$P$11,Données!$Q$2:$Q$11,""))</f>
        <v/>
      </c>
    </row>
    <row r="3575" spans="1:10" ht="24.75" customHeight="1" x14ac:dyDescent="0.25">
      <c r="A3575" s="100"/>
      <c r="B3575" s="100"/>
      <c r="C3575" s="100"/>
      <c r="D3575" s="105" t="str">
        <f>IF(OR(Historique!$B3575="",Historique!$C3575=""),"",IF(IFERROR(COUNTIF(INDEX(Données!$E$2:$Z$100,0,MATCH(Historique!$B3575,Données!$E$1:$Z$1,0)),Historique!$C3575),0)&gt;0,"OK","⚠ ERREUR"))</f>
        <v/>
      </c>
      <c r="F3575" s="148" t="b">
        <v>0</v>
      </c>
      <c r="J3575" s="2" t="str">
        <f>IF(B3575="","",_xlfn.XLOOKUP(B3575,Données!$P$2:$P$11,Données!$Q$2:$Q$11,""))</f>
        <v/>
      </c>
    </row>
    <row r="3576" spans="1:10" ht="24.75" customHeight="1" x14ac:dyDescent="0.25">
      <c r="A3576" s="100"/>
      <c r="B3576" s="100"/>
      <c r="C3576" s="100"/>
      <c r="D3576" s="105" t="str">
        <f>IF(OR(Historique!$B3576="",Historique!$C3576=""),"",IF(IFERROR(COUNTIF(INDEX(Données!$E$2:$Z$100,0,MATCH(Historique!$B3576,Données!$E$1:$Z$1,0)),Historique!$C3576),0)&gt;0,"OK","⚠ ERREUR"))</f>
        <v/>
      </c>
      <c r="F3576" s="148" t="b">
        <v>0</v>
      </c>
      <c r="J3576" s="2" t="str">
        <f>IF(B3576="","",_xlfn.XLOOKUP(B3576,Données!$P$2:$P$11,Données!$Q$2:$Q$11,""))</f>
        <v/>
      </c>
    </row>
    <row r="3577" spans="1:10" ht="24.75" customHeight="1" x14ac:dyDescent="0.25">
      <c r="A3577" s="100"/>
      <c r="B3577" s="100"/>
      <c r="C3577" s="100"/>
      <c r="D3577" s="105" t="str">
        <f>IF(OR(Historique!$B3577="",Historique!$C3577=""),"",IF(IFERROR(COUNTIF(INDEX(Données!$E$2:$Z$100,0,MATCH(Historique!$B3577,Données!$E$1:$Z$1,0)),Historique!$C3577),0)&gt;0,"OK","⚠ ERREUR"))</f>
        <v/>
      </c>
      <c r="F3577" s="148" t="b">
        <v>0</v>
      </c>
      <c r="J3577" s="2" t="str">
        <f>IF(B3577="","",_xlfn.XLOOKUP(B3577,Données!$P$2:$P$11,Données!$Q$2:$Q$11,""))</f>
        <v/>
      </c>
    </row>
    <row r="3578" spans="1:10" ht="24.75" customHeight="1" x14ac:dyDescent="0.25">
      <c r="A3578" s="100"/>
      <c r="B3578" s="100"/>
      <c r="C3578" s="100"/>
      <c r="D3578" s="105" t="str">
        <f>IF(OR(Historique!$B3578="",Historique!$C3578=""),"",IF(IFERROR(COUNTIF(INDEX(Données!$E$2:$Z$100,0,MATCH(Historique!$B3578,Données!$E$1:$Z$1,0)),Historique!$C3578),0)&gt;0,"OK","⚠ ERREUR"))</f>
        <v/>
      </c>
      <c r="F3578" s="148" t="b">
        <v>0</v>
      </c>
      <c r="J3578" s="2" t="str">
        <f>IF(B3578="","",_xlfn.XLOOKUP(B3578,Données!$P$2:$P$11,Données!$Q$2:$Q$11,""))</f>
        <v/>
      </c>
    </row>
    <row r="3579" spans="1:10" ht="24.75" customHeight="1" x14ac:dyDescent="0.25">
      <c r="A3579" s="100"/>
      <c r="B3579" s="100"/>
      <c r="C3579" s="100"/>
      <c r="D3579" s="105" t="str">
        <f>IF(OR(Historique!$B3579="",Historique!$C3579=""),"",IF(IFERROR(COUNTIF(INDEX(Données!$E$2:$Z$100,0,MATCH(Historique!$B3579,Données!$E$1:$Z$1,0)),Historique!$C3579),0)&gt;0,"OK","⚠ ERREUR"))</f>
        <v/>
      </c>
      <c r="F3579" s="148" t="b">
        <v>0</v>
      </c>
      <c r="J3579" s="2" t="str">
        <f>IF(B3579="","",_xlfn.XLOOKUP(B3579,Données!$P$2:$P$11,Données!$Q$2:$Q$11,""))</f>
        <v/>
      </c>
    </row>
    <row r="3580" spans="1:10" ht="24.75" customHeight="1" x14ac:dyDescent="0.25">
      <c r="A3580" s="100"/>
      <c r="B3580" s="100"/>
      <c r="C3580" s="100"/>
      <c r="D3580" s="105" t="str">
        <f>IF(OR(Historique!$B3580="",Historique!$C3580=""),"",IF(IFERROR(COUNTIF(INDEX(Données!$E$2:$Z$100,0,MATCH(Historique!$B3580,Données!$E$1:$Z$1,0)),Historique!$C3580),0)&gt;0,"OK","⚠ ERREUR"))</f>
        <v/>
      </c>
      <c r="F3580" s="148" t="b">
        <v>0</v>
      </c>
      <c r="J3580" s="2" t="str">
        <f>IF(B3580="","",_xlfn.XLOOKUP(B3580,Données!$P$2:$P$11,Données!$Q$2:$Q$11,""))</f>
        <v/>
      </c>
    </row>
    <row r="3581" spans="1:10" ht="24.75" customHeight="1" x14ac:dyDescent="0.25">
      <c r="A3581" s="100"/>
      <c r="B3581" s="100"/>
      <c r="C3581" s="100"/>
      <c r="D3581" s="105" t="str">
        <f>IF(OR(Historique!$B3581="",Historique!$C3581=""),"",IF(IFERROR(COUNTIF(INDEX(Données!$E$2:$Z$100,0,MATCH(Historique!$B3581,Données!$E$1:$Z$1,0)),Historique!$C3581),0)&gt;0,"OK","⚠ ERREUR"))</f>
        <v/>
      </c>
      <c r="F3581" s="148" t="b">
        <v>0</v>
      </c>
      <c r="J3581" s="2" t="str">
        <f>IF(B3581="","",_xlfn.XLOOKUP(B3581,Données!$P$2:$P$11,Données!$Q$2:$Q$11,""))</f>
        <v/>
      </c>
    </row>
    <row r="3582" spans="1:10" ht="24.75" customHeight="1" x14ac:dyDescent="0.25">
      <c r="A3582" s="100"/>
      <c r="B3582" s="100"/>
      <c r="C3582" s="100"/>
      <c r="D3582" s="105" t="str">
        <f>IF(OR(Historique!$B3582="",Historique!$C3582=""),"",IF(IFERROR(COUNTIF(INDEX(Données!$E$2:$Z$100,0,MATCH(Historique!$B3582,Données!$E$1:$Z$1,0)),Historique!$C3582),0)&gt;0,"OK","⚠ ERREUR"))</f>
        <v/>
      </c>
      <c r="F3582" s="148" t="b">
        <v>0</v>
      </c>
      <c r="J3582" s="2" t="str">
        <f>IF(B3582="","",_xlfn.XLOOKUP(B3582,Données!$P$2:$P$11,Données!$Q$2:$Q$11,""))</f>
        <v/>
      </c>
    </row>
    <row r="3583" spans="1:10" ht="24.75" customHeight="1" x14ac:dyDescent="0.25">
      <c r="A3583" s="100"/>
      <c r="B3583" s="100"/>
      <c r="C3583" s="100"/>
      <c r="D3583" s="105" t="str">
        <f>IF(OR(Historique!$B3583="",Historique!$C3583=""),"",IF(IFERROR(COUNTIF(INDEX(Données!$E$2:$Z$100,0,MATCH(Historique!$B3583,Données!$E$1:$Z$1,0)),Historique!$C3583),0)&gt;0,"OK","⚠ ERREUR"))</f>
        <v/>
      </c>
      <c r="F3583" s="148" t="b">
        <v>0</v>
      </c>
      <c r="J3583" s="2" t="str">
        <f>IF(B3583="","",_xlfn.XLOOKUP(B3583,Données!$P$2:$P$11,Données!$Q$2:$Q$11,""))</f>
        <v/>
      </c>
    </row>
    <row r="3584" spans="1:10" ht="24.75" customHeight="1" x14ac:dyDescent="0.25">
      <c r="A3584" s="100"/>
      <c r="B3584" s="100"/>
      <c r="C3584" s="100"/>
      <c r="D3584" s="105" t="str">
        <f>IF(OR(Historique!$B3584="",Historique!$C3584=""),"",IF(IFERROR(COUNTIF(INDEX(Données!$E$2:$Z$100,0,MATCH(Historique!$B3584,Données!$E$1:$Z$1,0)),Historique!$C3584),0)&gt;0,"OK","⚠ ERREUR"))</f>
        <v/>
      </c>
      <c r="F3584" s="148" t="b">
        <v>0</v>
      </c>
      <c r="J3584" s="2" t="str">
        <f>IF(B3584="","",_xlfn.XLOOKUP(B3584,Données!$P$2:$P$11,Données!$Q$2:$Q$11,""))</f>
        <v/>
      </c>
    </row>
    <row r="3585" spans="1:10" ht="24.75" customHeight="1" x14ac:dyDescent="0.25">
      <c r="A3585" s="100"/>
      <c r="B3585" s="100"/>
      <c r="C3585" s="100"/>
      <c r="D3585" s="105" t="str">
        <f>IF(OR(Historique!$B3585="",Historique!$C3585=""),"",IF(IFERROR(COUNTIF(INDEX(Données!$E$2:$Z$100,0,MATCH(Historique!$B3585,Données!$E$1:$Z$1,0)),Historique!$C3585),0)&gt;0,"OK","⚠ ERREUR"))</f>
        <v/>
      </c>
      <c r="F3585" s="148" t="b">
        <v>0</v>
      </c>
      <c r="J3585" s="2" t="str">
        <f>IF(B3585="","",_xlfn.XLOOKUP(B3585,Données!$P$2:$P$11,Données!$Q$2:$Q$11,""))</f>
        <v/>
      </c>
    </row>
    <row r="3586" spans="1:10" ht="24.75" customHeight="1" x14ac:dyDescent="0.25">
      <c r="A3586" s="100"/>
      <c r="B3586" s="100"/>
      <c r="C3586" s="100"/>
      <c r="D3586" s="105" t="str">
        <f>IF(OR(Historique!$B3586="",Historique!$C3586=""),"",IF(IFERROR(COUNTIF(INDEX(Données!$E$2:$Z$100,0,MATCH(Historique!$B3586,Données!$E$1:$Z$1,0)),Historique!$C3586),0)&gt;0,"OK","⚠ ERREUR"))</f>
        <v/>
      </c>
      <c r="F3586" s="148" t="b">
        <v>0</v>
      </c>
      <c r="J3586" s="2" t="str">
        <f>IF(B3586="","",_xlfn.XLOOKUP(B3586,Données!$P$2:$P$11,Données!$Q$2:$Q$11,""))</f>
        <v/>
      </c>
    </row>
    <row r="3587" spans="1:10" ht="24.75" customHeight="1" x14ac:dyDescent="0.25">
      <c r="A3587" s="100"/>
      <c r="B3587" s="100"/>
      <c r="C3587" s="100"/>
      <c r="D3587" s="105" t="str">
        <f>IF(OR(Historique!$B3587="",Historique!$C3587=""),"",IF(IFERROR(COUNTIF(INDEX(Données!$E$2:$Z$100,0,MATCH(Historique!$B3587,Données!$E$1:$Z$1,0)),Historique!$C3587),0)&gt;0,"OK","⚠ ERREUR"))</f>
        <v/>
      </c>
      <c r="F3587" s="148" t="b">
        <v>0</v>
      </c>
      <c r="J3587" s="2" t="str">
        <f>IF(B3587="","",_xlfn.XLOOKUP(B3587,Données!$P$2:$P$11,Données!$Q$2:$Q$11,""))</f>
        <v/>
      </c>
    </row>
    <row r="3588" spans="1:10" ht="24.75" customHeight="1" x14ac:dyDescent="0.25">
      <c r="A3588" s="100"/>
      <c r="B3588" s="100"/>
      <c r="C3588" s="100"/>
      <c r="D3588" s="105" t="str">
        <f>IF(OR(Historique!$B3588="",Historique!$C3588=""),"",IF(IFERROR(COUNTIF(INDEX(Données!$E$2:$Z$100,0,MATCH(Historique!$B3588,Données!$E$1:$Z$1,0)),Historique!$C3588),0)&gt;0,"OK","⚠ ERREUR"))</f>
        <v/>
      </c>
      <c r="F3588" s="148" t="b">
        <v>0</v>
      </c>
      <c r="J3588" s="2" t="str">
        <f>IF(B3588="","",_xlfn.XLOOKUP(B3588,Données!$P$2:$P$11,Données!$Q$2:$Q$11,""))</f>
        <v/>
      </c>
    </row>
    <row r="3589" spans="1:10" ht="24.75" customHeight="1" x14ac:dyDescent="0.25">
      <c r="A3589" s="100"/>
      <c r="B3589" s="100"/>
      <c r="C3589" s="100"/>
      <c r="D3589" s="105" t="str">
        <f>IF(OR(Historique!$B3589="",Historique!$C3589=""),"",IF(IFERROR(COUNTIF(INDEX(Données!$E$2:$Z$100,0,MATCH(Historique!$B3589,Données!$E$1:$Z$1,0)),Historique!$C3589),0)&gt;0,"OK","⚠ ERREUR"))</f>
        <v/>
      </c>
      <c r="F3589" s="148" t="b">
        <v>0</v>
      </c>
      <c r="J3589" s="2" t="str">
        <f>IF(B3589="","",_xlfn.XLOOKUP(B3589,Données!$P$2:$P$11,Données!$Q$2:$Q$11,""))</f>
        <v/>
      </c>
    </row>
    <row r="3590" spans="1:10" ht="24.75" customHeight="1" x14ac:dyDescent="0.25">
      <c r="A3590" s="100"/>
      <c r="B3590" s="100"/>
      <c r="C3590" s="100"/>
      <c r="D3590" s="105" t="str">
        <f>IF(OR(Historique!$B3590="",Historique!$C3590=""),"",IF(IFERROR(COUNTIF(INDEX(Données!$E$2:$Z$100,0,MATCH(Historique!$B3590,Données!$E$1:$Z$1,0)),Historique!$C3590),0)&gt;0,"OK","⚠ ERREUR"))</f>
        <v/>
      </c>
      <c r="F3590" s="148" t="b">
        <v>0</v>
      </c>
      <c r="J3590" s="2" t="str">
        <f>IF(B3590="","",_xlfn.XLOOKUP(B3590,Données!$P$2:$P$11,Données!$Q$2:$Q$11,""))</f>
        <v/>
      </c>
    </row>
    <row r="3591" spans="1:10" ht="24.75" customHeight="1" x14ac:dyDescent="0.25">
      <c r="A3591" s="100"/>
      <c r="B3591" s="100"/>
      <c r="C3591" s="100"/>
      <c r="D3591" s="105" t="str">
        <f>IF(OR(Historique!$B3591="",Historique!$C3591=""),"",IF(IFERROR(COUNTIF(INDEX(Données!$E$2:$Z$100,0,MATCH(Historique!$B3591,Données!$E$1:$Z$1,0)),Historique!$C3591),0)&gt;0,"OK","⚠ ERREUR"))</f>
        <v/>
      </c>
      <c r="F3591" s="148" t="b">
        <v>0</v>
      </c>
      <c r="J3591" s="2" t="str">
        <f>IF(B3591="","",_xlfn.XLOOKUP(B3591,Données!$P$2:$P$11,Données!$Q$2:$Q$11,""))</f>
        <v/>
      </c>
    </row>
    <row r="3592" spans="1:10" ht="24.75" customHeight="1" x14ac:dyDescent="0.25">
      <c r="A3592" s="100"/>
      <c r="B3592" s="100"/>
      <c r="C3592" s="100"/>
      <c r="D3592" s="105" t="str">
        <f>IF(OR(Historique!$B3592="",Historique!$C3592=""),"",IF(IFERROR(COUNTIF(INDEX(Données!$E$2:$Z$100,0,MATCH(Historique!$B3592,Données!$E$1:$Z$1,0)),Historique!$C3592),0)&gt;0,"OK","⚠ ERREUR"))</f>
        <v/>
      </c>
      <c r="F3592" s="148" t="b">
        <v>0</v>
      </c>
      <c r="J3592" s="2" t="str">
        <f>IF(B3592="","",_xlfn.XLOOKUP(B3592,Données!$P$2:$P$11,Données!$Q$2:$Q$11,""))</f>
        <v/>
      </c>
    </row>
    <row r="3593" spans="1:10" ht="24.75" customHeight="1" x14ac:dyDescent="0.25">
      <c r="A3593" s="100"/>
      <c r="B3593" s="100"/>
      <c r="C3593" s="100"/>
      <c r="D3593" s="105" t="str">
        <f>IF(OR(Historique!$B3593="",Historique!$C3593=""),"",IF(IFERROR(COUNTIF(INDEX(Données!$E$2:$Z$100,0,MATCH(Historique!$B3593,Données!$E$1:$Z$1,0)),Historique!$C3593),0)&gt;0,"OK","⚠ ERREUR"))</f>
        <v/>
      </c>
      <c r="F3593" s="148" t="b">
        <v>0</v>
      </c>
      <c r="J3593" s="2" t="str">
        <f>IF(B3593="","",_xlfn.XLOOKUP(B3593,Données!$P$2:$P$11,Données!$Q$2:$Q$11,""))</f>
        <v/>
      </c>
    </row>
    <row r="3594" spans="1:10" ht="24.75" customHeight="1" x14ac:dyDescent="0.25">
      <c r="A3594" s="100"/>
      <c r="B3594" s="100"/>
      <c r="C3594" s="100"/>
      <c r="D3594" s="105" t="str">
        <f>IF(OR(Historique!$B3594="",Historique!$C3594=""),"",IF(IFERROR(COUNTIF(INDEX(Données!$E$2:$Z$100,0,MATCH(Historique!$B3594,Données!$E$1:$Z$1,0)),Historique!$C3594),0)&gt;0,"OK","⚠ ERREUR"))</f>
        <v/>
      </c>
      <c r="F3594" s="148" t="b">
        <v>0</v>
      </c>
      <c r="J3594" s="2" t="str">
        <f>IF(B3594="","",_xlfn.XLOOKUP(B3594,Données!$P$2:$P$11,Données!$Q$2:$Q$11,""))</f>
        <v/>
      </c>
    </row>
    <row r="3595" spans="1:10" ht="24.75" customHeight="1" x14ac:dyDescent="0.25">
      <c r="A3595" s="100"/>
      <c r="B3595" s="100"/>
      <c r="C3595" s="100"/>
      <c r="D3595" s="105" t="str">
        <f>IF(OR(Historique!$B3595="",Historique!$C3595=""),"",IF(IFERROR(COUNTIF(INDEX(Données!$E$2:$Z$100,0,MATCH(Historique!$B3595,Données!$E$1:$Z$1,0)),Historique!$C3595),0)&gt;0,"OK","⚠ ERREUR"))</f>
        <v/>
      </c>
      <c r="F3595" s="148" t="b">
        <v>0</v>
      </c>
      <c r="J3595" s="2" t="str">
        <f>IF(B3595="","",_xlfn.XLOOKUP(B3595,Données!$P$2:$P$11,Données!$Q$2:$Q$11,""))</f>
        <v/>
      </c>
    </row>
    <row r="3596" spans="1:10" ht="24.75" customHeight="1" x14ac:dyDescent="0.25">
      <c r="A3596" s="100"/>
      <c r="B3596" s="100"/>
      <c r="C3596" s="100"/>
      <c r="D3596" s="105" t="str">
        <f>IF(OR(Historique!$B3596="",Historique!$C3596=""),"",IF(IFERROR(COUNTIF(INDEX(Données!$E$2:$Z$100,0,MATCH(Historique!$B3596,Données!$E$1:$Z$1,0)),Historique!$C3596),0)&gt;0,"OK","⚠ ERREUR"))</f>
        <v/>
      </c>
      <c r="F3596" s="148" t="b">
        <v>0</v>
      </c>
      <c r="J3596" s="2" t="str">
        <f>IF(B3596="","",_xlfn.XLOOKUP(B3596,Données!$P$2:$P$11,Données!$Q$2:$Q$11,""))</f>
        <v/>
      </c>
    </row>
    <row r="3597" spans="1:10" ht="24.75" customHeight="1" x14ac:dyDescent="0.25">
      <c r="A3597" s="100"/>
      <c r="B3597" s="100"/>
      <c r="C3597" s="100"/>
      <c r="D3597" s="105" t="str">
        <f>IF(OR(Historique!$B3597="",Historique!$C3597=""),"",IF(IFERROR(COUNTIF(INDEX(Données!$E$2:$Z$100,0,MATCH(Historique!$B3597,Données!$E$1:$Z$1,0)),Historique!$C3597),0)&gt;0,"OK","⚠ ERREUR"))</f>
        <v/>
      </c>
      <c r="F3597" s="148" t="b">
        <v>0</v>
      </c>
      <c r="J3597" s="2" t="str">
        <f>IF(B3597="","",_xlfn.XLOOKUP(B3597,Données!$P$2:$P$11,Données!$Q$2:$Q$11,""))</f>
        <v/>
      </c>
    </row>
    <row r="3598" spans="1:10" ht="24.75" customHeight="1" x14ac:dyDescent="0.25">
      <c r="A3598" s="100"/>
      <c r="B3598" s="100"/>
      <c r="C3598" s="100"/>
      <c r="D3598" s="105" t="str">
        <f>IF(OR(Historique!$B3598="",Historique!$C3598=""),"",IF(IFERROR(COUNTIF(INDEX(Données!$E$2:$Z$100,0,MATCH(Historique!$B3598,Données!$E$1:$Z$1,0)),Historique!$C3598),0)&gt;0,"OK","⚠ ERREUR"))</f>
        <v/>
      </c>
      <c r="F3598" s="148" t="b">
        <v>0</v>
      </c>
      <c r="J3598" s="2" t="str">
        <f>IF(B3598="","",_xlfn.XLOOKUP(B3598,Données!$P$2:$P$11,Données!$Q$2:$Q$11,""))</f>
        <v/>
      </c>
    </row>
    <row r="3599" spans="1:10" ht="24.75" customHeight="1" x14ac:dyDescent="0.25">
      <c r="A3599" s="100"/>
      <c r="B3599" s="100"/>
      <c r="C3599" s="100"/>
      <c r="D3599" s="105" t="str">
        <f>IF(OR(Historique!$B3599="",Historique!$C3599=""),"",IF(IFERROR(COUNTIF(INDEX(Données!$E$2:$Z$100,0,MATCH(Historique!$B3599,Données!$E$1:$Z$1,0)),Historique!$C3599),0)&gt;0,"OK","⚠ ERREUR"))</f>
        <v/>
      </c>
      <c r="F3599" s="148" t="b">
        <v>0</v>
      </c>
      <c r="J3599" s="2" t="str">
        <f>IF(B3599="","",_xlfn.XLOOKUP(B3599,Données!$P$2:$P$11,Données!$Q$2:$Q$11,""))</f>
        <v/>
      </c>
    </row>
    <row r="3600" spans="1:10" ht="24.75" customHeight="1" x14ac:dyDescent="0.25">
      <c r="A3600" s="100"/>
      <c r="B3600" s="100"/>
      <c r="C3600" s="100"/>
      <c r="D3600" s="105" t="str">
        <f>IF(OR(Historique!$B3600="",Historique!$C3600=""),"",IF(IFERROR(COUNTIF(INDEX(Données!$E$2:$Z$100,0,MATCH(Historique!$B3600,Données!$E$1:$Z$1,0)),Historique!$C3600),0)&gt;0,"OK","⚠ ERREUR"))</f>
        <v/>
      </c>
      <c r="F3600" s="148" t="b">
        <v>0</v>
      </c>
      <c r="J3600" s="2" t="str">
        <f>IF(B3600="","",_xlfn.XLOOKUP(B3600,Données!$P$2:$P$11,Données!$Q$2:$Q$11,""))</f>
        <v/>
      </c>
    </row>
    <row r="3601" spans="1:10" ht="24.75" customHeight="1" x14ac:dyDescent="0.25">
      <c r="A3601" s="100"/>
      <c r="B3601" s="100"/>
      <c r="C3601" s="100"/>
      <c r="D3601" s="105" t="str">
        <f>IF(OR(Historique!$B3601="",Historique!$C3601=""),"",IF(IFERROR(COUNTIF(INDEX(Données!$E$2:$Z$100,0,MATCH(Historique!$B3601,Données!$E$1:$Z$1,0)),Historique!$C3601),0)&gt;0,"OK","⚠ ERREUR"))</f>
        <v/>
      </c>
      <c r="F3601" s="148" t="b">
        <v>0</v>
      </c>
      <c r="J3601" s="2" t="str">
        <f>IF(B3601="","",_xlfn.XLOOKUP(B3601,Données!$P$2:$P$11,Données!$Q$2:$Q$11,""))</f>
        <v/>
      </c>
    </row>
    <row r="3602" spans="1:10" ht="24.75" customHeight="1" x14ac:dyDescent="0.25">
      <c r="A3602" s="100"/>
      <c r="B3602" s="100"/>
      <c r="C3602" s="100"/>
      <c r="D3602" s="105" t="str">
        <f>IF(OR(Historique!$B3602="",Historique!$C3602=""),"",IF(IFERROR(COUNTIF(INDEX(Données!$E$2:$Z$100,0,MATCH(Historique!$B3602,Données!$E$1:$Z$1,0)),Historique!$C3602),0)&gt;0,"OK","⚠ ERREUR"))</f>
        <v/>
      </c>
      <c r="F3602" s="148" t="b">
        <v>0</v>
      </c>
      <c r="J3602" s="2" t="str">
        <f>IF(B3602="","",_xlfn.XLOOKUP(B3602,Données!$P$2:$P$11,Données!$Q$2:$Q$11,""))</f>
        <v/>
      </c>
    </row>
    <row r="3603" spans="1:10" ht="24.75" customHeight="1" x14ac:dyDescent="0.25">
      <c r="A3603" s="100"/>
      <c r="B3603" s="100"/>
      <c r="C3603" s="100"/>
      <c r="D3603" s="105" t="str">
        <f>IF(OR(Historique!$B3603="",Historique!$C3603=""),"",IF(IFERROR(COUNTIF(INDEX(Données!$E$2:$Z$100,0,MATCH(Historique!$B3603,Données!$E$1:$Z$1,0)),Historique!$C3603),0)&gt;0,"OK","⚠ ERREUR"))</f>
        <v/>
      </c>
      <c r="F3603" s="148" t="b">
        <v>0</v>
      </c>
      <c r="J3603" s="2" t="str">
        <f>IF(B3603="","",_xlfn.XLOOKUP(B3603,Données!$P$2:$P$11,Données!$Q$2:$Q$11,""))</f>
        <v/>
      </c>
    </row>
    <row r="3604" spans="1:10" ht="24.75" customHeight="1" x14ac:dyDescent="0.25">
      <c r="A3604" s="100"/>
      <c r="B3604" s="100"/>
      <c r="C3604" s="100"/>
      <c r="D3604" s="105" t="str">
        <f>IF(OR(Historique!$B3604="",Historique!$C3604=""),"",IF(IFERROR(COUNTIF(INDEX(Données!$E$2:$Z$100,0,MATCH(Historique!$B3604,Données!$E$1:$Z$1,0)),Historique!$C3604),0)&gt;0,"OK","⚠ ERREUR"))</f>
        <v/>
      </c>
      <c r="F3604" s="148" t="b">
        <v>0</v>
      </c>
      <c r="J3604" s="2" t="str">
        <f>IF(B3604="","",_xlfn.XLOOKUP(B3604,Données!$P$2:$P$11,Données!$Q$2:$Q$11,""))</f>
        <v/>
      </c>
    </row>
    <row r="3605" spans="1:10" ht="24.75" customHeight="1" x14ac:dyDescent="0.25">
      <c r="A3605" s="100"/>
      <c r="B3605" s="100"/>
      <c r="C3605" s="100"/>
      <c r="D3605" s="105" t="str">
        <f>IF(OR(Historique!$B3605="",Historique!$C3605=""),"",IF(IFERROR(COUNTIF(INDEX(Données!$E$2:$Z$100,0,MATCH(Historique!$B3605,Données!$E$1:$Z$1,0)),Historique!$C3605),0)&gt;0,"OK","⚠ ERREUR"))</f>
        <v/>
      </c>
      <c r="F3605" s="148" t="b">
        <v>0</v>
      </c>
      <c r="J3605" s="2" t="str">
        <f>IF(B3605="","",_xlfn.XLOOKUP(B3605,Données!$P$2:$P$11,Données!$Q$2:$Q$11,""))</f>
        <v/>
      </c>
    </row>
    <row r="3606" spans="1:10" ht="24.75" customHeight="1" x14ac:dyDescent="0.25">
      <c r="A3606" s="100"/>
      <c r="B3606" s="100"/>
      <c r="C3606" s="100"/>
      <c r="D3606" s="105" t="str">
        <f>IF(OR(Historique!$B3606="",Historique!$C3606=""),"",IF(IFERROR(COUNTIF(INDEX(Données!$E$2:$Z$100,0,MATCH(Historique!$B3606,Données!$E$1:$Z$1,0)),Historique!$C3606),0)&gt;0,"OK","⚠ ERREUR"))</f>
        <v/>
      </c>
      <c r="F3606" s="148" t="b">
        <v>0</v>
      </c>
      <c r="J3606" s="2" t="str">
        <f>IF(B3606="","",_xlfn.XLOOKUP(B3606,Données!$P$2:$P$11,Données!$Q$2:$Q$11,""))</f>
        <v/>
      </c>
    </row>
    <row r="3607" spans="1:10" ht="24.75" customHeight="1" x14ac:dyDescent="0.25">
      <c r="A3607" s="100"/>
      <c r="B3607" s="100"/>
      <c r="C3607" s="100"/>
      <c r="D3607" s="105" t="str">
        <f>IF(OR(Historique!$B3607="",Historique!$C3607=""),"",IF(IFERROR(COUNTIF(INDEX(Données!$E$2:$Z$100,0,MATCH(Historique!$B3607,Données!$E$1:$Z$1,0)),Historique!$C3607),0)&gt;0,"OK","⚠ ERREUR"))</f>
        <v/>
      </c>
      <c r="F3607" s="148" t="b">
        <v>0</v>
      </c>
      <c r="J3607" s="2" t="str">
        <f>IF(B3607="","",_xlfn.XLOOKUP(B3607,Données!$P$2:$P$11,Données!$Q$2:$Q$11,""))</f>
        <v/>
      </c>
    </row>
    <row r="3608" spans="1:10" ht="24.75" customHeight="1" x14ac:dyDescent="0.25">
      <c r="A3608" s="100"/>
      <c r="B3608" s="100"/>
      <c r="C3608" s="100"/>
      <c r="D3608" s="105" t="str">
        <f>IF(OR(Historique!$B3608="",Historique!$C3608=""),"",IF(IFERROR(COUNTIF(INDEX(Données!$E$2:$Z$100,0,MATCH(Historique!$B3608,Données!$E$1:$Z$1,0)),Historique!$C3608),0)&gt;0,"OK","⚠ ERREUR"))</f>
        <v/>
      </c>
      <c r="F3608" s="148" t="b">
        <v>0</v>
      </c>
      <c r="J3608" s="2" t="str">
        <f>IF(B3608="","",_xlfn.XLOOKUP(B3608,Données!$P$2:$P$11,Données!$Q$2:$Q$11,""))</f>
        <v/>
      </c>
    </row>
    <row r="3609" spans="1:10" ht="24.75" customHeight="1" x14ac:dyDescent="0.25">
      <c r="A3609" s="100"/>
      <c r="B3609" s="100"/>
      <c r="C3609" s="100"/>
      <c r="D3609" s="105" t="str">
        <f>IF(OR(Historique!$B3609="",Historique!$C3609=""),"",IF(IFERROR(COUNTIF(INDEX(Données!$E$2:$Z$100,0,MATCH(Historique!$B3609,Données!$E$1:$Z$1,0)),Historique!$C3609),0)&gt;0,"OK","⚠ ERREUR"))</f>
        <v/>
      </c>
      <c r="F3609" s="148" t="b">
        <v>0</v>
      </c>
      <c r="J3609" s="2" t="str">
        <f>IF(B3609="","",_xlfn.XLOOKUP(B3609,Données!$P$2:$P$11,Données!$Q$2:$Q$11,""))</f>
        <v/>
      </c>
    </row>
    <row r="3610" spans="1:10" ht="24.75" customHeight="1" x14ac:dyDescent="0.25">
      <c r="A3610" s="100"/>
      <c r="B3610" s="100"/>
      <c r="C3610" s="100"/>
      <c r="D3610" s="105" t="str">
        <f>IF(OR(Historique!$B3610="",Historique!$C3610=""),"",IF(IFERROR(COUNTIF(INDEX(Données!$E$2:$Z$100,0,MATCH(Historique!$B3610,Données!$E$1:$Z$1,0)),Historique!$C3610),0)&gt;0,"OK","⚠ ERREUR"))</f>
        <v/>
      </c>
      <c r="F3610" s="148" t="b">
        <v>0</v>
      </c>
      <c r="J3610" s="2" t="str">
        <f>IF(B3610="","",_xlfn.XLOOKUP(B3610,Données!$P$2:$P$11,Données!$Q$2:$Q$11,""))</f>
        <v/>
      </c>
    </row>
    <row r="3611" spans="1:10" ht="24.75" customHeight="1" x14ac:dyDescent="0.25">
      <c r="A3611" s="100"/>
      <c r="B3611" s="100"/>
      <c r="C3611" s="100"/>
      <c r="D3611" s="105" t="str">
        <f>IF(OR(Historique!$B3611="",Historique!$C3611=""),"",IF(IFERROR(COUNTIF(INDEX(Données!$E$2:$Z$100,0,MATCH(Historique!$B3611,Données!$E$1:$Z$1,0)),Historique!$C3611),0)&gt;0,"OK","⚠ ERREUR"))</f>
        <v/>
      </c>
      <c r="F3611" s="148" t="b">
        <v>0</v>
      </c>
      <c r="J3611" s="2" t="str">
        <f>IF(B3611="","",_xlfn.XLOOKUP(B3611,Données!$P$2:$P$11,Données!$Q$2:$Q$11,""))</f>
        <v/>
      </c>
    </row>
    <row r="3612" spans="1:10" ht="24.75" customHeight="1" x14ac:dyDescent="0.25">
      <c r="A3612" s="100"/>
      <c r="B3612" s="100"/>
      <c r="C3612" s="100"/>
      <c r="D3612" s="105" t="str">
        <f>IF(OR(Historique!$B3612="",Historique!$C3612=""),"",IF(IFERROR(COUNTIF(INDEX(Données!$E$2:$Z$100,0,MATCH(Historique!$B3612,Données!$E$1:$Z$1,0)),Historique!$C3612),0)&gt;0,"OK","⚠ ERREUR"))</f>
        <v/>
      </c>
      <c r="F3612" s="148" t="b">
        <v>0</v>
      </c>
      <c r="J3612" s="2" t="str">
        <f>IF(B3612="","",_xlfn.XLOOKUP(B3612,Données!$P$2:$P$11,Données!$Q$2:$Q$11,""))</f>
        <v/>
      </c>
    </row>
    <row r="3613" spans="1:10" ht="24.75" customHeight="1" x14ac:dyDescent="0.25">
      <c r="A3613" s="100"/>
      <c r="B3613" s="100"/>
      <c r="C3613" s="100"/>
      <c r="D3613" s="105" t="str">
        <f>IF(OR(Historique!$B3613="",Historique!$C3613=""),"",IF(IFERROR(COUNTIF(INDEX(Données!$E$2:$Z$100,0,MATCH(Historique!$B3613,Données!$E$1:$Z$1,0)),Historique!$C3613),0)&gt;0,"OK","⚠ ERREUR"))</f>
        <v/>
      </c>
      <c r="F3613" s="148" t="b">
        <v>0</v>
      </c>
      <c r="J3613" s="2" t="str">
        <f>IF(B3613="","",_xlfn.XLOOKUP(B3613,Données!$P$2:$P$11,Données!$Q$2:$Q$11,""))</f>
        <v/>
      </c>
    </row>
    <row r="3614" spans="1:10" ht="24.75" customHeight="1" x14ac:dyDescent="0.25">
      <c r="A3614" s="100"/>
      <c r="B3614" s="100"/>
      <c r="C3614" s="100"/>
      <c r="D3614" s="105" t="str">
        <f>IF(OR(Historique!$B3614="",Historique!$C3614=""),"",IF(IFERROR(COUNTIF(INDEX(Données!$E$2:$Z$100,0,MATCH(Historique!$B3614,Données!$E$1:$Z$1,0)),Historique!$C3614),0)&gt;0,"OK","⚠ ERREUR"))</f>
        <v/>
      </c>
      <c r="F3614" s="148" t="b">
        <v>0</v>
      </c>
      <c r="J3614" s="2" t="str">
        <f>IF(B3614="","",_xlfn.XLOOKUP(B3614,Données!$P$2:$P$11,Données!$Q$2:$Q$11,""))</f>
        <v/>
      </c>
    </row>
    <row r="3615" spans="1:10" ht="24.75" customHeight="1" x14ac:dyDescent="0.25">
      <c r="A3615" s="100"/>
      <c r="B3615" s="100"/>
      <c r="C3615" s="100"/>
      <c r="D3615" s="105" t="str">
        <f>IF(OR(Historique!$B3615="",Historique!$C3615=""),"",IF(IFERROR(COUNTIF(INDEX(Données!$E$2:$Z$100,0,MATCH(Historique!$B3615,Données!$E$1:$Z$1,0)),Historique!$C3615),0)&gt;0,"OK","⚠ ERREUR"))</f>
        <v/>
      </c>
      <c r="F3615" s="148" t="b">
        <v>0</v>
      </c>
      <c r="J3615" s="2" t="str">
        <f>IF(B3615="","",_xlfn.XLOOKUP(B3615,Données!$P$2:$P$11,Données!$Q$2:$Q$11,""))</f>
        <v/>
      </c>
    </row>
    <row r="3616" spans="1:10" ht="24.75" customHeight="1" x14ac:dyDescent="0.25">
      <c r="A3616" s="100"/>
      <c r="B3616" s="100"/>
      <c r="C3616" s="100"/>
      <c r="D3616" s="105" t="str">
        <f>IF(OR(Historique!$B3616="",Historique!$C3616=""),"",IF(IFERROR(COUNTIF(INDEX(Données!$E$2:$Z$100,0,MATCH(Historique!$B3616,Données!$E$1:$Z$1,0)),Historique!$C3616),0)&gt;0,"OK","⚠ ERREUR"))</f>
        <v/>
      </c>
      <c r="F3616" s="148" t="b">
        <v>0</v>
      </c>
      <c r="J3616" s="2" t="str">
        <f>IF(B3616="","",_xlfn.XLOOKUP(B3616,Données!$P$2:$P$11,Données!$Q$2:$Q$11,""))</f>
        <v/>
      </c>
    </row>
    <row r="3617" spans="1:10" ht="24.75" customHeight="1" x14ac:dyDescent="0.25">
      <c r="A3617" s="100"/>
      <c r="B3617" s="100"/>
      <c r="C3617" s="100"/>
      <c r="D3617" s="105" t="str">
        <f>IF(OR(Historique!$B3617="",Historique!$C3617=""),"",IF(IFERROR(COUNTIF(INDEX(Données!$E$2:$Z$100,0,MATCH(Historique!$B3617,Données!$E$1:$Z$1,0)),Historique!$C3617),0)&gt;0,"OK","⚠ ERREUR"))</f>
        <v/>
      </c>
      <c r="F3617" s="148" t="b">
        <v>0</v>
      </c>
      <c r="J3617" s="2" t="str">
        <f>IF(B3617="","",_xlfn.XLOOKUP(B3617,Données!$P$2:$P$11,Données!$Q$2:$Q$11,""))</f>
        <v/>
      </c>
    </row>
    <row r="3618" spans="1:10" ht="24.75" customHeight="1" x14ac:dyDescent="0.25">
      <c r="A3618" s="100"/>
      <c r="B3618" s="100"/>
      <c r="C3618" s="100"/>
      <c r="D3618" s="105" t="str">
        <f>IF(OR(Historique!$B3618="",Historique!$C3618=""),"",IF(IFERROR(COUNTIF(INDEX(Données!$E$2:$Z$100,0,MATCH(Historique!$B3618,Données!$E$1:$Z$1,0)),Historique!$C3618),0)&gt;0,"OK","⚠ ERREUR"))</f>
        <v/>
      </c>
      <c r="F3618" s="148" t="b">
        <v>0</v>
      </c>
      <c r="J3618" s="2" t="str">
        <f>IF(B3618="","",_xlfn.XLOOKUP(B3618,Données!$P$2:$P$11,Données!$Q$2:$Q$11,""))</f>
        <v/>
      </c>
    </row>
    <row r="3619" spans="1:10" ht="24.75" customHeight="1" x14ac:dyDescent="0.25">
      <c r="A3619" s="100"/>
      <c r="B3619" s="100"/>
      <c r="C3619" s="100"/>
      <c r="D3619" s="105" t="str">
        <f>IF(OR(Historique!$B3619="",Historique!$C3619=""),"",IF(IFERROR(COUNTIF(INDEX(Données!$E$2:$Z$100,0,MATCH(Historique!$B3619,Données!$E$1:$Z$1,0)),Historique!$C3619),0)&gt;0,"OK","⚠ ERREUR"))</f>
        <v/>
      </c>
      <c r="F3619" s="148" t="b">
        <v>0</v>
      </c>
      <c r="J3619" s="2" t="str">
        <f>IF(B3619="","",_xlfn.XLOOKUP(B3619,Données!$P$2:$P$11,Données!$Q$2:$Q$11,""))</f>
        <v/>
      </c>
    </row>
    <row r="3620" spans="1:10" ht="24.75" customHeight="1" x14ac:dyDescent="0.25">
      <c r="A3620" s="100"/>
      <c r="B3620" s="100"/>
      <c r="C3620" s="100"/>
      <c r="D3620" s="105" t="str">
        <f>IF(OR(Historique!$B3620="",Historique!$C3620=""),"",IF(IFERROR(COUNTIF(INDEX(Données!$E$2:$Z$100,0,MATCH(Historique!$B3620,Données!$E$1:$Z$1,0)),Historique!$C3620),0)&gt;0,"OK","⚠ ERREUR"))</f>
        <v/>
      </c>
      <c r="F3620" s="148" t="b">
        <v>0</v>
      </c>
      <c r="J3620" s="2" t="str">
        <f>IF(B3620="","",_xlfn.XLOOKUP(B3620,Données!$P$2:$P$11,Données!$Q$2:$Q$11,""))</f>
        <v/>
      </c>
    </row>
    <row r="3621" spans="1:10" ht="24.75" customHeight="1" x14ac:dyDescent="0.25">
      <c r="A3621" s="100"/>
      <c r="B3621" s="100"/>
      <c r="C3621" s="100"/>
      <c r="D3621" s="105" t="str">
        <f>IF(OR(Historique!$B3621="",Historique!$C3621=""),"",IF(IFERROR(COUNTIF(INDEX(Données!$E$2:$Z$100,0,MATCH(Historique!$B3621,Données!$E$1:$Z$1,0)),Historique!$C3621),0)&gt;0,"OK","⚠ ERREUR"))</f>
        <v/>
      </c>
      <c r="F3621" s="148" t="b">
        <v>0</v>
      </c>
      <c r="J3621" s="2" t="str">
        <f>IF(B3621="","",_xlfn.XLOOKUP(B3621,Données!$P$2:$P$11,Données!$Q$2:$Q$11,""))</f>
        <v/>
      </c>
    </row>
    <row r="3622" spans="1:10" ht="24.75" customHeight="1" x14ac:dyDescent="0.25">
      <c r="A3622" s="100"/>
      <c r="B3622" s="100"/>
      <c r="C3622" s="100"/>
      <c r="D3622" s="105" t="str">
        <f>IF(OR(Historique!$B3622="",Historique!$C3622=""),"",IF(IFERROR(COUNTIF(INDEX(Données!$E$2:$Z$100,0,MATCH(Historique!$B3622,Données!$E$1:$Z$1,0)),Historique!$C3622),0)&gt;0,"OK","⚠ ERREUR"))</f>
        <v/>
      </c>
      <c r="F3622" s="148" t="b">
        <v>0</v>
      </c>
      <c r="J3622" s="2" t="str">
        <f>IF(B3622="","",_xlfn.XLOOKUP(B3622,Données!$P$2:$P$11,Données!$Q$2:$Q$11,""))</f>
        <v/>
      </c>
    </row>
    <row r="3623" spans="1:10" ht="24.75" customHeight="1" x14ac:dyDescent="0.25">
      <c r="A3623" s="100"/>
      <c r="B3623" s="100"/>
      <c r="C3623" s="100"/>
      <c r="D3623" s="105" t="str">
        <f>IF(OR(Historique!$B3623="",Historique!$C3623=""),"",IF(IFERROR(COUNTIF(INDEX(Données!$E$2:$Z$100,0,MATCH(Historique!$B3623,Données!$E$1:$Z$1,0)),Historique!$C3623),0)&gt;0,"OK","⚠ ERREUR"))</f>
        <v/>
      </c>
      <c r="F3623" s="148" t="b">
        <v>0</v>
      </c>
      <c r="J3623" s="2" t="str">
        <f>IF(B3623="","",_xlfn.XLOOKUP(B3623,Données!$P$2:$P$11,Données!$Q$2:$Q$11,""))</f>
        <v/>
      </c>
    </row>
    <row r="3624" spans="1:10" ht="24.75" customHeight="1" x14ac:dyDescent="0.25">
      <c r="A3624" s="100"/>
      <c r="B3624" s="100"/>
      <c r="C3624" s="100"/>
      <c r="D3624" s="105" t="str">
        <f>IF(OR(Historique!$B3624="",Historique!$C3624=""),"",IF(IFERROR(COUNTIF(INDEX(Données!$E$2:$Z$100,0,MATCH(Historique!$B3624,Données!$E$1:$Z$1,0)),Historique!$C3624),0)&gt;0,"OK","⚠ ERREUR"))</f>
        <v/>
      </c>
      <c r="F3624" s="148" t="b">
        <v>0</v>
      </c>
      <c r="J3624" s="2" t="str">
        <f>IF(B3624="","",_xlfn.XLOOKUP(B3624,Données!$P$2:$P$11,Données!$Q$2:$Q$11,""))</f>
        <v/>
      </c>
    </row>
    <row r="3625" spans="1:10" ht="24.75" customHeight="1" x14ac:dyDescent="0.25">
      <c r="A3625" s="100"/>
      <c r="B3625" s="100"/>
      <c r="C3625" s="100"/>
      <c r="D3625" s="105" t="str">
        <f>IF(OR(Historique!$B3625="",Historique!$C3625=""),"",IF(IFERROR(COUNTIF(INDEX(Données!$E$2:$Z$100,0,MATCH(Historique!$B3625,Données!$E$1:$Z$1,0)),Historique!$C3625),0)&gt;0,"OK","⚠ ERREUR"))</f>
        <v/>
      </c>
      <c r="F3625" s="148" t="b">
        <v>0</v>
      </c>
      <c r="J3625" s="2" t="str">
        <f>IF(B3625="","",_xlfn.XLOOKUP(B3625,Données!$P$2:$P$11,Données!$Q$2:$Q$11,""))</f>
        <v/>
      </c>
    </row>
    <row r="3626" spans="1:10" ht="24.75" customHeight="1" x14ac:dyDescent="0.25">
      <c r="A3626" s="100"/>
      <c r="B3626" s="100"/>
      <c r="C3626" s="100"/>
      <c r="D3626" s="105" t="str">
        <f>IF(OR(Historique!$B3626="",Historique!$C3626=""),"",IF(IFERROR(COUNTIF(INDEX(Données!$E$2:$Z$100,0,MATCH(Historique!$B3626,Données!$E$1:$Z$1,0)),Historique!$C3626),0)&gt;0,"OK","⚠ ERREUR"))</f>
        <v/>
      </c>
      <c r="F3626" s="148" t="b">
        <v>0</v>
      </c>
      <c r="J3626" s="2" t="str">
        <f>IF(B3626="","",_xlfn.XLOOKUP(B3626,Données!$P$2:$P$11,Données!$Q$2:$Q$11,""))</f>
        <v/>
      </c>
    </row>
    <row r="3627" spans="1:10" ht="24.75" customHeight="1" x14ac:dyDescent="0.25">
      <c r="A3627" s="100"/>
      <c r="B3627" s="100"/>
      <c r="C3627" s="100"/>
      <c r="D3627" s="105" t="str">
        <f>IF(OR(Historique!$B3627="",Historique!$C3627=""),"",IF(IFERROR(COUNTIF(INDEX(Données!$E$2:$Z$100,0,MATCH(Historique!$B3627,Données!$E$1:$Z$1,0)),Historique!$C3627),0)&gt;0,"OK","⚠ ERREUR"))</f>
        <v/>
      </c>
      <c r="F3627" s="148" t="b">
        <v>0</v>
      </c>
      <c r="J3627" s="2" t="str">
        <f>IF(B3627="","",_xlfn.XLOOKUP(B3627,Données!$P$2:$P$11,Données!$Q$2:$Q$11,""))</f>
        <v/>
      </c>
    </row>
    <row r="3628" spans="1:10" ht="24.75" customHeight="1" x14ac:dyDescent="0.25">
      <c r="A3628" s="100"/>
      <c r="B3628" s="100"/>
      <c r="C3628" s="100"/>
      <c r="D3628" s="105" t="str">
        <f>IF(OR(Historique!$B3628="",Historique!$C3628=""),"",IF(IFERROR(COUNTIF(INDEX(Données!$E$2:$Z$100,0,MATCH(Historique!$B3628,Données!$E$1:$Z$1,0)),Historique!$C3628),0)&gt;0,"OK","⚠ ERREUR"))</f>
        <v/>
      </c>
      <c r="F3628" s="148" t="b">
        <v>0</v>
      </c>
      <c r="J3628" s="2" t="str">
        <f>IF(B3628="","",_xlfn.XLOOKUP(B3628,Données!$P$2:$P$11,Données!$Q$2:$Q$11,""))</f>
        <v/>
      </c>
    </row>
    <row r="3629" spans="1:10" ht="24.75" customHeight="1" x14ac:dyDescent="0.25">
      <c r="A3629" s="100"/>
      <c r="B3629" s="100"/>
      <c r="C3629" s="100"/>
      <c r="D3629" s="105" t="str">
        <f>IF(OR(Historique!$B3629="",Historique!$C3629=""),"",IF(IFERROR(COUNTIF(INDEX(Données!$E$2:$Z$100,0,MATCH(Historique!$B3629,Données!$E$1:$Z$1,0)),Historique!$C3629),0)&gt;0,"OK","⚠ ERREUR"))</f>
        <v/>
      </c>
      <c r="F3629" s="148" t="b">
        <v>0</v>
      </c>
      <c r="J3629" s="2" t="str">
        <f>IF(B3629="","",_xlfn.XLOOKUP(B3629,Données!$P$2:$P$11,Données!$Q$2:$Q$11,""))</f>
        <v/>
      </c>
    </row>
    <row r="3630" spans="1:10" ht="24.75" customHeight="1" x14ac:dyDescent="0.25">
      <c r="A3630" s="100"/>
      <c r="B3630" s="100"/>
      <c r="C3630" s="100"/>
      <c r="D3630" s="105" t="str">
        <f>IF(OR(Historique!$B3630="",Historique!$C3630=""),"",IF(IFERROR(COUNTIF(INDEX(Données!$E$2:$Z$100,0,MATCH(Historique!$B3630,Données!$E$1:$Z$1,0)),Historique!$C3630),0)&gt;0,"OK","⚠ ERREUR"))</f>
        <v/>
      </c>
      <c r="F3630" s="148" t="b">
        <v>0</v>
      </c>
      <c r="J3630" s="2" t="str">
        <f>IF(B3630="","",_xlfn.XLOOKUP(B3630,Données!$P$2:$P$11,Données!$Q$2:$Q$11,""))</f>
        <v/>
      </c>
    </row>
    <row r="3631" spans="1:10" ht="24.75" customHeight="1" x14ac:dyDescent="0.25">
      <c r="A3631" s="100"/>
      <c r="B3631" s="100"/>
      <c r="C3631" s="100"/>
      <c r="D3631" s="105" t="str">
        <f>IF(OR(Historique!$B3631="",Historique!$C3631=""),"",IF(IFERROR(COUNTIF(INDEX(Données!$E$2:$Z$100,0,MATCH(Historique!$B3631,Données!$E$1:$Z$1,0)),Historique!$C3631),0)&gt;0,"OK","⚠ ERREUR"))</f>
        <v/>
      </c>
      <c r="F3631" s="148" t="b">
        <v>0</v>
      </c>
      <c r="J3631" s="2" t="str">
        <f>IF(B3631="","",_xlfn.XLOOKUP(B3631,Données!$P$2:$P$11,Données!$Q$2:$Q$11,""))</f>
        <v/>
      </c>
    </row>
    <row r="3632" spans="1:10" ht="24.75" customHeight="1" x14ac:dyDescent="0.25">
      <c r="A3632" s="100"/>
      <c r="B3632" s="100"/>
      <c r="C3632" s="100"/>
      <c r="D3632" s="105" t="str">
        <f>IF(OR(Historique!$B3632="",Historique!$C3632=""),"",IF(IFERROR(COUNTIF(INDEX(Données!$E$2:$Z$100,0,MATCH(Historique!$B3632,Données!$E$1:$Z$1,0)),Historique!$C3632),0)&gt;0,"OK","⚠ ERREUR"))</f>
        <v/>
      </c>
      <c r="F3632" s="148" t="b">
        <v>0</v>
      </c>
      <c r="J3632" s="2" t="str">
        <f>IF(B3632="","",_xlfn.XLOOKUP(B3632,Données!$P$2:$P$11,Données!$Q$2:$Q$11,""))</f>
        <v/>
      </c>
    </row>
    <row r="3633" spans="1:10" ht="24.75" customHeight="1" x14ac:dyDescent="0.25">
      <c r="A3633" s="100"/>
      <c r="B3633" s="100"/>
      <c r="C3633" s="100"/>
      <c r="D3633" s="105" t="str">
        <f>IF(OR(Historique!$B3633="",Historique!$C3633=""),"",IF(IFERROR(COUNTIF(INDEX(Données!$E$2:$Z$100,0,MATCH(Historique!$B3633,Données!$E$1:$Z$1,0)),Historique!$C3633),0)&gt;0,"OK","⚠ ERREUR"))</f>
        <v/>
      </c>
      <c r="F3633" s="148" t="b">
        <v>0</v>
      </c>
      <c r="J3633" s="2" t="str">
        <f>IF(B3633="","",_xlfn.XLOOKUP(B3633,Données!$P$2:$P$11,Données!$Q$2:$Q$11,""))</f>
        <v/>
      </c>
    </row>
    <row r="3634" spans="1:10" ht="24.75" customHeight="1" x14ac:dyDescent="0.25">
      <c r="A3634" s="100"/>
      <c r="B3634" s="100"/>
      <c r="C3634" s="100"/>
      <c r="D3634" s="105" t="str">
        <f>IF(OR(Historique!$B3634="",Historique!$C3634=""),"",IF(IFERROR(COUNTIF(INDEX(Données!$E$2:$Z$100,0,MATCH(Historique!$B3634,Données!$E$1:$Z$1,0)),Historique!$C3634),0)&gt;0,"OK","⚠ ERREUR"))</f>
        <v/>
      </c>
      <c r="F3634" s="148" t="b">
        <v>0</v>
      </c>
      <c r="J3634" s="2" t="str">
        <f>IF(B3634="","",_xlfn.XLOOKUP(B3634,Données!$P$2:$P$11,Données!$Q$2:$Q$11,""))</f>
        <v/>
      </c>
    </row>
    <row r="3635" spans="1:10" ht="24.75" customHeight="1" x14ac:dyDescent="0.25">
      <c r="A3635" s="100"/>
      <c r="B3635" s="100"/>
      <c r="C3635" s="100"/>
      <c r="D3635" s="105" t="str">
        <f>IF(OR(Historique!$B3635="",Historique!$C3635=""),"",IF(IFERROR(COUNTIF(INDEX(Données!$E$2:$Z$100,0,MATCH(Historique!$B3635,Données!$E$1:$Z$1,0)),Historique!$C3635),0)&gt;0,"OK","⚠ ERREUR"))</f>
        <v/>
      </c>
      <c r="F3635" s="148" t="b">
        <v>0</v>
      </c>
      <c r="J3635" s="2" t="str">
        <f>IF(B3635="","",_xlfn.XLOOKUP(B3635,Données!$P$2:$P$11,Données!$Q$2:$Q$11,""))</f>
        <v/>
      </c>
    </row>
    <row r="3636" spans="1:10" ht="24.75" customHeight="1" x14ac:dyDescent="0.25">
      <c r="A3636" s="100"/>
      <c r="B3636" s="100"/>
      <c r="C3636" s="100"/>
      <c r="D3636" s="105" t="str">
        <f>IF(OR(Historique!$B3636="",Historique!$C3636=""),"",IF(IFERROR(COUNTIF(INDEX(Données!$E$2:$Z$100,0,MATCH(Historique!$B3636,Données!$E$1:$Z$1,0)),Historique!$C3636),0)&gt;0,"OK","⚠ ERREUR"))</f>
        <v/>
      </c>
      <c r="F3636" s="148" t="b">
        <v>0</v>
      </c>
      <c r="J3636" s="2" t="str">
        <f>IF(B3636="","",_xlfn.XLOOKUP(B3636,Données!$P$2:$P$11,Données!$Q$2:$Q$11,""))</f>
        <v/>
      </c>
    </row>
    <row r="3637" spans="1:10" ht="24.75" customHeight="1" x14ac:dyDescent="0.25">
      <c r="A3637" s="100"/>
      <c r="B3637" s="100"/>
      <c r="C3637" s="100"/>
      <c r="D3637" s="105" t="str">
        <f>IF(OR(Historique!$B3637="",Historique!$C3637=""),"",IF(IFERROR(COUNTIF(INDEX(Données!$E$2:$Z$100,0,MATCH(Historique!$B3637,Données!$E$1:$Z$1,0)),Historique!$C3637),0)&gt;0,"OK","⚠ ERREUR"))</f>
        <v/>
      </c>
      <c r="F3637" s="148" t="b">
        <v>0</v>
      </c>
      <c r="J3637" s="2" t="str">
        <f>IF(B3637="","",_xlfn.XLOOKUP(B3637,Données!$P$2:$P$11,Données!$Q$2:$Q$11,""))</f>
        <v/>
      </c>
    </row>
    <row r="3638" spans="1:10" ht="24.75" customHeight="1" x14ac:dyDescent="0.25">
      <c r="A3638" s="100"/>
      <c r="B3638" s="100"/>
      <c r="C3638" s="100"/>
      <c r="D3638" s="105" t="str">
        <f>IF(OR(Historique!$B3638="",Historique!$C3638=""),"",IF(IFERROR(COUNTIF(INDEX(Données!$E$2:$Z$100,0,MATCH(Historique!$B3638,Données!$E$1:$Z$1,0)),Historique!$C3638),0)&gt;0,"OK","⚠ ERREUR"))</f>
        <v/>
      </c>
      <c r="F3638" s="148" t="b">
        <v>0</v>
      </c>
      <c r="J3638" s="2" t="str">
        <f>IF(B3638="","",_xlfn.XLOOKUP(B3638,Données!$P$2:$P$11,Données!$Q$2:$Q$11,""))</f>
        <v/>
      </c>
    </row>
    <row r="3639" spans="1:10" ht="24.75" customHeight="1" x14ac:dyDescent="0.25">
      <c r="A3639" s="100"/>
      <c r="B3639" s="100"/>
      <c r="C3639" s="100"/>
      <c r="D3639" s="105" t="str">
        <f>IF(OR(Historique!$B3639="",Historique!$C3639=""),"",IF(IFERROR(COUNTIF(INDEX(Données!$E$2:$Z$100,0,MATCH(Historique!$B3639,Données!$E$1:$Z$1,0)),Historique!$C3639),0)&gt;0,"OK","⚠ ERREUR"))</f>
        <v/>
      </c>
      <c r="F3639" s="148" t="b">
        <v>0</v>
      </c>
      <c r="J3639" s="2" t="str">
        <f>IF(B3639="","",_xlfn.XLOOKUP(B3639,Données!$P$2:$P$11,Données!$Q$2:$Q$11,""))</f>
        <v/>
      </c>
    </row>
    <row r="3640" spans="1:10" ht="24.75" customHeight="1" x14ac:dyDescent="0.25">
      <c r="A3640" s="100"/>
      <c r="B3640" s="100"/>
      <c r="C3640" s="100"/>
      <c r="D3640" s="105" t="str">
        <f>IF(OR(Historique!$B3640="",Historique!$C3640=""),"",IF(IFERROR(COUNTIF(INDEX(Données!$E$2:$Z$100,0,MATCH(Historique!$B3640,Données!$E$1:$Z$1,0)),Historique!$C3640),0)&gt;0,"OK","⚠ ERREUR"))</f>
        <v/>
      </c>
      <c r="F3640" s="148" t="b">
        <v>0</v>
      </c>
      <c r="J3640" s="2" t="str">
        <f>IF(B3640="","",_xlfn.XLOOKUP(B3640,Données!$P$2:$P$11,Données!$Q$2:$Q$11,""))</f>
        <v/>
      </c>
    </row>
    <row r="3641" spans="1:10" ht="24.75" customHeight="1" x14ac:dyDescent="0.25">
      <c r="A3641" s="100"/>
      <c r="B3641" s="100"/>
      <c r="C3641" s="100"/>
      <c r="D3641" s="105" t="str">
        <f>IF(OR(Historique!$B3641="",Historique!$C3641=""),"",IF(IFERROR(COUNTIF(INDEX(Données!$E$2:$Z$100,0,MATCH(Historique!$B3641,Données!$E$1:$Z$1,0)),Historique!$C3641),0)&gt;0,"OK","⚠ ERREUR"))</f>
        <v/>
      </c>
      <c r="F3641" s="148" t="b">
        <v>0</v>
      </c>
      <c r="J3641" s="2" t="str">
        <f>IF(B3641="","",_xlfn.XLOOKUP(B3641,Données!$P$2:$P$11,Données!$Q$2:$Q$11,""))</f>
        <v/>
      </c>
    </row>
    <row r="3642" spans="1:10" ht="24.75" customHeight="1" x14ac:dyDescent="0.25">
      <c r="A3642" s="100"/>
      <c r="B3642" s="100"/>
      <c r="C3642" s="100"/>
      <c r="D3642" s="105" t="str">
        <f>IF(OR(Historique!$B3642="",Historique!$C3642=""),"",IF(IFERROR(COUNTIF(INDEX(Données!$E$2:$Z$100,0,MATCH(Historique!$B3642,Données!$E$1:$Z$1,0)),Historique!$C3642),0)&gt;0,"OK","⚠ ERREUR"))</f>
        <v/>
      </c>
      <c r="F3642" s="148" t="b">
        <v>0</v>
      </c>
      <c r="J3642" s="2" t="str">
        <f>IF(B3642="","",_xlfn.XLOOKUP(B3642,Données!$P$2:$P$11,Données!$Q$2:$Q$11,""))</f>
        <v/>
      </c>
    </row>
    <row r="3643" spans="1:10" ht="24.75" customHeight="1" x14ac:dyDescent="0.25">
      <c r="A3643" s="100"/>
      <c r="B3643" s="100"/>
      <c r="C3643" s="100"/>
      <c r="D3643" s="105" t="str">
        <f>IF(OR(Historique!$B3643="",Historique!$C3643=""),"",IF(IFERROR(COUNTIF(INDEX(Données!$E$2:$Z$100,0,MATCH(Historique!$B3643,Données!$E$1:$Z$1,0)),Historique!$C3643),0)&gt;0,"OK","⚠ ERREUR"))</f>
        <v/>
      </c>
      <c r="F3643" s="148" t="b">
        <v>0</v>
      </c>
      <c r="J3643" s="2" t="str">
        <f>IF(B3643="","",_xlfn.XLOOKUP(B3643,Données!$P$2:$P$11,Données!$Q$2:$Q$11,""))</f>
        <v/>
      </c>
    </row>
    <row r="3644" spans="1:10" ht="24.75" customHeight="1" x14ac:dyDescent="0.25">
      <c r="A3644" s="100"/>
      <c r="B3644" s="100"/>
      <c r="C3644" s="100"/>
      <c r="D3644" s="105" t="str">
        <f>IF(OR(Historique!$B3644="",Historique!$C3644=""),"",IF(IFERROR(COUNTIF(INDEX(Données!$E$2:$Z$100,0,MATCH(Historique!$B3644,Données!$E$1:$Z$1,0)),Historique!$C3644),0)&gt;0,"OK","⚠ ERREUR"))</f>
        <v/>
      </c>
      <c r="F3644" s="148" t="b">
        <v>0</v>
      </c>
      <c r="J3644" s="2" t="str">
        <f>IF(B3644="","",_xlfn.XLOOKUP(B3644,Données!$P$2:$P$11,Données!$Q$2:$Q$11,""))</f>
        <v/>
      </c>
    </row>
    <row r="3645" spans="1:10" ht="24.75" customHeight="1" x14ac:dyDescent="0.25">
      <c r="A3645" s="100"/>
      <c r="B3645" s="100"/>
      <c r="C3645" s="100"/>
      <c r="D3645" s="105" t="str">
        <f>IF(OR(Historique!$B3645="",Historique!$C3645=""),"",IF(IFERROR(COUNTIF(INDEX(Données!$E$2:$Z$100,0,MATCH(Historique!$B3645,Données!$E$1:$Z$1,0)),Historique!$C3645),0)&gt;0,"OK","⚠ ERREUR"))</f>
        <v/>
      </c>
      <c r="F3645" s="148" t="b">
        <v>0</v>
      </c>
      <c r="J3645" s="2" t="str">
        <f>IF(B3645="","",_xlfn.XLOOKUP(B3645,Données!$P$2:$P$11,Données!$Q$2:$Q$11,""))</f>
        <v/>
      </c>
    </row>
    <row r="3646" spans="1:10" ht="24.75" customHeight="1" x14ac:dyDescent="0.25">
      <c r="A3646" s="100"/>
      <c r="B3646" s="100"/>
      <c r="C3646" s="100"/>
      <c r="D3646" s="105" t="str">
        <f>IF(OR(Historique!$B3646="",Historique!$C3646=""),"",IF(IFERROR(COUNTIF(INDEX(Données!$E$2:$Z$100,0,MATCH(Historique!$B3646,Données!$E$1:$Z$1,0)),Historique!$C3646),0)&gt;0,"OK","⚠ ERREUR"))</f>
        <v/>
      </c>
      <c r="F3646" s="148" t="b">
        <v>0</v>
      </c>
      <c r="J3646" s="2" t="str">
        <f>IF(B3646="","",_xlfn.XLOOKUP(B3646,Données!$P$2:$P$11,Données!$Q$2:$Q$11,""))</f>
        <v/>
      </c>
    </row>
    <row r="3647" spans="1:10" ht="24.75" customHeight="1" x14ac:dyDescent="0.25">
      <c r="A3647" s="100"/>
      <c r="B3647" s="100"/>
      <c r="C3647" s="100"/>
      <c r="D3647" s="105" t="str">
        <f>IF(OR(Historique!$B3647="",Historique!$C3647=""),"",IF(IFERROR(COUNTIF(INDEX(Données!$E$2:$Z$100,0,MATCH(Historique!$B3647,Données!$E$1:$Z$1,0)),Historique!$C3647),0)&gt;0,"OK","⚠ ERREUR"))</f>
        <v/>
      </c>
      <c r="F3647" s="148" t="b">
        <v>0</v>
      </c>
      <c r="J3647" s="2" t="str">
        <f>IF(B3647="","",_xlfn.XLOOKUP(B3647,Données!$P$2:$P$11,Données!$Q$2:$Q$11,""))</f>
        <v/>
      </c>
    </row>
    <row r="3648" spans="1:10" ht="24.75" customHeight="1" x14ac:dyDescent="0.25">
      <c r="A3648" s="100"/>
      <c r="B3648" s="100"/>
      <c r="C3648" s="100"/>
      <c r="D3648" s="105" t="str">
        <f>IF(OR(Historique!$B3648="",Historique!$C3648=""),"",IF(IFERROR(COUNTIF(INDEX(Données!$E$2:$Z$100,0,MATCH(Historique!$B3648,Données!$E$1:$Z$1,0)),Historique!$C3648),0)&gt;0,"OK","⚠ ERREUR"))</f>
        <v/>
      </c>
      <c r="F3648" s="148" t="b">
        <v>0</v>
      </c>
      <c r="J3648" s="2" t="str">
        <f>IF(B3648="","",_xlfn.XLOOKUP(B3648,Données!$P$2:$P$11,Données!$Q$2:$Q$11,""))</f>
        <v/>
      </c>
    </row>
    <row r="3649" spans="1:10" ht="24.75" customHeight="1" x14ac:dyDescent="0.25">
      <c r="A3649" s="100"/>
      <c r="B3649" s="100"/>
      <c r="C3649" s="100"/>
      <c r="D3649" s="105" t="str">
        <f>IF(OR(Historique!$B3649="",Historique!$C3649=""),"",IF(IFERROR(COUNTIF(INDEX(Données!$E$2:$Z$100,0,MATCH(Historique!$B3649,Données!$E$1:$Z$1,0)),Historique!$C3649),0)&gt;0,"OK","⚠ ERREUR"))</f>
        <v/>
      </c>
      <c r="F3649" s="148" t="b">
        <v>0</v>
      </c>
      <c r="J3649" s="2" t="str">
        <f>IF(B3649="","",_xlfn.XLOOKUP(B3649,Données!$P$2:$P$11,Données!$Q$2:$Q$11,""))</f>
        <v/>
      </c>
    </row>
    <row r="3650" spans="1:10" ht="24.75" customHeight="1" x14ac:dyDescent="0.25">
      <c r="A3650" s="100"/>
      <c r="B3650" s="100"/>
      <c r="C3650" s="100"/>
      <c r="D3650" s="105" t="str">
        <f>IF(OR(Historique!$B3650="",Historique!$C3650=""),"",IF(IFERROR(COUNTIF(INDEX(Données!$E$2:$Z$100,0,MATCH(Historique!$B3650,Données!$E$1:$Z$1,0)),Historique!$C3650),0)&gt;0,"OK","⚠ ERREUR"))</f>
        <v/>
      </c>
      <c r="F3650" s="148" t="b">
        <v>0</v>
      </c>
      <c r="J3650" s="2" t="str">
        <f>IF(B3650="","",_xlfn.XLOOKUP(B3650,Données!$P$2:$P$11,Données!$Q$2:$Q$11,""))</f>
        <v/>
      </c>
    </row>
    <row r="3651" spans="1:10" ht="24.75" customHeight="1" x14ac:dyDescent="0.25">
      <c r="A3651" s="100"/>
      <c r="B3651" s="100"/>
      <c r="C3651" s="100"/>
      <c r="D3651" s="105" t="str">
        <f>IF(OR(Historique!$B3651="",Historique!$C3651=""),"",IF(IFERROR(COUNTIF(INDEX(Données!$E$2:$Z$100,0,MATCH(Historique!$B3651,Données!$E$1:$Z$1,0)),Historique!$C3651),0)&gt;0,"OK","⚠ ERREUR"))</f>
        <v/>
      </c>
      <c r="F3651" s="148" t="b">
        <v>0</v>
      </c>
      <c r="J3651" s="2" t="str">
        <f>IF(B3651="","",_xlfn.XLOOKUP(B3651,Données!$P$2:$P$11,Données!$Q$2:$Q$11,""))</f>
        <v/>
      </c>
    </row>
    <row r="3652" spans="1:10" ht="24.75" customHeight="1" x14ac:dyDescent="0.25">
      <c r="A3652" s="100"/>
      <c r="B3652" s="100"/>
      <c r="C3652" s="100"/>
      <c r="D3652" s="105" t="str">
        <f>IF(OR(Historique!$B3652="",Historique!$C3652=""),"",IF(IFERROR(COUNTIF(INDEX(Données!$E$2:$Z$100,0,MATCH(Historique!$B3652,Données!$E$1:$Z$1,0)),Historique!$C3652),0)&gt;0,"OK","⚠ ERREUR"))</f>
        <v/>
      </c>
      <c r="F3652" s="148" t="b">
        <v>0</v>
      </c>
      <c r="J3652" s="2" t="str">
        <f>IF(B3652="","",_xlfn.XLOOKUP(B3652,Données!$P$2:$P$11,Données!$Q$2:$Q$11,""))</f>
        <v/>
      </c>
    </row>
    <row r="3653" spans="1:10" ht="24.75" customHeight="1" x14ac:dyDescent="0.25">
      <c r="A3653" s="100"/>
      <c r="B3653" s="100"/>
      <c r="C3653" s="100"/>
      <c r="D3653" s="105" t="str">
        <f>IF(OR(Historique!$B3653="",Historique!$C3653=""),"",IF(IFERROR(COUNTIF(INDEX(Données!$E$2:$Z$100,0,MATCH(Historique!$B3653,Données!$E$1:$Z$1,0)),Historique!$C3653),0)&gt;0,"OK","⚠ ERREUR"))</f>
        <v/>
      </c>
      <c r="F3653" s="148" t="b">
        <v>0</v>
      </c>
      <c r="J3653" s="2" t="str">
        <f>IF(B3653="","",_xlfn.XLOOKUP(B3653,Données!$P$2:$P$11,Données!$Q$2:$Q$11,""))</f>
        <v/>
      </c>
    </row>
    <row r="3654" spans="1:10" ht="24.75" customHeight="1" x14ac:dyDescent="0.25">
      <c r="A3654" s="100"/>
      <c r="B3654" s="100"/>
      <c r="C3654" s="100"/>
      <c r="D3654" s="105" t="str">
        <f>IF(OR(Historique!$B3654="",Historique!$C3654=""),"",IF(IFERROR(COUNTIF(INDEX(Données!$E$2:$Z$100,0,MATCH(Historique!$B3654,Données!$E$1:$Z$1,0)),Historique!$C3654),0)&gt;0,"OK","⚠ ERREUR"))</f>
        <v/>
      </c>
      <c r="F3654" s="148" t="b">
        <v>0</v>
      </c>
      <c r="J3654" s="2" t="str">
        <f>IF(B3654="","",_xlfn.XLOOKUP(B3654,Données!$P$2:$P$11,Données!$Q$2:$Q$11,""))</f>
        <v/>
      </c>
    </row>
    <row r="3655" spans="1:10" ht="24.75" customHeight="1" x14ac:dyDescent="0.25">
      <c r="A3655" s="100"/>
      <c r="B3655" s="100"/>
      <c r="C3655" s="100"/>
      <c r="D3655" s="105" t="str">
        <f>IF(OR(Historique!$B3655="",Historique!$C3655=""),"",IF(IFERROR(COUNTIF(INDEX(Données!$E$2:$Z$100,0,MATCH(Historique!$B3655,Données!$E$1:$Z$1,0)),Historique!$C3655),0)&gt;0,"OK","⚠ ERREUR"))</f>
        <v/>
      </c>
      <c r="F3655" s="148" t="b">
        <v>0</v>
      </c>
      <c r="J3655" s="2" t="str">
        <f>IF(B3655="","",_xlfn.XLOOKUP(B3655,Données!$P$2:$P$11,Données!$Q$2:$Q$11,""))</f>
        <v/>
      </c>
    </row>
    <row r="3656" spans="1:10" ht="24.75" customHeight="1" x14ac:dyDescent="0.25">
      <c r="A3656" s="100"/>
      <c r="B3656" s="100"/>
      <c r="C3656" s="100"/>
      <c r="D3656" s="105" t="str">
        <f>IF(OR(Historique!$B3656="",Historique!$C3656=""),"",IF(IFERROR(COUNTIF(INDEX(Données!$E$2:$Z$100,0,MATCH(Historique!$B3656,Données!$E$1:$Z$1,0)),Historique!$C3656),0)&gt;0,"OK","⚠ ERREUR"))</f>
        <v/>
      </c>
      <c r="F3656" s="148" t="b">
        <v>0</v>
      </c>
      <c r="J3656" s="2" t="str">
        <f>IF(B3656="","",_xlfn.XLOOKUP(B3656,Données!$P$2:$P$11,Données!$Q$2:$Q$11,""))</f>
        <v/>
      </c>
    </row>
    <row r="3657" spans="1:10" ht="24.75" customHeight="1" x14ac:dyDescent="0.25">
      <c r="A3657" s="100"/>
      <c r="B3657" s="100"/>
      <c r="C3657" s="100"/>
      <c r="D3657" s="105" t="str">
        <f>IF(OR(Historique!$B3657="",Historique!$C3657=""),"",IF(IFERROR(COUNTIF(INDEX(Données!$E$2:$Z$100,0,MATCH(Historique!$B3657,Données!$E$1:$Z$1,0)),Historique!$C3657),0)&gt;0,"OK","⚠ ERREUR"))</f>
        <v/>
      </c>
      <c r="F3657" s="148" t="b">
        <v>0</v>
      </c>
      <c r="J3657" s="2" t="str">
        <f>IF(B3657="","",_xlfn.XLOOKUP(B3657,Données!$P$2:$P$11,Données!$Q$2:$Q$11,""))</f>
        <v/>
      </c>
    </row>
    <row r="3658" spans="1:10" ht="24.75" customHeight="1" x14ac:dyDescent="0.25">
      <c r="A3658" s="100"/>
      <c r="B3658" s="100"/>
      <c r="C3658" s="100"/>
      <c r="D3658" s="105" t="str">
        <f>IF(OR(Historique!$B3658="",Historique!$C3658=""),"",IF(IFERROR(COUNTIF(INDEX(Données!$E$2:$Z$100,0,MATCH(Historique!$B3658,Données!$E$1:$Z$1,0)),Historique!$C3658),0)&gt;0,"OK","⚠ ERREUR"))</f>
        <v/>
      </c>
      <c r="F3658" s="148" t="b">
        <v>0</v>
      </c>
      <c r="J3658" s="2" t="str">
        <f>IF(B3658="","",_xlfn.XLOOKUP(B3658,Données!$P$2:$P$11,Données!$Q$2:$Q$11,""))</f>
        <v/>
      </c>
    </row>
    <row r="3659" spans="1:10" ht="24.75" customHeight="1" x14ac:dyDescent="0.25">
      <c r="A3659" s="100"/>
      <c r="B3659" s="100"/>
      <c r="C3659" s="100"/>
      <c r="D3659" s="105" t="str">
        <f>IF(OR(Historique!$B3659="",Historique!$C3659=""),"",IF(IFERROR(COUNTIF(INDEX(Données!$E$2:$Z$100,0,MATCH(Historique!$B3659,Données!$E$1:$Z$1,0)),Historique!$C3659),0)&gt;0,"OK","⚠ ERREUR"))</f>
        <v/>
      </c>
      <c r="F3659" s="148" t="b">
        <v>0</v>
      </c>
      <c r="J3659" s="2" t="str">
        <f>IF(B3659="","",_xlfn.XLOOKUP(B3659,Données!$P$2:$P$11,Données!$Q$2:$Q$11,""))</f>
        <v/>
      </c>
    </row>
    <row r="3660" spans="1:10" ht="24.75" customHeight="1" x14ac:dyDescent="0.25">
      <c r="A3660" s="100"/>
      <c r="B3660" s="100"/>
      <c r="C3660" s="100"/>
      <c r="D3660" s="105" t="str">
        <f>IF(OR(Historique!$B3660="",Historique!$C3660=""),"",IF(IFERROR(COUNTIF(INDEX(Données!$E$2:$Z$100,0,MATCH(Historique!$B3660,Données!$E$1:$Z$1,0)),Historique!$C3660),0)&gt;0,"OK","⚠ ERREUR"))</f>
        <v/>
      </c>
      <c r="F3660" s="148" t="b">
        <v>0</v>
      </c>
      <c r="J3660" s="2" t="str">
        <f>IF(B3660="","",_xlfn.XLOOKUP(B3660,Données!$P$2:$P$11,Données!$Q$2:$Q$11,""))</f>
        <v/>
      </c>
    </row>
    <row r="3661" spans="1:10" ht="24.75" customHeight="1" x14ac:dyDescent="0.25">
      <c r="A3661" s="100"/>
      <c r="B3661" s="100"/>
      <c r="C3661" s="100"/>
      <c r="D3661" s="105" t="str">
        <f>IF(OR(Historique!$B3661="",Historique!$C3661=""),"",IF(IFERROR(COUNTIF(INDEX(Données!$E$2:$Z$100,0,MATCH(Historique!$B3661,Données!$E$1:$Z$1,0)),Historique!$C3661),0)&gt;0,"OK","⚠ ERREUR"))</f>
        <v/>
      </c>
      <c r="F3661" s="148" t="b">
        <v>0</v>
      </c>
      <c r="J3661" s="2" t="str">
        <f>IF(B3661="","",_xlfn.XLOOKUP(B3661,Données!$P$2:$P$11,Données!$Q$2:$Q$11,""))</f>
        <v/>
      </c>
    </row>
    <row r="3662" spans="1:10" ht="24.75" customHeight="1" x14ac:dyDescent="0.25">
      <c r="A3662" s="100"/>
      <c r="B3662" s="100"/>
      <c r="C3662" s="100"/>
      <c r="D3662" s="105" t="str">
        <f>IF(OR(Historique!$B3662="",Historique!$C3662=""),"",IF(IFERROR(COUNTIF(INDEX(Données!$E$2:$Z$100,0,MATCH(Historique!$B3662,Données!$E$1:$Z$1,0)),Historique!$C3662),0)&gt;0,"OK","⚠ ERREUR"))</f>
        <v/>
      </c>
      <c r="F3662" s="148" t="b">
        <v>0</v>
      </c>
      <c r="J3662" s="2" t="str">
        <f>IF(B3662="","",_xlfn.XLOOKUP(B3662,Données!$P$2:$P$11,Données!$Q$2:$Q$11,""))</f>
        <v/>
      </c>
    </row>
    <row r="3663" spans="1:10" ht="24.75" customHeight="1" x14ac:dyDescent="0.25">
      <c r="A3663" s="100"/>
      <c r="B3663" s="100"/>
      <c r="C3663" s="100"/>
      <c r="D3663" s="105" t="str">
        <f>IF(OR(Historique!$B3663="",Historique!$C3663=""),"",IF(IFERROR(COUNTIF(INDEX(Données!$E$2:$Z$100,0,MATCH(Historique!$B3663,Données!$E$1:$Z$1,0)),Historique!$C3663),0)&gt;0,"OK","⚠ ERREUR"))</f>
        <v/>
      </c>
      <c r="F3663" s="148" t="b">
        <v>0</v>
      </c>
      <c r="J3663" s="2" t="str">
        <f>IF(B3663="","",_xlfn.XLOOKUP(B3663,Données!$P$2:$P$11,Données!$Q$2:$Q$11,""))</f>
        <v/>
      </c>
    </row>
    <row r="3664" spans="1:10" ht="24.75" customHeight="1" x14ac:dyDescent="0.25">
      <c r="A3664" s="100"/>
      <c r="B3664" s="100"/>
      <c r="C3664" s="100"/>
      <c r="D3664" s="105" t="str">
        <f>IF(OR(Historique!$B3664="",Historique!$C3664=""),"",IF(IFERROR(COUNTIF(INDEX(Données!$E$2:$Z$100,0,MATCH(Historique!$B3664,Données!$E$1:$Z$1,0)),Historique!$C3664),0)&gt;0,"OK","⚠ ERREUR"))</f>
        <v/>
      </c>
      <c r="F3664" s="148" t="b">
        <v>0</v>
      </c>
      <c r="J3664" s="2" t="str">
        <f>IF(B3664="","",_xlfn.XLOOKUP(B3664,Données!$P$2:$P$11,Données!$Q$2:$Q$11,""))</f>
        <v/>
      </c>
    </row>
    <row r="3665" spans="1:10" ht="24.75" customHeight="1" x14ac:dyDescent="0.25">
      <c r="A3665" s="100"/>
      <c r="B3665" s="100"/>
      <c r="C3665" s="100"/>
      <c r="D3665" s="105" t="str">
        <f>IF(OR(Historique!$B3665="",Historique!$C3665=""),"",IF(IFERROR(COUNTIF(INDEX(Données!$E$2:$Z$100,0,MATCH(Historique!$B3665,Données!$E$1:$Z$1,0)),Historique!$C3665),0)&gt;0,"OK","⚠ ERREUR"))</f>
        <v/>
      </c>
      <c r="F3665" s="148" t="b">
        <v>0</v>
      </c>
      <c r="J3665" s="2" t="str">
        <f>IF(B3665="","",_xlfn.XLOOKUP(B3665,Données!$P$2:$P$11,Données!$Q$2:$Q$11,""))</f>
        <v/>
      </c>
    </row>
    <row r="3666" spans="1:10" ht="24.75" customHeight="1" x14ac:dyDescent="0.25">
      <c r="A3666" s="100"/>
      <c r="B3666" s="100"/>
      <c r="C3666" s="100"/>
      <c r="D3666" s="105" t="str">
        <f>IF(OR(Historique!$B3666="",Historique!$C3666=""),"",IF(IFERROR(COUNTIF(INDEX(Données!$E$2:$Z$100,0,MATCH(Historique!$B3666,Données!$E$1:$Z$1,0)),Historique!$C3666),0)&gt;0,"OK","⚠ ERREUR"))</f>
        <v/>
      </c>
      <c r="F3666" s="148" t="b">
        <v>0</v>
      </c>
      <c r="J3666" s="2" t="str">
        <f>IF(B3666="","",_xlfn.XLOOKUP(B3666,Données!$P$2:$P$11,Données!$Q$2:$Q$11,""))</f>
        <v/>
      </c>
    </row>
    <row r="3667" spans="1:10" ht="24.75" customHeight="1" x14ac:dyDescent="0.25">
      <c r="A3667" s="100"/>
      <c r="B3667" s="100"/>
      <c r="C3667" s="100"/>
      <c r="D3667" s="105" t="str">
        <f>IF(OR(Historique!$B3667="",Historique!$C3667=""),"",IF(IFERROR(COUNTIF(INDEX(Données!$E$2:$Z$100,0,MATCH(Historique!$B3667,Données!$E$1:$Z$1,0)),Historique!$C3667),0)&gt;0,"OK","⚠ ERREUR"))</f>
        <v/>
      </c>
      <c r="F3667" s="148" t="b">
        <v>0</v>
      </c>
      <c r="J3667" s="2" t="str">
        <f>IF(B3667="","",_xlfn.XLOOKUP(B3667,Données!$P$2:$P$11,Données!$Q$2:$Q$11,""))</f>
        <v/>
      </c>
    </row>
    <row r="3668" spans="1:10" ht="24.75" customHeight="1" x14ac:dyDescent="0.25">
      <c r="A3668" s="100"/>
      <c r="B3668" s="100"/>
      <c r="C3668" s="100"/>
      <c r="D3668" s="105" t="str">
        <f>IF(OR(Historique!$B3668="",Historique!$C3668=""),"",IF(IFERROR(COUNTIF(INDEX(Données!$E$2:$Z$100,0,MATCH(Historique!$B3668,Données!$E$1:$Z$1,0)),Historique!$C3668),0)&gt;0,"OK","⚠ ERREUR"))</f>
        <v/>
      </c>
      <c r="F3668" s="148" t="b">
        <v>0</v>
      </c>
      <c r="J3668" s="2" t="str">
        <f>IF(B3668="","",_xlfn.XLOOKUP(B3668,Données!$P$2:$P$11,Données!$Q$2:$Q$11,""))</f>
        <v/>
      </c>
    </row>
    <row r="3669" spans="1:10" ht="24.75" customHeight="1" x14ac:dyDescent="0.25">
      <c r="A3669" s="100"/>
      <c r="B3669" s="100"/>
      <c r="C3669" s="100"/>
      <c r="D3669" s="105" t="str">
        <f>IF(OR(Historique!$B3669="",Historique!$C3669=""),"",IF(IFERROR(COUNTIF(INDEX(Données!$E$2:$Z$100,0,MATCH(Historique!$B3669,Données!$E$1:$Z$1,0)),Historique!$C3669),0)&gt;0,"OK","⚠ ERREUR"))</f>
        <v/>
      </c>
      <c r="F3669" s="148" t="b">
        <v>0</v>
      </c>
      <c r="J3669" s="2" t="str">
        <f>IF(B3669="","",_xlfn.XLOOKUP(B3669,Données!$P$2:$P$11,Données!$Q$2:$Q$11,""))</f>
        <v/>
      </c>
    </row>
    <row r="3670" spans="1:10" ht="24.75" customHeight="1" x14ac:dyDescent="0.25">
      <c r="A3670" s="100"/>
      <c r="B3670" s="100"/>
      <c r="C3670" s="100"/>
      <c r="D3670" s="105" t="str">
        <f>IF(OR(Historique!$B3670="",Historique!$C3670=""),"",IF(IFERROR(COUNTIF(INDEX(Données!$E$2:$Z$100,0,MATCH(Historique!$B3670,Données!$E$1:$Z$1,0)),Historique!$C3670),0)&gt;0,"OK","⚠ ERREUR"))</f>
        <v/>
      </c>
      <c r="F3670" s="148" t="b">
        <v>0</v>
      </c>
      <c r="J3670" s="2" t="str">
        <f>IF(B3670="","",_xlfn.XLOOKUP(B3670,Données!$P$2:$P$11,Données!$Q$2:$Q$11,""))</f>
        <v/>
      </c>
    </row>
    <row r="3671" spans="1:10" ht="24.75" customHeight="1" x14ac:dyDescent="0.25">
      <c r="A3671" s="100"/>
      <c r="B3671" s="100"/>
      <c r="C3671" s="100"/>
      <c r="D3671" s="105" t="str">
        <f>IF(OR(Historique!$B3671="",Historique!$C3671=""),"",IF(IFERROR(COUNTIF(INDEX(Données!$E$2:$Z$100,0,MATCH(Historique!$B3671,Données!$E$1:$Z$1,0)),Historique!$C3671),0)&gt;0,"OK","⚠ ERREUR"))</f>
        <v/>
      </c>
      <c r="F3671" s="148" t="b">
        <v>0</v>
      </c>
      <c r="J3671" s="2" t="str">
        <f>IF(B3671="","",_xlfn.XLOOKUP(B3671,Données!$P$2:$P$11,Données!$Q$2:$Q$11,""))</f>
        <v/>
      </c>
    </row>
    <row r="3672" spans="1:10" ht="24.75" customHeight="1" x14ac:dyDescent="0.25">
      <c r="A3672" s="100"/>
      <c r="B3672" s="100"/>
      <c r="C3672" s="100"/>
      <c r="D3672" s="105" t="str">
        <f>IF(OR(Historique!$B3672="",Historique!$C3672=""),"",IF(IFERROR(COUNTIF(INDEX(Données!$E$2:$Z$100,0,MATCH(Historique!$B3672,Données!$E$1:$Z$1,0)),Historique!$C3672),0)&gt;0,"OK","⚠ ERREUR"))</f>
        <v/>
      </c>
      <c r="F3672" s="148" t="b">
        <v>0</v>
      </c>
      <c r="J3672" s="2" t="str">
        <f>IF(B3672="","",_xlfn.XLOOKUP(B3672,Données!$P$2:$P$11,Données!$Q$2:$Q$11,""))</f>
        <v/>
      </c>
    </row>
    <row r="3673" spans="1:10" ht="24.75" customHeight="1" x14ac:dyDescent="0.25">
      <c r="A3673" s="100"/>
      <c r="B3673" s="100"/>
      <c r="C3673" s="100"/>
      <c r="D3673" s="105" t="str">
        <f>IF(OR(Historique!$B3673="",Historique!$C3673=""),"",IF(IFERROR(COUNTIF(INDEX(Données!$E$2:$Z$100,0,MATCH(Historique!$B3673,Données!$E$1:$Z$1,0)),Historique!$C3673),0)&gt;0,"OK","⚠ ERREUR"))</f>
        <v/>
      </c>
      <c r="F3673" s="148" t="b">
        <v>0</v>
      </c>
      <c r="J3673" s="2" t="str">
        <f>IF(B3673="","",_xlfn.XLOOKUP(B3673,Données!$P$2:$P$11,Données!$Q$2:$Q$11,""))</f>
        <v/>
      </c>
    </row>
    <row r="3674" spans="1:10" ht="24.75" customHeight="1" x14ac:dyDescent="0.25">
      <c r="A3674" s="100"/>
      <c r="B3674" s="100"/>
      <c r="C3674" s="100"/>
      <c r="D3674" s="105" t="str">
        <f>IF(OR(Historique!$B3674="",Historique!$C3674=""),"",IF(IFERROR(COUNTIF(INDEX(Données!$E$2:$Z$100,0,MATCH(Historique!$B3674,Données!$E$1:$Z$1,0)),Historique!$C3674),0)&gt;0,"OK","⚠ ERREUR"))</f>
        <v/>
      </c>
      <c r="F3674" s="148" t="b">
        <v>0</v>
      </c>
      <c r="J3674" s="2" t="str">
        <f>IF(B3674="","",_xlfn.XLOOKUP(B3674,Données!$P$2:$P$11,Données!$Q$2:$Q$11,""))</f>
        <v/>
      </c>
    </row>
    <row r="3675" spans="1:10" ht="24.75" customHeight="1" x14ac:dyDescent="0.25">
      <c r="A3675" s="100"/>
      <c r="B3675" s="100"/>
      <c r="C3675" s="100"/>
      <c r="D3675" s="105" t="str">
        <f>IF(OR(Historique!$B3675="",Historique!$C3675=""),"",IF(IFERROR(COUNTIF(INDEX(Données!$E$2:$Z$100,0,MATCH(Historique!$B3675,Données!$E$1:$Z$1,0)),Historique!$C3675),0)&gt;0,"OK","⚠ ERREUR"))</f>
        <v/>
      </c>
      <c r="F3675" s="148" t="b">
        <v>0</v>
      </c>
      <c r="J3675" s="2" t="str">
        <f>IF(B3675="","",_xlfn.XLOOKUP(B3675,Données!$P$2:$P$11,Données!$Q$2:$Q$11,""))</f>
        <v/>
      </c>
    </row>
    <row r="3676" spans="1:10" ht="24.75" customHeight="1" x14ac:dyDescent="0.25">
      <c r="A3676" s="100"/>
      <c r="B3676" s="100"/>
      <c r="C3676" s="100"/>
      <c r="D3676" s="105" t="str">
        <f>IF(OR(Historique!$B3676="",Historique!$C3676=""),"",IF(IFERROR(COUNTIF(INDEX(Données!$E$2:$Z$100,0,MATCH(Historique!$B3676,Données!$E$1:$Z$1,0)),Historique!$C3676),0)&gt;0,"OK","⚠ ERREUR"))</f>
        <v/>
      </c>
      <c r="F3676" s="148" t="b">
        <v>0</v>
      </c>
      <c r="J3676" s="2" t="str">
        <f>IF(B3676="","",_xlfn.XLOOKUP(B3676,Données!$P$2:$P$11,Données!$Q$2:$Q$11,""))</f>
        <v/>
      </c>
    </row>
    <row r="3677" spans="1:10" ht="24.75" customHeight="1" x14ac:dyDescent="0.25">
      <c r="A3677" s="100"/>
      <c r="B3677" s="100"/>
      <c r="C3677" s="100"/>
      <c r="D3677" s="105" t="str">
        <f>IF(OR(Historique!$B3677="",Historique!$C3677=""),"",IF(IFERROR(COUNTIF(INDEX(Données!$E$2:$Z$100,0,MATCH(Historique!$B3677,Données!$E$1:$Z$1,0)),Historique!$C3677),0)&gt;0,"OK","⚠ ERREUR"))</f>
        <v/>
      </c>
      <c r="F3677" s="148" t="b">
        <v>0</v>
      </c>
      <c r="J3677" s="2" t="str">
        <f>IF(B3677="","",_xlfn.XLOOKUP(B3677,Données!$P$2:$P$11,Données!$Q$2:$Q$11,""))</f>
        <v/>
      </c>
    </row>
    <row r="3678" spans="1:10" ht="24.75" customHeight="1" x14ac:dyDescent="0.25">
      <c r="A3678" s="100"/>
      <c r="B3678" s="100"/>
      <c r="C3678" s="100"/>
      <c r="D3678" s="105" t="str">
        <f>IF(OR(Historique!$B3678="",Historique!$C3678=""),"",IF(IFERROR(COUNTIF(INDEX(Données!$E$2:$Z$100,0,MATCH(Historique!$B3678,Données!$E$1:$Z$1,0)),Historique!$C3678),0)&gt;0,"OK","⚠ ERREUR"))</f>
        <v/>
      </c>
      <c r="F3678" s="148" t="b">
        <v>0</v>
      </c>
      <c r="J3678" s="2" t="str">
        <f>IF(B3678="","",_xlfn.XLOOKUP(B3678,Données!$P$2:$P$11,Données!$Q$2:$Q$11,""))</f>
        <v/>
      </c>
    </row>
    <row r="3679" spans="1:10" ht="24.75" customHeight="1" x14ac:dyDescent="0.25">
      <c r="A3679" s="100"/>
      <c r="B3679" s="100"/>
      <c r="C3679" s="100"/>
      <c r="D3679" s="105" t="str">
        <f>IF(OR(Historique!$B3679="",Historique!$C3679=""),"",IF(IFERROR(COUNTIF(INDEX(Données!$E$2:$Z$100,0,MATCH(Historique!$B3679,Données!$E$1:$Z$1,0)),Historique!$C3679),0)&gt;0,"OK","⚠ ERREUR"))</f>
        <v/>
      </c>
      <c r="F3679" s="148" t="b">
        <v>0</v>
      </c>
      <c r="J3679" s="2" t="str">
        <f>IF(B3679="","",_xlfn.XLOOKUP(B3679,Données!$P$2:$P$11,Données!$Q$2:$Q$11,""))</f>
        <v/>
      </c>
    </row>
    <row r="3680" spans="1:10" ht="24.75" customHeight="1" x14ac:dyDescent="0.25">
      <c r="A3680" s="100"/>
      <c r="B3680" s="100"/>
      <c r="C3680" s="100"/>
      <c r="D3680" s="105" t="str">
        <f>IF(OR(Historique!$B3680="",Historique!$C3680=""),"",IF(IFERROR(COUNTIF(INDEX(Données!$E$2:$Z$100,0,MATCH(Historique!$B3680,Données!$E$1:$Z$1,0)),Historique!$C3680),0)&gt;0,"OK","⚠ ERREUR"))</f>
        <v/>
      </c>
      <c r="F3680" s="148" t="b">
        <v>0</v>
      </c>
      <c r="J3680" s="2" t="str">
        <f>IF(B3680="","",_xlfn.XLOOKUP(B3680,Données!$P$2:$P$11,Données!$Q$2:$Q$11,""))</f>
        <v/>
      </c>
    </row>
    <row r="3681" spans="1:10" ht="24.75" customHeight="1" x14ac:dyDescent="0.25">
      <c r="A3681" s="100"/>
      <c r="B3681" s="100"/>
      <c r="C3681" s="100"/>
      <c r="D3681" s="105" t="str">
        <f>IF(OR(Historique!$B3681="",Historique!$C3681=""),"",IF(IFERROR(COUNTIF(INDEX(Données!$E$2:$Z$100,0,MATCH(Historique!$B3681,Données!$E$1:$Z$1,0)),Historique!$C3681),0)&gt;0,"OK","⚠ ERREUR"))</f>
        <v/>
      </c>
      <c r="F3681" s="148" t="b">
        <v>0</v>
      </c>
      <c r="J3681" s="2" t="str">
        <f>IF(B3681="","",_xlfn.XLOOKUP(B3681,Données!$P$2:$P$11,Données!$Q$2:$Q$11,""))</f>
        <v/>
      </c>
    </row>
    <row r="3682" spans="1:10" ht="24.75" customHeight="1" x14ac:dyDescent="0.25">
      <c r="A3682" s="100"/>
      <c r="B3682" s="100"/>
      <c r="C3682" s="100"/>
      <c r="D3682" s="105" t="str">
        <f>IF(OR(Historique!$B3682="",Historique!$C3682=""),"",IF(IFERROR(COUNTIF(INDEX(Données!$E$2:$Z$100,0,MATCH(Historique!$B3682,Données!$E$1:$Z$1,0)),Historique!$C3682),0)&gt;0,"OK","⚠ ERREUR"))</f>
        <v/>
      </c>
      <c r="F3682" s="148" t="b">
        <v>0</v>
      </c>
      <c r="J3682" s="2" t="str">
        <f>IF(B3682="","",_xlfn.XLOOKUP(B3682,Données!$P$2:$P$11,Données!$Q$2:$Q$11,""))</f>
        <v/>
      </c>
    </row>
    <row r="3683" spans="1:10" ht="24.75" customHeight="1" x14ac:dyDescent="0.25">
      <c r="A3683" s="100"/>
      <c r="B3683" s="100"/>
      <c r="C3683" s="100"/>
      <c r="D3683" s="105" t="str">
        <f>IF(OR(Historique!$B3683="",Historique!$C3683=""),"",IF(IFERROR(COUNTIF(INDEX(Données!$E$2:$Z$100,0,MATCH(Historique!$B3683,Données!$E$1:$Z$1,0)),Historique!$C3683),0)&gt;0,"OK","⚠ ERREUR"))</f>
        <v/>
      </c>
      <c r="F3683" s="148" t="b">
        <v>0</v>
      </c>
      <c r="J3683" s="2" t="str">
        <f>IF(B3683="","",_xlfn.XLOOKUP(B3683,Données!$P$2:$P$11,Données!$Q$2:$Q$11,""))</f>
        <v/>
      </c>
    </row>
    <row r="3684" spans="1:10" ht="24.75" customHeight="1" x14ac:dyDescent="0.25">
      <c r="A3684" s="100"/>
      <c r="B3684" s="100"/>
      <c r="C3684" s="100"/>
      <c r="D3684" s="105" t="str">
        <f>IF(OR(Historique!$B3684="",Historique!$C3684=""),"",IF(IFERROR(COUNTIF(INDEX(Données!$E$2:$Z$100,0,MATCH(Historique!$B3684,Données!$E$1:$Z$1,0)),Historique!$C3684),0)&gt;0,"OK","⚠ ERREUR"))</f>
        <v/>
      </c>
      <c r="F3684" s="148" t="b">
        <v>0</v>
      </c>
      <c r="J3684" s="2" t="str">
        <f>IF(B3684="","",_xlfn.XLOOKUP(B3684,Données!$P$2:$P$11,Données!$Q$2:$Q$11,""))</f>
        <v/>
      </c>
    </row>
    <row r="3685" spans="1:10" ht="24.75" customHeight="1" x14ac:dyDescent="0.25">
      <c r="A3685" s="100"/>
      <c r="B3685" s="100"/>
      <c r="C3685" s="100"/>
      <c r="D3685" s="105" t="str">
        <f>IF(OR(Historique!$B3685="",Historique!$C3685=""),"",IF(IFERROR(COUNTIF(INDEX(Données!$E$2:$Z$100,0,MATCH(Historique!$B3685,Données!$E$1:$Z$1,0)),Historique!$C3685),0)&gt;0,"OK","⚠ ERREUR"))</f>
        <v/>
      </c>
      <c r="F3685" s="148" t="b">
        <v>0</v>
      </c>
      <c r="J3685" s="2" t="str">
        <f>IF(B3685="","",_xlfn.XLOOKUP(B3685,Données!$P$2:$P$11,Données!$Q$2:$Q$11,""))</f>
        <v/>
      </c>
    </row>
    <row r="3686" spans="1:10" ht="24.75" customHeight="1" x14ac:dyDescent="0.25">
      <c r="A3686" s="100"/>
      <c r="B3686" s="100"/>
      <c r="C3686" s="100"/>
      <c r="D3686" s="105" t="str">
        <f>IF(OR(Historique!$B3686="",Historique!$C3686=""),"",IF(IFERROR(COUNTIF(INDEX(Données!$E$2:$Z$100,0,MATCH(Historique!$B3686,Données!$E$1:$Z$1,0)),Historique!$C3686),0)&gt;0,"OK","⚠ ERREUR"))</f>
        <v/>
      </c>
      <c r="F3686" s="148" t="b">
        <v>0</v>
      </c>
      <c r="J3686" s="2" t="str">
        <f>IF(B3686="","",_xlfn.XLOOKUP(B3686,Données!$P$2:$P$11,Données!$Q$2:$Q$11,""))</f>
        <v/>
      </c>
    </row>
    <row r="3687" spans="1:10" ht="24.75" customHeight="1" x14ac:dyDescent="0.25">
      <c r="A3687" s="100"/>
      <c r="B3687" s="100"/>
      <c r="C3687" s="100"/>
      <c r="D3687" s="105" t="str">
        <f>IF(OR(Historique!$B3687="",Historique!$C3687=""),"",IF(IFERROR(COUNTIF(INDEX(Données!$E$2:$Z$100,0,MATCH(Historique!$B3687,Données!$E$1:$Z$1,0)),Historique!$C3687),0)&gt;0,"OK","⚠ ERREUR"))</f>
        <v/>
      </c>
      <c r="F3687" s="148" t="b">
        <v>0</v>
      </c>
      <c r="J3687" s="2" t="str">
        <f>IF(B3687="","",_xlfn.XLOOKUP(B3687,Données!$P$2:$P$11,Données!$Q$2:$Q$11,""))</f>
        <v/>
      </c>
    </row>
    <row r="3688" spans="1:10" ht="24.75" customHeight="1" x14ac:dyDescent="0.25">
      <c r="A3688" s="100"/>
      <c r="B3688" s="100"/>
      <c r="C3688" s="100"/>
      <c r="D3688" s="105" t="str">
        <f>IF(OR(Historique!$B3688="",Historique!$C3688=""),"",IF(IFERROR(COUNTIF(INDEX(Données!$E$2:$Z$100,0,MATCH(Historique!$B3688,Données!$E$1:$Z$1,0)),Historique!$C3688),0)&gt;0,"OK","⚠ ERREUR"))</f>
        <v/>
      </c>
      <c r="F3688" s="148" t="b">
        <v>0</v>
      </c>
      <c r="J3688" s="2" t="str">
        <f>IF(B3688="","",_xlfn.XLOOKUP(B3688,Données!$P$2:$P$11,Données!$Q$2:$Q$11,""))</f>
        <v/>
      </c>
    </row>
    <row r="3689" spans="1:10" ht="24.75" customHeight="1" x14ac:dyDescent="0.25">
      <c r="A3689" s="100"/>
      <c r="B3689" s="100"/>
      <c r="C3689" s="100"/>
      <c r="D3689" s="105" t="str">
        <f>IF(OR(Historique!$B3689="",Historique!$C3689=""),"",IF(IFERROR(COUNTIF(INDEX(Données!$E$2:$Z$100,0,MATCH(Historique!$B3689,Données!$E$1:$Z$1,0)),Historique!$C3689),0)&gt;0,"OK","⚠ ERREUR"))</f>
        <v/>
      </c>
      <c r="F3689" s="148" t="b">
        <v>0</v>
      </c>
      <c r="J3689" s="2" t="str">
        <f>IF(B3689="","",_xlfn.XLOOKUP(B3689,Données!$P$2:$P$11,Données!$Q$2:$Q$11,""))</f>
        <v/>
      </c>
    </row>
    <row r="3690" spans="1:10" ht="24.75" customHeight="1" x14ac:dyDescent="0.25">
      <c r="A3690" s="100"/>
      <c r="B3690" s="100"/>
      <c r="C3690" s="100"/>
      <c r="D3690" s="105" t="str">
        <f>IF(OR(Historique!$B3690="",Historique!$C3690=""),"",IF(IFERROR(COUNTIF(INDEX(Données!$E$2:$Z$100,0,MATCH(Historique!$B3690,Données!$E$1:$Z$1,0)),Historique!$C3690),0)&gt;0,"OK","⚠ ERREUR"))</f>
        <v/>
      </c>
      <c r="F3690" s="148" t="b">
        <v>0</v>
      </c>
      <c r="J3690" s="2" t="str">
        <f>IF(B3690="","",_xlfn.XLOOKUP(B3690,Données!$P$2:$P$11,Données!$Q$2:$Q$11,""))</f>
        <v/>
      </c>
    </row>
    <row r="3691" spans="1:10" ht="24.75" customHeight="1" x14ac:dyDescent="0.25">
      <c r="A3691" s="100"/>
      <c r="B3691" s="100"/>
      <c r="C3691" s="100"/>
      <c r="D3691" s="105" t="str">
        <f>IF(OR(Historique!$B3691="",Historique!$C3691=""),"",IF(IFERROR(COUNTIF(INDEX(Données!$E$2:$Z$100,0,MATCH(Historique!$B3691,Données!$E$1:$Z$1,0)),Historique!$C3691),0)&gt;0,"OK","⚠ ERREUR"))</f>
        <v/>
      </c>
      <c r="F3691" s="148" t="b">
        <v>0</v>
      </c>
      <c r="J3691" s="2" t="str">
        <f>IF(B3691="","",_xlfn.XLOOKUP(B3691,Données!$P$2:$P$11,Données!$Q$2:$Q$11,""))</f>
        <v/>
      </c>
    </row>
    <row r="3692" spans="1:10" ht="24.75" customHeight="1" x14ac:dyDescent="0.25">
      <c r="A3692" s="100"/>
      <c r="B3692" s="100"/>
      <c r="C3692" s="100"/>
      <c r="D3692" s="105" t="str">
        <f>IF(OR(Historique!$B3692="",Historique!$C3692=""),"",IF(IFERROR(COUNTIF(INDEX(Données!$E$2:$Z$100,0,MATCH(Historique!$B3692,Données!$E$1:$Z$1,0)),Historique!$C3692),0)&gt;0,"OK","⚠ ERREUR"))</f>
        <v/>
      </c>
      <c r="F3692" s="148" t="b">
        <v>0</v>
      </c>
      <c r="J3692" s="2" t="str">
        <f>IF(B3692="","",_xlfn.XLOOKUP(B3692,Données!$P$2:$P$11,Données!$Q$2:$Q$11,""))</f>
        <v/>
      </c>
    </row>
    <row r="3693" spans="1:10" ht="24.75" customHeight="1" x14ac:dyDescent="0.25">
      <c r="A3693" s="100"/>
      <c r="B3693" s="100"/>
      <c r="C3693" s="100"/>
      <c r="D3693" s="105" t="str">
        <f>IF(OR(Historique!$B3693="",Historique!$C3693=""),"",IF(IFERROR(COUNTIF(INDEX(Données!$E$2:$Z$100,0,MATCH(Historique!$B3693,Données!$E$1:$Z$1,0)),Historique!$C3693),0)&gt;0,"OK","⚠ ERREUR"))</f>
        <v/>
      </c>
      <c r="F3693" s="148" t="b">
        <v>0</v>
      </c>
      <c r="J3693" s="2" t="str">
        <f>IF(B3693="","",_xlfn.XLOOKUP(B3693,Données!$P$2:$P$11,Données!$Q$2:$Q$11,""))</f>
        <v/>
      </c>
    </row>
    <row r="3694" spans="1:10" ht="24.75" customHeight="1" x14ac:dyDescent="0.25">
      <c r="A3694" s="100"/>
      <c r="B3694" s="100"/>
      <c r="C3694" s="100"/>
      <c r="D3694" s="105" t="str">
        <f>IF(OR(Historique!$B3694="",Historique!$C3694=""),"",IF(IFERROR(COUNTIF(INDEX(Données!$E$2:$Z$100,0,MATCH(Historique!$B3694,Données!$E$1:$Z$1,0)),Historique!$C3694),0)&gt;0,"OK","⚠ ERREUR"))</f>
        <v/>
      </c>
      <c r="F3694" s="148" t="b">
        <v>0</v>
      </c>
      <c r="J3694" s="2" t="str">
        <f>IF(B3694="","",_xlfn.XLOOKUP(B3694,Données!$P$2:$P$11,Données!$Q$2:$Q$11,""))</f>
        <v/>
      </c>
    </row>
    <row r="3695" spans="1:10" ht="24.75" customHeight="1" x14ac:dyDescent="0.25">
      <c r="A3695" s="100"/>
      <c r="B3695" s="100"/>
      <c r="C3695" s="100"/>
      <c r="D3695" s="105" t="str">
        <f>IF(OR(Historique!$B3695="",Historique!$C3695=""),"",IF(IFERROR(COUNTIF(INDEX(Données!$E$2:$Z$100,0,MATCH(Historique!$B3695,Données!$E$1:$Z$1,0)),Historique!$C3695),0)&gt;0,"OK","⚠ ERREUR"))</f>
        <v/>
      </c>
      <c r="F3695" s="148" t="b">
        <v>0</v>
      </c>
      <c r="J3695" s="2" t="str">
        <f>IF(B3695="","",_xlfn.XLOOKUP(B3695,Données!$P$2:$P$11,Données!$Q$2:$Q$11,""))</f>
        <v/>
      </c>
    </row>
    <row r="3696" spans="1:10" ht="24.75" customHeight="1" x14ac:dyDescent="0.25">
      <c r="A3696" s="100"/>
      <c r="B3696" s="100"/>
      <c r="C3696" s="100"/>
      <c r="D3696" s="105" t="str">
        <f>IF(OR(Historique!$B3696="",Historique!$C3696=""),"",IF(IFERROR(COUNTIF(INDEX(Données!$E$2:$Z$100,0,MATCH(Historique!$B3696,Données!$E$1:$Z$1,0)),Historique!$C3696),0)&gt;0,"OK","⚠ ERREUR"))</f>
        <v/>
      </c>
      <c r="F3696" s="148" t="b">
        <v>0</v>
      </c>
      <c r="J3696" s="2" t="str">
        <f>IF(B3696="","",_xlfn.XLOOKUP(B3696,Données!$P$2:$P$11,Données!$Q$2:$Q$11,""))</f>
        <v/>
      </c>
    </row>
    <row r="3697" spans="1:10" ht="24.75" customHeight="1" x14ac:dyDescent="0.25">
      <c r="A3697" s="100"/>
      <c r="B3697" s="100"/>
      <c r="C3697" s="100"/>
      <c r="D3697" s="105" t="str">
        <f>IF(OR(Historique!$B3697="",Historique!$C3697=""),"",IF(IFERROR(COUNTIF(INDEX(Données!$E$2:$Z$100,0,MATCH(Historique!$B3697,Données!$E$1:$Z$1,0)),Historique!$C3697),0)&gt;0,"OK","⚠ ERREUR"))</f>
        <v/>
      </c>
      <c r="F3697" s="148" t="b">
        <v>0</v>
      </c>
      <c r="J3697" s="2" t="str">
        <f>IF(B3697="","",_xlfn.XLOOKUP(B3697,Données!$P$2:$P$11,Données!$Q$2:$Q$11,""))</f>
        <v/>
      </c>
    </row>
    <row r="3698" spans="1:10" ht="24.75" customHeight="1" x14ac:dyDescent="0.25">
      <c r="A3698" s="100"/>
      <c r="B3698" s="100"/>
      <c r="C3698" s="100"/>
      <c r="D3698" s="105" t="str">
        <f>IF(OR(Historique!$B3698="",Historique!$C3698=""),"",IF(IFERROR(COUNTIF(INDEX(Données!$E$2:$Z$100,0,MATCH(Historique!$B3698,Données!$E$1:$Z$1,0)),Historique!$C3698),0)&gt;0,"OK","⚠ ERREUR"))</f>
        <v/>
      </c>
      <c r="F3698" s="148" t="b">
        <v>0</v>
      </c>
      <c r="J3698" s="2" t="str">
        <f>IF(B3698="","",_xlfn.XLOOKUP(B3698,Données!$P$2:$P$11,Données!$Q$2:$Q$11,""))</f>
        <v/>
      </c>
    </row>
    <row r="3699" spans="1:10" ht="24.75" customHeight="1" x14ac:dyDescent="0.25">
      <c r="A3699" s="100"/>
      <c r="B3699" s="100"/>
      <c r="C3699" s="100"/>
      <c r="D3699" s="105" t="str">
        <f>IF(OR(Historique!$B3699="",Historique!$C3699=""),"",IF(IFERROR(COUNTIF(INDEX(Données!$E$2:$Z$100,0,MATCH(Historique!$B3699,Données!$E$1:$Z$1,0)),Historique!$C3699),0)&gt;0,"OK","⚠ ERREUR"))</f>
        <v/>
      </c>
      <c r="F3699" s="148" t="b">
        <v>0</v>
      </c>
      <c r="J3699" s="2" t="str">
        <f>IF(B3699="","",_xlfn.XLOOKUP(B3699,Données!$P$2:$P$11,Données!$Q$2:$Q$11,""))</f>
        <v/>
      </c>
    </row>
    <row r="3700" spans="1:10" ht="24.75" customHeight="1" x14ac:dyDescent="0.25">
      <c r="A3700" s="100"/>
      <c r="B3700" s="100"/>
      <c r="C3700" s="100"/>
      <c r="D3700" s="105" t="str">
        <f>IF(OR(Historique!$B3700="",Historique!$C3700=""),"",IF(IFERROR(COUNTIF(INDEX(Données!$E$2:$Z$100,0,MATCH(Historique!$B3700,Données!$E$1:$Z$1,0)),Historique!$C3700),0)&gt;0,"OK","⚠ ERREUR"))</f>
        <v/>
      </c>
      <c r="F3700" s="148" t="b">
        <v>0</v>
      </c>
      <c r="J3700" s="2" t="str">
        <f>IF(B3700="","",_xlfn.XLOOKUP(B3700,Données!$P$2:$P$11,Données!$Q$2:$Q$11,""))</f>
        <v/>
      </c>
    </row>
    <row r="3701" spans="1:10" ht="24.75" customHeight="1" x14ac:dyDescent="0.25">
      <c r="A3701" s="100"/>
      <c r="B3701" s="100"/>
      <c r="C3701" s="100"/>
      <c r="D3701" s="105" t="str">
        <f>IF(OR(Historique!$B3701="",Historique!$C3701=""),"",IF(IFERROR(COUNTIF(INDEX(Données!$E$2:$Z$100,0,MATCH(Historique!$B3701,Données!$E$1:$Z$1,0)),Historique!$C3701),0)&gt;0,"OK","⚠ ERREUR"))</f>
        <v/>
      </c>
      <c r="F3701" s="148" t="b">
        <v>0</v>
      </c>
      <c r="J3701" s="2" t="str">
        <f>IF(B3701="","",_xlfn.XLOOKUP(B3701,Données!$P$2:$P$11,Données!$Q$2:$Q$11,""))</f>
        <v/>
      </c>
    </row>
    <row r="3702" spans="1:10" ht="24.75" customHeight="1" x14ac:dyDescent="0.25">
      <c r="A3702" s="100"/>
      <c r="B3702" s="100"/>
      <c r="C3702" s="100"/>
      <c r="D3702" s="105" t="str">
        <f>IF(OR(Historique!$B3702="",Historique!$C3702=""),"",IF(IFERROR(COUNTIF(INDEX(Données!$E$2:$Z$100,0,MATCH(Historique!$B3702,Données!$E$1:$Z$1,0)),Historique!$C3702),0)&gt;0,"OK","⚠ ERREUR"))</f>
        <v/>
      </c>
      <c r="F3702" s="148" t="b">
        <v>0</v>
      </c>
      <c r="J3702" s="2" t="str">
        <f>IF(B3702="","",_xlfn.XLOOKUP(B3702,Données!$P$2:$P$11,Données!$Q$2:$Q$11,""))</f>
        <v/>
      </c>
    </row>
    <row r="3703" spans="1:10" ht="24.75" customHeight="1" x14ac:dyDescent="0.25">
      <c r="A3703" s="100"/>
      <c r="B3703" s="100"/>
      <c r="C3703" s="100"/>
      <c r="D3703" s="105" t="str">
        <f>IF(OR(Historique!$B3703="",Historique!$C3703=""),"",IF(IFERROR(COUNTIF(INDEX(Données!$E$2:$Z$100,0,MATCH(Historique!$B3703,Données!$E$1:$Z$1,0)),Historique!$C3703),0)&gt;0,"OK","⚠ ERREUR"))</f>
        <v/>
      </c>
      <c r="F3703" s="148" t="b">
        <v>0</v>
      </c>
      <c r="J3703" s="2" t="str">
        <f>IF(B3703="","",_xlfn.XLOOKUP(B3703,Données!$P$2:$P$11,Données!$Q$2:$Q$11,""))</f>
        <v/>
      </c>
    </row>
    <row r="3704" spans="1:10" ht="24.75" customHeight="1" x14ac:dyDescent="0.25">
      <c r="A3704" s="100"/>
      <c r="B3704" s="100"/>
      <c r="C3704" s="100"/>
      <c r="D3704" s="105" t="str">
        <f>IF(OR(Historique!$B3704="",Historique!$C3704=""),"",IF(IFERROR(COUNTIF(INDEX(Données!$E$2:$Z$100,0,MATCH(Historique!$B3704,Données!$E$1:$Z$1,0)),Historique!$C3704),0)&gt;0,"OK","⚠ ERREUR"))</f>
        <v/>
      </c>
      <c r="F3704" s="148" t="b">
        <v>0</v>
      </c>
      <c r="J3704" s="2" t="str">
        <f>IF(B3704="","",_xlfn.XLOOKUP(B3704,Données!$P$2:$P$11,Données!$Q$2:$Q$11,""))</f>
        <v/>
      </c>
    </row>
    <row r="3705" spans="1:10" ht="24.75" customHeight="1" x14ac:dyDescent="0.25">
      <c r="A3705" s="100"/>
      <c r="B3705" s="100"/>
      <c r="C3705" s="100"/>
      <c r="D3705" s="105" t="str">
        <f>IF(OR(Historique!$B3705="",Historique!$C3705=""),"",IF(IFERROR(COUNTIF(INDEX(Données!$E$2:$Z$100,0,MATCH(Historique!$B3705,Données!$E$1:$Z$1,0)),Historique!$C3705),0)&gt;0,"OK","⚠ ERREUR"))</f>
        <v/>
      </c>
      <c r="F3705" s="148" t="b">
        <v>0</v>
      </c>
      <c r="J3705" s="2" t="str">
        <f>IF(B3705="","",_xlfn.XLOOKUP(B3705,Données!$P$2:$P$11,Données!$Q$2:$Q$11,""))</f>
        <v/>
      </c>
    </row>
    <row r="3706" spans="1:10" ht="24.75" customHeight="1" x14ac:dyDescent="0.25">
      <c r="A3706" s="100"/>
      <c r="B3706" s="100"/>
      <c r="C3706" s="100"/>
      <c r="D3706" s="105" t="str">
        <f>IF(OR(Historique!$B3706="",Historique!$C3706=""),"",IF(IFERROR(COUNTIF(INDEX(Données!$E$2:$Z$100,0,MATCH(Historique!$B3706,Données!$E$1:$Z$1,0)),Historique!$C3706),0)&gt;0,"OK","⚠ ERREUR"))</f>
        <v/>
      </c>
      <c r="F3706" s="148" t="b">
        <v>0</v>
      </c>
      <c r="J3706" s="2" t="str">
        <f>IF(B3706="","",_xlfn.XLOOKUP(B3706,Données!$P$2:$P$11,Données!$Q$2:$Q$11,""))</f>
        <v/>
      </c>
    </row>
    <row r="3707" spans="1:10" ht="24.75" customHeight="1" x14ac:dyDescent="0.25">
      <c r="A3707" s="100"/>
      <c r="B3707" s="100"/>
      <c r="C3707" s="100"/>
      <c r="D3707" s="105" t="str">
        <f>IF(OR(Historique!$B3707="",Historique!$C3707=""),"",IF(IFERROR(COUNTIF(INDEX(Données!$E$2:$Z$100,0,MATCH(Historique!$B3707,Données!$E$1:$Z$1,0)),Historique!$C3707),0)&gt;0,"OK","⚠ ERREUR"))</f>
        <v/>
      </c>
      <c r="F3707" s="148" t="b">
        <v>0</v>
      </c>
      <c r="J3707" s="2" t="str">
        <f>IF(B3707="","",_xlfn.XLOOKUP(B3707,Données!$P$2:$P$11,Données!$Q$2:$Q$11,""))</f>
        <v/>
      </c>
    </row>
    <row r="3708" spans="1:10" ht="24.75" customHeight="1" x14ac:dyDescent="0.25">
      <c r="A3708" s="100"/>
      <c r="B3708" s="100"/>
      <c r="C3708" s="100"/>
      <c r="D3708" s="105" t="str">
        <f>IF(OR(Historique!$B3708="",Historique!$C3708=""),"",IF(IFERROR(COUNTIF(INDEX(Données!$E$2:$Z$100,0,MATCH(Historique!$B3708,Données!$E$1:$Z$1,0)),Historique!$C3708),0)&gt;0,"OK","⚠ ERREUR"))</f>
        <v/>
      </c>
      <c r="F3708" s="148" t="b">
        <v>0</v>
      </c>
      <c r="J3708" s="2" t="str">
        <f>IF(B3708="","",_xlfn.XLOOKUP(B3708,Données!$P$2:$P$11,Données!$Q$2:$Q$11,""))</f>
        <v/>
      </c>
    </row>
    <row r="3709" spans="1:10" ht="24.75" customHeight="1" x14ac:dyDescent="0.25">
      <c r="A3709" s="100"/>
      <c r="B3709" s="100"/>
      <c r="C3709" s="100"/>
      <c r="D3709" s="105" t="str">
        <f>IF(OR(Historique!$B3709="",Historique!$C3709=""),"",IF(IFERROR(COUNTIF(INDEX(Données!$E$2:$Z$100,0,MATCH(Historique!$B3709,Données!$E$1:$Z$1,0)),Historique!$C3709),0)&gt;0,"OK","⚠ ERREUR"))</f>
        <v/>
      </c>
      <c r="F3709" s="148" t="b">
        <v>0</v>
      </c>
      <c r="J3709" s="2" t="str">
        <f>IF(B3709="","",_xlfn.XLOOKUP(B3709,Données!$P$2:$P$11,Données!$Q$2:$Q$11,""))</f>
        <v/>
      </c>
    </row>
    <row r="3710" spans="1:10" ht="24.75" customHeight="1" x14ac:dyDescent="0.25">
      <c r="A3710" s="100"/>
      <c r="B3710" s="100"/>
      <c r="C3710" s="100"/>
      <c r="D3710" s="105" t="str">
        <f>IF(OR(Historique!$B3710="",Historique!$C3710=""),"",IF(IFERROR(COUNTIF(INDEX(Données!$E$2:$Z$100,0,MATCH(Historique!$B3710,Données!$E$1:$Z$1,0)),Historique!$C3710),0)&gt;0,"OK","⚠ ERREUR"))</f>
        <v/>
      </c>
      <c r="F3710" s="148" t="b">
        <v>0</v>
      </c>
      <c r="J3710" s="2" t="str">
        <f>IF(B3710="","",_xlfn.XLOOKUP(B3710,Données!$P$2:$P$11,Données!$Q$2:$Q$11,""))</f>
        <v/>
      </c>
    </row>
    <row r="3711" spans="1:10" ht="24.75" customHeight="1" x14ac:dyDescent="0.25">
      <c r="A3711" s="100"/>
      <c r="B3711" s="100"/>
      <c r="C3711" s="100"/>
      <c r="D3711" s="105" t="str">
        <f>IF(OR(Historique!$B3711="",Historique!$C3711=""),"",IF(IFERROR(COUNTIF(INDEX(Données!$E$2:$Z$100,0,MATCH(Historique!$B3711,Données!$E$1:$Z$1,0)),Historique!$C3711),0)&gt;0,"OK","⚠ ERREUR"))</f>
        <v/>
      </c>
      <c r="F3711" s="148" t="b">
        <v>0</v>
      </c>
      <c r="J3711" s="2" t="str">
        <f>IF(B3711="","",_xlfn.XLOOKUP(B3711,Données!$P$2:$P$11,Données!$Q$2:$Q$11,""))</f>
        <v/>
      </c>
    </row>
    <row r="3712" spans="1:10" ht="24.75" customHeight="1" x14ac:dyDescent="0.25">
      <c r="A3712" s="100"/>
      <c r="B3712" s="100"/>
      <c r="C3712" s="100"/>
      <c r="D3712" s="105" t="str">
        <f>IF(OR(Historique!$B3712="",Historique!$C3712=""),"",IF(IFERROR(COUNTIF(INDEX(Données!$E$2:$Z$100,0,MATCH(Historique!$B3712,Données!$E$1:$Z$1,0)),Historique!$C3712),0)&gt;0,"OK","⚠ ERREUR"))</f>
        <v/>
      </c>
      <c r="F3712" s="148" t="b">
        <v>0</v>
      </c>
      <c r="J3712" s="2" t="str">
        <f>IF(B3712="","",_xlfn.XLOOKUP(B3712,Données!$P$2:$P$11,Données!$Q$2:$Q$11,""))</f>
        <v/>
      </c>
    </row>
    <row r="3713" spans="1:10" ht="24.75" customHeight="1" x14ac:dyDescent="0.25">
      <c r="A3713" s="100"/>
      <c r="B3713" s="100"/>
      <c r="C3713" s="100"/>
      <c r="D3713" s="105" t="str">
        <f>IF(OR(Historique!$B3713="",Historique!$C3713=""),"",IF(IFERROR(COUNTIF(INDEX(Données!$E$2:$Z$100,0,MATCH(Historique!$B3713,Données!$E$1:$Z$1,0)),Historique!$C3713),0)&gt;0,"OK","⚠ ERREUR"))</f>
        <v/>
      </c>
      <c r="F3713" s="148" t="b">
        <v>0</v>
      </c>
      <c r="J3713" s="2" t="str">
        <f>IF(B3713="","",_xlfn.XLOOKUP(B3713,Données!$P$2:$P$11,Données!$Q$2:$Q$11,""))</f>
        <v/>
      </c>
    </row>
    <row r="3714" spans="1:10" ht="24.75" customHeight="1" x14ac:dyDescent="0.25">
      <c r="A3714" s="100"/>
      <c r="B3714" s="100"/>
      <c r="C3714" s="100"/>
      <c r="D3714" s="105" t="str">
        <f>IF(OR(Historique!$B3714="",Historique!$C3714=""),"",IF(IFERROR(COUNTIF(INDEX(Données!$E$2:$Z$100,0,MATCH(Historique!$B3714,Données!$E$1:$Z$1,0)),Historique!$C3714),0)&gt;0,"OK","⚠ ERREUR"))</f>
        <v/>
      </c>
      <c r="F3714" s="148" t="b">
        <v>0</v>
      </c>
      <c r="J3714" s="2" t="str">
        <f>IF(B3714="","",_xlfn.XLOOKUP(B3714,Données!$P$2:$P$11,Données!$Q$2:$Q$11,""))</f>
        <v/>
      </c>
    </row>
    <row r="3715" spans="1:10" ht="24.75" customHeight="1" x14ac:dyDescent="0.25">
      <c r="A3715" s="100"/>
      <c r="B3715" s="100"/>
      <c r="C3715" s="100"/>
      <c r="D3715" s="105" t="str">
        <f>IF(OR(Historique!$B3715="",Historique!$C3715=""),"",IF(IFERROR(COUNTIF(INDEX(Données!$E$2:$Z$100,0,MATCH(Historique!$B3715,Données!$E$1:$Z$1,0)),Historique!$C3715),0)&gt;0,"OK","⚠ ERREUR"))</f>
        <v/>
      </c>
      <c r="F3715" s="148" t="b">
        <v>0</v>
      </c>
      <c r="J3715" s="2" t="str">
        <f>IF(B3715="","",_xlfn.XLOOKUP(B3715,Données!$P$2:$P$11,Données!$Q$2:$Q$11,""))</f>
        <v/>
      </c>
    </row>
    <row r="3716" spans="1:10" ht="24.75" customHeight="1" x14ac:dyDescent="0.25">
      <c r="A3716" s="100"/>
      <c r="B3716" s="100"/>
      <c r="C3716" s="100"/>
      <c r="D3716" s="105" t="str">
        <f>IF(OR(Historique!$B3716="",Historique!$C3716=""),"",IF(IFERROR(COUNTIF(INDEX(Données!$E$2:$Z$100,0,MATCH(Historique!$B3716,Données!$E$1:$Z$1,0)),Historique!$C3716),0)&gt;0,"OK","⚠ ERREUR"))</f>
        <v/>
      </c>
      <c r="F3716" s="148" t="b">
        <v>0</v>
      </c>
      <c r="J3716" s="2" t="str">
        <f>IF(B3716="","",_xlfn.XLOOKUP(B3716,Données!$P$2:$P$11,Données!$Q$2:$Q$11,""))</f>
        <v/>
      </c>
    </row>
    <row r="3717" spans="1:10" ht="24.75" customHeight="1" x14ac:dyDescent="0.25">
      <c r="A3717" s="100"/>
      <c r="B3717" s="100"/>
      <c r="C3717" s="100"/>
      <c r="D3717" s="105" t="str">
        <f>IF(OR(Historique!$B3717="",Historique!$C3717=""),"",IF(IFERROR(COUNTIF(INDEX(Données!$E$2:$Z$100,0,MATCH(Historique!$B3717,Données!$E$1:$Z$1,0)),Historique!$C3717),0)&gt;0,"OK","⚠ ERREUR"))</f>
        <v/>
      </c>
      <c r="F3717" s="148" t="b">
        <v>0</v>
      </c>
      <c r="J3717" s="2" t="str">
        <f>IF(B3717="","",_xlfn.XLOOKUP(B3717,Données!$P$2:$P$11,Données!$Q$2:$Q$11,""))</f>
        <v/>
      </c>
    </row>
    <row r="3718" spans="1:10" ht="24.75" customHeight="1" x14ac:dyDescent="0.25">
      <c r="A3718" s="100"/>
      <c r="B3718" s="100"/>
      <c r="C3718" s="100"/>
      <c r="D3718" s="105" t="str">
        <f>IF(OR(Historique!$B3718="",Historique!$C3718=""),"",IF(IFERROR(COUNTIF(INDEX(Données!$E$2:$Z$100,0,MATCH(Historique!$B3718,Données!$E$1:$Z$1,0)),Historique!$C3718),0)&gt;0,"OK","⚠ ERREUR"))</f>
        <v/>
      </c>
      <c r="F3718" s="148" t="b">
        <v>0</v>
      </c>
      <c r="J3718" s="2" t="str">
        <f>IF(B3718="","",_xlfn.XLOOKUP(B3718,Données!$P$2:$P$11,Données!$Q$2:$Q$11,""))</f>
        <v/>
      </c>
    </row>
    <row r="3719" spans="1:10" ht="24.75" customHeight="1" x14ac:dyDescent="0.25">
      <c r="A3719" s="100"/>
      <c r="B3719" s="100"/>
      <c r="C3719" s="100"/>
      <c r="D3719" s="105" t="str">
        <f>IF(OR(Historique!$B3719="",Historique!$C3719=""),"",IF(IFERROR(COUNTIF(INDEX(Données!$E$2:$Z$100,0,MATCH(Historique!$B3719,Données!$E$1:$Z$1,0)),Historique!$C3719),0)&gt;0,"OK","⚠ ERREUR"))</f>
        <v/>
      </c>
      <c r="F3719" s="148" t="b">
        <v>0</v>
      </c>
      <c r="J3719" s="2" t="str">
        <f>IF(B3719="","",_xlfn.XLOOKUP(B3719,Données!$P$2:$P$11,Données!$Q$2:$Q$11,""))</f>
        <v/>
      </c>
    </row>
    <row r="3720" spans="1:10" ht="24.75" customHeight="1" x14ac:dyDescent="0.25">
      <c r="A3720" s="100"/>
      <c r="B3720" s="100"/>
      <c r="C3720" s="100"/>
      <c r="D3720" s="105" t="str">
        <f>IF(OR(Historique!$B3720="",Historique!$C3720=""),"",IF(IFERROR(COUNTIF(INDEX(Données!$E$2:$Z$100,0,MATCH(Historique!$B3720,Données!$E$1:$Z$1,0)),Historique!$C3720),0)&gt;0,"OK","⚠ ERREUR"))</f>
        <v/>
      </c>
      <c r="F3720" s="148" t="b">
        <v>0</v>
      </c>
      <c r="J3720" s="2" t="str">
        <f>IF(B3720="","",_xlfn.XLOOKUP(B3720,Données!$P$2:$P$11,Données!$Q$2:$Q$11,""))</f>
        <v/>
      </c>
    </row>
    <row r="3721" spans="1:10" ht="24.75" customHeight="1" x14ac:dyDescent="0.25">
      <c r="A3721" s="100"/>
      <c r="B3721" s="100"/>
      <c r="C3721" s="100"/>
      <c r="D3721" s="105" t="str">
        <f>IF(OR(Historique!$B3721="",Historique!$C3721=""),"",IF(IFERROR(COUNTIF(INDEX(Données!$E$2:$Z$100,0,MATCH(Historique!$B3721,Données!$E$1:$Z$1,0)),Historique!$C3721),0)&gt;0,"OK","⚠ ERREUR"))</f>
        <v/>
      </c>
      <c r="F3721" s="148" t="b">
        <v>0</v>
      </c>
      <c r="J3721" s="2" t="str">
        <f>IF(B3721="","",_xlfn.XLOOKUP(B3721,Données!$P$2:$P$11,Données!$Q$2:$Q$11,""))</f>
        <v/>
      </c>
    </row>
    <row r="3722" spans="1:10" ht="24.75" customHeight="1" x14ac:dyDescent="0.25">
      <c r="A3722" s="100"/>
      <c r="B3722" s="100"/>
      <c r="C3722" s="100"/>
      <c r="D3722" s="105" t="str">
        <f>IF(OR(Historique!$B3722="",Historique!$C3722=""),"",IF(IFERROR(COUNTIF(INDEX(Données!$E$2:$Z$100,0,MATCH(Historique!$B3722,Données!$E$1:$Z$1,0)),Historique!$C3722),0)&gt;0,"OK","⚠ ERREUR"))</f>
        <v/>
      </c>
      <c r="F3722" s="148" t="b">
        <v>0</v>
      </c>
      <c r="J3722" s="2" t="str">
        <f>IF(B3722="","",_xlfn.XLOOKUP(B3722,Données!$P$2:$P$11,Données!$Q$2:$Q$11,""))</f>
        <v/>
      </c>
    </row>
    <row r="3723" spans="1:10" ht="24.75" customHeight="1" x14ac:dyDescent="0.25">
      <c r="A3723" s="100"/>
      <c r="B3723" s="100"/>
      <c r="C3723" s="100"/>
      <c r="D3723" s="105" t="str">
        <f>IF(OR(Historique!$B3723="",Historique!$C3723=""),"",IF(IFERROR(COUNTIF(INDEX(Données!$E$2:$Z$100,0,MATCH(Historique!$B3723,Données!$E$1:$Z$1,0)),Historique!$C3723),0)&gt;0,"OK","⚠ ERREUR"))</f>
        <v/>
      </c>
      <c r="F3723" s="148" t="b">
        <v>0</v>
      </c>
      <c r="J3723" s="2" t="str">
        <f>IF(B3723="","",_xlfn.XLOOKUP(B3723,Données!$P$2:$P$11,Données!$Q$2:$Q$11,""))</f>
        <v/>
      </c>
    </row>
    <row r="3724" spans="1:10" ht="24.75" customHeight="1" x14ac:dyDescent="0.25">
      <c r="A3724" s="100"/>
      <c r="B3724" s="100"/>
      <c r="C3724" s="100"/>
      <c r="D3724" s="105" t="str">
        <f>IF(OR(Historique!$B3724="",Historique!$C3724=""),"",IF(IFERROR(COUNTIF(INDEX(Données!$E$2:$Z$100,0,MATCH(Historique!$B3724,Données!$E$1:$Z$1,0)),Historique!$C3724),0)&gt;0,"OK","⚠ ERREUR"))</f>
        <v/>
      </c>
      <c r="F3724" s="148" t="b">
        <v>0</v>
      </c>
      <c r="J3724" s="2" t="str">
        <f>IF(B3724="","",_xlfn.XLOOKUP(B3724,Données!$P$2:$P$11,Données!$Q$2:$Q$11,""))</f>
        <v/>
      </c>
    </row>
    <row r="3725" spans="1:10" ht="24.75" customHeight="1" x14ac:dyDescent="0.25">
      <c r="A3725" s="100"/>
      <c r="B3725" s="100"/>
      <c r="C3725" s="100"/>
      <c r="D3725" s="105" t="str">
        <f>IF(OR(Historique!$B3725="",Historique!$C3725=""),"",IF(IFERROR(COUNTIF(INDEX(Données!$E$2:$Z$100,0,MATCH(Historique!$B3725,Données!$E$1:$Z$1,0)),Historique!$C3725),0)&gt;0,"OK","⚠ ERREUR"))</f>
        <v/>
      </c>
      <c r="F3725" s="148" t="b">
        <v>0</v>
      </c>
      <c r="J3725" s="2" t="str">
        <f>IF(B3725="","",_xlfn.XLOOKUP(B3725,Données!$P$2:$P$11,Données!$Q$2:$Q$11,""))</f>
        <v/>
      </c>
    </row>
    <row r="3726" spans="1:10" ht="24.75" customHeight="1" x14ac:dyDescent="0.25">
      <c r="A3726" s="100"/>
      <c r="B3726" s="100"/>
      <c r="C3726" s="100"/>
      <c r="D3726" s="105" t="str">
        <f>IF(OR(Historique!$B3726="",Historique!$C3726=""),"",IF(IFERROR(COUNTIF(INDEX(Données!$E$2:$Z$100,0,MATCH(Historique!$B3726,Données!$E$1:$Z$1,0)),Historique!$C3726),0)&gt;0,"OK","⚠ ERREUR"))</f>
        <v/>
      </c>
      <c r="F3726" s="148" t="b">
        <v>0</v>
      </c>
      <c r="J3726" s="2" t="str">
        <f>IF(B3726="","",_xlfn.XLOOKUP(B3726,Données!$P$2:$P$11,Données!$Q$2:$Q$11,""))</f>
        <v/>
      </c>
    </row>
    <row r="3727" spans="1:10" ht="24.75" customHeight="1" x14ac:dyDescent="0.25">
      <c r="A3727" s="100"/>
      <c r="B3727" s="100"/>
      <c r="C3727" s="100"/>
      <c r="D3727" s="105" t="str">
        <f>IF(OR(Historique!$B3727="",Historique!$C3727=""),"",IF(IFERROR(COUNTIF(INDEX(Données!$E$2:$Z$100,0,MATCH(Historique!$B3727,Données!$E$1:$Z$1,0)),Historique!$C3727),0)&gt;0,"OK","⚠ ERREUR"))</f>
        <v/>
      </c>
      <c r="F3727" s="148" t="b">
        <v>0</v>
      </c>
      <c r="J3727" s="2" t="str">
        <f>IF(B3727="","",_xlfn.XLOOKUP(B3727,Données!$P$2:$P$11,Données!$Q$2:$Q$11,""))</f>
        <v/>
      </c>
    </row>
    <row r="3728" spans="1:10" ht="24.75" customHeight="1" x14ac:dyDescent="0.25">
      <c r="A3728" s="100"/>
      <c r="B3728" s="100"/>
      <c r="C3728" s="100"/>
      <c r="D3728" s="105" t="str">
        <f>IF(OR(Historique!$B3728="",Historique!$C3728=""),"",IF(IFERROR(COUNTIF(INDEX(Données!$E$2:$Z$100,0,MATCH(Historique!$B3728,Données!$E$1:$Z$1,0)),Historique!$C3728),0)&gt;0,"OK","⚠ ERREUR"))</f>
        <v/>
      </c>
      <c r="F3728" s="148" t="b">
        <v>0</v>
      </c>
      <c r="J3728" s="2" t="str">
        <f>IF(B3728="","",_xlfn.XLOOKUP(B3728,Données!$P$2:$P$11,Données!$Q$2:$Q$11,""))</f>
        <v/>
      </c>
    </row>
    <row r="3729" spans="1:10" ht="24.75" customHeight="1" x14ac:dyDescent="0.25">
      <c r="A3729" s="100"/>
      <c r="B3729" s="100"/>
      <c r="C3729" s="100"/>
      <c r="D3729" s="105" t="str">
        <f>IF(OR(Historique!$B3729="",Historique!$C3729=""),"",IF(IFERROR(COUNTIF(INDEX(Données!$E$2:$Z$100,0,MATCH(Historique!$B3729,Données!$E$1:$Z$1,0)),Historique!$C3729),0)&gt;0,"OK","⚠ ERREUR"))</f>
        <v/>
      </c>
      <c r="F3729" s="148" t="b">
        <v>0</v>
      </c>
      <c r="J3729" s="2" t="str">
        <f>IF(B3729="","",_xlfn.XLOOKUP(B3729,Données!$P$2:$P$11,Données!$Q$2:$Q$11,""))</f>
        <v/>
      </c>
    </row>
    <row r="3730" spans="1:10" ht="24.75" customHeight="1" x14ac:dyDescent="0.25">
      <c r="A3730" s="100"/>
      <c r="B3730" s="100"/>
      <c r="C3730" s="100"/>
      <c r="D3730" s="105" t="str">
        <f>IF(OR(Historique!$B3730="",Historique!$C3730=""),"",IF(IFERROR(COUNTIF(INDEX(Données!$E$2:$Z$100,0,MATCH(Historique!$B3730,Données!$E$1:$Z$1,0)),Historique!$C3730),0)&gt;0,"OK","⚠ ERREUR"))</f>
        <v/>
      </c>
      <c r="F3730" s="148" t="b">
        <v>0</v>
      </c>
      <c r="J3730" s="2" t="str">
        <f>IF(B3730="","",_xlfn.XLOOKUP(B3730,Données!$P$2:$P$11,Données!$Q$2:$Q$11,""))</f>
        <v/>
      </c>
    </row>
    <row r="3731" spans="1:10" ht="24.75" customHeight="1" x14ac:dyDescent="0.25">
      <c r="A3731" s="100"/>
      <c r="B3731" s="100"/>
      <c r="C3731" s="100"/>
      <c r="D3731" s="105" t="str">
        <f>IF(OR(Historique!$B3731="",Historique!$C3731=""),"",IF(IFERROR(COUNTIF(INDEX(Données!$E$2:$Z$100,0,MATCH(Historique!$B3731,Données!$E$1:$Z$1,0)),Historique!$C3731),0)&gt;0,"OK","⚠ ERREUR"))</f>
        <v/>
      </c>
      <c r="F3731" s="148" t="b">
        <v>0</v>
      </c>
      <c r="J3731" s="2" t="str">
        <f>IF(B3731="","",_xlfn.XLOOKUP(B3731,Données!$P$2:$P$11,Données!$Q$2:$Q$11,""))</f>
        <v/>
      </c>
    </row>
    <row r="3732" spans="1:10" ht="24.75" customHeight="1" x14ac:dyDescent="0.25">
      <c r="A3732" s="100"/>
      <c r="B3732" s="100"/>
      <c r="C3732" s="100"/>
      <c r="D3732" s="105" t="str">
        <f>IF(OR(Historique!$B3732="",Historique!$C3732=""),"",IF(IFERROR(COUNTIF(INDEX(Données!$E$2:$Z$100,0,MATCH(Historique!$B3732,Données!$E$1:$Z$1,0)),Historique!$C3732),0)&gt;0,"OK","⚠ ERREUR"))</f>
        <v/>
      </c>
      <c r="F3732" s="148" t="b">
        <v>0</v>
      </c>
      <c r="J3732" s="2" t="str">
        <f>IF(B3732="","",_xlfn.XLOOKUP(B3732,Données!$P$2:$P$11,Données!$Q$2:$Q$11,""))</f>
        <v/>
      </c>
    </row>
    <row r="3733" spans="1:10" ht="24.75" customHeight="1" x14ac:dyDescent="0.25">
      <c r="A3733" s="100"/>
      <c r="B3733" s="100"/>
      <c r="C3733" s="100"/>
      <c r="D3733" s="105" t="str">
        <f>IF(OR(Historique!$B3733="",Historique!$C3733=""),"",IF(IFERROR(COUNTIF(INDEX(Données!$E$2:$Z$100,0,MATCH(Historique!$B3733,Données!$E$1:$Z$1,0)),Historique!$C3733),0)&gt;0,"OK","⚠ ERREUR"))</f>
        <v/>
      </c>
      <c r="F3733" s="148" t="b">
        <v>0</v>
      </c>
      <c r="J3733" s="2" t="str">
        <f>IF(B3733="","",_xlfn.XLOOKUP(B3733,Données!$P$2:$P$11,Données!$Q$2:$Q$11,""))</f>
        <v/>
      </c>
    </row>
    <row r="3734" spans="1:10" ht="24.75" customHeight="1" x14ac:dyDescent="0.25">
      <c r="A3734" s="100"/>
      <c r="B3734" s="100"/>
      <c r="C3734" s="100"/>
      <c r="D3734" s="105" t="str">
        <f>IF(OR(Historique!$B3734="",Historique!$C3734=""),"",IF(IFERROR(COUNTIF(INDEX(Données!$E$2:$Z$100,0,MATCH(Historique!$B3734,Données!$E$1:$Z$1,0)),Historique!$C3734),0)&gt;0,"OK","⚠ ERREUR"))</f>
        <v/>
      </c>
      <c r="F3734" s="148" t="b">
        <v>0</v>
      </c>
      <c r="J3734" s="2" t="str">
        <f>IF(B3734="","",_xlfn.XLOOKUP(B3734,Données!$P$2:$P$11,Données!$Q$2:$Q$11,""))</f>
        <v/>
      </c>
    </row>
    <row r="3735" spans="1:10" ht="24.75" customHeight="1" x14ac:dyDescent="0.25">
      <c r="A3735" s="100"/>
      <c r="B3735" s="100"/>
      <c r="C3735" s="100"/>
      <c r="D3735" s="105" t="str">
        <f>IF(OR(Historique!$B3735="",Historique!$C3735=""),"",IF(IFERROR(COUNTIF(INDEX(Données!$E$2:$Z$100,0,MATCH(Historique!$B3735,Données!$E$1:$Z$1,0)),Historique!$C3735),0)&gt;0,"OK","⚠ ERREUR"))</f>
        <v/>
      </c>
      <c r="F3735" s="148" t="b">
        <v>0</v>
      </c>
      <c r="J3735" s="2" t="str">
        <f>IF(B3735="","",_xlfn.XLOOKUP(B3735,Données!$P$2:$P$11,Données!$Q$2:$Q$11,""))</f>
        <v/>
      </c>
    </row>
    <row r="3736" spans="1:10" ht="24.75" customHeight="1" x14ac:dyDescent="0.25">
      <c r="A3736" s="100"/>
      <c r="B3736" s="100"/>
      <c r="C3736" s="100"/>
      <c r="D3736" s="105" t="str">
        <f>IF(OR(Historique!$B3736="",Historique!$C3736=""),"",IF(IFERROR(COUNTIF(INDEX(Données!$E$2:$Z$100,0,MATCH(Historique!$B3736,Données!$E$1:$Z$1,0)),Historique!$C3736),0)&gt;0,"OK","⚠ ERREUR"))</f>
        <v/>
      </c>
      <c r="F3736" s="148" t="b">
        <v>0</v>
      </c>
      <c r="J3736" s="2" t="str">
        <f>IF(B3736="","",_xlfn.XLOOKUP(B3736,Données!$P$2:$P$11,Données!$Q$2:$Q$11,""))</f>
        <v/>
      </c>
    </row>
    <row r="3737" spans="1:10" ht="24.75" customHeight="1" x14ac:dyDescent="0.25">
      <c r="A3737" s="100"/>
      <c r="B3737" s="100"/>
      <c r="C3737" s="100"/>
      <c r="D3737" s="105" t="str">
        <f>IF(OR(Historique!$B3737="",Historique!$C3737=""),"",IF(IFERROR(COUNTIF(INDEX(Données!$E$2:$Z$100,0,MATCH(Historique!$B3737,Données!$E$1:$Z$1,0)),Historique!$C3737),0)&gt;0,"OK","⚠ ERREUR"))</f>
        <v/>
      </c>
      <c r="F3737" s="148" t="b">
        <v>0</v>
      </c>
      <c r="J3737" s="2" t="str">
        <f>IF(B3737="","",_xlfn.XLOOKUP(B3737,Données!$P$2:$P$11,Données!$Q$2:$Q$11,""))</f>
        <v/>
      </c>
    </row>
    <row r="3738" spans="1:10" ht="24.75" customHeight="1" x14ac:dyDescent="0.25">
      <c r="A3738" s="100"/>
      <c r="B3738" s="100"/>
      <c r="C3738" s="100"/>
      <c r="D3738" s="105" t="str">
        <f>IF(OR(Historique!$B3738="",Historique!$C3738=""),"",IF(IFERROR(COUNTIF(INDEX(Données!$E$2:$Z$100,0,MATCH(Historique!$B3738,Données!$E$1:$Z$1,0)),Historique!$C3738),0)&gt;0,"OK","⚠ ERREUR"))</f>
        <v/>
      </c>
      <c r="F3738" s="148" t="b">
        <v>0</v>
      </c>
      <c r="J3738" s="2" t="str">
        <f>IF(B3738="","",_xlfn.XLOOKUP(B3738,Données!$P$2:$P$11,Données!$Q$2:$Q$11,""))</f>
        <v/>
      </c>
    </row>
    <row r="3739" spans="1:10" ht="24.75" customHeight="1" x14ac:dyDescent="0.25">
      <c r="A3739" s="100"/>
      <c r="B3739" s="100"/>
      <c r="C3739" s="100"/>
      <c r="D3739" s="105" t="str">
        <f>IF(OR(Historique!$B3739="",Historique!$C3739=""),"",IF(IFERROR(COUNTIF(INDEX(Données!$E$2:$Z$100,0,MATCH(Historique!$B3739,Données!$E$1:$Z$1,0)),Historique!$C3739),0)&gt;0,"OK","⚠ ERREUR"))</f>
        <v/>
      </c>
      <c r="F3739" s="148" t="b">
        <v>0</v>
      </c>
      <c r="J3739" s="2" t="str">
        <f>IF(B3739="","",_xlfn.XLOOKUP(B3739,Données!$P$2:$P$11,Données!$Q$2:$Q$11,""))</f>
        <v/>
      </c>
    </row>
    <row r="3740" spans="1:10" ht="24.75" customHeight="1" x14ac:dyDescent="0.25">
      <c r="A3740" s="100"/>
      <c r="B3740" s="100"/>
      <c r="C3740" s="100"/>
      <c r="D3740" s="105" t="str">
        <f>IF(OR(Historique!$B3740="",Historique!$C3740=""),"",IF(IFERROR(COUNTIF(INDEX(Données!$E$2:$Z$100,0,MATCH(Historique!$B3740,Données!$E$1:$Z$1,0)),Historique!$C3740),0)&gt;0,"OK","⚠ ERREUR"))</f>
        <v/>
      </c>
      <c r="F3740" s="148" t="b">
        <v>0</v>
      </c>
      <c r="J3740" s="2" t="str">
        <f>IF(B3740="","",_xlfn.XLOOKUP(B3740,Données!$P$2:$P$11,Données!$Q$2:$Q$11,""))</f>
        <v/>
      </c>
    </row>
    <row r="3741" spans="1:10" ht="24.75" customHeight="1" x14ac:dyDescent="0.25">
      <c r="A3741" s="100"/>
      <c r="B3741" s="100"/>
      <c r="C3741" s="100"/>
      <c r="D3741" s="105" t="str">
        <f>IF(OR(Historique!$B3741="",Historique!$C3741=""),"",IF(IFERROR(COUNTIF(INDEX(Données!$E$2:$Z$100,0,MATCH(Historique!$B3741,Données!$E$1:$Z$1,0)),Historique!$C3741),0)&gt;0,"OK","⚠ ERREUR"))</f>
        <v/>
      </c>
      <c r="F3741" s="148" t="b">
        <v>0</v>
      </c>
      <c r="J3741" s="2" t="str">
        <f>IF(B3741="","",_xlfn.XLOOKUP(B3741,Données!$P$2:$P$11,Données!$Q$2:$Q$11,""))</f>
        <v/>
      </c>
    </row>
    <row r="3742" spans="1:10" ht="24.75" customHeight="1" x14ac:dyDescent="0.25">
      <c r="A3742" s="100"/>
      <c r="B3742" s="100"/>
      <c r="C3742" s="100"/>
      <c r="D3742" s="105" t="str">
        <f>IF(OR(Historique!$B3742="",Historique!$C3742=""),"",IF(IFERROR(COUNTIF(INDEX(Données!$E$2:$Z$100,0,MATCH(Historique!$B3742,Données!$E$1:$Z$1,0)),Historique!$C3742),0)&gt;0,"OK","⚠ ERREUR"))</f>
        <v/>
      </c>
      <c r="F3742" s="148" t="b">
        <v>0</v>
      </c>
      <c r="J3742" s="2" t="str">
        <f>IF(B3742="","",_xlfn.XLOOKUP(B3742,Données!$P$2:$P$11,Données!$Q$2:$Q$11,""))</f>
        <v/>
      </c>
    </row>
    <row r="3743" spans="1:10" ht="24.75" customHeight="1" x14ac:dyDescent="0.25">
      <c r="A3743" s="100"/>
      <c r="B3743" s="100"/>
      <c r="C3743" s="100"/>
      <c r="D3743" s="105" t="str">
        <f>IF(OR(Historique!$B3743="",Historique!$C3743=""),"",IF(IFERROR(COUNTIF(INDEX(Données!$E$2:$Z$100,0,MATCH(Historique!$B3743,Données!$E$1:$Z$1,0)),Historique!$C3743),0)&gt;0,"OK","⚠ ERREUR"))</f>
        <v/>
      </c>
      <c r="F3743" s="148" t="b">
        <v>0</v>
      </c>
      <c r="J3743" s="2" t="str">
        <f>IF(B3743="","",_xlfn.XLOOKUP(B3743,Données!$P$2:$P$11,Données!$Q$2:$Q$11,""))</f>
        <v/>
      </c>
    </row>
    <row r="3744" spans="1:10" ht="24.75" customHeight="1" x14ac:dyDescent="0.25">
      <c r="A3744" s="100"/>
      <c r="B3744" s="100"/>
      <c r="C3744" s="100"/>
      <c r="D3744" s="105" t="str">
        <f>IF(OR(Historique!$B3744="",Historique!$C3744=""),"",IF(IFERROR(COUNTIF(INDEX(Données!$E$2:$Z$100,0,MATCH(Historique!$B3744,Données!$E$1:$Z$1,0)),Historique!$C3744),0)&gt;0,"OK","⚠ ERREUR"))</f>
        <v/>
      </c>
      <c r="F3744" s="148" t="b">
        <v>0</v>
      </c>
      <c r="J3744" s="2" t="str">
        <f>IF(B3744="","",_xlfn.XLOOKUP(B3744,Données!$P$2:$P$11,Données!$Q$2:$Q$11,""))</f>
        <v/>
      </c>
    </row>
    <row r="3745" spans="1:10" ht="24.75" customHeight="1" x14ac:dyDescent="0.25">
      <c r="A3745" s="100"/>
      <c r="B3745" s="100"/>
      <c r="C3745" s="100"/>
      <c r="D3745" s="105" t="str">
        <f>IF(OR(Historique!$B3745="",Historique!$C3745=""),"",IF(IFERROR(COUNTIF(INDEX(Données!$E$2:$Z$100,0,MATCH(Historique!$B3745,Données!$E$1:$Z$1,0)),Historique!$C3745),0)&gt;0,"OK","⚠ ERREUR"))</f>
        <v/>
      </c>
      <c r="F3745" s="148" t="b">
        <v>0</v>
      </c>
      <c r="J3745" s="2" t="str">
        <f>IF(B3745="","",_xlfn.XLOOKUP(B3745,Données!$P$2:$P$11,Données!$Q$2:$Q$11,""))</f>
        <v/>
      </c>
    </row>
    <row r="3746" spans="1:10" ht="24.75" customHeight="1" x14ac:dyDescent="0.25">
      <c r="A3746" s="100"/>
      <c r="B3746" s="100"/>
      <c r="C3746" s="100"/>
      <c r="D3746" s="105" t="str">
        <f>IF(OR(Historique!$B3746="",Historique!$C3746=""),"",IF(IFERROR(COUNTIF(INDEX(Données!$E$2:$Z$100,0,MATCH(Historique!$B3746,Données!$E$1:$Z$1,0)),Historique!$C3746),0)&gt;0,"OK","⚠ ERREUR"))</f>
        <v/>
      </c>
      <c r="F3746" s="148" t="b">
        <v>0</v>
      </c>
      <c r="J3746" s="2" t="str">
        <f>IF(B3746="","",_xlfn.XLOOKUP(B3746,Données!$P$2:$P$11,Données!$Q$2:$Q$11,""))</f>
        <v/>
      </c>
    </row>
    <row r="3747" spans="1:10" ht="24.75" customHeight="1" x14ac:dyDescent="0.25">
      <c r="A3747" s="100"/>
      <c r="B3747" s="100"/>
      <c r="C3747" s="100"/>
      <c r="D3747" s="105" t="str">
        <f>IF(OR(Historique!$B3747="",Historique!$C3747=""),"",IF(IFERROR(COUNTIF(INDEX(Données!$E$2:$Z$100,0,MATCH(Historique!$B3747,Données!$E$1:$Z$1,0)),Historique!$C3747),0)&gt;0,"OK","⚠ ERREUR"))</f>
        <v/>
      </c>
      <c r="F3747" s="148" t="b">
        <v>0</v>
      </c>
      <c r="J3747" s="2" t="str">
        <f>IF(B3747="","",_xlfn.XLOOKUP(B3747,Données!$P$2:$P$11,Données!$Q$2:$Q$11,""))</f>
        <v/>
      </c>
    </row>
    <row r="3748" spans="1:10" ht="24.75" customHeight="1" x14ac:dyDescent="0.25">
      <c r="A3748" s="100"/>
      <c r="B3748" s="100"/>
      <c r="C3748" s="100"/>
      <c r="D3748" s="105" t="str">
        <f>IF(OR(Historique!$B3748="",Historique!$C3748=""),"",IF(IFERROR(COUNTIF(INDEX(Données!$E$2:$Z$100,0,MATCH(Historique!$B3748,Données!$E$1:$Z$1,0)),Historique!$C3748),0)&gt;0,"OK","⚠ ERREUR"))</f>
        <v/>
      </c>
      <c r="F3748" s="148" t="b">
        <v>0</v>
      </c>
      <c r="J3748" s="2" t="str">
        <f>IF(B3748="","",_xlfn.XLOOKUP(B3748,Données!$P$2:$P$11,Données!$Q$2:$Q$11,""))</f>
        <v/>
      </c>
    </row>
    <row r="3749" spans="1:10" ht="24.75" customHeight="1" x14ac:dyDescent="0.25">
      <c r="A3749" s="100"/>
      <c r="B3749" s="100"/>
      <c r="C3749" s="100"/>
      <c r="D3749" s="105" t="str">
        <f>IF(OR(Historique!$B3749="",Historique!$C3749=""),"",IF(IFERROR(COUNTIF(INDEX(Données!$E$2:$Z$100,0,MATCH(Historique!$B3749,Données!$E$1:$Z$1,0)),Historique!$C3749),0)&gt;0,"OK","⚠ ERREUR"))</f>
        <v/>
      </c>
      <c r="F3749" s="148" t="b">
        <v>0</v>
      </c>
      <c r="J3749" s="2" t="str">
        <f>IF(B3749="","",_xlfn.XLOOKUP(B3749,Données!$P$2:$P$11,Données!$Q$2:$Q$11,""))</f>
        <v/>
      </c>
    </row>
    <row r="3750" spans="1:10" ht="24.75" customHeight="1" x14ac:dyDescent="0.25">
      <c r="A3750" s="100"/>
      <c r="B3750" s="100"/>
      <c r="C3750" s="100"/>
      <c r="D3750" s="105" t="str">
        <f>IF(OR(Historique!$B3750="",Historique!$C3750=""),"",IF(IFERROR(COUNTIF(INDEX(Données!$E$2:$Z$100,0,MATCH(Historique!$B3750,Données!$E$1:$Z$1,0)),Historique!$C3750),0)&gt;0,"OK","⚠ ERREUR"))</f>
        <v/>
      </c>
      <c r="F3750" s="148" t="b">
        <v>0</v>
      </c>
      <c r="J3750" s="2" t="str">
        <f>IF(B3750="","",_xlfn.XLOOKUP(B3750,Données!$P$2:$P$11,Données!$Q$2:$Q$11,""))</f>
        <v/>
      </c>
    </row>
    <row r="3751" spans="1:10" ht="24.75" customHeight="1" x14ac:dyDescent="0.25">
      <c r="A3751" s="100"/>
      <c r="B3751" s="100"/>
      <c r="C3751" s="100"/>
      <c r="D3751" s="105" t="str">
        <f>IF(OR(Historique!$B3751="",Historique!$C3751=""),"",IF(IFERROR(COUNTIF(INDEX(Données!$E$2:$Z$100,0,MATCH(Historique!$B3751,Données!$E$1:$Z$1,0)),Historique!$C3751),0)&gt;0,"OK","⚠ ERREUR"))</f>
        <v/>
      </c>
      <c r="F3751" s="148" t="b">
        <v>0</v>
      </c>
      <c r="J3751" s="2" t="str">
        <f>IF(B3751="","",_xlfn.XLOOKUP(B3751,Données!$P$2:$P$11,Données!$Q$2:$Q$11,""))</f>
        <v/>
      </c>
    </row>
    <row r="3752" spans="1:10" ht="24.75" customHeight="1" x14ac:dyDescent="0.25">
      <c r="A3752" s="100"/>
      <c r="B3752" s="100"/>
      <c r="C3752" s="100"/>
      <c r="D3752" s="105" t="str">
        <f>IF(OR(Historique!$B3752="",Historique!$C3752=""),"",IF(IFERROR(COUNTIF(INDEX(Données!$E$2:$Z$100,0,MATCH(Historique!$B3752,Données!$E$1:$Z$1,0)),Historique!$C3752),0)&gt;0,"OK","⚠ ERREUR"))</f>
        <v/>
      </c>
      <c r="F3752" s="148" t="b">
        <v>0</v>
      </c>
      <c r="J3752" s="2" t="str">
        <f>IF(B3752="","",_xlfn.XLOOKUP(B3752,Données!$P$2:$P$11,Données!$Q$2:$Q$11,""))</f>
        <v/>
      </c>
    </row>
    <row r="3753" spans="1:10" ht="24.75" customHeight="1" x14ac:dyDescent="0.25">
      <c r="A3753" s="100"/>
      <c r="B3753" s="100"/>
      <c r="C3753" s="100"/>
      <c r="D3753" s="105" t="str">
        <f>IF(OR(Historique!$B3753="",Historique!$C3753=""),"",IF(IFERROR(COUNTIF(INDEX(Données!$E$2:$Z$100,0,MATCH(Historique!$B3753,Données!$E$1:$Z$1,0)),Historique!$C3753),0)&gt;0,"OK","⚠ ERREUR"))</f>
        <v/>
      </c>
      <c r="F3753" s="148" t="b">
        <v>0</v>
      </c>
      <c r="J3753" s="2" t="str">
        <f>IF(B3753="","",_xlfn.XLOOKUP(B3753,Données!$P$2:$P$11,Données!$Q$2:$Q$11,""))</f>
        <v/>
      </c>
    </row>
    <row r="3754" spans="1:10" ht="24.75" customHeight="1" x14ac:dyDescent="0.25">
      <c r="A3754" s="100"/>
      <c r="B3754" s="100"/>
      <c r="C3754" s="100"/>
      <c r="D3754" s="105" t="str">
        <f>IF(OR(Historique!$B3754="",Historique!$C3754=""),"",IF(IFERROR(COUNTIF(INDEX(Données!$E$2:$Z$100,0,MATCH(Historique!$B3754,Données!$E$1:$Z$1,0)),Historique!$C3754),0)&gt;0,"OK","⚠ ERREUR"))</f>
        <v/>
      </c>
      <c r="F3754" s="148" t="b">
        <v>0</v>
      </c>
      <c r="J3754" s="2" t="str">
        <f>IF(B3754="","",_xlfn.XLOOKUP(B3754,Données!$P$2:$P$11,Données!$Q$2:$Q$11,""))</f>
        <v/>
      </c>
    </row>
    <row r="3755" spans="1:10" ht="24.75" customHeight="1" x14ac:dyDescent="0.25">
      <c r="A3755" s="100"/>
      <c r="B3755" s="100"/>
      <c r="C3755" s="100"/>
      <c r="D3755" s="105" t="str">
        <f>IF(OR(Historique!$B3755="",Historique!$C3755=""),"",IF(IFERROR(COUNTIF(INDEX(Données!$E$2:$Z$100,0,MATCH(Historique!$B3755,Données!$E$1:$Z$1,0)),Historique!$C3755),0)&gt;0,"OK","⚠ ERREUR"))</f>
        <v/>
      </c>
      <c r="F3755" s="148" t="b">
        <v>0</v>
      </c>
      <c r="J3755" s="2" t="str">
        <f>IF(B3755="","",_xlfn.XLOOKUP(B3755,Données!$P$2:$P$11,Données!$Q$2:$Q$11,""))</f>
        <v/>
      </c>
    </row>
    <row r="3756" spans="1:10" ht="24.75" customHeight="1" x14ac:dyDescent="0.25">
      <c r="A3756" s="100"/>
      <c r="B3756" s="100"/>
      <c r="C3756" s="100"/>
      <c r="D3756" s="105" t="str">
        <f>IF(OR(Historique!$B3756="",Historique!$C3756=""),"",IF(IFERROR(COUNTIF(INDEX(Données!$E$2:$Z$100,0,MATCH(Historique!$B3756,Données!$E$1:$Z$1,0)),Historique!$C3756),0)&gt;0,"OK","⚠ ERREUR"))</f>
        <v/>
      </c>
      <c r="F3756" s="148" t="b">
        <v>0</v>
      </c>
      <c r="J3756" s="2" t="str">
        <f>IF(B3756="","",_xlfn.XLOOKUP(B3756,Données!$P$2:$P$11,Données!$Q$2:$Q$11,""))</f>
        <v/>
      </c>
    </row>
    <row r="3757" spans="1:10" ht="24.75" customHeight="1" x14ac:dyDescent="0.25">
      <c r="A3757" s="100"/>
      <c r="B3757" s="100"/>
      <c r="C3757" s="100"/>
      <c r="D3757" s="105" t="str">
        <f>IF(OR(Historique!$B3757="",Historique!$C3757=""),"",IF(IFERROR(COUNTIF(INDEX(Données!$E$2:$Z$100,0,MATCH(Historique!$B3757,Données!$E$1:$Z$1,0)),Historique!$C3757),0)&gt;0,"OK","⚠ ERREUR"))</f>
        <v/>
      </c>
      <c r="F3757" s="148" t="b">
        <v>0</v>
      </c>
      <c r="J3757" s="2" t="str">
        <f>IF(B3757="","",_xlfn.XLOOKUP(B3757,Données!$P$2:$P$11,Données!$Q$2:$Q$11,""))</f>
        <v/>
      </c>
    </row>
    <row r="3758" spans="1:10" ht="24.75" customHeight="1" x14ac:dyDescent="0.25">
      <c r="A3758" s="100"/>
      <c r="B3758" s="100"/>
      <c r="C3758" s="100"/>
      <c r="D3758" s="105" t="str">
        <f>IF(OR(Historique!$B3758="",Historique!$C3758=""),"",IF(IFERROR(COUNTIF(INDEX(Données!$E$2:$Z$100,0,MATCH(Historique!$B3758,Données!$E$1:$Z$1,0)),Historique!$C3758),0)&gt;0,"OK","⚠ ERREUR"))</f>
        <v/>
      </c>
      <c r="F3758" s="148" t="b">
        <v>0</v>
      </c>
      <c r="J3758" s="2" t="str">
        <f>IF(B3758="","",_xlfn.XLOOKUP(B3758,Données!$P$2:$P$11,Données!$Q$2:$Q$11,""))</f>
        <v/>
      </c>
    </row>
    <row r="3759" spans="1:10" ht="24.75" customHeight="1" x14ac:dyDescent="0.25">
      <c r="A3759" s="100"/>
      <c r="B3759" s="100"/>
      <c r="C3759" s="100"/>
      <c r="D3759" s="105" t="str">
        <f>IF(OR(Historique!$B3759="",Historique!$C3759=""),"",IF(IFERROR(COUNTIF(INDEX(Données!$E$2:$Z$100,0,MATCH(Historique!$B3759,Données!$E$1:$Z$1,0)),Historique!$C3759),0)&gt;0,"OK","⚠ ERREUR"))</f>
        <v/>
      </c>
      <c r="F3759" s="148" t="b">
        <v>0</v>
      </c>
      <c r="J3759" s="2" t="str">
        <f>IF(B3759="","",_xlfn.XLOOKUP(B3759,Données!$P$2:$P$11,Données!$Q$2:$Q$11,""))</f>
        <v/>
      </c>
    </row>
    <row r="3760" spans="1:10" ht="24.75" customHeight="1" x14ac:dyDescent="0.25">
      <c r="A3760" s="100"/>
      <c r="B3760" s="100"/>
      <c r="C3760" s="100"/>
      <c r="D3760" s="105" t="str">
        <f>IF(OR(Historique!$B3760="",Historique!$C3760=""),"",IF(IFERROR(COUNTIF(INDEX(Données!$E$2:$Z$100,0,MATCH(Historique!$B3760,Données!$E$1:$Z$1,0)),Historique!$C3760),0)&gt;0,"OK","⚠ ERREUR"))</f>
        <v/>
      </c>
      <c r="F3760" s="148" t="b">
        <v>0</v>
      </c>
      <c r="J3760" s="2" t="str">
        <f>IF(B3760="","",_xlfn.XLOOKUP(B3760,Données!$P$2:$P$11,Données!$Q$2:$Q$11,""))</f>
        <v/>
      </c>
    </row>
    <row r="3761" spans="1:10" ht="24.75" customHeight="1" x14ac:dyDescent="0.25">
      <c r="A3761" s="100"/>
      <c r="B3761" s="100"/>
      <c r="C3761" s="100"/>
      <c r="D3761" s="105" t="str">
        <f>IF(OR(Historique!$B3761="",Historique!$C3761=""),"",IF(IFERROR(COUNTIF(INDEX(Données!$E$2:$Z$100,0,MATCH(Historique!$B3761,Données!$E$1:$Z$1,0)),Historique!$C3761),0)&gt;0,"OK","⚠ ERREUR"))</f>
        <v/>
      </c>
      <c r="F3761" s="148" t="b">
        <v>0</v>
      </c>
      <c r="J3761" s="2" t="str">
        <f>IF(B3761="","",_xlfn.XLOOKUP(B3761,Données!$P$2:$P$11,Données!$Q$2:$Q$11,""))</f>
        <v/>
      </c>
    </row>
    <row r="3762" spans="1:10" ht="24.75" customHeight="1" x14ac:dyDescent="0.25">
      <c r="A3762" s="100"/>
      <c r="B3762" s="100"/>
      <c r="C3762" s="100"/>
      <c r="D3762" s="105" t="str">
        <f>IF(OR(Historique!$B3762="",Historique!$C3762=""),"",IF(IFERROR(COUNTIF(INDEX(Données!$E$2:$Z$100,0,MATCH(Historique!$B3762,Données!$E$1:$Z$1,0)),Historique!$C3762),0)&gt;0,"OK","⚠ ERREUR"))</f>
        <v/>
      </c>
      <c r="F3762" s="148" t="b">
        <v>0</v>
      </c>
      <c r="J3762" s="2" t="str">
        <f>IF(B3762="","",_xlfn.XLOOKUP(B3762,Données!$P$2:$P$11,Données!$Q$2:$Q$11,""))</f>
        <v/>
      </c>
    </row>
    <row r="3763" spans="1:10" ht="24.75" customHeight="1" x14ac:dyDescent="0.25">
      <c r="A3763" s="100"/>
      <c r="B3763" s="100"/>
      <c r="C3763" s="100"/>
      <c r="D3763" s="105" t="str">
        <f>IF(OR(Historique!$B3763="",Historique!$C3763=""),"",IF(IFERROR(COUNTIF(INDEX(Données!$E$2:$Z$100,0,MATCH(Historique!$B3763,Données!$E$1:$Z$1,0)),Historique!$C3763),0)&gt;0,"OK","⚠ ERREUR"))</f>
        <v/>
      </c>
      <c r="F3763" s="148" t="b">
        <v>0</v>
      </c>
      <c r="J3763" s="2" t="str">
        <f>IF(B3763="","",_xlfn.XLOOKUP(B3763,Données!$P$2:$P$11,Données!$Q$2:$Q$11,""))</f>
        <v/>
      </c>
    </row>
    <row r="3764" spans="1:10" ht="24.75" customHeight="1" x14ac:dyDescent="0.25">
      <c r="A3764" s="100"/>
      <c r="B3764" s="100"/>
      <c r="C3764" s="100"/>
      <c r="D3764" s="105" t="str">
        <f>IF(OR(Historique!$B3764="",Historique!$C3764=""),"",IF(IFERROR(COUNTIF(INDEX(Données!$E$2:$Z$100,0,MATCH(Historique!$B3764,Données!$E$1:$Z$1,0)),Historique!$C3764),0)&gt;0,"OK","⚠ ERREUR"))</f>
        <v/>
      </c>
      <c r="F3764" s="148" t="b">
        <v>0</v>
      </c>
      <c r="J3764" s="2" t="str">
        <f>IF(B3764="","",_xlfn.XLOOKUP(B3764,Données!$P$2:$P$11,Données!$Q$2:$Q$11,""))</f>
        <v/>
      </c>
    </row>
    <row r="3765" spans="1:10" ht="24.75" customHeight="1" x14ac:dyDescent="0.25">
      <c r="A3765" s="100"/>
      <c r="B3765" s="100"/>
      <c r="C3765" s="100"/>
      <c r="D3765" s="105" t="str">
        <f>IF(OR(Historique!$B3765="",Historique!$C3765=""),"",IF(IFERROR(COUNTIF(INDEX(Données!$E$2:$Z$100,0,MATCH(Historique!$B3765,Données!$E$1:$Z$1,0)),Historique!$C3765),0)&gt;0,"OK","⚠ ERREUR"))</f>
        <v/>
      </c>
      <c r="F3765" s="148" t="b">
        <v>0</v>
      </c>
      <c r="J3765" s="2" t="str">
        <f>IF(B3765="","",_xlfn.XLOOKUP(B3765,Données!$P$2:$P$11,Données!$Q$2:$Q$11,""))</f>
        <v/>
      </c>
    </row>
    <row r="3766" spans="1:10" ht="24.75" customHeight="1" x14ac:dyDescent="0.25">
      <c r="A3766" s="100"/>
      <c r="B3766" s="100"/>
      <c r="C3766" s="100"/>
      <c r="D3766" s="105" t="str">
        <f>IF(OR(Historique!$B3766="",Historique!$C3766=""),"",IF(IFERROR(COUNTIF(INDEX(Données!$E$2:$Z$100,0,MATCH(Historique!$B3766,Données!$E$1:$Z$1,0)),Historique!$C3766),0)&gt;0,"OK","⚠ ERREUR"))</f>
        <v/>
      </c>
      <c r="F3766" s="148" t="b">
        <v>0</v>
      </c>
      <c r="J3766" s="2" t="str">
        <f>IF(B3766="","",_xlfn.XLOOKUP(B3766,Données!$P$2:$P$11,Données!$Q$2:$Q$11,""))</f>
        <v/>
      </c>
    </row>
    <row r="3767" spans="1:10" ht="24.75" customHeight="1" x14ac:dyDescent="0.25">
      <c r="A3767" s="100"/>
      <c r="B3767" s="100"/>
      <c r="C3767" s="100"/>
      <c r="D3767" s="105" t="str">
        <f>IF(OR(Historique!$B3767="",Historique!$C3767=""),"",IF(IFERROR(COUNTIF(INDEX(Données!$E$2:$Z$100,0,MATCH(Historique!$B3767,Données!$E$1:$Z$1,0)),Historique!$C3767),0)&gt;0,"OK","⚠ ERREUR"))</f>
        <v/>
      </c>
      <c r="F3767" s="148" t="b">
        <v>0</v>
      </c>
      <c r="J3767" s="2" t="str">
        <f>IF(B3767="","",_xlfn.XLOOKUP(B3767,Données!$P$2:$P$11,Données!$Q$2:$Q$11,""))</f>
        <v/>
      </c>
    </row>
    <row r="3768" spans="1:10" ht="24.75" customHeight="1" x14ac:dyDescent="0.25">
      <c r="A3768" s="100"/>
      <c r="B3768" s="100"/>
      <c r="C3768" s="100"/>
      <c r="D3768" s="105" t="str">
        <f>IF(OR(Historique!$B3768="",Historique!$C3768=""),"",IF(IFERROR(COUNTIF(INDEX(Données!$E$2:$Z$100,0,MATCH(Historique!$B3768,Données!$E$1:$Z$1,0)),Historique!$C3768),0)&gt;0,"OK","⚠ ERREUR"))</f>
        <v/>
      </c>
      <c r="F3768" s="148" t="b">
        <v>0</v>
      </c>
      <c r="J3768" s="2" t="str">
        <f>IF(B3768="","",_xlfn.XLOOKUP(B3768,Données!$P$2:$P$11,Données!$Q$2:$Q$11,""))</f>
        <v/>
      </c>
    </row>
    <row r="3769" spans="1:10" ht="24.75" customHeight="1" x14ac:dyDescent="0.25">
      <c r="A3769" s="100"/>
      <c r="B3769" s="100"/>
      <c r="C3769" s="100"/>
      <c r="D3769" s="105" t="str">
        <f>IF(OR(Historique!$B3769="",Historique!$C3769=""),"",IF(IFERROR(COUNTIF(INDEX(Données!$E$2:$Z$100,0,MATCH(Historique!$B3769,Données!$E$1:$Z$1,0)),Historique!$C3769),0)&gt;0,"OK","⚠ ERREUR"))</f>
        <v/>
      </c>
      <c r="F3769" s="148" t="b">
        <v>0</v>
      </c>
      <c r="J3769" s="2" t="str">
        <f>IF(B3769="","",_xlfn.XLOOKUP(B3769,Données!$P$2:$P$11,Données!$Q$2:$Q$11,""))</f>
        <v/>
      </c>
    </row>
    <row r="3770" spans="1:10" ht="24.75" customHeight="1" x14ac:dyDescent="0.25">
      <c r="A3770" s="100"/>
      <c r="B3770" s="100"/>
      <c r="C3770" s="100"/>
      <c r="D3770" s="105" t="str">
        <f>IF(OR(Historique!$B3770="",Historique!$C3770=""),"",IF(IFERROR(COUNTIF(INDEX(Données!$E$2:$Z$100,0,MATCH(Historique!$B3770,Données!$E$1:$Z$1,0)),Historique!$C3770),0)&gt;0,"OK","⚠ ERREUR"))</f>
        <v/>
      </c>
      <c r="F3770" s="148" t="b">
        <v>0</v>
      </c>
      <c r="J3770" s="2" t="str">
        <f>IF(B3770="","",_xlfn.XLOOKUP(B3770,Données!$P$2:$P$11,Données!$Q$2:$Q$11,""))</f>
        <v/>
      </c>
    </row>
    <row r="3771" spans="1:10" ht="24.75" customHeight="1" x14ac:dyDescent="0.25">
      <c r="A3771" s="100"/>
      <c r="B3771" s="100"/>
      <c r="C3771" s="100"/>
      <c r="D3771" s="105" t="str">
        <f>IF(OR(Historique!$B3771="",Historique!$C3771=""),"",IF(IFERROR(COUNTIF(INDEX(Données!$E$2:$Z$100,0,MATCH(Historique!$B3771,Données!$E$1:$Z$1,0)),Historique!$C3771),0)&gt;0,"OK","⚠ ERREUR"))</f>
        <v/>
      </c>
      <c r="F3771" s="148" t="b">
        <v>0</v>
      </c>
      <c r="J3771" s="2" t="str">
        <f>IF(B3771="","",_xlfn.XLOOKUP(B3771,Données!$P$2:$P$11,Données!$Q$2:$Q$11,""))</f>
        <v/>
      </c>
    </row>
    <row r="3772" spans="1:10" ht="24.75" customHeight="1" x14ac:dyDescent="0.25">
      <c r="A3772" s="100"/>
      <c r="B3772" s="100"/>
      <c r="C3772" s="100"/>
      <c r="D3772" s="105" t="str">
        <f>IF(OR(Historique!$B3772="",Historique!$C3772=""),"",IF(IFERROR(COUNTIF(INDEX(Données!$E$2:$Z$100,0,MATCH(Historique!$B3772,Données!$E$1:$Z$1,0)),Historique!$C3772),0)&gt;0,"OK","⚠ ERREUR"))</f>
        <v/>
      </c>
      <c r="F3772" s="148" t="b">
        <v>0</v>
      </c>
      <c r="J3772" s="2" t="str">
        <f>IF(B3772="","",_xlfn.XLOOKUP(B3772,Données!$P$2:$P$11,Données!$Q$2:$Q$11,""))</f>
        <v/>
      </c>
    </row>
    <row r="3773" spans="1:10" ht="24.75" customHeight="1" x14ac:dyDescent="0.25">
      <c r="A3773" s="100"/>
      <c r="B3773" s="100"/>
      <c r="C3773" s="100"/>
      <c r="D3773" s="105" t="str">
        <f>IF(OR(Historique!$B3773="",Historique!$C3773=""),"",IF(IFERROR(COUNTIF(INDEX(Données!$E$2:$Z$100,0,MATCH(Historique!$B3773,Données!$E$1:$Z$1,0)),Historique!$C3773),0)&gt;0,"OK","⚠ ERREUR"))</f>
        <v/>
      </c>
      <c r="F3773" s="148" t="b">
        <v>0</v>
      </c>
      <c r="J3773" s="2" t="str">
        <f>IF(B3773="","",_xlfn.XLOOKUP(B3773,Données!$P$2:$P$11,Données!$Q$2:$Q$11,""))</f>
        <v/>
      </c>
    </row>
    <row r="3774" spans="1:10" ht="24.75" customHeight="1" x14ac:dyDescent="0.25">
      <c r="A3774" s="100"/>
      <c r="B3774" s="100"/>
      <c r="C3774" s="100"/>
      <c r="D3774" s="105" t="str">
        <f>IF(OR(Historique!$B3774="",Historique!$C3774=""),"",IF(IFERROR(COUNTIF(INDEX(Données!$E$2:$Z$100,0,MATCH(Historique!$B3774,Données!$E$1:$Z$1,0)),Historique!$C3774),0)&gt;0,"OK","⚠ ERREUR"))</f>
        <v/>
      </c>
      <c r="F3774" s="148" t="b">
        <v>0</v>
      </c>
      <c r="J3774" s="2" t="str">
        <f>IF(B3774="","",_xlfn.XLOOKUP(B3774,Données!$P$2:$P$11,Données!$Q$2:$Q$11,""))</f>
        <v/>
      </c>
    </row>
    <row r="3775" spans="1:10" ht="24.75" customHeight="1" x14ac:dyDescent="0.25">
      <c r="A3775" s="100"/>
      <c r="B3775" s="100"/>
      <c r="C3775" s="100"/>
      <c r="D3775" s="105" t="str">
        <f>IF(OR(Historique!$B3775="",Historique!$C3775=""),"",IF(IFERROR(COUNTIF(INDEX(Données!$E$2:$Z$100,0,MATCH(Historique!$B3775,Données!$E$1:$Z$1,0)),Historique!$C3775),0)&gt;0,"OK","⚠ ERREUR"))</f>
        <v/>
      </c>
      <c r="F3775" s="148" t="b">
        <v>0</v>
      </c>
      <c r="J3775" s="2" t="str">
        <f>IF(B3775="","",_xlfn.XLOOKUP(B3775,Données!$P$2:$P$11,Données!$Q$2:$Q$11,""))</f>
        <v/>
      </c>
    </row>
    <row r="3776" spans="1:10" ht="24.75" customHeight="1" x14ac:dyDescent="0.25">
      <c r="A3776" s="100"/>
      <c r="B3776" s="100"/>
      <c r="C3776" s="100"/>
      <c r="D3776" s="105" t="str">
        <f>IF(OR(Historique!$B3776="",Historique!$C3776=""),"",IF(IFERROR(COUNTIF(INDEX(Données!$E$2:$Z$100,0,MATCH(Historique!$B3776,Données!$E$1:$Z$1,0)),Historique!$C3776),0)&gt;0,"OK","⚠ ERREUR"))</f>
        <v/>
      </c>
      <c r="F3776" s="148" t="b">
        <v>0</v>
      </c>
      <c r="J3776" s="2" t="str">
        <f>IF(B3776="","",_xlfn.XLOOKUP(B3776,Données!$P$2:$P$11,Données!$Q$2:$Q$11,""))</f>
        <v/>
      </c>
    </row>
    <row r="3777" spans="1:10" ht="24.75" customHeight="1" x14ac:dyDescent="0.25">
      <c r="A3777" s="100"/>
      <c r="B3777" s="100"/>
      <c r="C3777" s="100"/>
      <c r="D3777" s="105" t="str">
        <f>IF(OR(Historique!$B3777="",Historique!$C3777=""),"",IF(IFERROR(COUNTIF(INDEX(Données!$E$2:$Z$100,0,MATCH(Historique!$B3777,Données!$E$1:$Z$1,0)),Historique!$C3777),0)&gt;0,"OK","⚠ ERREUR"))</f>
        <v/>
      </c>
      <c r="F3777" s="148" t="b">
        <v>0</v>
      </c>
      <c r="J3777" s="2" t="str">
        <f>IF(B3777="","",_xlfn.XLOOKUP(B3777,Données!$P$2:$P$11,Données!$Q$2:$Q$11,""))</f>
        <v/>
      </c>
    </row>
    <row r="3778" spans="1:10" ht="24.75" customHeight="1" x14ac:dyDescent="0.25">
      <c r="A3778" s="100"/>
      <c r="B3778" s="100"/>
      <c r="C3778" s="100"/>
      <c r="D3778" s="105" t="str">
        <f>IF(OR(Historique!$B3778="",Historique!$C3778=""),"",IF(IFERROR(COUNTIF(INDEX(Données!$E$2:$Z$100,0,MATCH(Historique!$B3778,Données!$E$1:$Z$1,0)),Historique!$C3778),0)&gt;0,"OK","⚠ ERREUR"))</f>
        <v/>
      </c>
      <c r="F3778" s="148" t="b">
        <v>0</v>
      </c>
      <c r="J3778" s="2" t="str">
        <f>IF(B3778="","",_xlfn.XLOOKUP(B3778,Données!$P$2:$P$11,Données!$Q$2:$Q$11,""))</f>
        <v/>
      </c>
    </row>
    <row r="3779" spans="1:10" ht="24.75" customHeight="1" x14ac:dyDescent="0.25">
      <c r="A3779" s="100"/>
      <c r="B3779" s="100"/>
      <c r="C3779" s="100"/>
      <c r="D3779" s="105" t="str">
        <f>IF(OR(Historique!$B3779="",Historique!$C3779=""),"",IF(IFERROR(COUNTIF(INDEX(Données!$E$2:$Z$100,0,MATCH(Historique!$B3779,Données!$E$1:$Z$1,0)),Historique!$C3779),0)&gt;0,"OK","⚠ ERREUR"))</f>
        <v/>
      </c>
      <c r="F3779" s="148" t="b">
        <v>0</v>
      </c>
      <c r="J3779" s="2" t="str">
        <f>IF(B3779="","",_xlfn.XLOOKUP(B3779,Données!$P$2:$P$11,Données!$Q$2:$Q$11,""))</f>
        <v/>
      </c>
    </row>
    <row r="3780" spans="1:10" ht="24.75" customHeight="1" x14ac:dyDescent="0.25">
      <c r="A3780" s="100"/>
      <c r="B3780" s="100"/>
      <c r="C3780" s="100"/>
      <c r="D3780" s="105" t="str">
        <f>IF(OR(Historique!$B3780="",Historique!$C3780=""),"",IF(IFERROR(COUNTIF(INDEX(Données!$E$2:$Z$100,0,MATCH(Historique!$B3780,Données!$E$1:$Z$1,0)),Historique!$C3780),0)&gt;0,"OK","⚠ ERREUR"))</f>
        <v/>
      </c>
      <c r="F3780" s="148" t="b">
        <v>0</v>
      </c>
      <c r="J3780" s="2" t="str">
        <f>IF(B3780="","",_xlfn.XLOOKUP(B3780,Données!$P$2:$P$11,Données!$Q$2:$Q$11,""))</f>
        <v/>
      </c>
    </row>
    <row r="3781" spans="1:10" ht="24.75" customHeight="1" x14ac:dyDescent="0.25">
      <c r="A3781" s="100"/>
      <c r="B3781" s="100"/>
      <c r="C3781" s="100"/>
      <c r="D3781" s="105" t="str">
        <f>IF(OR(Historique!$B3781="",Historique!$C3781=""),"",IF(IFERROR(COUNTIF(INDEX(Données!$E$2:$Z$100,0,MATCH(Historique!$B3781,Données!$E$1:$Z$1,0)),Historique!$C3781),0)&gt;0,"OK","⚠ ERREUR"))</f>
        <v/>
      </c>
      <c r="F3781" s="148" t="b">
        <v>0</v>
      </c>
      <c r="J3781" s="2" t="str">
        <f>IF(B3781="","",_xlfn.XLOOKUP(B3781,Données!$P$2:$P$11,Données!$Q$2:$Q$11,""))</f>
        <v/>
      </c>
    </row>
    <row r="3782" spans="1:10" ht="24.75" customHeight="1" x14ac:dyDescent="0.25">
      <c r="A3782" s="100"/>
      <c r="B3782" s="100"/>
      <c r="C3782" s="100"/>
      <c r="D3782" s="105" t="str">
        <f>IF(OR(Historique!$B3782="",Historique!$C3782=""),"",IF(IFERROR(COUNTIF(INDEX(Données!$E$2:$Z$100,0,MATCH(Historique!$B3782,Données!$E$1:$Z$1,0)),Historique!$C3782),0)&gt;0,"OK","⚠ ERREUR"))</f>
        <v/>
      </c>
      <c r="F3782" s="148" t="b">
        <v>0</v>
      </c>
      <c r="J3782" s="2" t="str">
        <f>IF(B3782="","",_xlfn.XLOOKUP(B3782,Données!$P$2:$P$11,Données!$Q$2:$Q$11,""))</f>
        <v/>
      </c>
    </row>
    <row r="3783" spans="1:10" ht="24.75" customHeight="1" x14ac:dyDescent="0.25">
      <c r="A3783" s="100"/>
      <c r="B3783" s="100"/>
      <c r="C3783" s="100"/>
      <c r="D3783" s="105" t="str">
        <f>IF(OR(Historique!$B3783="",Historique!$C3783=""),"",IF(IFERROR(COUNTIF(INDEX(Données!$E$2:$Z$100,0,MATCH(Historique!$B3783,Données!$E$1:$Z$1,0)),Historique!$C3783),0)&gt;0,"OK","⚠ ERREUR"))</f>
        <v/>
      </c>
      <c r="F3783" s="148" t="b">
        <v>0</v>
      </c>
      <c r="J3783" s="2" t="str">
        <f>IF(B3783="","",_xlfn.XLOOKUP(B3783,Données!$P$2:$P$11,Données!$Q$2:$Q$11,""))</f>
        <v/>
      </c>
    </row>
    <row r="3784" spans="1:10" ht="24.75" customHeight="1" x14ac:dyDescent="0.25">
      <c r="A3784" s="100"/>
      <c r="B3784" s="100"/>
      <c r="C3784" s="100"/>
      <c r="D3784" s="105" t="str">
        <f>IF(OR(Historique!$B3784="",Historique!$C3784=""),"",IF(IFERROR(COUNTIF(INDEX(Données!$E$2:$Z$100,0,MATCH(Historique!$B3784,Données!$E$1:$Z$1,0)),Historique!$C3784),0)&gt;0,"OK","⚠ ERREUR"))</f>
        <v/>
      </c>
      <c r="F3784" s="148" t="b">
        <v>0</v>
      </c>
      <c r="J3784" s="2" t="str">
        <f>IF(B3784="","",_xlfn.XLOOKUP(B3784,Données!$P$2:$P$11,Données!$Q$2:$Q$11,""))</f>
        <v/>
      </c>
    </row>
    <row r="3785" spans="1:10" ht="24.75" customHeight="1" x14ac:dyDescent="0.25">
      <c r="A3785" s="100"/>
      <c r="B3785" s="100"/>
      <c r="C3785" s="100"/>
      <c r="D3785" s="105" t="str">
        <f>IF(OR(Historique!$B3785="",Historique!$C3785=""),"",IF(IFERROR(COUNTIF(INDEX(Données!$E$2:$Z$100,0,MATCH(Historique!$B3785,Données!$E$1:$Z$1,0)),Historique!$C3785),0)&gt;0,"OK","⚠ ERREUR"))</f>
        <v/>
      </c>
      <c r="F3785" s="148" t="b">
        <v>0</v>
      </c>
      <c r="J3785" s="2" t="str">
        <f>IF(B3785="","",_xlfn.XLOOKUP(B3785,Données!$P$2:$P$11,Données!$Q$2:$Q$11,""))</f>
        <v/>
      </c>
    </row>
    <row r="3786" spans="1:10" ht="24.75" customHeight="1" x14ac:dyDescent="0.25">
      <c r="A3786" s="100"/>
      <c r="B3786" s="100"/>
      <c r="C3786" s="100"/>
      <c r="D3786" s="105" t="str">
        <f>IF(OR(Historique!$B3786="",Historique!$C3786=""),"",IF(IFERROR(COUNTIF(INDEX(Données!$E$2:$Z$100,0,MATCH(Historique!$B3786,Données!$E$1:$Z$1,0)),Historique!$C3786),0)&gt;0,"OK","⚠ ERREUR"))</f>
        <v/>
      </c>
      <c r="F3786" s="148" t="b">
        <v>0</v>
      </c>
      <c r="J3786" s="2" t="str">
        <f>IF(B3786="","",_xlfn.XLOOKUP(B3786,Données!$P$2:$P$11,Données!$Q$2:$Q$11,""))</f>
        <v/>
      </c>
    </row>
    <row r="3787" spans="1:10" ht="24.75" customHeight="1" x14ac:dyDescent="0.25">
      <c r="A3787" s="100"/>
      <c r="B3787" s="100"/>
      <c r="C3787" s="100"/>
      <c r="D3787" s="105" t="str">
        <f>IF(OR(Historique!$B3787="",Historique!$C3787=""),"",IF(IFERROR(COUNTIF(INDEX(Données!$E$2:$Z$100,0,MATCH(Historique!$B3787,Données!$E$1:$Z$1,0)),Historique!$C3787),0)&gt;0,"OK","⚠ ERREUR"))</f>
        <v/>
      </c>
      <c r="F3787" s="148" t="b">
        <v>0</v>
      </c>
      <c r="J3787" s="2" t="str">
        <f>IF(B3787="","",_xlfn.XLOOKUP(B3787,Données!$P$2:$P$11,Données!$Q$2:$Q$11,""))</f>
        <v/>
      </c>
    </row>
    <row r="3788" spans="1:10" ht="24.75" customHeight="1" x14ac:dyDescent="0.25">
      <c r="A3788" s="100"/>
      <c r="B3788" s="100"/>
      <c r="C3788" s="100"/>
      <c r="D3788" s="105" t="str">
        <f>IF(OR(Historique!$B3788="",Historique!$C3788=""),"",IF(IFERROR(COUNTIF(INDEX(Données!$E$2:$Z$100,0,MATCH(Historique!$B3788,Données!$E$1:$Z$1,0)),Historique!$C3788),0)&gt;0,"OK","⚠ ERREUR"))</f>
        <v/>
      </c>
      <c r="F3788" s="148" t="b">
        <v>0</v>
      </c>
      <c r="J3788" s="2" t="str">
        <f>IF(B3788="","",_xlfn.XLOOKUP(B3788,Données!$P$2:$P$11,Données!$Q$2:$Q$11,""))</f>
        <v/>
      </c>
    </row>
    <row r="3789" spans="1:10" ht="24.75" customHeight="1" x14ac:dyDescent="0.25">
      <c r="A3789" s="100"/>
      <c r="B3789" s="100"/>
      <c r="C3789" s="100"/>
      <c r="D3789" s="105" t="str">
        <f>IF(OR(Historique!$B3789="",Historique!$C3789=""),"",IF(IFERROR(COUNTIF(INDEX(Données!$E$2:$Z$100,0,MATCH(Historique!$B3789,Données!$E$1:$Z$1,0)),Historique!$C3789),0)&gt;0,"OK","⚠ ERREUR"))</f>
        <v/>
      </c>
      <c r="F3789" s="148" t="b">
        <v>0</v>
      </c>
      <c r="J3789" s="2" t="str">
        <f>IF(B3789="","",_xlfn.XLOOKUP(B3789,Données!$P$2:$P$11,Données!$Q$2:$Q$11,""))</f>
        <v/>
      </c>
    </row>
    <row r="3790" spans="1:10" ht="24.75" customHeight="1" x14ac:dyDescent="0.25">
      <c r="A3790" s="100"/>
      <c r="B3790" s="100"/>
      <c r="C3790" s="100"/>
      <c r="D3790" s="105" t="str">
        <f>IF(OR(Historique!$B3790="",Historique!$C3790=""),"",IF(IFERROR(COUNTIF(INDEX(Données!$E$2:$Z$100,0,MATCH(Historique!$B3790,Données!$E$1:$Z$1,0)),Historique!$C3790),0)&gt;0,"OK","⚠ ERREUR"))</f>
        <v/>
      </c>
      <c r="F3790" s="148" t="b">
        <v>0</v>
      </c>
      <c r="J3790" s="2" t="str">
        <f>IF(B3790="","",_xlfn.XLOOKUP(B3790,Données!$P$2:$P$11,Données!$Q$2:$Q$11,""))</f>
        <v/>
      </c>
    </row>
    <row r="3791" spans="1:10" ht="24.75" customHeight="1" x14ac:dyDescent="0.25">
      <c r="A3791" s="100"/>
      <c r="B3791" s="100"/>
      <c r="C3791" s="100"/>
      <c r="D3791" s="105" t="str">
        <f>IF(OR(Historique!$B3791="",Historique!$C3791=""),"",IF(IFERROR(COUNTIF(INDEX(Données!$E$2:$Z$100,0,MATCH(Historique!$B3791,Données!$E$1:$Z$1,0)),Historique!$C3791),0)&gt;0,"OK","⚠ ERREUR"))</f>
        <v/>
      </c>
      <c r="F3791" s="148" t="b">
        <v>0</v>
      </c>
      <c r="J3791" s="2" t="str">
        <f>IF(B3791="","",_xlfn.XLOOKUP(B3791,Données!$P$2:$P$11,Données!$Q$2:$Q$11,""))</f>
        <v/>
      </c>
    </row>
    <row r="3792" spans="1:10" ht="24.75" customHeight="1" x14ac:dyDescent="0.25">
      <c r="A3792" s="100"/>
      <c r="B3792" s="100"/>
      <c r="C3792" s="100"/>
      <c r="D3792" s="105" t="str">
        <f>IF(OR(Historique!$B3792="",Historique!$C3792=""),"",IF(IFERROR(COUNTIF(INDEX(Données!$E$2:$Z$100,0,MATCH(Historique!$B3792,Données!$E$1:$Z$1,0)),Historique!$C3792),0)&gt;0,"OK","⚠ ERREUR"))</f>
        <v/>
      </c>
      <c r="F3792" s="148" t="b">
        <v>0</v>
      </c>
      <c r="J3792" s="2" t="str">
        <f>IF(B3792="","",_xlfn.XLOOKUP(B3792,Données!$P$2:$P$11,Données!$Q$2:$Q$11,""))</f>
        <v/>
      </c>
    </row>
    <row r="3793" spans="1:10" ht="24.75" customHeight="1" x14ac:dyDescent="0.25">
      <c r="A3793" s="100"/>
      <c r="B3793" s="100"/>
      <c r="C3793" s="100"/>
      <c r="D3793" s="105" t="str">
        <f>IF(OR(Historique!$B3793="",Historique!$C3793=""),"",IF(IFERROR(COUNTIF(INDEX(Données!$E$2:$Z$100,0,MATCH(Historique!$B3793,Données!$E$1:$Z$1,0)),Historique!$C3793),0)&gt;0,"OK","⚠ ERREUR"))</f>
        <v/>
      </c>
      <c r="F3793" s="148" t="b">
        <v>0</v>
      </c>
      <c r="J3793" s="2" t="str">
        <f>IF(B3793="","",_xlfn.XLOOKUP(B3793,Données!$P$2:$P$11,Données!$Q$2:$Q$11,""))</f>
        <v/>
      </c>
    </row>
    <row r="3794" spans="1:10" ht="24.75" customHeight="1" x14ac:dyDescent="0.25">
      <c r="A3794" s="100"/>
      <c r="B3794" s="100"/>
      <c r="C3794" s="100"/>
      <c r="D3794" s="105" t="str">
        <f>IF(OR(Historique!$B3794="",Historique!$C3794=""),"",IF(IFERROR(COUNTIF(INDEX(Données!$E$2:$Z$100,0,MATCH(Historique!$B3794,Données!$E$1:$Z$1,0)),Historique!$C3794),0)&gt;0,"OK","⚠ ERREUR"))</f>
        <v/>
      </c>
      <c r="F3794" s="148" t="b">
        <v>0</v>
      </c>
      <c r="J3794" s="2" t="str">
        <f>IF(B3794="","",_xlfn.XLOOKUP(B3794,Données!$P$2:$P$11,Données!$Q$2:$Q$11,""))</f>
        <v/>
      </c>
    </row>
    <row r="3795" spans="1:10" ht="24.75" customHeight="1" x14ac:dyDescent="0.25">
      <c r="A3795" s="100"/>
      <c r="B3795" s="100"/>
      <c r="C3795" s="100"/>
      <c r="D3795" s="105" t="str">
        <f>IF(OR(Historique!$B3795="",Historique!$C3795=""),"",IF(IFERROR(COUNTIF(INDEX(Données!$E$2:$Z$100,0,MATCH(Historique!$B3795,Données!$E$1:$Z$1,0)),Historique!$C3795),0)&gt;0,"OK","⚠ ERREUR"))</f>
        <v/>
      </c>
      <c r="F3795" s="148" t="b">
        <v>0</v>
      </c>
      <c r="J3795" s="2" t="str">
        <f>IF(B3795="","",_xlfn.XLOOKUP(B3795,Données!$P$2:$P$11,Données!$Q$2:$Q$11,""))</f>
        <v/>
      </c>
    </row>
    <row r="3796" spans="1:10" ht="24.75" customHeight="1" x14ac:dyDescent="0.25">
      <c r="A3796" s="100"/>
      <c r="B3796" s="100"/>
      <c r="C3796" s="100"/>
      <c r="D3796" s="105" t="str">
        <f>IF(OR(Historique!$B3796="",Historique!$C3796=""),"",IF(IFERROR(COUNTIF(INDEX(Données!$E$2:$Z$100,0,MATCH(Historique!$B3796,Données!$E$1:$Z$1,0)),Historique!$C3796),0)&gt;0,"OK","⚠ ERREUR"))</f>
        <v/>
      </c>
      <c r="F3796" s="148" t="b">
        <v>0</v>
      </c>
      <c r="J3796" s="2" t="str">
        <f>IF(B3796="","",_xlfn.XLOOKUP(B3796,Données!$P$2:$P$11,Données!$Q$2:$Q$11,""))</f>
        <v/>
      </c>
    </row>
    <row r="3797" spans="1:10" ht="24.75" customHeight="1" x14ac:dyDescent="0.25">
      <c r="A3797" s="100"/>
      <c r="B3797" s="100"/>
      <c r="C3797" s="100"/>
      <c r="D3797" s="105" t="str">
        <f>IF(OR(Historique!$B3797="",Historique!$C3797=""),"",IF(IFERROR(COUNTIF(INDEX(Données!$E$2:$Z$100,0,MATCH(Historique!$B3797,Données!$E$1:$Z$1,0)),Historique!$C3797),0)&gt;0,"OK","⚠ ERREUR"))</f>
        <v/>
      </c>
      <c r="F3797" s="148" t="b">
        <v>0</v>
      </c>
      <c r="J3797" s="2" t="str">
        <f>IF(B3797="","",_xlfn.XLOOKUP(B3797,Données!$P$2:$P$11,Données!$Q$2:$Q$11,""))</f>
        <v/>
      </c>
    </row>
    <row r="3798" spans="1:10" ht="24.75" customHeight="1" x14ac:dyDescent="0.25">
      <c r="A3798" s="100"/>
      <c r="B3798" s="100"/>
      <c r="C3798" s="100"/>
      <c r="D3798" s="105" t="str">
        <f>IF(OR(Historique!$B3798="",Historique!$C3798=""),"",IF(IFERROR(COUNTIF(INDEX(Données!$E$2:$Z$100,0,MATCH(Historique!$B3798,Données!$E$1:$Z$1,0)),Historique!$C3798),0)&gt;0,"OK","⚠ ERREUR"))</f>
        <v/>
      </c>
      <c r="F3798" s="148" t="b">
        <v>0</v>
      </c>
      <c r="J3798" s="2" t="str">
        <f>IF(B3798="","",_xlfn.XLOOKUP(B3798,Données!$P$2:$P$11,Données!$Q$2:$Q$11,""))</f>
        <v/>
      </c>
    </row>
    <row r="3799" spans="1:10" ht="24.75" customHeight="1" x14ac:dyDescent="0.25">
      <c r="A3799" s="100"/>
      <c r="B3799" s="100"/>
      <c r="C3799" s="100"/>
      <c r="D3799" s="105" t="str">
        <f>IF(OR(Historique!$B3799="",Historique!$C3799=""),"",IF(IFERROR(COUNTIF(INDEX(Données!$E$2:$Z$100,0,MATCH(Historique!$B3799,Données!$E$1:$Z$1,0)),Historique!$C3799),0)&gt;0,"OK","⚠ ERREUR"))</f>
        <v/>
      </c>
      <c r="F3799" s="148" t="b">
        <v>0</v>
      </c>
      <c r="J3799" s="2" t="str">
        <f>IF(B3799="","",_xlfn.XLOOKUP(B3799,Données!$P$2:$P$11,Données!$Q$2:$Q$11,""))</f>
        <v/>
      </c>
    </row>
    <row r="3800" spans="1:10" ht="24.75" customHeight="1" x14ac:dyDescent="0.25">
      <c r="A3800" s="100"/>
      <c r="B3800" s="100"/>
      <c r="C3800" s="100"/>
      <c r="D3800" s="105" t="str">
        <f>IF(OR(Historique!$B3800="",Historique!$C3800=""),"",IF(IFERROR(COUNTIF(INDEX(Données!$E$2:$Z$100,0,MATCH(Historique!$B3800,Données!$E$1:$Z$1,0)),Historique!$C3800),0)&gt;0,"OK","⚠ ERREUR"))</f>
        <v/>
      </c>
      <c r="F3800" s="148" t="b">
        <v>0</v>
      </c>
      <c r="J3800" s="2" t="str">
        <f>IF(B3800="","",_xlfn.XLOOKUP(B3800,Données!$P$2:$P$11,Données!$Q$2:$Q$11,""))</f>
        <v/>
      </c>
    </row>
    <row r="3801" spans="1:10" ht="24.75" customHeight="1" x14ac:dyDescent="0.25">
      <c r="A3801" s="100"/>
      <c r="B3801" s="100"/>
      <c r="C3801" s="100"/>
      <c r="D3801" s="105" t="str">
        <f>IF(OR(Historique!$B3801="",Historique!$C3801=""),"",IF(IFERROR(COUNTIF(INDEX(Données!$E$2:$Z$100,0,MATCH(Historique!$B3801,Données!$E$1:$Z$1,0)),Historique!$C3801),0)&gt;0,"OK","⚠ ERREUR"))</f>
        <v/>
      </c>
      <c r="F3801" s="148" t="b">
        <v>0</v>
      </c>
      <c r="J3801" s="2" t="str">
        <f>IF(B3801="","",_xlfn.XLOOKUP(B3801,Données!$P$2:$P$11,Données!$Q$2:$Q$11,""))</f>
        <v/>
      </c>
    </row>
    <row r="3802" spans="1:10" ht="24.75" customHeight="1" x14ac:dyDescent="0.25">
      <c r="A3802" s="100"/>
      <c r="B3802" s="100"/>
      <c r="C3802" s="100"/>
      <c r="D3802" s="105" t="str">
        <f>IF(OR(Historique!$B3802="",Historique!$C3802=""),"",IF(IFERROR(COUNTIF(INDEX(Données!$E$2:$Z$100,0,MATCH(Historique!$B3802,Données!$E$1:$Z$1,0)),Historique!$C3802),0)&gt;0,"OK","⚠ ERREUR"))</f>
        <v/>
      </c>
      <c r="F3802" s="148" t="b">
        <v>0</v>
      </c>
      <c r="J3802" s="2" t="str">
        <f>IF(B3802="","",_xlfn.XLOOKUP(B3802,Données!$P$2:$P$11,Données!$Q$2:$Q$11,""))</f>
        <v/>
      </c>
    </row>
    <row r="3803" spans="1:10" ht="24.75" customHeight="1" x14ac:dyDescent="0.25">
      <c r="A3803" s="100"/>
      <c r="B3803" s="100"/>
      <c r="C3803" s="100"/>
      <c r="D3803" s="105" t="str">
        <f>IF(OR(Historique!$B3803="",Historique!$C3803=""),"",IF(IFERROR(COUNTIF(INDEX(Données!$E$2:$Z$100,0,MATCH(Historique!$B3803,Données!$E$1:$Z$1,0)),Historique!$C3803),0)&gt;0,"OK","⚠ ERREUR"))</f>
        <v/>
      </c>
      <c r="F3803" s="148" t="b">
        <v>0</v>
      </c>
      <c r="J3803" s="2" t="str">
        <f>IF(B3803="","",_xlfn.XLOOKUP(B3803,Données!$P$2:$P$11,Données!$Q$2:$Q$11,""))</f>
        <v/>
      </c>
    </row>
    <row r="3804" spans="1:10" ht="24.75" customHeight="1" x14ac:dyDescent="0.25">
      <c r="A3804" s="100"/>
      <c r="B3804" s="100"/>
      <c r="C3804" s="100"/>
      <c r="D3804" s="105" t="str">
        <f>IF(OR(Historique!$B3804="",Historique!$C3804=""),"",IF(IFERROR(COUNTIF(INDEX(Données!$E$2:$Z$100,0,MATCH(Historique!$B3804,Données!$E$1:$Z$1,0)),Historique!$C3804),0)&gt;0,"OK","⚠ ERREUR"))</f>
        <v/>
      </c>
      <c r="F3804" s="148" t="b">
        <v>0</v>
      </c>
      <c r="J3804" s="2" t="str">
        <f>IF(B3804="","",_xlfn.XLOOKUP(B3804,Données!$P$2:$P$11,Données!$Q$2:$Q$11,""))</f>
        <v/>
      </c>
    </row>
    <row r="3805" spans="1:10" ht="24.75" customHeight="1" x14ac:dyDescent="0.25">
      <c r="A3805" s="100"/>
      <c r="B3805" s="100"/>
      <c r="C3805" s="100"/>
      <c r="D3805" s="105" t="str">
        <f>IF(OR(Historique!$B3805="",Historique!$C3805=""),"",IF(IFERROR(COUNTIF(INDEX(Données!$E$2:$Z$100,0,MATCH(Historique!$B3805,Données!$E$1:$Z$1,0)),Historique!$C3805),0)&gt;0,"OK","⚠ ERREUR"))</f>
        <v/>
      </c>
      <c r="F3805" s="148" t="b">
        <v>0</v>
      </c>
      <c r="J3805" s="2" t="str">
        <f>IF(B3805="","",_xlfn.XLOOKUP(B3805,Données!$P$2:$P$11,Données!$Q$2:$Q$11,""))</f>
        <v/>
      </c>
    </row>
    <row r="3806" spans="1:10" ht="24.75" customHeight="1" x14ac:dyDescent="0.25">
      <c r="A3806" s="100"/>
      <c r="B3806" s="100"/>
      <c r="C3806" s="100"/>
      <c r="D3806" s="105" t="str">
        <f>IF(OR(Historique!$B3806="",Historique!$C3806=""),"",IF(IFERROR(COUNTIF(INDEX(Données!$E$2:$Z$100,0,MATCH(Historique!$B3806,Données!$E$1:$Z$1,0)),Historique!$C3806),0)&gt;0,"OK","⚠ ERREUR"))</f>
        <v/>
      </c>
      <c r="F3806" s="148" t="b">
        <v>0</v>
      </c>
      <c r="J3806" s="2" t="str">
        <f>IF(B3806="","",_xlfn.XLOOKUP(B3806,Données!$P$2:$P$11,Données!$Q$2:$Q$11,""))</f>
        <v/>
      </c>
    </row>
    <row r="3807" spans="1:10" ht="24.75" customHeight="1" x14ac:dyDescent="0.25">
      <c r="A3807" s="100"/>
      <c r="B3807" s="100"/>
      <c r="C3807" s="100"/>
      <c r="D3807" s="105" t="str">
        <f>IF(OR(Historique!$B3807="",Historique!$C3807=""),"",IF(IFERROR(COUNTIF(INDEX(Données!$E$2:$Z$100,0,MATCH(Historique!$B3807,Données!$E$1:$Z$1,0)),Historique!$C3807),0)&gt;0,"OK","⚠ ERREUR"))</f>
        <v/>
      </c>
      <c r="F3807" s="148" t="b">
        <v>0</v>
      </c>
      <c r="J3807" s="2" t="str">
        <f>IF(B3807="","",_xlfn.XLOOKUP(B3807,Données!$P$2:$P$11,Données!$Q$2:$Q$11,""))</f>
        <v/>
      </c>
    </row>
    <row r="3808" spans="1:10" ht="24.75" customHeight="1" x14ac:dyDescent="0.25">
      <c r="A3808" s="100"/>
      <c r="B3808" s="100"/>
      <c r="C3808" s="100"/>
      <c r="D3808" s="105" t="str">
        <f>IF(OR(Historique!$B3808="",Historique!$C3808=""),"",IF(IFERROR(COUNTIF(INDEX(Données!$E$2:$Z$100,0,MATCH(Historique!$B3808,Données!$E$1:$Z$1,0)),Historique!$C3808),0)&gt;0,"OK","⚠ ERREUR"))</f>
        <v/>
      </c>
      <c r="F3808" s="148" t="b">
        <v>0</v>
      </c>
      <c r="J3808" s="2" t="str">
        <f>IF(B3808="","",_xlfn.XLOOKUP(B3808,Données!$P$2:$P$11,Données!$Q$2:$Q$11,""))</f>
        <v/>
      </c>
    </row>
    <row r="3809" spans="1:10" ht="24.75" customHeight="1" x14ac:dyDescent="0.25">
      <c r="A3809" s="100"/>
      <c r="B3809" s="100"/>
      <c r="C3809" s="100"/>
      <c r="D3809" s="105" t="str">
        <f>IF(OR(Historique!$B3809="",Historique!$C3809=""),"",IF(IFERROR(COUNTIF(INDEX(Données!$E$2:$Z$100,0,MATCH(Historique!$B3809,Données!$E$1:$Z$1,0)),Historique!$C3809),0)&gt;0,"OK","⚠ ERREUR"))</f>
        <v/>
      </c>
      <c r="F3809" s="148" t="b">
        <v>0</v>
      </c>
      <c r="J3809" s="2" t="str">
        <f>IF(B3809="","",_xlfn.XLOOKUP(B3809,Données!$P$2:$P$11,Données!$Q$2:$Q$11,""))</f>
        <v/>
      </c>
    </row>
    <row r="3810" spans="1:10" ht="24.75" customHeight="1" x14ac:dyDescent="0.25">
      <c r="A3810" s="100"/>
      <c r="B3810" s="100"/>
      <c r="C3810" s="100"/>
      <c r="D3810" s="105" t="str">
        <f>IF(OR(Historique!$B3810="",Historique!$C3810=""),"",IF(IFERROR(COUNTIF(INDEX(Données!$E$2:$Z$100,0,MATCH(Historique!$B3810,Données!$E$1:$Z$1,0)),Historique!$C3810),0)&gt;0,"OK","⚠ ERREUR"))</f>
        <v/>
      </c>
      <c r="F3810" s="148" t="b">
        <v>0</v>
      </c>
      <c r="J3810" s="2" t="str">
        <f>IF(B3810="","",_xlfn.XLOOKUP(B3810,Données!$P$2:$P$11,Données!$Q$2:$Q$11,""))</f>
        <v/>
      </c>
    </row>
    <row r="3811" spans="1:10" ht="24.75" customHeight="1" x14ac:dyDescent="0.25">
      <c r="A3811" s="100"/>
      <c r="B3811" s="100"/>
      <c r="C3811" s="100"/>
      <c r="D3811" s="105" t="str">
        <f>IF(OR(Historique!$B3811="",Historique!$C3811=""),"",IF(IFERROR(COUNTIF(INDEX(Données!$E$2:$Z$100,0,MATCH(Historique!$B3811,Données!$E$1:$Z$1,0)),Historique!$C3811),0)&gt;0,"OK","⚠ ERREUR"))</f>
        <v/>
      </c>
      <c r="F3811" s="148" t="b">
        <v>0</v>
      </c>
      <c r="J3811" s="2" t="str">
        <f>IF(B3811="","",_xlfn.XLOOKUP(B3811,Données!$P$2:$P$11,Données!$Q$2:$Q$11,""))</f>
        <v/>
      </c>
    </row>
    <row r="3812" spans="1:10" ht="24.75" customHeight="1" x14ac:dyDescent="0.25">
      <c r="A3812" s="100"/>
      <c r="B3812" s="100"/>
      <c r="C3812" s="100"/>
      <c r="D3812" s="105" t="str">
        <f>IF(OR(Historique!$B3812="",Historique!$C3812=""),"",IF(IFERROR(COUNTIF(INDEX(Données!$E$2:$Z$100,0,MATCH(Historique!$B3812,Données!$E$1:$Z$1,0)),Historique!$C3812),0)&gt;0,"OK","⚠ ERREUR"))</f>
        <v/>
      </c>
      <c r="F3812" s="148" t="b">
        <v>0</v>
      </c>
      <c r="J3812" s="2" t="str">
        <f>IF(B3812="","",_xlfn.XLOOKUP(B3812,Données!$P$2:$P$11,Données!$Q$2:$Q$11,""))</f>
        <v/>
      </c>
    </row>
    <row r="3813" spans="1:10" ht="24.75" customHeight="1" x14ac:dyDescent="0.25">
      <c r="A3813" s="100"/>
      <c r="B3813" s="100"/>
      <c r="C3813" s="100"/>
      <c r="D3813" s="105" t="str">
        <f>IF(OR(Historique!$B3813="",Historique!$C3813=""),"",IF(IFERROR(COUNTIF(INDEX(Données!$E$2:$Z$100,0,MATCH(Historique!$B3813,Données!$E$1:$Z$1,0)),Historique!$C3813),0)&gt;0,"OK","⚠ ERREUR"))</f>
        <v/>
      </c>
      <c r="F3813" s="148" t="b">
        <v>0</v>
      </c>
      <c r="J3813" s="2" t="str">
        <f>IF(B3813="","",_xlfn.XLOOKUP(B3813,Données!$P$2:$P$11,Données!$Q$2:$Q$11,""))</f>
        <v/>
      </c>
    </row>
    <row r="3814" spans="1:10" ht="24.75" customHeight="1" x14ac:dyDescent="0.25">
      <c r="A3814" s="100"/>
      <c r="B3814" s="100"/>
      <c r="C3814" s="100"/>
      <c r="D3814" s="105" t="str">
        <f>IF(OR(Historique!$B3814="",Historique!$C3814=""),"",IF(IFERROR(COUNTIF(INDEX(Données!$E$2:$Z$100,0,MATCH(Historique!$B3814,Données!$E$1:$Z$1,0)),Historique!$C3814),0)&gt;0,"OK","⚠ ERREUR"))</f>
        <v/>
      </c>
      <c r="F3814" s="148" t="b">
        <v>0</v>
      </c>
      <c r="J3814" s="2" t="str">
        <f>IF(B3814="","",_xlfn.XLOOKUP(B3814,Données!$P$2:$P$11,Données!$Q$2:$Q$11,""))</f>
        <v/>
      </c>
    </row>
    <row r="3815" spans="1:10" ht="24.75" customHeight="1" x14ac:dyDescent="0.25">
      <c r="A3815" s="100"/>
      <c r="B3815" s="100"/>
      <c r="C3815" s="100"/>
      <c r="D3815" s="105" t="str">
        <f>IF(OR(Historique!$B3815="",Historique!$C3815=""),"",IF(IFERROR(COUNTIF(INDEX(Données!$E$2:$Z$100,0,MATCH(Historique!$B3815,Données!$E$1:$Z$1,0)),Historique!$C3815),0)&gt;0,"OK","⚠ ERREUR"))</f>
        <v/>
      </c>
      <c r="F3815" s="148" t="b">
        <v>0</v>
      </c>
      <c r="J3815" s="2" t="str">
        <f>IF(B3815="","",_xlfn.XLOOKUP(B3815,Données!$P$2:$P$11,Données!$Q$2:$Q$11,""))</f>
        <v/>
      </c>
    </row>
    <row r="3816" spans="1:10" ht="24.75" customHeight="1" x14ac:dyDescent="0.25">
      <c r="A3816" s="100"/>
      <c r="B3816" s="100"/>
      <c r="C3816" s="100"/>
      <c r="D3816" s="105" t="str">
        <f>IF(OR(Historique!$B3816="",Historique!$C3816=""),"",IF(IFERROR(COUNTIF(INDEX(Données!$E$2:$Z$100,0,MATCH(Historique!$B3816,Données!$E$1:$Z$1,0)),Historique!$C3816),0)&gt;0,"OK","⚠ ERREUR"))</f>
        <v/>
      </c>
      <c r="F3816" s="148" t="b">
        <v>0</v>
      </c>
      <c r="J3816" s="2" t="str">
        <f>IF(B3816="","",_xlfn.XLOOKUP(B3816,Données!$P$2:$P$11,Données!$Q$2:$Q$11,""))</f>
        <v/>
      </c>
    </row>
    <row r="3817" spans="1:10" ht="24.75" customHeight="1" x14ac:dyDescent="0.25">
      <c r="A3817" s="100"/>
      <c r="B3817" s="100"/>
      <c r="C3817" s="100"/>
      <c r="D3817" s="105" t="str">
        <f>IF(OR(Historique!$B3817="",Historique!$C3817=""),"",IF(IFERROR(COUNTIF(INDEX(Données!$E$2:$Z$100,0,MATCH(Historique!$B3817,Données!$E$1:$Z$1,0)),Historique!$C3817),0)&gt;0,"OK","⚠ ERREUR"))</f>
        <v/>
      </c>
      <c r="F3817" s="148" t="b">
        <v>0</v>
      </c>
      <c r="J3817" s="2" t="str">
        <f>IF(B3817="","",_xlfn.XLOOKUP(B3817,Données!$P$2:$P$11,Données!$Q$2:$Q$11,""))</f>
        <v/>
      </c>
    </row>
    <row r="3818" spans="1:10" ht="24.75" customHeight="1" x14ac:dyDescent="0.25">
      <c r="A3818" s="100"/>
      <c r="B3818" s="100"/>
      <c r="C3818" s="100"/>
      <c r="D3818" s="105" t="str">
        <f>IF(OR(Historique!$B3818="",Historique!$C3818=""),"",IF(IFERROR(COUNTIF(INDEX(Données!$E$2:$Z$100,0,MATCH(Historique!$B3818,Données!$E$1:$Z$1,0)),Historique!$C3818),0)&gt;0,"OK","⚠ ERREUR"))</f>
        <v/>
      </c>
      <c r="F3818" s="148" t="b">
        <v>0</v>
      </c>
      <c r="J3818" s="2" t="str">
        <f>IF(B3818="","",_xlfn.XLOOKUP(B3818,Données!$P$2:$P$11,Données!$Q$2:$Q$11,""))</f>
        <v/>
      </c>
    </row>
    <row r="3819" spans="1:10" ht="24.75" customHeight="1" x14ac:dyDescent="0.25">
      <c r="A3819" s="100"/>
      <c r="B3819" s="100"/>
      <c r="C3819" s="100"/>
      <c r="D3819" s="105" t="str">
        <f>IF(OR(Historique!$B3819="",Historique!$C3819=""),"",IF(IFERROR(COUNTIF(INDEX(Données!$E$2:$Z$100,0,MATCH(Historique!$B3819,Données!$E$1:$Z$1,0)),Historique!$C3819),0)&gt;0,"OK","⚠ ERREUR"))</f>
        <v/>
      </c>
      <c r="F3819" s="148" t="b">
        <v>0</v>
      </c>
      <c r="J3819" s="2" t="str">
        <f>IF(B3819="","",_xlfn.XLOOKUP(B3819,Données!$P$2:$P$11,Données!$Q$2:$Q$11,""))</f>
        <v/>
      </c>
    </row>
    <row r="3820" spans="1:10" ht="24.75" customHeight="1" x14ac:dyDescent="0.25">
      <c r="A3820" s="100"/>
      <c r="B3820" s="100"/>
      <c r="C3820" s="100"/>
      <c r="D3820" s="105" t="str">
        <f>IF(OR(Historique!$B3820="",Historique!$C3820=""),"",IF(IFERROR(COUNTIF(INDEX(Données!$E$2:$Z$100,0,MATCH(Historique!$B3820,Données!$E$1:$Z$1,0)),Historique!$C3820),0)&gt;0,"OK","⚠ ERREUR"))</f>
        <v/>
      </c>
      <c r="F3820" s="148" t="b">
        <v>0</v>
      </c>
      <c r="J3820" s="2" t="str">
        <f>IF(B3820="","",_xlfn.XLOOKUP(B3820,Données!$P$2:$P$11,Données!$Q$2:$Q$11,""))</f>
        <v/>
      </c>
    </row>
    <row r="3821" spans="1:10" ht="24.75" customHeight="1" x14ac:dyDescent="0.25">
      <c r="A3821" s="100"/>
      <c r="B3821" s="100"/>
      <c r="C3821" s="100"/>
      <c r="D3821" s="105" t="str">
        <f>IF(OR(Historique!$B3821="",Historique!$C3821=""),"",IF(IFERROR(COUNTIF(INDEX(Données!$E$2:$Z$100,0,MATCH(Historique!$B3821,Données!$E$1:$Z$1,0)),Historique!$C3821),0)&gt;0,"OK","⚠ ERREUR"))</f>
        <v/>
      </c>
      <c r="F3821" s="148" t="b">
        <v>0</v>
      </c>
      <c r="J3821" s="2" t="str">
        <f>IF(B3821="","",_xlfn.XLOOKUP(B3821,Données!$P$2:$P$11,Données!$Q$2:$Q$11,""))</f>
        <v/>
      </c>
    </row>
    <row r="3822" spans="1:10" ht="24.75" customHeight="1" x14ac:dyDescent="0.25">
      <c r="A3822" s="100"/>
      <c r="B3822" s="100"/>
      <c r="C3822" s="100"/>
      <c r="D3822" s="105" t="str">
        <f>IF(OR(Historique!$B3822="",Historique!$C3822=""),"",IF(IFERROR(COUNTIF(INDEX(Données!$E$2:$Z$100,0,MATCH(Historique!$B3822,Données!$E$1:$Z$1,0)),Historique!$C3822),0)&gt;0,"OK","⚠ ERREUR"))</f>
        <v/>
      </c>
      <c r="F3822" s="148" t="b">
        <v>0</v>
      </c>
      <c r="J3822" s="2" t="str">
        <f>IF(B3822="","",_xlfn.XLOOKUP(B3822,Données!$P$2:$P$11,Données!$Q$2:$Q$11,""))</f>
        <v/>
      </c>
    </row>
    <row r="3823" spans="1:10" ht="24.75" customHeight="1" x14ac:dyDescent="0.25">
      <c r="A3823" s="100"/>
      <c r="B3823" s="100"/>
      <c r="C3823" s="100"/>
      <c r="D3823" s="105" t="str">
        <f>IF(OR(Historique!$B3823="",Historique!$C3823=""),"",IF(IFERROR(COUNTIF(INDEX(Données!$E$2:$Z$100,0,MATCH(Historique!$B3823,Données!$E$1:$Z$1,0)),Historique!$C3823),0)&gt;0,"OK","⚠ ERREUR"))</f>
        <v/>
      </c>
      <c r="F3823" s="148" t="b">
        <v>0</v>
      </c>
      <c r="J3823" s="2" t="str">
        <f>IF(B3823="","",_xlfn.XLOOKUP(B3823,Données!$P$2:$P$11,Données!$Q$2:$Q$11,""))</f>
        <v/>
      </c>
    </row>
    <row r="3824" spans="1:10" ht="24.75" customHeight="1" x14ac:dyDescent="0.25">
      <c r="A3824" s="100"/>
      <c r="B3824" s="100"/>
      <c r="C3824" s="100"/>
      <c r="D3824" s="105" t="str">
        <f>IF(OR(Historique!$B3824="",Historique!$C3824=""),"",IF(IFERROR(COUNTIF(INDEX(Données!$E$2:$Z$100,0,MATCH(Historique!$B3824,Données!$E$1:$Z$1,0)),Historique!$C3824),0)&gt;0,"OK","⚠ ERREUR"))</f>
        <v/>
      </c>
      <c r="F3824" s="148" t="b">
        <v>0</v>
      </c>
      <c r="J3824" s="2" t="str">
        <f>IF(B3824="","",_xlfn.XLOOKUP(B3824,Données!$P$2:$P$11,Données!$Q$2:$Q$11,""))</f>
        <v/>
      </c>
    </row>
    <row r="3825" spans="1:10" ht="24.75" customHeight="1" x14ac:dyDescent="0.25">
      <c r="A3825" s="100"/>
      <c r="B3825" s="100"/>
      <c r="C3825" s="100"/>
      <c r="D3825" s="105" t="str">
        <f>IF(OR(Historique!$B3825="",Historique!$C3825=""),"",IF(IFERROR(COUNTIF(INDEX(Données!$E$2:$Z$100,0,MATCH(Historique!$B3825,Données!$E$1:$Z$1,0)),Historique!$C3825),0)&gt;0,"OK","⚠ ERREUR"))</f>
        <v/>
      </c>
      <c r="F3825" s="148" t="b">
        <v>0</v>
      </c>
      <c r="J3825" s="2" t="str">
        <f>IF(B3825="","",_xlfn.XLOOKUP(B3825,Données!$P$2:$P$11,Données!$Q$2:$Q$11,""))</f>
        <v/>
      </c>
    </row>
    <row r="3826" spans="1:10" ht="24.75" customHeight="1" x14ac:dyDescent="0.25">
      <c r="A3826" s="100"/>
      <c r="B3826" s="100"/>
      <c r="C3826" s="100"/>
      <c r="D3826" s="105" t="str">
        <f>IF(OR(Historique!$B3826="",Historique!$C3826=""),"",IF(IFERROR(COUNTIF(INDEX(Données!$E$2:$Z$100,0,MATCH(Historique!$B3826,Données!$E$1:$Z$1,0)),Historique!$C3826),0)&gt;0,"OK","⚠ ERREUR"))</f>
        <v/>
      </c>
      <c r="F3826" s="148" t="b">
        <v>0</v>
      </c>
      <c r="J3826" s="2" t="str">
        <f>IF(B3826="","",_xlfn.XLOOKUP(B3826,Données!$P$2:$P$11,Données!$Q$2:$Q$11,""))</f>
        <v/>
      </c>
    </row>
    <row r="3827" spans="1:10" ht="24.75" customHeight="1" x14ac:dyDescent="0.25">
      <c r="A3827" s="100"/>
      <c r="B3827" s="100"/>
      <c r="C3827" s="100"/>
      <c r="D3827" s="105" t="str">
        <f>IF(OR(Historique!$B3827="",Historique!$C3827=""),"",IF(IFERROR(COUNTIF(INDEX(Données!$E$2:$Z$100,0,MATCH(Historique!$B3827,Données!$E$1:$Z$1,0)),Historique!$C3827),0)&gt;0,"OK","⚠ ERREUR"))</f>
        <v/>
      </c>
      <c r="F3827" s="148" t="b">
        <v>0</v>
      </c>
      <c r="J3827" s="2" t="str">
        <f>IF(B3827="","",_xlfn.XLOOKUP(B3827,Données!$P$2:$P$11,Données!$Q$2:$Q$11,""))</f>
        <v/>
      </c>
    </row>
    <row r="3828" spans="1:10" ht="24.75" customHeight="1" x14ac:dyDescent="0.25">
      <c r="A3828" s="100"/>
      <c r="B3828" s="100"/>
      <c r="C3828" s="100"/>
      <c r="D3828" s="105" t="str">
        <f>IF(OR(Historique!$B3828="",Historique!$C3828=""),"",IF(IFERROR(COUNTIF(INDEX(Données!$E$2:$Z$100,0,MATCH(Historique!$B3828,Données!$E$1:$Z$1,0)),Historique!$C3828),0)&gt;0,"OK","⚠ ERREUR"))</f>
        <v/>
      </c>
      <c r="F3828" s="148" t="b">
        <v>0</v>
      </c>
      <c r="J3828" s="2" t="str">
        <f>IF(B3828="","",_xlfn.XLOOKUP(B3828,Données!$P$2:$P$11,Données!$Q$2:$Q$11,""))</f>
        <v/>
      </c>
    </row>
    <row r="3829" spans="1:10" ht="24.75" customHeight="1" x14ac:dyDescent="0.25">
      <c r="A3829" s="100"/>
      <c r="B3829" s="100"/>
      <c r="C3829" s="100"/>
      <c r="D3829" s="105" t="str">
        <f>IF(OR(Historique!$B3829="",Historique!$C3829=""),"",IF(IFERROR(COUNTIF(INDEX(Données!$E$2:$Z$100,0,MATCH(Historique!$B3829,Données!$E$1:$Z$1,0)),Historique!$C3829),0)&gt;0,"OK","⚠ ERREUR"))</f>
        <v/>
      </c>
      <c r="F3829" s="148" t="b">
        <v>0</v>
      </c>
      <c r="J3829" s="2" t="str">
        <f>IF(B3829="","",_xlfn.XLOOKUP(B3829,Données!$P$2:$P$11,Données!$Q$2:$Q$11,""))</f>
        <v/>
      </c>
    </row>
    <row r="3830" spans="1:10" ht="24.75" customHeight="1" x14ac:dyDescent="0.25">
      <c r="A3830" s="100"/>
      <c r="B3830" s="100"/>
      <c r="C3830" s="100"/>
      <c r="D3830" s="105" t="str">
        <f>IF(OR(Historique!$B3830="",Historique!$C3830=""),"",IF(IFERROR(COUNTIF(INDEX(Données!$E$2:$Z$100,0,MATCH(Historique!$B3830,Données!$E$1:$Z$1,0)),Historique!$C3830),0)&gt;0,"OK","⚠ ERREUR"))</f>
        <v/>
      </c>
      <c r="F3830" s="148" t="b">
        <v>0</v>
      </c>
      <c r="J3830" s="2" t="str">
        <f>IF(B3830="","",_xlfn.XLOOKUP(B3830,Données!$P$2:$P$11,Données!$Q$2:$Q$11,""))</f>
        <v/>
      </c>
    </row>
    <row r="3831" spans="1:10" ht="24.75" customHeight="1" x14ac:dyDescent="0.25">
      <c r="A3831" s="100"/>
      <c r="B3831" s="100"/>
      <c r="C3831" s="100"/>
      <c r="D3831" s="105" t="str">
        <f>IF(OR(Historique!$B3831="",Historique!$C3831=""),"",IF(IFERROR(COUNTIF(INDEX(Données!$E$2:$Z$100,0,MATCH(Historique!$B3831,Données!$E$1:$Z$1,0)),Historique!$C3831),0)&gt;0,"OK","⚠ ERREUR"))</f>
        <v/>
      </c>
      <c r="F3831" s="148" t="b">
        <v>0</v>
      </c>
      <c r="J3831" s="2" t="str">
        <f>IF(B3831="","",_xlfn.XLOOKUP(B3831,Données!$P$2:$P$11,Données!$Q$2:$Q$11,""))</f>
        <v/>
      </c>
    </row>
    <row r="3832" spans="1:10" ht="24.75" customHeight="1" x14ac:dyDescent="0.25">
      <c r="A3832" s="100"/>
      <c r="B3832" s="100"/>
      <c r="C3832" s="100"/>
      <c r="D3832" s="105" t="str">
        <f>IF(OR(Historique!$B3832="",Historique!$C3832=""),"",IF(IFERROR(COUNTIF(INDEX(Données!$E$2:$Z$100,0,MATCH(Historique!$B3832,Données!$E$1:$Z$1,0)),Historique!$C3832),0)&gt;0,"OK","⚠ ERREUR"))</f>
        <v/>
      </c>
      <c r="F3832" s="148" t="b">
        <v>0</v>
      </c>
      <c r="J3832" s="2" t="str">
        <f>IF(B3832="","",_xlfn.XLOOKUP(B3832,Données!$P$2:$P$11,Données!$Q$2:$Q$11,""))</f>
        <v/>
      </c>
    </row>
    <row r="3833" spans="1:10" ht="24.75" customHeight="1" x14ac:dyDescent="0.25">
      <c r="A3833" s="100"/>
      <c r="B3833" s="100"/>
      <c r="C3833" s="100"/>
      <c r="D3833" s="105" t="str">
        <f>IF(OR(Historique!$B3833="",Historique!$C3833=""),"",IF(IFERROR(COUNTIF(INDEX(Données!$E$2:$Z$100,0,MATCH(Historique!$B3833,Données!$E$1:$Z$1,0)),Historique!$C3833),0)&gt;0,"OK","⚠ ERREUR"))</f>
        <v/>
      </c>
      <c r="F3833" s="148" t="b">
        <v>0</v>
      </c>
      <c r="J3833" s="2" t="str">
        <f>IF(B3833="","",_xlfn.XLOOKUP(B3833,Données!$P$2:$P$11,Données!$Q$2:$Q$11,""))</f>
        <v/>
      </c>
    </row>
    <row r="3834" spans="1:10" ht="24.75" customHeight="1" x14ac:dyDescent="0.25">
      <c r="A3834" s="100"/>
      <c r="B3834" s="100"/>
      <c r="C3834" s="100"/>
      <c r="D3834" s="105" t="str">
        <f>IF(OR(Historique!$B3834="",Historique!$C3834=""),"",IF(IFERROR(COUNTIF(INDEX(Données!$E$2:$Z$100,0,MATCH(Historique!$B3834,Données!$E$1:$Z$1,0)),Historique!$C3834),0)&gt;0,"OK","⚠ ERREUR"))</f>
        <v/>
      </c>
      <c r="F3834" s="148" t="b">
        <v>0</v>
      </c>
      <c r="J3834" s="2" t="str">
        <f>IF(B3834="","",_xlfn.XLOOKUP(B3834,Données!$P$2:$P$11,Données!$Q$2:$Q$11,""))</f>
        <v/>
      </c>
    </row>
    <row r="3835" spans="1:10" ht="24.75" customHeight="1" x14ac:dyDescent="0.25">
      <c r="A3835" s="100"/>
      <c r="B3835" s="100"/>
      <c r="C3835" s="100"/>
      <c r="D3835" s="105" t="str">
        <f>IF(OR(Historique!$B3835="",Historique!$C3835=""),"",IF(IFERROR(COUNTIF(INDEX(Données!$E$2:$Z$100,0,MATCH(Historique!$B3835,Données!$E$1:$Z$1,0)),Historique!$C3835),0)&gt;0,"OK","⚠ ERREUR"))</f>
        <v/>
      </c>
      <c r="F3835" s="148" t="b">
        <v>0</v>
      </c>
      <c r="J3835" s="2" t="str">
        <f>IF(B3835="","",_xlfn.XLOOKUP(B3835,Données!$P$2:$P$11,Données!$Q$2:$Q$11,""))</f>
        <v/>
      </c>
    </row>
    <row r="3836" spans="1:10" ht="24.75" customHeight="1" x14ac:dyDescent="0.25">
      <c r="A3836" s="100"/>
      <c r="B3836" s="100"/>
      <c r="C3836" s="100"/>
      <c r="D3836" s="105" t="str">
        <f>IF(OR(Historique!$B3836="",Historique!$C3836=""),"",IF(IFERROR(COUNTIF(INDEX(Données!$E$2:$Z$100,0,MATCH(Historique!$B3836,Données!$E$1:$Z$1,0)),Historique!$C3836),0)&gt;0,"OK","⚠ ERREUR"))</f>
        <v/>
      </c>
      <c r="F3836" s="148" t="b">
        <v>0</v>
      </c>
      <c r="J3836" s="2" t="str">
        <f>IF(B3836="","",_xlfn.XLOOKUP(B3836,Données!$P$2:$P$11,Données!$Q$2:$Q$11,""))</f>
        <v/>
      </c>
    </row>
    <row r="3837" spans="1:10" ht="24.75" customHeight="1" x14ac:dyDescent="0.25">
      <c r="A3837" s="100"/>
      <c r="B3837" s="100"/>
      <c r="C3837" s="100"/>
      <c r="D3837" s="105" t="str">
        <f>IF(OR(Historique!$B3837="",Historique!$C3837=""),"",IF(IFERROR(COUNTIF(INDEX(Données!$E$2:$Z$100,0,MATCH(Historique!$B3837,Données!$E$1:$Z$1,0)),Historique!$C3837),0)&gt;0,"OK","⚠ ERREUR"))</f>
        <v/>
      </c>
      <c r="F3837" s="148" t="b">
        <v>0</v>
      </c>
      <c r="J3837" s="2" t="str">
        <f>IF(B3837="","",_xlfn.XLOOKUP(B3837,Données!$P$2:$P$11,Données!$Q$2:$Q$11,""))</f>
        <v/>
      </c>
    </row>
    <row r="3838" spans="1:10" ht="24.75" customHeight="1" x14ac:dyDescent="0.25">
      <c r="A3838" s="100"/>
      <c r="B3838" s="100"/>
      <c r="C3838" s="100"/>
      <c r="D3838" s="105" t="str">
        <f>IF(OR(Historique!$B3838="",Historique!$C3838=""),"",IF(IFERROR(COUNTIF(INDEX(Données!$E$2:$Z$100,0,MATCH(Historique!$B3838,Données!$E$1:$Z$1,0)),Historique!$C3838),0)&gt;0,"OK","⚠ ERREUR"))</f>
        <v/>
      </c>
      <c r="F3838" s="148" t="b">
        <v>0</v>
      </c>
      <c r="J3838" s="2" t="str">
        <f>IF(B3838="","",_xlfn.XLOOKUP(B3838,Données!$P$2:$P$11,Données!$Q$2:$Q$11,""))</f>
        <v/>
      </c>
    </row>
    <row r="3839" spans="1:10" ht="24.75" customHeight="1" x14ac:dyDescent="0.25">
      <c r="A3839" s="100"/>
      <c r="B3839" s="100"/>
      <c r="C3839" s="100"/>
      <c r="D3839" s="105" t="str">
        <f>IF(OR(Historique!$B3839="",Historique!$C3839=""),"",IF(IFERROR(COUNTIF(INDEX(Données!$E$2:$Z$100,0,MATCH(Historique!$B3839,Données!$E$1:$Z$1,0)),Historique!$C3839),0)&gt;0,"OK","⚠ ERREUR"))</f>
        <v/>
      </c>
      <c r="F3839" s="148" t="b">
        <v>0</v>
      </c>
      <c r="J3839" s="2" t="str">
        <f>IF(B3839="","",_xlfn.XLOOKUP(B3839,Données!$P$2:$P$11,Données!$Q$2:$Q$11,""))</f>
        <v/>
      </c>
    </row>
    <row r="3840" spans="1:10" ht="24.75" customHeight="1" x14ac:dyDescent="0.25">
      <c r="A3840" s="100"/>
      <c r="B3840" s="100"/>
      <c r="C3840" s="100"/>
      <c r="D3840" s="105" t="str">
        <f>IF(OR(Historique!$B3840="",Historique!$C3840=""),"",IF(IFERROR(COUNTIF(INDEX(Données!$E$2:$Z$100,0,MATCH(Historique!$B3840,Données!$E$1:$Z$1,0)),Historique!$C3840),0)&gt;0,"OK","⚠ ERREUR"))</f>
        <v/>
      </c>
      <c r="F3840" s="148" t="b">
        <v>0</v>
      </c>
      <c r="J3840" s="2" t="str">
        <f>IF(B3840="","",_xlfn.XLOOKUP(B3840,Données!$P$2:$P$11,Données!$Q$2:$Q$11,""))</f>
        <v/>
      </c>
    </row>
    <row r="3841" spans="1:10" ht="24.75" customHeight="1" x14ac:dyDescent="0.25">
      <c r="A3841" s="100"/>
      <c r="B3841" s="100"/>
      <c r="C3841" s="100"/>
      <c r="D3841" s="105" t="str">
        <f>IF(OR(Historique!$B3841="",Historique!$C3841=""),"",IF(IFERROR(COUNTIF(INDEX(Données!$E$2:$Z$100,0,MATCH(Historique!$B3841,Données!$E$1:$Z$1,0)),Historique!$C3841),0)&gt;0,"OK","⚠ ERREUR"))</f>
        <v/>
      </c>
      <c r="F3841" s="148" t="b">
        <v>0</v>
      </c>
      <c r="J3841" s="2" t="str">
        <f>IF(B3841="","",_xlfn.XLOOKUP(B3841,Données!$P$2:$P$11,Données!$Q$2:$Q$11,""))</f>
        <v/>
      </c>
    </row>
    <row r="3842" spans="1:10" ht="24.75" customHeight="1" x14ac:dyDescent="0.25">
      <c r="A3842" s="100"/>
      <c r="B3842" s="100"/>
      <c r="C3842" s="100"/>
      <c r="D3842" s="105" t="str">
        <f>IF(OR(Historique!$B3842="",Historique!$C3842=""),"",IF(IFERROR(COUNTIF(INDEX(Données!$E$2:$Z$100,0,MATCH(Historique!$B3842,Données!$E$1:$Z$1,0)),Historique!$C3842),0)&gt;0,"OK","⚠ ERREUR"))</f>
        <v/>
      </c>
      <c r="F3842" s="148" t="b">
        <v>0</v>
      </c>
      <c r="J3842" s="2" t="str">
        <f>IF(B3842="","",_xlfn.XLOOKUP(B3842,Données!$P$2:$P$11,Données!$Q$2:$Q$11,""))</f>
        <v/>
      </c>
    </row>
    <row r="3843" spans="1:10" ht="24.75" customHeight="1" x14ac:dyDescent="0.25">
      <c r="A3843" s="100"/>
      <c r="B3843" s="100"/>
      <c r="C3843" s="100"/>
      <c r="D3843" s="105" t="str">
        <f>IF(OR(Historique!$B3843="",Historique!$C3843=""),"",IF(IFERROR(COUNTIF(INDEX(Données!$E$2:$Z$100,0,MATCH(Historique!$B3843,Données!$E$1:$Z$1,0)),Historique!$C3843),0)&gt;0,"OK","⚠ ERREUR"))</f>
        <v/>
      </c>
      <c r="F3843" s="148" t="b">
        <v>0</v>
      </c>
      <c r="J3843" s="2" t="str">
        <f>IF(B3843="","",_xlfn.XLOOKUP(B3843,Données!$P$2:$P$11,Données!$Q$2:$Q$11,""))</f>
        <v/>
      </c>
    </row>
    <row r="3844" spans="1:10" ht="24.75" customHeight="1" x14ac:dyDescent="0.25">
      <c r="A3844" s="100"/>
      <c r="B3844" s="100"/>
      <c r="C3844" s="100"/>
      <c r="D3844" s="105" t="str">
        <f>IF(OR(Historique!$B3844="",Historique!$C3844=""),"",IF(IFERROR(COUNTIF(INDEX(Données!$E$2:$Z$100,0,MATCH(Historique!$B3844,Données!$E$1:$Z$1,0)),Historique!$C3844),0)&gt;0,"OK","⚠ ERREUR"))</f>
        <v/>
      </c>
      <c r="F3844" s="148" t="b">
        <v>0</v>
      </c>
      <c r="J3844" s="2" t="str">
        <f>IF(B3844="","",_xlfn.XLOOKUP(B3844,Données!$P$2:$P$11,Données!$Q$2:$Q$11,""))</f>
        <v/>
      </c>
    </row>
    <row r="3845" spans="1:10" ht="24.75" customHeight="1" x14ac:dyDescent="0.25">
      <c r="A3845" s="100"/>
      <c r="B3845" s="100"/>
      <c r="C3845" s="100"/>
      <c r="D3845" s="105" t="str">
        <f>IF(OR(Historique!$B3845="",Historique!$C3845=""),"",IF(IFERROR(COUNTIF(INDEX(Données!$E$2:$Z$100,0,MATCH(Historique!$B3845,Données!$E$1:$Z$1,0)),Historique!$C3845),0)&gt;0,"OK","⚠ ERREUR"))</f>
        <v/>
      </c>
      <c r="F3845" s="148" t="b">
        <v>0</v>
      </c>
      <c r="J3845" s="2" t="str">
        <f>IF(B3845="","",_xlfn.XLOOKUP(B3845,Données!$P$2:$P$11,Données!$Q$2:$Q$11,""))</f>
        <v/>
      </c>
    </row>
    <row r="3846" spans="1:10" ht="24.75" customHeight="1" x14ac:dyDescent="0.25">
      <c r="A3846" s="100"/>
      <c r="B3846" s="100"/>
      <c r="C3846" s="100"/>
      <c r="D3846" s="105" t="str">
        <f>IF(OR(Historique!$B3846="",Historique!$C3846=""),"",IF(IFERROR(COUNTIF(INDEX(Données!$E$2:$Z$100,0,MATCH(Historique!$B3846,Données!$E$1:$Z$1,0)),Historique!$C3846),0)&gt;0,"OK","⚠ ERREUR"))</f>
        <v/>
      </c>
      <c r="F3846" s="148" t="b">
        <v>0</v>
      </c>
      <c r="J3846" s="2" t="str">
        <f>IF(B3846="","",_xlfn.XLOOKUP(B3846,Données!$P$2:$P$11,Données!$Q$2:$Q$11,""))</f>
        <v/>
      </c>
    </row>
    <row r="3847" spans="1:10" ht="24.75" customHeight="1" x14ac:dyDescent="0.25">
      <c r="A3847" s="100"/>
      <c r="B3847" s="100"/>
      <c r="C3847" s="100"/>
      <c r="D3847" s="105" t="str">
        <f>IF(OR(Historique!$B3847="",Historique!$C3847=""),"",IF(IFERROR(COUNTIF(INDEX(Données!$E$2:$Z$100,0,MATCH(Historique!$B3847,Données!$E$1:$Z$1,0)),Historique!$C3847),0)&gt;0,"OK","⚠ ERREUR"))</f>
        <v/>
      </c>
      <c r="F3847" s="148" t="b">
        <v>0</v>
      </c>
      <c r="J3847" s="2" t="str">
        <f>IF(B3847="","",_xlfn.XLOOKUP(B3847,Données!$P$2:$P$11,Données!$Q$2:$Q$11,""))</f>
        <v/>
      </c>
    </row>
    <row r="3848" spans="1:10" ht="24.75" customHeight="1" x14ac:dyDescent="0.25">
      <c r="A3848" s="100"/>
      <c r="B3848" s="100"/>
      <c r="C3848" s="100"/>
      <c r="D3848" s="105" t="str">
        <f>IF(OR(Historique!$B3848="",Historique!$C3848=""),"",IF(IFERROR(COUNTIF(INDEX(Données!$E$2:$Z$100,0,MATCH(Historique!$B3848,Données!$E$1:$Z$1,0)),Historique!$C3848),0)&gt;0,"OK","⚠ ERREUR"))</f>
        <v/>
      </c>
      <c r="F3848" s="148" t="b">
        <v>0</v>
      </c>
      <c r="J3848" s="2" t="str">
        <f>IF(B3848="","",_xlfn.XLOOKUP(B3848,Données!$P$2:$P$11,Données!$Q$2:$Q$11,""))</f>
        <v/>
      </c>
    </row>
    <row r="3849" spans="1:10" ht="24.75" customHeight="1" x14ac:dyDescent="0.25">
      <c r="A3849" s="100"/>
      <c r="B3849" s="100"/>
      <c r="C3849" s="100"/>
      <c r="D3849" s="105" t="str">
        <f>IF(OR(Historique!$B3849="",Historique!$C3849=""),"",IF(IFERROR(COUNTIF(INDEX(Données!$E$2:$Z$100,0,MATCH(Historique!$B3849,Données!$E$1:$Z$1,0)),Historique!$C3849),0)&gt;0,"OK","⚠ ERREUR"))</f>
        <v/>
      </c>
      <c r="F3849" s="148" t="b">
        <v>0</v>
      </c>
      <c r="J3849" s="2" t="str">
        <f>IF(B3849="","",_xlfn.XLOOKUP(B3849,Données!$P$2:$P$11,Données!$Q$2:$Q$11,""))</f>
        <v/>
      </c>
    </row>
    <row r="3850" spans="1:10" ht="24.75" customHeight="1" x14ac:dyDescent="0.25">
      <c r="A3850" s="100"/>
      <c r="B3850" s="100"/>
      <c r="C3850" s="100"/>
      <c r="D3850" s="105" t="str">
        <f>IF(OR(Historique!$B3850="",Historique!$C3850=""),"",IF(IFERROR(COUNTIF(INDEX(Données!$E$2:$Z$100,0,MATCH(Historique!$B3850,Données!$E$1:$Z$1,0)),Historique!$C3850),0)&gt;0,"OK","⚠ ERREUR"))</f>
        <v/>
      </c>
      <c r="F3850" s="148" t="b">
        <v>0</v>
      </c>
      <c r="J3850" s="2" t="str">
        <f>IF(B3850="","",_xlfn.XLOOKUP(B3850,Données!$P$2:$P$11,Données!$Q$2:$Q$11,""))</f>
        <v/>
      </c>
    </row>
    <row r="3851" spans="1:10" ht="24.75" customHeight="1" x14ac:dyDescent="0.25">
      <c r="A3851" s="100"/>
      <c r="B3851" s="100"/>
      <c r="C3851" s="100"/>
      <c r="D3851" s="105" t="str">
        <f>IF(OR(Historique!$B3851="",Historique!$C3851=""),"",IF(IFERROR(COUNTIF(INDEX(Données!$E$2:$Z$100,0,MATCH(Historique!$B3851,Données!$E$1:$Z$1,0)),Historique!$C3851),0)&gt;0,"OK","⚠ ERREUR"))</f>
        <v/>
      </c>
      <c r="F3851" s="148" t="b">
        <v>0</v>
      </c>
      <c r="J3851" s="2" t="str">
        <f>IF(B3851="","",_xlfn.XLOOKUP(B3851,Données!$P$2:$P$11,Données!$Q$2:$Q$11,""))</f>
        <v/>
      </c>
    </row>
    <row r="3852" spans="1:10" ht="24.75" customHeight="1" x14ac:dyDescent="0.25">
      <c r="A3852" s="100"/>
      <c r="B3852" s="100"/>
      <c r="C3852" s="100"/>
      <c r="D3852" s="105" t="str">
        <f>IF(OR(Historique!$B3852="",Historique!$C3852=""),"",IF(IFERROR(COUNTIF(INDEX(Données!$E$2:$Z$100,0,MATCH(Historique!$B3852,Données!$E$1:$Z$1,0)),Historique!$C3852),0)&gt;0,"OK","⚠ ERREUR"))</f>
        <v/>
      </c>
      <c r="F3852" s="148" t="b">
        <v>0</v>
      </c>
      <c r="J3852" s="2" t="str">
        <f>IF(B3852="","",_xlfn.XLOOKUP(B3852,Données!$P$2:$P$11,Données!$Q$2:$Q$11,""))</f>
        <v/>
      </c>
    </row>
    <row r="3853" spans="1:10" ht="24.75" customHeight="1" x14ac:dyDescent="0.25">
      <c r="A3853" s="100"/>
      <c r="B3853" s="100"/>
      <c r="C3853" s="100"/>
      <c r="D3853" s="105" t="str">
        <f>IF(OR(Historique!$B3853="",Historique!$C3853=""),"",IF(IFERROR(COUNTIF(INDEX(Données!$E$2:$Z$100,0,MATCH(Historique!$B3853,Données!$E$1:$Z$1,0)),Historique!$C3853),0)&gt;0,"OK","⚠ ERREUR"))</f>
        <v/>
      </c>
      <c r="F3853" s="148" t="b">
        <v>0</v>
      </c>
      <c r="J3853" s="2" t="str">
        <f>IF(B3853="","",_xlfn.XLOOKUP(B3853,Données!$P$2:$P$11,Données!$Q$2:$Q$11,""))</f>
        <v/>
      </c>
    </row>
    <row r="3854" spans="1:10" ht="24.75" customHeight="1" x14ac:dyDescent="0.25">
      <c r="A3854" s="100"/>
      <c r="B3854" s="100"/>
      <c r="C3854" s="100"/>
      <c r="D3854" s="105" t="str">
        <f>IF(OR(Historique!$B3854="",Historique!$C3854=""),"",IF(IFERROR(COUNTIF(INDEX(Données!$E$2:$Z$100,0,MATCH(Historique!$B3854,Données!$E$1:$Z$1,0)),Historique!$C3854),0)&gt;0,"OK","⚠ ERREUR"))</f>
        <v/>
      </c>
      <c r="F3854" s="148" t="b">
        <v>0</v>
      </c>
      <c r="J3854" s="2" t="str">
        <f>IF(B3854="","",_xlfn.XLOOKUP(B3854,Données!$P$2:$P$11,Données!$Q$2:$Q$11,""))</f>
        <v/>
      </c>
    </row>
    <row r="3855" spans="1:10" ht="24.75" customHeight="1" x14ac:dyDescent="0.25">
      <c r="A3855" s="100"/>
      <c r="B3855" s="100"/>
      <c r="C3855" s="100"/>
      <c r="D3855" s="105" t="str">
        <f>IF(OR(Historique!$B3855="",Historique!$C3855=""),"",IF(IFERROR(COUNTIF(INDEX(Données!$E$2:$Z$100,0,MATCH(Historique!$B3855,Données!$E$1:$Z$1,0)),Historique!$C3855),0)&gt;0,"OK","⚠ ERREUR"))</f>
        <v/>
      </c>
      <c r="F3855" s="148" t="b">
        <v>0</v>
      </c>
      <c r="J3855" s="2" t="str">
        <f>IF(B3855="","",_xlfn.XLOOKUP(B3855,Données!$P$2:$P$11,Données!$Q$2:$Q$11,""))</f>
        <v/>
      </c>
    </row>
    <row r="3856" spans="1:10" ht="24.75" customHeight="1" x14ac:dyDescent="0.25">
      <c r="A3856" s="100"/>
      <c r="B3856" s="100"/>
      <c r="C3856" s="100"/>
      <c r="D3856" s="105" t="str">
        <f>IF(OR(Historique!$B3856="",Historique!$C3856=""),"",IF(IFERROR(COUNTIF(INDEX(Données!$E$2:$Z$100,0,MATCH(Historique!$B3856,Données!$E$1:$Z$1,0)),Historique!$C3856),0)&gt;0,"OK","⚠ ERREUR"))</f>
        <v/>
      </c>
      <c r="F3856" s="148" t="b">
        <v>0</v>
      </c>
      <c r="J3856" s="2" t="str">
        <f>IF(B3856="","",_xlfn.XLOOKUP(B3856,Données!$P$2:$P$11,Données!$Q$2:$Q$11,""))</f>
        <v/>
      </c>
    </row>
    <row r="3857" spans="1:10" ht="24.75" customHeight="1" x14ac:dyDescent="0.25">
      <c r="A3857" s="100"/>
      <c r="B3857" s="100"/>
      <c r="C3857" s="100"/>
      <c r="D3857" s="105" t="str">
        <f>IF(OR(Historique!$B3857="",Historique!$C3857=""),"",IF(IFERROR(COUNTIF(INDEX(Données!$E$2:$Z$100,0,MATCH(Historique!$B3857,Données!$E$1:$Z$1,0)),Historique!$C3857),0)&gt;0,"OK","⚠ ERREUR"))</f>
        <v/>
      </c>
      <c r="F3857" s="148" t="b">
        <v>0</v>
      </c>
      <c r="J3857" s="2" t="str">
        <f>IF(B3857="","",_xlfn.XLOOKUP(B3857,Données!$P$2:$P$11,Données!$Q$2:$Q$11,""))</f>
        <v/>
      </c>
    </row>
    <row r="3858" spans="1:10" ht="24.75" customHeight="1" x14ac:dyDescent="0.25">
      <c r="A3858" s="100"/>
      <c r="B3858" s="100"/>
      <c r="C3858" s="100"/>
      <c r="D3858" s="105" t="str">
        <f>IF(OR(Historique!$B3858="",Historique!$C3858=""),"",IF(IFERROR(COUNTIF(INDEX(Données!$E$2:$Z$100,0,MATCH(Historique!$B3858,Données!$E$1:$Z$1,0)),Historique!$C3858),0)&gt;0,"OK","⚠ ERREUR"))</f>
        <v/>
      </c>
      <c r="F3858" s="148" t="b">
        <v>0</v>
      </c>
      <c r="J3858" s="2" t="str">
        <f>IF(B3858="","",_xlfn.XLOOKUP(B3858,Données!$P$2:$P$11,Données!$Q$2:$Q$11,""))</f>
        <v/>
      </c>
    </row>
    <row r="3859" spans="1:10" ht="24.75" customHeight="1" x14ac:dyDescent="0.25">
      <c r="A3859" s="100"/>
      <c r="B3859" s="100"/>
      <c r="C3859" s="100"/>
      <c r="D3859" s="105" t="str">
        <f>IF(OR(Historique!$B3859="",Historique!$C3859=""),"",IF(IFERROR(COUNTIF(INDEX(Données!$E$2:$Z$100,0,MATCH(Historique!$B3859,Données!$E$1:$Z$1,0)),Historique!$C3859),0)&gt;0,"OK","⚠ ERREUR"))</f>
        <v/>
      </c>
      <c r="F3859" s="148" t="b">
        <v>0</v>
      </c>
      <c r="J3859" s="2" t="str">
        <f>IF(B3859="","",_xlfn.XLOOKUP(B3859,Données!$P$2:$P$11,Données!$Q$2:$Q$11,""))</f>
        <v/>
      </c>
    </row>
    <row r="3860" spans="1:10" ht="24.75" customHeight="1" x14ac:dyDescent="0.25">
      <c r="A3860" s="100"/>
      <c r="B3860" s="100"/>
      <c r="C3860" s="100"/>
      <c r="D3860" s="105" t="str">
        <f>IF(OR(Historique!$B3860="",Historique!$C3860=""),"",IF(IFERROR(COUNTIF(INDEX(Données!$E$2:$Z$100,0,MATCH(Historique!$B3860,Données!$E$1:$Z$1,0)),Historique!$C3860),0)&gt;0,"OK","⚠ ERREUR"))</f>
        <v/>
      </c>
      <c r="F3860" s="148" t="b">
        <v>0</v>
      </c>
      <c r="J3860" s="2" t="str">
        <f>IF(B3860="","",_xlfn.XLOOKUP(B3860,Données!$P$2:$P$11,Données!$Q$2:$Q$11,""))</f>
        <v/>
      </c>
    </row>
    <row r="3861" spans="1:10" ht="24.75" customHeight="1" x14ac:dyDescent="0.25">
      <c r="A3861" s="100"/>
      <c r="B3861" s="100"/>
      <c r="C3861" s="100"/>
      <c r="D3861" s="105" t="str">
        <f>IF(OR(Historique!$B3861="",Historique!$C3861=""),"",IF(IFERROR(COUNTIF(INDEX(Données!$E$2:$Z$100,0,MATCH(Historique!$B3861,Données!$E$1:$Z$1,0)),Historique!$C3861),0)&gt;0,"OK","⚠ ERREUR"))</f>
        <v/>
      </c>
      <c r="F3861" s="148" t="b">
        <v>0</v>
      </c>
      <c r="J3861" s="2" t="str">
        <f>IF(B3861="","",_xlfn.XLOOKUP(B3861,Données!$P$2:$P$11,Données!$Q$2:$Q$11,""))</f>
        <v/>
      </c>
    </row>
    <row r="3862" spans="1:10" ht="24.75" customHeight="1" x14ac:dyDescent="0.25">
      <c r="A3862" s="100"/>
      <c r="B3862" s="100"/>
      <c r="C3862" s="100"/>
      <c r="D3862" s="105" t="str">
        <f>IF(OR(Historique!$B3862="",Historique!$C3862=""),"",IF(IFERROR(COUNTIF(INDEX(Données!$E$2:$Z$100,0,MATCH(Historique!$B3862,Données!$E$1:$Z$1,0)),Historique!$C3862),0)&gt;0,"OK","⚠ ERREUR"))</f>
        <v/>
      </c>
      <c r="F3862" s="148" t="b">
        <v>0</v>
      </c>
      <c r="J3862" s="2" t="str">
        <f>IF(B3862="","",_xlfn.XLOOKUP(B3862,Données!$P$2:$P$11,Données!$Q$2:$Q$11,""))</f>
        <v/>
      </c>
    </row>
    <row r="3863" spans="1:10" ht="24.75" customHeight="1" x14ac:dyDescent="0.25">
      <c r="A3863" s="100"/>
      <c r="B3863" s="100"/>
      <c r="C3863" s="100"/>
      <c r="D3863" s="105" t="str">
        <f>IF(OR(Historique!$B3863="",Historique!$C3863=""),"",IF(IFERROR(COUNTIF(INDEX(Données!$E$2:$Z$100,0,MATCH(Historique!$B3863,Données!$E$1:$Z$1,0)),Historique!$C3863),0)&gt;0,"OK","⚠ ERREUR"))</f>
        <v/>
      </c>
      <c r="F3863" s="148" t="b">
        <v>0</v>
      </c>
      <c r="J3863" s="2" t="str">
        <f>IF(B3863="","",_xlfn.XLOOKUP(B3863,Données!$P$2:$P$11,Données!$Q$2:$Q$11,""))</f>
        <v/>
      </c>
    </row>
    <row r="3864" spans="1:10" ht="24.75" customHeight="1" x14ac:dyDescent="0.25">
      <c r="A3864" s="100"/>
      <c r="B3864" s="100"/>
      <c r="C3864" s="100"/>
      <c r="D3864" s="105" t="str">
        <f>IF(OR(Historique!$B3864="",Historique!$C3864=""),"",IF(IFERROR(COUNTIF(INDEX(Données!$E$2:$Z$100,0,MATCH(Historique!$B3864,Données!$E$1:$Z$1,0)),Historique!$C3864),0)&gt;0,"OK","⚠ ERREUR"))</f>
        <v/>
      </c>
      <c r="F3864" s="148" t="b">
        <v>0</v>
      </c>
      <c r="J3864" s="2" t="str">
        <f>IF(B3864="","",_xlfn.XLOOKUP(B3864,Données!$P$2:$P$11,Données!$Q$2:$Q$11,""))</f>
        <v/>
      </c>
    </row>
    <row r="3865" spans="1:10" ht="24.75" customHeight="1" x14ac:dyDescent="0.25">
      <c r="A3865" s="100"/>
      <c r="B3865" s="100"/>
      <c r="C3865" s="100"/>
      <c r="D3865" s="105" t="str">
        <f>IF(OR(Historique!$B3865="",Historique!$C3865=""),"",IF(IFERROR(COUNTIF(INDEX(Données!$E$2:$Z$100,0,MATCH(Historique!$B3865,Données!$E$1:$Z$1,0)),Historique!$C3865),0)&gt;0,"OK","⚠ ERREUR"))</f>
        <v/>
      </c>
      <c r="F3865" s="148" t="b">
        <v>0</v>
      </c>
      <c r="J3865" s="2" t="str">
        <f>IF(B3865="","",_xlfn.XLOOKUP(B3865,Données!$P$2:$P$11,Données!$Q$2:$Q$11,""))</f>
        <v/>
      </c>
    </row>
    <row r="3866" spans="1:10" ht="24.75" customHeight="1" x14ac:dyDescent="0.25">
      <c r="A3866" s="100"/>
      <c r="B3866" s="100"/>
      <c r="C3866" s="100"/>
      <c r="D3866" s="105" t="str">
        <f>IF(OR(Historique!$B3866="",Historique!$C3866=""),"",IF(IFERROR(COUNTIF(INDEX(Données!$E$2:$Z$100,0,MATCH(Historique!$B3866,Données!$E$1:$Z$1,0)),Historique!$C3866),0)&gt;0,"OK","⚠ ERREUR"))</f>
        <v/>
      </c>
      <c r="F3866" s="148" t="b">
        <v>0</v>
      </c>
      <c r="J3866" s="2" t="str">
        <f>IF(B3866="","",_xlfn.XLOOKUP(B3866,Données!$P$2:$P$11,Données!$Q$2:$Q$11,""))</f>
        <v/>
      </c>
    </row>
    <row r="3867" spans="1:10" ht="24.75" customHeight="1" x14ac:dyDescent="0.25">
      <c r="A3867" s="100"/>
      <c r="B3867" s="100"/>
      <c r="C3867" s="100"/>
      <c r="D3867" s="105" t="str">
        <f>IF(OR(Historique!$B3867="",Historique!$C3867=""),"",IF(IFERROR(COUNTIF(INDEX(Données!$E$2:$Z$100,0,MATCH(Historique!$B3867,Données!$E$1:$Z$1,0)),Historique!$C3867),0)&gt;0,"OK","⚠ ERREUR"))</f>
        <v/>
      </c>
      <c r="F3867" s="148" t="b">
        <v>0</v>
      </c>
      <c r="J3867" s="2" t="str">
        <f>IF(B3867="","",_xlfn.XLOOKUP(B3867,Données!$P$2:$P$11,Données!$Q$2:$Q$11,""))</f>
        <v/>
      </c>
    </row>
    <row r="3868" spans="1:10" ht="24.75" customHeight="1" x14ac:dyDescent="0.25">
      <c r="A3868" s="100"/>
      <c r="B3868" s="100"/>
      <c r="C3868" s="100"/>
      <c r="D3868" s="105" t="str">
        <f>IF(OR(Historique!$B3868="",Historique!$C3868=""),"",IF(IFERROR(COUNTIF(INDEX(Données!$E$2:$Z$100,0,MATCH(Historique!$B3868,Données!$E$1:$Z$1,0)),Historique!$C3868),0)&gt;0,"OK","⚠ ERREUR"))</f>
        <v/>
      </c>
      <c r="F3868" s="148" t="b">
        <v>0</v>
      </c>
      <c r="J3868" s="2" t="str">
        <f>IF(B3868="","",_xlfn.XLOOKUP(B3868,Données!$P$2:$P$11,Données!$Q$2:$Q$11,""))</f>
        <v/>
      </c>
    </row>
    <row r="3869" spans="1:10" ht="24.75" customHeight="1" x14ac:dyDescent="0.25">
      <c r="A3869" s="100"/>
      <c r="B3869" s="100"/>
      <c r="C3869" s="100"/>
      <c r="D3869" s="105" t="str">
        <f>IF(OR(Historique!$B3869="",Historique!$C3869=""),"",IF(IFERROR(COUNTIF(INDEX(Données!$E$2:$Z$100,0,MATCH(Historique!$B3869,Données!$E$1:$Z$1,0)),Historique!$C3869),0)&gt;0,"OK","⚠ ERREUR"))</f>
        <v/>
      </c>
      <c r="F3869" s="148" t="b">
        <v>0</v>
      </c>
      <c r="J3869" s="2" t="str">
        <f>IF(B3869="","",_xlfn.XLOOKUP(B3869,Données!$P$2:$P$11,Données!$Q$2:$Q$11,""))</f>
        <v/>
      </c>
    </row>
    <row r="3870" spans="1:10" ht="24.75" customHeight="1" x14ac:dyDescent="0.25">
      <c r="A3870" s="100"/>
      <c r="B3870" s="100"/>
      <c r="C3870" s="100"/>
      <c r="D3870" s="105" t="str">
        <f>IF(OR(Historique!$B3870="",Historique!$C3870=""),"",IF(IFERROR(COUNTIF(INDEX(Données!$E$2:$Z$100,0,MATCH(Historique!$B3870,Données!$E$1:$Z$1,0)),Historique!$C3870),0)&gt;0,"OK","⚠ ERREUR"))</f>
        <v/>
      </c>
      <c r="F3870" s="148" t="b">
        <v>0</v>
      </c>
      <c r="J3870" s="2" t="str">
        <f>IF(B3870="","",_xlfn.XLOOKUP(B3870,Données!$P$2:$P$11,Données!$Q$2:$Q$11,""))</f>
        <v/>
      </c>
    </row>
    <row r="3871" spans="1:10" ht="24.75" customHeight="1" x14ac:dyDescent="0.25">
      <c r="A3871" s="100"/>
      <c r="B3871" s="100"/>
      <c r="C3871" s="100"/>
      <c r="D3871" s="105" t="str">
        <f>IF(OR(Historique!$B3871="",Historique!$C3871=""),"",IF(IFERROR(COUNTIF(INDEX(Données!$E$2:$Z$100,0,MATCH(Historique!$B3871,Données!$E$1:$Z$1,0)),Historique!$C3871),0)&gt;0,"OK","⚠ ERREUR"))</f>
        <v/>
      </c>
      <c r="F3871" s="148" t="b">
        <v>0</v>
      </c>
      <c r="J3871" s="2" t="str">
        <f>IF(B3871="","",_xlfn.XLOOKUP(B3871,Données!$P$2:$P$11,Données!$Q$2:$Q$11,""))</f>
        <v/>
      </c>
    </row>
    <row r="3872" spans="1:10" ht="24.75" customHeight="1" x14ac:dyDescent="0.25">
      <c r="A3872" s="100"/>
      <c r="B3872" s="100"/>
      <c r="C3872" s="100"/>
      <c r="D3872" s="105" t="str">
        <f>IF(OR(Historique!$B3872="",Historique!$C3872=""),"",IF(IFERROR(COUNTIF(INDEX(Données!$E$2:$Z$100,0,MATCH(Historique!$B3872,Données!$E$1:$Z$1,0)),Historique!$C3872),0)&gt;0,"OK","⚠ ERREUR"))</f>
        <v/>
      </c>
      <c r="F3872" s="148" t="b">
        <v>0</v>
      </c>
      <c r="J3872" s="2" t="str">
        <f>IF(B3872="","",_xlfn.XLOOKUP(B3872,Données!$P$2:$P$11,Données!$Q$2:$Q$11,""))</f>
        <v/>
      </c>
    </row>
    <row r="3873" spans="1:10" ht="24.75" customHeight="1" x14ac:dyDescent="0.25">
      <c r="A3873" s="100"/>
      <c r="B3873" s="100"/>
      <c r="C3873" s="100"/>
      <c r="D3873" s="105" t="str">
        <f>IF(OR(Historique!$B3873="",Historique!$C3873=""),"",IF(IFERROR(COUNTIF(INDEX(Données!$E$2:$Z$100,0,MATCH(Historique!$B3873,Données!$E$1:$Z$1,0)),Historique!$C3873),0)&gt;0,"OK","⚠ ERREUR"))</f>
        <v/>
      </c>
      <c r="F3873" s="148" t="b">
        <v>0</v>
      </c>
      <c r="J3873" s="2" t="str">
        <f>IF(B3873="","",_xlfn.XLOOKUP(B3873,Données!$P$2:$P$11,Données!$Q$2:$Q$11,""))</f>
        <v/>
      </c>
    </row>
    <row r="3874" spans="1:10" ht="24.75" customHeight="1" x14ac:dyDescent="0.25">
      <c r="A3874" s="100"/>
      <c r="B3874" s="100"/>
      <c r="C3874" s="100"/>
      <c r="D3874" s="105" t="str">
        <f>IF(OR(Historique!$B3874="",Historique!$C3874=""),"",IF(IFERROR(COUNTIF(INDEX(Données!$E$2:$Z$100,0,MATCH(Historique!$B3874,Données!$E$1:$Z$1,0)),Historique!$C3874),0)&gt;0,"OK","⚠ ERREUR"))</f>
        <v/>
      </c>
      <c r="F3874" s="148" t="b">
        <v>0</v>
      </c>
      <c r="J3874" s="2" t="str">
        <f>IF(B3874="","",_xlfn.XLOOKUP(B3874,Données!$P$2:$P$11,Données!$Q$2:$Q$11,""))</f>
        <v/>
      </c>
    </row>
    <row r="3875" spans="1:10" ht="24.75" customHeight="1" x14ac:dyDescent="0.25">
      <c r="A3875" s="100"/>
      <c r="B3875" s="100"/>
      <c r="C3875" s="100"/>
      <c r="D3875" s="105" t="str">
        <f>IF(OR(Historique!$B3875="",Historique!$C3875=""),"",IF(IFERROR(COUNTIF(INDEX(Données!$E$2:$Z$100,0,MATCH(Historique!$B3875,Données!$E$1:$Z$1,0)),Historique!$C3875),0)&gt;0,"OK","⚠ ERREUR"))</f>
        <v/>
      </c>
      <c r="F3875" s="148" t="b">
        <v>0</v>
      </c>
      <c r="J3875" s="2" t="str">
        <f>IF(B3875="","",_xlfn.XLOOKUP(B3875,Données!$P$2:$P$11,Données!$Q$2:$Q$11,""))</f>
        <v/>
      </c>
    </row>
    <row r="3876" spans="1:10" ht="24.75" customHeight="1" x14ac:dyDescent="0.25">
      <c r="A3876" s="100"/>
      <c r="B3876" s="100"/>
      <c r="C3876" s="100"/>
      <c r="D3876" s="105" t="str">
        <f>IF(OR(Historique!$B3876="",Historique!$C3876=""),"",IF(IFERROR(COUNTIF(INDEX(Données!$E$2:$Z$100,0,MATCH(Historique!$B3876,Données!$E$1:$Z$1,0)),Historique!$C3876),0)&gt;0,"OK","⚠ ERREUR"))</f>
        <v/>
      </c>
      <c r="F3876" s="148" t="b">
        <v>0</v>
      </c>
      <c r="J3876" s="2" t="str">
        <f>IF(B3876="","",_xlfn.XLOOKUP(B3876,Données!$P$2:$P$11,Données!$Q$2:$Q$11,""))</f>
        <v/>
      </c>
    </row>
    <row r="3877" spans="1:10" ht="24.75" customHeight="1" x14ac:dyDescent="0.25">
      <c r="A3877" s="100"/>
      <c r="B3877" s="100"/>
      <c r="C3877" s="100"/>
      <c r="D3877" s="105" t="str">
        <f>IF(OR(Historique!$B3877="",Historique!$C3877=""),"",IF(IFERROR(COUNTIF(INDEX(Données!$E$2:$Z$100,0,MATCH(Historique!$B3877,Données!$E$1:$Z$1,0)),Historique!$C3877),0)&gt;0,"OK","⚠ ERREUR"))</f>
        <v/>
      </c>
      <c r="F3877" s="148" t="b">
        <v>0</v>
      </c>
      <c r="J3877" s="2" t="str">
        <f>IF(B3877="","",_xlfn.XLOOKUP(B3877,Données!$P$2:$P$11,Données!$Q$2:$Q$11,""))</f>
        <v/>
      </c>
    </row>
    <row r="3878" spans="1:10" ht="24.75" customHeight="1" x14ac:dyDescent="0.25">
      <c r="A3878" s="100"/>
      <c r="B3878" s="100"/>
      <c r="C3878" s="100"/>
      <c r="D3878" s="105" t="str">
        <f>IF(OR(Historique!$B3878="",Historique!$C3878=""),"",IF(IFERROR(COUNTIF(INDEX(Données!$E$2:$Z$100,0,MATCH(Historique!$B3878,Données!$E$1:$Z$1,0)),Historique!$C3878),0)&gt;0,"OK","⚠ ERREUR"))</f>
        <v/>
      </c>
      <c r="F3878" s="148" t="b">
        <v>0</v>
      </c>
      <c r="J3878" s="2" t="str">
        <f>IF(B3878="","",_xlfn.XLOOKUP(B3878,Données!$P$2:$P$11,Données!$Q$2:$Q$11,""))</f>
        <v/>
      </c>
    </row>
    <row r="3879" spans="1:10" ht="24.75" customHeight="1" x14ac:dyDescent="0.25">
      <c r="A3879" s="100"/>
      <c r="B3879" s="100"/>
      <c r="C3879" s="100"/>
      <c r="D3879" s="105" t="str">
        <f>IF(OR(Historique!$B3879="",Historique!$C3879=""),"",IF(IFERROR(COUNTIF(INDEX(Données!$E$2:$Z$100,0,MATCH(Historique!$B3879,Données!$E$1:$Z$1,0)),Historique!$C3879),0)&gt;0,"OK","⚠ ERREUR"))</f>
        <v/>
      </c>
      <c r="F3879" s="148" t="b">
        <v>0</v>
      </c>
      <c r="J3879" s="2" t="str">
        <f>IF(B3879="","",_xlfn.XLOOKUP(B3879,Données!$P$2:$P$11,Données!$Q$2:$Q$11,""))</f>
        <v/>
      </c>
    </row>
    <row r="3880" spans="1:10" ht="24.75" customHeight="1" x14ac:dyDescent="0.25">
      <c r="A3880" s="100"/>
      <c r="B3880" s="100"/>
      <c r="C3880" s="100"/>
      <c r="D3880" s="105" t="str">
        <f>IF(OR(Historique!$B3880="",Historique!$C3880=""),"",IF(IFERROR(COUNTIF(INDEX(Données!$E$2:$Z$100,0,MATCH(Historique!$B3880,Données!$E$1:$Z$1,0)),Historique!$C3880),0)&gt;0,"OK","⚠ ERREUR"))</f>
        <v/>
      </c>
      <c r="F3880" s="148" t="b">
        <v>0</v>
      </c>
      <c r="J3880" s="2" t="str">
        <f>IF(B3880="","",_xlfn.XLOOKUP(B3880,Données!$P$2:$P$11,Données!$Q$2:$Q$11,""))</f>
        <v/>
      </c>
    </row>
    <row r="3881" spans="1:10" ht="24.75" customHeight="1" x14ac:dyDescent="0.25">
      <c r="A3881" s="100"/>
      <c r="B3881" s="100"/>
      <c r="C3881" s="100"/>
      <c r="D3881" s="105" t="str">
        <f>IF(OR(Historique!$B3881="",Historique!$C3881=""),"",IF(IFERROR(COUNTIF(INDEX(Données!$E$2:$Z$100,0,MATCH(Historique!$B3881,Données!$E$1:$Z$1,0)),Historique!$C3881),0)&gt;0,"OK","⚠ ERREUR"))</f>
        <v/>
      </c>
      <c r="F3881" s="148" t="b">
        <v>0</v>
      </c>
      <c r="J3881" s="2" t="str">
        <f>IF(B3881="","",_xlfn.XLOOKUP(B3881,Données!$P$2:$P$11,Données!$Q$2:$Q$11,""))</f>
        <v/>
      </c>
    </row>
    <row r="3882" spans="1:10" ht="24.75" customHeight="1" x14ac:dyDescent="0.25">
      <c r="A3882" s="100"/>
      <c r="B3882" s="100"/>
      <c r="C3882" s="100"/>
      <c r="D3882" s="105" t="str">
        <f>IF(OR(Historique!$B3882="",Historique!$C3882=""),"",IF(IFERROR(COUNTIF(INDEX(Données!$E$2:$Z$100,0,MATCH(Historique!$B3882,Données!$E$1:$Z$1,0)),Historique!$C3882),0)&gt;0,"OK","⚠ ERREUR"))</f>
        <v/>
      </c>
      <c r="F3882" s="148" t="b">
        <v>0</v>
      </c>
      <c r="J3882" s="2" t="str">
        <f>IF(B3882="","",_xlfn.XLOOKUP(B3882,Données!$P$2:$P$11,Données!$Q$2:$Q$11,""))</f>
        <v/>
      </c>
    </row>
    <row r="3883" spans="1:10" ht="24.75" customHeight="1" x14ac:dyDescent="0.25">
      <c r="A3883" s="100"/>
      <c r="B3883" s="100"/>
      <c r="C3883" s="100"/>
      <c r="D3883" s="105" t="str">
        <f>IF(OR(Historique!$B3883="",Historique!$C3883=""),"",IF(IFERROR(COUNTIF(INDEX(Données!$E$2:$Z$100,0,MATCH(Historique!$B3883,Données!$E$1:$Z$1,0)),Historique!$C3883),0)&gt;0,"OK","⚠ ERREUR"))</f>
        <v/>
      </c>
      <c r="F3883" s="148" t="b">
        <v>0</v>
      </c>
      <c r="J3883" s="2" t="str">
        <f>IF(B3883="","",_xlfn.XLOOKUP(B3883,Données!$P$2:$P$11,Données!$Q$2:$Q$11,""))</f>
        <v/>
      </c>
    </row>
    <row r="3884" spans="1:10" ht="24.75" customHeight="1" x14ac:dyDescent="0.25">
      <c r="A3884" s="100"/>
      <c r="B3884" s="100"/>
      <c r="C3884" s="100"/>
      <c r="D3884" s="105" t="str">
        <f>IF(OR(Historique!$B3884="",Historique!$C3884=""),"",IF(IFERROR(COUNTIF(INDEX(Données!$E$2:$Z$100,0,MATCH(Historique!$B3884,Données!$E$1:$Z$1,0)),Historique!$C3884),0)&gt;0,"OK","⚠ ERREUR"))</f>
        <v/>
      </c>
      <c r="F3884" s="148" t="b">
        <v>0</v>
      </c>
      <c r="J3884" s="2" t="str">
        <f>IF(B3884="","",_xlfn.XLOOKUP(B3884,Données!$P$2:$P$11,Données!$Q$2:$Q$11,""))</f>
        <v/>
      </c>
    </row>
    <row r="3885" spans="1:10" ht="24.75" customHeight="1" x14ac:dyDescent="0.25">
      <c r="A3885" s="100"/>
      <c r="B3885" s="100"/>
      <c r="C3885" s="100"/>
      <c r="D3885" s="105" t="str">
        <f>IF(OR(Historique!$B3885="",Historique!$C3885=""),"",IF(IFERROR(COUNTIF(INDEX(Données!$E$2:$Z$100,0,MATCH(Historique!$B3885,Données!$E$1:$Z$1,0)),Historique!$C3885),0)&gt;0,"OK","⚠ ERREUR"))</f>
        <v/>
      </c>
      <c r="F3885" s="148" t="b">
        <v>0</v>
      </c>
      <c r="J3885" s="2" t="str">
        <f>IF(B3885="","",_xlfn.XLOOKUP(B3885,Données!$P$2:$P$11,Données!$Q$2:$Q$11,""))</f>
        <v/>
      </c>
    </row>
    <row r="3886" spans="1:10" ht="24.75" customHeight="1" x14ac:dyDescent="0.25">
      <c r="A3886" s="100"/>
      <c r="B3886" s="100"/>
      <c r="C3886" s="100"/>
      <c r="D3886" s="105" t="str">
        <f>IF(OR(Historique!$B3886="",Historique!$C3886=""),"",IF(IFERROR(COUNTIF(INDEX(Données!$E$2:$Z$100,0,MATCH(Historique!$B3886,Données!$E$1:$Z$1,0)),Historique!$C3886),0)&gt;0,"OK","⚠ ERREUR"))</f>
        <v/>
      </c>
      <c r="F3886" s="148" t="b">
        <v>0</v>
      </c>
      <c r="J3886" s="2" t="str">
        <f>IF(B3886="","",_xlfn.XLOOKUP(B3886,Données!$P$2:$P$11,Données!$Q$2:$Q$11,""))</f>
        <v/>
      </c>
    </row>
    <row r="3887" spans="1:10" ht="24.75" customHeight="1" x14ac:dyDescent="0.25">
      <c r="A3887" s="100"/>
      <c r="B3887" s="100"/>
      <c r="C3887" s="100"/>
      <c r="D3887" s="105" t="str">
        <f>IF(OR(Historique!$B3887="",Historique!$C3887=""),"",IF(IFERROR(COUNTIF(INDEX(Données!$E$2:$Z$100,0,MATCH(Historique!$B3887,Données!$E$1:$Z$1,0)),Historique!$C3887),0)&gt;0,"OK","⚠ ERREUR"))</f>
        <v/>
      </c>
      <c r="F3887" s="148" t="b">
        <v>0</v>
      </c>
      <c r="J3887" s="2" t="str">
        <f>IF(B3887="","",_xlfn.XLOOKUP(B3887,Données!$P$2:$P$11,Données!$Q$2:$Q$11,""))</f>
        <v/>
      </c>
    </row>
    <row r="3888" spans="1:10" ht="24.75" customHeight="1" x14ac:dyDescent="0.25">
      <c r="A3888" s="100"/>
      <c r="B3888" s="100"/>
      <c r="C3888" s="100"/>
      <c r="D3888" s="105" t="str">
        <f>IF(OR(Historique!$B3888="",Historique!$C3888=""),"",IF(IFERROR(COUNTIF(INDEX(Données!$E$2:$Z$100,0,MATCH(Historique!$B3888,Données!$E$1:$Z$1,0)),Historique!$C3888),0)&gt;0,"OK","⚠ ERREUR"))</f>
        <v/>
      </c>
      <c r="F3888" s="148" t="b">
        <v>0</v>
      </c>
      <c r="J3888" s="2" t="str">
        <f>IF(B3888="","",_xlfn.XLOOKUP(B3888,Données!$P$2:$P$11,Données!$Q$2:$Q$11,""))</f>
        <v/>
      </c>
    </row>
    <row r="3889" spans="1:10" ht="24.75" customHeight="1" x14ac:dyDescent="0.25">
      <c r="A3889" s="100"/>
      <c r="B3889" s="100"/>
      <c r="C3889" s="100"/>
      <c r="D3889" s="105" t="str">
        <f>IF(OR(Historique!$B3889="",Historique!$C3889=""),"",IF(IFERROR(COUNTIF(INDEX(Données!$E$2:$Z$100,0,MATCH(Historique!$B3889,Données!$E$1:$Z$1,0)),Historique!$C3889),0)&gt;0,"OK","⚠ ERREUR"))</f>
        <v/>
      </c>
      <c r="F3889" s="148" t="b">
        <v>0</v>
      </c>
      <c r="J3889" s="2" t="str">
        <f>IF(B3889="","",_xlfn.XLOOKUP(B3889,Données!$P$2:$P$11,Données!$Q$2:$Q$11,""))</f>
        <v/>
      </c>
    </row>
    <row r="3890" spans="1:10" ht="24.75" customHeight="1" x14ac:dyDescent="0.25">
      <c r="A3890" s="100"/>
      <c r="B3890" s="100"/>
      <c r="C3890" s="100"/>
      <c r="D3890" s="105" t="str">
        <f>IF(OR(Historique!$B3890="",Historique!$C3890=""),"",IF(IFERROR(COUNTIF(INDEX(Données!$E$2:$Z$100,0,MATCH(Historique!$B3890,Données!$E$1:$Z$1,0)),Historique!$C3890),0)&gt;0,"OK","⚠ ERREUR"))</f>
        <v/>
      </c>
      <c r="F3890" s="148" t="b">
        <v>0</v>
      </c>
      <c r="J3890" s="2" t="str">
        <f>IF(B3890="","",_xlfn.XLOOKUP(B3890,Données!$P$2:$P$11,Données!$Q$2:$Q$11,""))</f>
        <v/>
      </c>
    </row>
    <row r="3891" spans="1:10" ht="24.75" customHeight="1" x14ac:dyDescent="0.25">
      <c r="A3891" s="100"/>
      <c r="B3891" s="100"/>
      <c r="C3891" s="100"/>
      <c r="D3891" s="105" t="str">
        <f>IF(OR(Historique!$B3891="",Historique!$C3891=""),"",IF(IFERROR(COUNTIF(INDEX(Données!$E$2:$Z$100,0,MATCH(Historique!$B3891,Données!$E$1:$Z$1,0)),Historique!$C3891),0)&gt;0,"OK","⚠ ERREUR"))</f>
        <v/>
      </c>
      <c r="F3891" s="148" t="b">
        <v>0</v>
      </c>
      <c r="J3891" s="2" t="str">
        <f>IF(B3891="","",_xlfn.XLOOKUP(B3891,Données!$P$2:$P$11,Données!$Q$2:$Q$11,""))</f>
        <v/>
      </c>
    </row>
    <row r="3892" spans="1:10" ht="24.75" customHeight="1" x14ac:dyDescent="0.25">
      <c r="A3892" s="100"/>
      <c r="B3892" s="100"/>
      <c r="C3892" s="100"/>
      <c r="D3892" s="105" t="str">
        <f>IF(OR(Historique!$B3892="",Historique!$C3892=""),"",IF(IFERROR(COUNTIF(INDEX(Données!$E$2:$Z$100,0,MATCH(Historique!$B3892,Données!$E$1:$Z$1,0)),Historique!$C3892),0)&gt;0,"OK","⚠ ERREUR"))</f>
        <v/>
      </c>
      <c r="F3892" s="148" t="b">
        <v>0</v>
      </c>
      <c r="J3892" s="2" t="str">
        <f>IF(B3892="","",_xlfn.XLOOKUP(B3892,Données!$P$2:$P$11,Données!$Q$2:$Q$11,""))</f>
        <v/>
      </c>
    </row>
    <row r="3893" spans="1:10" ht="24.75" customHeight="1" x14ac:dyDescent="0.25">
      <c r="A3893" s="100"/>
      <c r="B3893" s="100"/>
      <c r="C3893" s="100"/>
      <c r="D3893" s="105" t="str">
        <f>IF(OR(Historique!$B3893="",Historique!$C3893=""),"",IF(IFERROR(COUNTIF(INDEX(Données!$E$2:$Z$100,0,MATCH(Historique!$B3893,Données!$E$1:$Z$1,0)),Historique!$C3893),0)&gt;0,"OK","⚠ ERREUR"))</f>
        <v/>
      </c>
      <c r="F3893" s="148" t="b">
        <v>0</v>
      </c>
      <c r="J3893" s="2" t="str">
        <f>IF(B3893="","",_xlfn.XLOOKUP(B3893,Données!$P$2:$P$11,Données!$Q$2:$Q$11,""))</f>
        <v/>
      </c>
    </row>
    <row r="3894" spans="1:10" ht="24.75" customHeight="1" x14ac:dyDescent="0.25">
      <c r="A3894" s="100"/>
      <c r="B3894" s="100"/>
      <c r="C3894" s="100"/>
      <c r="D3894" s="105" t="str">
        <f>IF(OR(Historique!$B3894="",Historique!$C3894=""),"",IF(IFERROR(COUNTIF(INDEX(Données!$E$2:$Z$100,0,MATCH(Historique!$B3894,Données!$E$1:$Z$1,0)),Historique!$C3894),0)&gt;0,"OK","⚠ ERREUR"))</f>
        <v/>
      </c>
      <c r="F3894" s="148" t="b">
        <v>0</v>
      </c>
      <c r="J3894" s="2" t="str">
        <f>IF(B3894="","",_xlfn.XLOOKUP(B3894,Données!$P$2:$P$11,Données!$Q$2:$Q$11,""))</f>
        <v/>
      </c>
    </row>
    <row r="3895" spans="1:10" ht="24.75" customHeight="1" x14ac:dyDescent="0.25">
      <c r="A3895" s="100"/>
      <c r="B3895" s="100"/>
      <c r="C3895" s="100"/>
      <c r="D3895" s="105" t="str">
        <f>IF(OR(Historique!$B3895="",Historique!$C3895=""),"",IF(IFERROR(COUNTIF(INDEX(Données!$E$2:$Z$100,0,MATCH(Historique!$B3895,Données!$E$1:$Z$1,0)),Historique!$C3895),0)&gt;0,"OK","⚠ ERREUR"))</f>
        <v/>
      </c>
      <c r="F3895" s="148" t="b">
        <v>0</v>
      </c>
      <c r="J3895" s="2" t="str">
        <f>IF(B3895="","",_xlfn.XLOOKUP(B3895,Données!$P$2:$P$11,Données!$Q$2:$Q$11,""))</f>
        <v/>
      </c>
    </row>
    <row r="3896" spans="1:10" ht="24.75" customHeight="1" x14ac:dyDescent="0.25">
      <c r="A3896" s="100"/>
      <c r="B3896" s="100"/>
      <c r="C3896" s="100"/>
      <c r="D3896" s="105" t="str">
        <f>IF(OR(Historique!$B3896="",Historique!$C3896=""),"",IF(IFERROR(COUNTIF(INDEX(Données!$E$2:$Z$100,0,MATCH(Historique!$B3896,Données!$E$1:$Z$1,0)),Historique!$C3896),0)&gt;0,"OK","⚠ ERREUR"))</f>
        <v/>
      </c>
      <c r="F3896" s="148" t="b">
        <v>0</v>
      </c>
      <c r="J3896" s="2" t="str">
        <f>IF(B3896="","",_xlfn.XLOOKUP(B3896,Données!$P$2:$P$11,Données!$Q$2:$Q$11,""))</f>
        <v/>
      </c>
    </row>
    <row r="3897" spans="1:10" ht="24.75" customHeight="1" x14ac:dyDescent="0.25">
      <c r="A3897" s="100"/>
      <c r="B3897" s="100"/>
      <c r="C3897" s="100"/>
      <c r="D3897" s="105" t="str">
        <f>IF(OR(Historique!$B3897="",Historique!$C3897=""),"",IF(IFERROR(COUNTIF(INDEX(Données!$E$2:$Z$100,0,MATCH(Historique!$B3897,Données!$E$1:$Z$1,0)),Historique!$C3897),0)&gt;0,"OK","⚠ ERREUR"))</f>
        <v/>
      </c>
      <c r="F3897" s="148" t="b">
        <v>0</v>
      </c>
      <c r="J3897" s="2" t="str">
        <f>IF(B3897="","",_xlfn.XLOOKUP(B3897,Données!$P$2:$P$11,Données!$Q$2:$Q$11,""))</f>
        <v/>
      </c>
    </row>
    <row r="3898" spans="1:10" ht="24.75" customHeight="1" x14ac:dyDescent="0.25">
      <c r="A3898" s="100"/>
      <c r="B3898" s="100"/>
      <c r="C3898" s="100"/>
      <c r="D3898" s="105" t="str">
        <f>IF(OR(Historique!$B3898="",Historique!$C3898=""),"",IF(IFERROR(COUNTIF(INDEX(Données!$E$2:$Z$100,0,MATCH(Historique!$B3898,Données!$E$1:$Z$1,0)),Historique!$C3898),0)&gt;0,"OK","⚠ ERREUR"))</f>
        <v/>
      </c>
      <c r="F3898" s="148" t="b">
        <v>0</v>
      </c>
      <c r="J3898" s="2" t="str">
        <f>IF(B3898="","",_xlfn.XLOOKUP(B3898,Données!$P$2:$P$11,Données!$Q$2:$Q$11,""))</f>
        <v/>
      </c>
    </row>
    <row r="3899" spans="1:10" ht="24.75" customHeight="1" x14ac:dyDescent="0.25">
      <c r="A3899" s="100"/>
      <c r="B3899" s="100"/>
      <c r="C3899" s="100"/>
      <c r="D3899" s="105" t="str">
        <f>IF(OR(Historique!$B3899="",Historique!$C3899=""),"",IF(IFERROR(COUNTIF(INDEX(Données!$E$2:$Z$100,0,MATCH(Historique!$B3899,Données!$E$1:$Z$1,0)),Historique!$C3899),0)&gt;0,"OK","⚠ ERREUR"))</f>
        <v/>
      </c>
      <c r="F3899" s="148" t="b">
        <v>0</v>
      </c>
      <c r="J3899" s="2" t="str">
        <f>IF(B3899="","",_xlfn.XLOOKUP(B3899,Données!$P$2:$P$11,Données!$Q$2:$Q$11,""))</f>
        <v/>
      </c>
    </row>
    <row r="3900" spans="1:10" ht="24.75" customHeight="1" x14ac:dyDescent="0.25">
      <c r="A3900" s="100"/>
      <c r="B3900" s="100"/>
      <c r="C3900" s="100"/>
      <c r="D3900" s="105" t="str">
        <f>IF(OR(Historique!$B3900="",Historique!$C3900=""),"",IF(IFERROR(COUNTIF(INDEX(Données!$E$2:$Z$100,0,MATCH(Historique!$B3900,Données!$E$1:$Z$1,0)),Historique!$C3900),0)&gt;0,"OK","⚠ ERREUR"))</f>
        <v/>
      </c>
      <c r="F3900" s="148" t="b">
        <v>0</v>
      </c>
      <c r="J3900" s="2" t="str">
        <f>IF(B3900="","",_xlfn.XLOOKUP(B3900,Données!$P$2:$P$11,Données!$Q$2:$Q$11,""))</f>
        <v/>
      </c>
    </row>
    <row r="3901" spans="1:10" ht="24.75" customHeight="1" x14ac:dyDescent="0.25">
      <c r="A3901" s="100"/>
      <c r="B3901" s="100"/>
      <c r="C3901" s="100"/>
      <c r="D3901" s="105" t="str">
        <f>IF(OR(Historique!$B3901="",Historique!$C3901=""),"",IF(IFERROR(COUNTIF(INDEX(Données!$E$2:$Z$100,0,MATCH(Historique!$B3901,Données!$E$1:$Z$1,0)),Historique!$C3901),0)&gt;0,"OK","⚠ ERREUR"))</f>
        <v/>
      </c>
      <c r="F3901" s="148" t="b">
        <v>0</v>
      </c>
      <c r="J3901" s="2" t="str">
        <f>IF(B3901="","",_xlfn.XLOOKUP(B3901,Données!$P$2:$P$11,Données!$Q$2:$Q$11,""))</f>
        <v/>
      </c>
    </row>
    <row r="3902" spans="1:10" ht="24.75" customHeight="1" x14ac:dyDescent="0.25">
      <c r="A3902" s="100"/>
      <c r="B3902" s="100"/>
      <c r="C3902" s="100"/>
      <c r="D3902" s="105" t="str">
        <f>IF(OR(Historique!$B3902="",Historique!$C3902=""),"",IF(IFERROR(COUNTIF(INDEX(Données!$E$2:$Z$100,0,MATCH(Historique!$B3902,Données!$E$1:$Z$1,0)),Historique!$C3902),0)&gt;0,"OK","⚠ ERREUR"))</f>
        <v/>
      </c>
      <c r="F3902" s="148" t="b">
        <v>0</v>
      </c>
      <c r="J3902" s="2" t="str">
        <f>IF(B3902="","",_xlfn.XLOOKUP(B3902,Données!$P$2:$P$11,Données!$Q$2:$Q$11,""))</f>
        <v/>
      </c>
    </row>
    <row r="3903" spans="1:10" ht="24.75" customHeight="1" x14ac:dyDescent="0.25">
      <c r="A3903" s="100"/>
      <c r="B3903" s="100"/>
      <c r="C3903" s="100"/>
      <c r="D3903" s="105" t="str">
        <f>IF(OR(Historique!$B3903="",Historique!$C3903=""),"",IF(IFERROR(COUNTIF(INDEX(Données!$E$2:$Z$100,0,MATCH(Historique!$B3903,Données!$E$1:$Z$1,0)),Historique!$C3903),0)&gt;0,"OK","⚠ ERREUR"))</f>
        <v/>
      </c>
      <c r="F3903" s="148" t="b">
        <v>0</v>
      </c>
      <c r="J3903" s="2" t="str">
        <f>IF(B3903="","",_xlfn.XLOOKUP(B3903,Données!$P$2:$P$11,Données!$Q$2:$Q$11,""))</f>
        <v/>
      </c>
    </row>
    <row r="3904" spans="1:10" ht="24.75" customHeight="1" x14ac:dyDescent="0.25">
      <c r="A3904" s="100"/>
      <c r="B3904" s="100"/>
      <c r="C3904" s="100"/>
      <c r="D3904" s="105" t="str">
        <f>IF(OR(Historique!$B3904="",Historique!$C3904=""),"",IF(IFERROR(COUNTIF(INDEX(Données!$E$2:$Z$100,0,MATCH(Historique!$B3904,Données!$E$1:$Z$1,0)),Historique!$C3904),0)&gt;0,"OK","⚠ ERREUR"))</f>
        <v/>
      </c>
      <c r="F3904" s="148" t="b">
        <v>0</v>
      </c>
      <c r="J3904" s="2" t="str">
        <f>IF(B3904="","",_xlfn.XLOOKUP(B3904,Données!$P$2:$P$11,Données!$Q$2:$Q$11,""))</f>
        <v/>
      </c>
    </row>
    <row r="3905" spans="1:10" ht="24.75" customHeight="1" x14ac:dyDescent="0.25">
      <c r="A3905" s="100"/>
      <c r="B3905" s="100"/>
      <c r="C3905" s="100"/>
      <c r="D3905" s="105" t="str">
        <f>IF(OR(Historique!$B3905="",Historique!$C3905=""),"",IF(IFERROR(COUNTIF(INDEX(Données!$E$2:$Z$100,0,MATCH(Historique!$B3905,Données!$E$1:$Z$1,0)),Historique!$C3905),0)&gt;0,"OK","⚠ ERREUR"))</f>
        <v/>
      </c>
      <c r="F3905" s="148" t="b">
        <v>0</v>
      </c>
      <c r="J3905" s="2" t="str">
        <f>IF(B3905="","",_xlfn.XLOOKUP(B3905,Données!$P$2:$P$11,Données!$Q$2:$Q$11,""))</f>
        <v/>
      </c>
    </row>
    <row r="3906" spans="1:10" ht="24.75" customHeight="1" x14ac:dyDescent="0.25">
      <c r="A3906" s="100"/>
      <c r="B3906" s="100"/>
      <c r="C3906" s="100"/>
      <c r="D3906" s="105" t="str">
        <f>IF(OR(Historique!$B3906="",Historique!$C3906=""),"",IF(IFERROR(COUNTIF(INDEX(Données!$E$2:$Z$100,0,MATCH(Historique!$B3906,Données!$E$1:$Z$1,0)),Historique!$C3906),0)&gt;0,"OK","⚠ ERREUR"))</f>
        <v/>
      </c>
      <c r="F3906" s="148" t="b">
        <v>0</v>
      </c>
      <c r="J3906" s="2" t="str">
        <f>IF(B3906="","",_xlfn.XLOOKUP(B3906,Données!$P$2:$P$11,Données!$Q$2:$Q$11,""))</f>
        <v/>
      </c>
    </row>
    <row r="3907" spans="1:10" ht="24.75" customHeight="1" x14ac:dyDescent="0.25">
      <c r="A3907" s="100"/>
      <c r="B3907" s="100"/>
      <c r="C3907" s="100"/>
      <c r="D3907" s="105" t="str">
        <f>IF(OR(Historique!$B3907="",Historique!$C3907=""),"",IF(IFERROR(COUNTIF(INDEX(Données!$E$2:$Z$100,0,MATCH(Historique!$B3907,Données!$E$1:$Z$1,0)),Historique!$C3907),0)&gt;0,"OK","⚠ ERREUR"))</f>
        <v/>
      </c>
      <c r="F3907" s="148" t="b">
        <v>0</v>
      </c>
      <c r="J3907" s="2" t="str">
        <f>IF(B3907="","",_xlfn.XLOOKUP(B3907,Données!$P$2:$P$11,Données!$Q$2:$Q$11,""))</f>
        <v/>
      </c>
    </row>
    <row r="3908" spans="1:10" ht="24.75" customHeight="1" x14ac:dyDescent="0.25">
      <c r="A3908" s="100"/>
      <c r="B3908" s="100"/>
      <c r="C3908" s="100"/>
      <c r="D3908" s="105" t="str">
        <f>IF(OR(Historique!$B3908="",Historique!$C3908=""),"",IF(IFERROR(COUNTIF(INDEX(Données!$E$2:$Z$100,0,MATCH(Historique!$B3908,Données!$E$1:$Z$1,0)),Historique!$C3908),0)&gt;0,"OK","⚠ ERREUR"))</f>
        <v/>
      </c>
      <c r="F3908" s="148" t="b">
        <v>0</v>
      </c>
      <c r="J3908" s="2" t="str">
        <f>IF(B3908="","",_xlfn.XLOOKUP(B3908,Données!$P$2:$P$11,Données!$Q$2:$Q$11,""))</f>
        <v/>
      </c>
    </row>
    <row r="3909" spans="1:10" ht="24.75" customHeight="1" x14ac:dyDescent="0.25">
      <c r="A3909" s="100"/>
      <c r="B3909" s="100"/>
      <c r="C3909" s="100"/>
      <c r="D3909" s="105" t="str">
        <f>IF(OR(Historique!$B3909="",Historique!$C3909=""),"",IF(IFERROR(COUNTIF(INDEX(Données!$E$2:$Z$100,0,MATCH(Historique!$B3909,Données!$E$1:$Z$1,0)),Historique!$C3909),0)&gt;0,"OK","⚠ ERREUR"))</f>
        <v/>
      </c>
      <c r="F3909" s="148" t="b">
        <v>0</v>
      </c>
      <c r="J3909" s="2" t="str">
        <f>IF(B3909="","",_xlfn.XLOOKUP(B3909,Données!$P$2:$P$11,Données!$Q$2:$Q$11,""))</f>
        <v/>
      </c>
    </row>
    <row r="3910" spans="1:10" ht="24.75" customHeight="1" x14ac:dyDescent="0.25">
      <c r="A3910" s="100"/>
      <c r="B3910" s="100"/>
      <c r="C3910" s="100"/>
      <c r="D3910" s="105" t="str">
        <f>IF(OR(Historique!$B3910="",Historique!$C3910=""),"",IF(IFERROR(COUNTIF(INDEX(Données!$E$2:$Z$100,0,MATCH(Historique!$B3910,Données!$E$1:$Z$1,0)),Historique!$C3910),0)&gt;0,"OK","⚠ ERREUR"))</f>
        <v/>
      </c>
      <c r="F3910" s="148" t="b">
        <v>0</v>
      </c>
      <c r="J3910" s="2" t="str">
        <f>IF(B3910="","",_xlfn.XLOOKUP(B3910,Données!$P$2:$P$11,Données!$Q$2:$Q$11,""))</f>
        <v/>
      </c>
    </row>
    <row r="3911" spans="1:10" ht="24.75" customHeight="1" x14ac:dyDescent="0.25">
      <c r="A3911" s="100"/>
      <c r="B3911" s="100"/>
      <c r="C3911" s="100"/>
      <c r="D3911" s="105" t="str">
        <f>IF(OR(Historique!$B3911="",Historique!$C3911=""),"",IF(IFERROR(COUNTIF(INDEX(Données!$E$2:$Z$100,0,MATCH(Historique!$B3911,Données!$E$1:$Z$1,0)),Historique!$C3911),0)&gt;0,"OK","⚠ ERREUR"))</f>
        <v/>
      </c>
      <c r="F3911" s="148" t="b">
        <v>0</v>
      </c>
      <c r="J3911" s="2" t="str">
        <f>IF(B3911="","",_xlfn.XLOOKUP(B3911,Données!$P$2:$P$11,Données!$Q$2:$Q$11,""))</f>
        <v/>
      </c>
    </row>
    <row r="3912" spans="1:10" ht="24.75" customHeight="1" x14ac:dyDescent="0.25">
      <c r="A3912" s="100"/>
      <c r="B3912" s="100"/>
      <c r="C3912" s="100"/>
      <c r="D3912" s="105" t="str">
        <f>IF(OR(Historique!$B3912="",Historique!$C3912=""),"",IF(IFERROR(COUNTIF(INDEX(Données!$E$2:$Z$100,0,MATCH(Historique!$B3912,Données!$E$1:$Z$1,0)),Historique!$C3912),0)&gt;0,"OK","⚠ ERREUR"))</f>
        <v/>
      </c>
      <c r="F3912" s="148" t="b">
        <v>0</v>
      </c>
      <c r="J3912" s="2" t="str">
        <f>IF(B3912="","",_xlfn.XLOOKUP(B3912,Données!$P$2:$P$11,Données!$Q$2:$Q$11,""))</f>
        <v/>
      </c>
    </row>
    <row r="3913" spans="1:10" ht="24.75" customHeight="1" x14ac:dyDescent="0.25">
      <c r="A3913" s="100"/>
      <c r="B3913" s="100"/>
      <c r="C3913" s="100"/>
      <c r="D3913" s="105" t="str">
        <f>IF(OR(Historique!$B3913="",Historique!$C3913=""),"",IF(IFERROR(COUNTIF(INDEX(Données!$E$2:$Z$100,0,MATCH(Historique!$B3913,Données!$E$1:$Z$1,0)),Historique!$C3913),0)&gt;0,"OK","⚠ ERREUR"))</f>
        <v/>
      </c>
      <c r="F3913" s="148" t="b">
        <v>0</v>
      </c>
      <c r="J3913" s="2" t="str">
        <f>IF(B3913="","",_xlfn.XLOOKUP(B3913,Données!$P$2:$P$11,Données!$Q$2:$Q$11,""))</f>
        <v/>
      </c>
    </row>
    <row r="3914" spans="1:10" ht="24.75" customHeight="1" x14ac:dyDescent="0.25">
      <c r="A3914" s="100"/>
      <c r="B3914" s="100"/>
      <c r="C3914" s="100"/>
      <c r="D3914" s="105" t="str">
        <f>IF(OR(Historique!$B3914="",Historique!$C3914=""),"",IF(IFERROR(COUNTIF(INDEX(Données!$E$2:$Z$100,0,MATCH(Historique!$B3914,Données!$E$1:$Z$1,0)),Historique!$C3914),0)&gt;0,"OK","⚠ ERREUR"))</f>
        <v/>
      </c>
      <c r="F3914" s="148" t="b">
        <v>0</v>
      </c>
      <c r="J3914" s="2" t="str">
        <f>IF(B3914="","",_xlfn.XLOOKUP(B3914,Données!$P$2:$P$11,Données!$Q$2:$Q$11,""))</f>
        <v/>
      </c>
    </row>
    <row r="3915" spans="1:10" ht="24.75" customHeight="1" x14ac:dyDescent="0.25">
      <c r="A3915" s="100"/>
      <c r="B3915" s="100"/>
      <c r="C3915" s="100"/>
      <c r="D3915" s="105" t="str">
        <f>IF(OR(Historique!$B3915="",Historique!$C3915=""),"",IF(IFERROR(COUNTIF(INDEX(Données!$E$2:$Z$100,0,MATCH(Historique!$B3915,Données!$E$1:$Z$1,0)),Historique!$C3915),0)&gt;0,"OK","⚠ ERREUR"))</f>
        <v/>
      </c>
      <c r="F3915" s="148" t="b">
        <v>0</v>
      </c>
      <c r="J3915" s="2" t="str">
        <f>IF(B3915="","",_xlfn.XLOOKUP(B3915,Données!$P$2:$P$11,Données!$Q$2:$Q$11,""))</f>
        <v/>
      </c>
    </row>
    <row r="3916" spans="1:10" ht="24.75" customHeight="1" x14ac:dyDescent="0.25">
      <c r="A3916" s="100"/>
      <c r="B3916" s="100"/>
      <c r="C3916" s="100"/>
      <c r="D3916" s="105" t="str">
        <f>IF(OR(Historique!$B3916="",Historique!$C3916=""),"",IF(IFERROR(COUNTIF(INDEX(Données!$E$2:$Z$100,0,MATCH(Historique!$B3916,Données!$E$1:$Z$1,0)),Historique!$C3916),0)&gt;0,"OK","⚠ ERREUR"))</f>
        <v/>
      </c>
      <c r="F3916" s="148" t="b">
        <v>0</v>
      </c>
      <c r="J3916" s="2" t="str">
        <f>IF(B3916="","",_xlfn.XLOOKUP(B3916,Données!$P$2:$P$11,Données!$Q$2:$Q$11,""))</f>
        <v/>
      </c>
    </row>
    <row r="3917" spans="1:10" ht="24.75" customHeight="1" x14ac:dyDescent="0.25">
      <c r="A3917" s="100"/>
      <c r="B3917" s="100"/>
      <c r="C3917" s="100"/>
      <c r="D3917" s="105" t="str">
        <f>IF(OR(Historique!$B3917="",Historique!$C3917=""),"",IF(IFERROR(COUNTIF(INDEX(Données!$E$2:$Z$100,0,MATCH(Historique!$B3917,Données!$E$1:$Z$1,0)),Historique!$C3917),0)&gt;0,"OK","⚠ ERREUR"))</f>
        <v/>
      </c>
      <c r="F3917" s="148" t="b">
        <v>0</v>
      </c>
      <c r="J3917" s="2" t="str">
        <f>IF(B3917="","",_xlfn.XLOOKUP(B3917,Données!$P$2:$P$11,Données!$Q$2:$Q$11,""))</f>
        <v/>
      </c>
    </row>
    <row r="3918" spans="1:10" ht="24.75" customHeight="1" x14ac:dyDescent="0.25">
      <c r="A3918" s="100"/>
      <c r="B3918" s="100"/>
      <c r="C3918" s="100"/>
      <c r="D3918" s="105" t="str">
        <f>IF(OR(Historique!$B3918="",Historique!$C3918=""),"",IF(IFERROR(COUNTIF(INDEX(Données!$E$2:$Z$100,0,MATCH(Historique!$B3918,Données!$E$1:$Z$1,0)),Historique!$C3918),0)&gt;0,"OK","⚠ ERREUR"))</f>
        <v/>
      </c>
      <c r="F3918" s="148" t="b">
        <v>0</v>
      </c>
      <c r="J3918" s="2" t="str">
        <f>IF(B3918="","",_xlfn.XLOOKUP(B3918,Données!$P$2:$P$11,Données!$Q$2:$Q$11,""))</f>
        <v/>
      </c>
    </row>
    <row r="3919" spans="1:10" ht="24.75" customHeight="1" x14ac:dyDescent="0.25">
      <c r="A3919" s="100"/>
      <c r="B3919" s="100"/>
      <c r="C3919" s="100"/>
      <c r="D3919" s="105" t="str">
        <f>IF(OR(Historique!$B3919="",Historique!$C3919=""),"",IF(IFERROR(COUNTIF(INDEX(Données!$E$2:$Z$100,0,MATCH(Historique!$B3919,Données!$E$1:$Z$1,0)),Historique!$C3919),0)&gt;0,"OK","⚠ ERREUR"))</f>
        <v/>
      </c>
      <c r="F3919" s="148" t="b">
        <v>0</v>
      </c>
      <c r="J3919" s="2" t="str">
        <f>IF(B3919="","",_xlfn.XLOOKUP(B3919,Données!$P$2:$P$11,Données!$Q$2:$Q$11,""))</f>
        <v/>
      </c>
    </row>
    <row r="3920" spans="1:10" ht="24.75" customHeight="1" x14ac:dyDescent="0.25">
      <c r="A3920" s="100"/>
      <c r="B3920" s="100"/>
      <c r="C3920" s="100"/>
      <c r="D3920" s="105" t="str">
        <f>IF(OR(Historique!$B3920="",Historique!$C3920=""),"",IF(IFERROR(COUNTIF(INDEX(Données!$E$2:$Z$100,0,MATCH(Historique!$B3920,Données!$E$1:$Z$1,0)),Historique!$C3920),0)&gt;0,"OK","⚠ ERREUR"))</f>
        <v/>
      </c>
      <c r="F3920" s="148" t="b">
        <v>0</v>
      </c>
      <c r="J3920" s="2" t="str">
        <f>IF(B3920="","",_xlfn.XLOOKUP(B3920,Données!$P$2:$P$11,Données!$Q$2:$Q$11,""))</f>
        <v/>
      </c>
    </row>
    <row r="3921" spans="1:10" ht="24.75" customHeight="1" x14ac:dyDescent="0.25">
      <c r="A3921" s="100"/>
      <c r="B3921" s="100"/>
      <c r="C3921" s="100"/>
      <c r="D3921" s="105" t="str">
        <f>IF(OR(Historique!$B3921="",Historique!$C3921=""),"",IF(IFERROR(COUNTIF(INDEX(Données!$E$2:$Z$100,0,MATCH(Historique!$B3921,Données!$E$1:$Z$1,0)),Historique!$C3921),0)&gt;0,"OK","⚠ ERREUR"))</f>
        <v/>
      </c>
      <c r="F3921" s="148" t="b">
        <v>0</v>
      </c>
      <c r="J3921" s="2" t="str">
        <f>IF(B3921="","",_xlfn.XLOOKUP(B3921,Données!$P$2:$P$11,Données!$Q$2:$Q$11,""))</f>
        <v/>
      </c>
    </row>
    <row r="3922" spans="1:10" ht="24.75" customHeight="1" x14ac:dyDescent="0.25">
      <c r="A3922" s="100"/>
      <c r="B3922" s="100"/>
      <c r="C3922" s="100"/>
      <c r="D3922" s="105" t="str">
        <f>IF(OR(Historique!$B3922="",Historique!$C3922=""),"",IF(IFERROR(COUNTIF(INDEX(Données!$E$2:$Z$100,0,MATCH(Historique!$B3922,Données!$E$1:$Z$1,0)),Historique!$C3922),0)&gt;0,"OK","⚠ ERREUR"))</f>
        <v/>
      </c>
      <c r="F3922" s="148" t="b">
        <v>0</v>
      </c>
      <c r="J3922" s="2" t="str">
        <f>IF(B3922="","",_xlfn.XLOOKUP(B3922,Données!$P$2:$P$11,Données!$Q$2:$Q$11,""))</f>
        <v/>
      </c>
    </row>
    <row r="3923" spans="1:10" ht="24.75" customHeight="1" x14ac:dyDescent="0.25">
      <c r="A3923" s="100"/>
      <c r="B3923" s="100"/>
      <c r="C3923" s="100"/>
      <c r="D3923" s="105" t="str">
        <f>IF(OR(Historique!$B3923="",Historique!$C3923=""),"",IF(IFERROR(COUNTIF(INDEX(Données!$E$2:$Z$100,0,MATCH(Historique!$B3923,Données!$E$1:$Z$1,0)),Historique!$C3923),0)&gt;0,"OK","⚠ ERREUR"))</f>
        <v/>
      </c>
      <c r="F3923" s="148" t="b">
        <v>0</v>
      </c>
      <c r="J3923" s="2" t="str">
        <f>IF(B3923="","",_xlfn.XLOOKUP(B3923,Données!$P$2:$P$11,Données!$Q$2:$Q$11,""))</f>
        <v/>
      </c>
    </row>
    <row r="3924" spans="1:10" ht="24.75" customHeight="1" x14ac:dyDescent="0.25">
      <c r="A3924" s="100"/>
      <c r="B3924" s="100"/>
      <c r="C3924" s="100"/>
      <c r="D3924" s="105" t="str">
        <f>IF(OR(Historique!$B3924="",Historique!$C3924=""),"",IF(IFERROR(COUNTIF(INDEX(Données!$E$2:$Z$100,0,MATCH(Historique!$B3924,Données!$E$1:$Z$1,0)),Historique!$C3924),0)&gt;0,"OK","⚠ ERREUR"))</f>
        <v/>
      </c>
      <c r="F3924" s="148" t="b">
        <v>0</v>
      </c>
      <c r="J3924" s="2" t="str">
        <f>IF(B3924="","",_xlfn.XLOOKUP(B3924,Données!$P$2:$P$11,Données!$Q$2:$Q$11,""))</f>
        <v/>
      </c>
    </row>
    <row r="3925" spans="1:10" ht="24.75" customHeight="1" x14ac:dyDescent="0.25">
      <c r="A3925" s="100"/>
      <c r="B3925" s="100"/>
      <c r="C3925" s="100"/>
      <c r="D3925" s="105" t="str">
        <f>IF(OR(Historique!$B3925="",Historique!$C3925=""),"",IF(IFERROR(COUNTIF(INDEX(Données!$E$2:$Z$100,0,MATCH(Historique!$B3925,Données!$E$1:$Z$1,0)),Historique!$C3925),0)&gt;0,"OK","⚠ ERREUR"))</f>
        <v/>
      </c>
      <c r="F3925" s="148" t="b">
        <v>0</v>
      </c>
      <c r="J3925" s="2" t="str">
        <f>IF(B3925="","",_xlfn.XLOOKUP(B3925,Données!$P$2:$P$11,Données!$Q$2:$Q$11,""))</f>
        <v/>
      </c>
    </row>
    <row r="3926" spans="1:10" ht="24.75" customHeight="1" x14ac:dyDescent="0.25">
      <c r="A3926" s="100"/>
      <c r="B3926" s="100"/>
      <c r="C3926" s="100"/>
      <c r="D3926" s="105" t="str">
        <f>IF(OR(Historique!$B3926="",Historique!$C3926=""),"",IF(IFERROR(COUNTIF(INDEX(Données!$E$2:$Z$100,0,MATCH(Historique!$B3926,Données!$E$1:$Z$1,0)),Historique!$C3926),0)&gt;0,"OK","⚠ ERREUR"))</f>
        <v/>
      </c>
      <c r="F3926" s="148" t="b">
        <v>0</v>
      </c>
      <c r="J3926" s="2" t="str">
        <f>IF(B3926="","",_xlfn.XLOOKUP(B3926,Données!$P$2:$P$11,Données!$Q$2:$Q$11,""))</f>
        <v/>
      </c>
    </row>
    <row r="3927" spans="1:10" ht="24.75" customHeight="1" x14ac:dyDescent="0.25">
      <c r="A3927" s="100"/>
      <c r="B3927" s="100"/>
      <c r="C3927" s="100"/>
      <c r="D3927" s="105" t="str">
        <f>IF(OR(Historique!$B3927="",Historique!$C3927=""),"",IF(IFERROR(COUNTIF(INDEX(Données!$E$2:$Z$100,0,MATCH(Historique!$B3927,Données!$E$1:$Z$1,0)),Historique!$C3927),0)&gt;0,"OK","⚠ ERREUR"))</f>
        <v/>
      </c>
      <c r="F3927" s="148" t="b">
        <v>0</v>
      </c>
      <c r="J3927" s="2" t="str">
        <f>IF(B3927="","",_xlfn.XLOOKUP(B3927,Données!$P$2:$P$11,Données!$Q$2:$Q$11,""))</f>
        <v/>
      </c>
    </row>
    <row r="3928" spans="1:10" ht="24.75" customHeight="1" x14ac:dyDescent="0.25">
      <c r="A3928" s="100"/>
      <c r="B3928" s="100"/>
      <c r="C3928" s="100"/>
      <c r="D3928" s="105" t="str">
        <f>IF(OR(Historique!$B3928="",Historique!$C3928=""),"",IF(IFERROR(COUNTIF(INDEX(Données!$E$2:$Z$100,0,MATCH(Historique!$B3928,Données!$E$1:$Z$1,0)),Historique!$C3928),0)&gt;0,"OK","⚠ ERREUR"))</f>
        <v/>
      </c>
      <c r="F3928" s="148" t="b">
        <v>0</v>
      </c>
      <c r="J3928" s="2" t="str">
        <f>IF(B3928="","",_xlfn.XLOOKUP(B3928,Données!$P$2:$P$11,Données!$Q$2:$Q$11,""))</f>
        <v/>
      </c>
    </row>
    <row r="3929" spans="1:10" ht="24.75" customHeight="1" x14ac:dyDescent="0.25">
      <c r="A3929" s="100"/>
      <c r="B3929" s="100"/>
      <c r="C3929" s="100"/>
      <c r="D3929" s="105" t="str">
        <f>IF(OR(Historique!$B3929="",Historique!$C3929=""),"",IF(IFERROR(COUNTIF(INDEX(Données!$E$2:$Z$100,0,MATCH(Historique!$B3929,Données!$E$1:$Z$1,0)),Historique!$C3929),0)&gt;0,"OK","⚠ ERREUR"))</f>
        <v/>
      </c>
      <c r="F3929" s="148" t="b">
        <v>0</v>
      </c>
      <c r="J3929" s="2" t="str">
        <f>IF(B3929="","",_xlfn.XLOOKUP(B3929,Données!$P$2:$P$11,Données!$Q$2:$Q$11,""))</f>
        <v/>
      </c>
    </row>
    <row r="3930" spans="1:10" ht="24.75" customHeight="1" x14ac:dyDescent="0.25">
      <c r="A3930" s="100"/>
      <c r="B3930" s="100"/>
      <c r="C3930" s="100"/>
      <c r="D3930" s="105" t="str">
        <f>IF(OR(Historique!$B3930="",Historique!$C3930=""),"",IF(IFERROR(COUNTIF(INDEX(Données!$E$2:$Z$100,0,MATCH(Historique!$B3930,Données!$E$1:$Z$1,0)),Historique!$C3930),0)&gt;0,"OK","⚠ ERREUR"))</f>
        <v/>
      </c>
      <c r="F3930" s="148" t="b">
        <v>0</v>
      </c>
      <c r="J3930" s="2" t="str">
        <f>IF(B3930="","",_xlfn.XLOOKUP(B3930,Données!$P$2:$P$11,Données!$Q$2:$Q$11,""))</f>
        <v/>
      </c>
    </row>
    <row r="3931" spans="1:10" ht="24.75" customHeight="1" x14ac:dyDescent="0.25">
      <c r="A3931" s="100"/>
      <c r="B3931" s="100"/>
      <c r="C3931" s="100"/>
      <c r="D3931" s="105" t="str">
        <f>IF(OR(Historique!$B3931="",Historique!$C3931=""),"",IF(IFERROR(COUNTIF(INDEX(Données!$E$2:$Z$100,0,MATCH(Historique!$B3931,Données!$E$1:$Z$1,0)),Historique!$C3931),0)&gt;0,"OK","⚠ ERREUR"))</f>
        <v/>
      </c>
      <c r="F3931" s="148" t="b">
        <v>0</v>
      </c>
      <c r="J3931" s="2" t="str">
        <f>IF(B3931="","",_xlfn.XLOOKUP(B3931,Données!$P$2:$P$11,Données!$Q$2:$Q$11,""))</f>
        <v/>
      </c>
    </row>
    <row r="3932" spans="1:10" ht="24.75" customHeight="1" x14ac:dyDescent="0.25">
      <c r="A3932" s="100"/>
      <c r="B3932" s="100"/>
      <c r="C3932" s="100"/>
      <c r="D3932" s="105" t="str">
        <f>IF(OR(Historique!$B3932="",Historique!$C3932=""),"",IF(IFERROR(COUNTIF(INDEX(Données!$E$2:$Z$100,0,MATCH(Historique!$B3932,Données!$E$1:$Z$1,0)),Historique!$C3932),0)&gt;0,"OK","⚠ ERREUR"))</f>
        <v/>
      </c>
      <c r="F3932" s="148" t="b">
        <v>0</v>
      </c>
      <c r="J3932" s="2" t="str">
        <f>IF(B3932="","",_xlfn.XLOOKUP(B3932,Données!$P$2:$P$11,Données!$Q$2:$Q$11,""))</f>
        <v/>
      </c>
    </row>
    <row r="3933" spans="1:10" ht="24.75" customHeight="1" x14ac:dyDescent="0.25">
      <c r="A3933" s="100"/>
      <c r="B3933" s="100"/>
      <c r="C3933" s="100"/>
      <c r="D3933" s="105" t="str">
        <f>IF(OR(Historique!$B3933="",Historique!$C3933=""),"",IF(IFERROR(COUNTIF(INDEX(Données!$E$2:$Z$100,0,MATCH(Historique!$B3933,Données!$E$1:$Z$1,0)),Historique!$C3933),0)&gt;0,"OK","⚠ ERREUR"))</f>
        <v/>
      </c>
      <c r="F3933" s="148" t="b">
        <v>0</v>
      </c>
      <c r="J3933" s="2" t="str">
        <f>IF(B3933="","",_xlfn.XLOOKUP(B3933,Données!$P$2:$P$11,Données!$Q$2:$Q$11,""))</f>
        <v/>
      </c>
    </row>
    <row r="3934" spans="1:10" ht="24.75" customHeight="1" x14ac:dyDescent="0.25">
      <c r="A3934" s="100"/>
      <c r="B3934" s="100"/>
      <c r="C3934" s="100"/>
      <c r="D3934" s="105" t="str">
        <f>IF(OR(Historique!$B3934="",Historique!$C3934=""),"",IF(IFERROR(COUNTIF(INDEX(Données!$E$2:$Z$100,0,MATCH(Historique!$B3934,Données!$E$1:$Z$1,0)),Historique!$C3934),0)&gt;0,"OK","⚠ ERREUR"))</f>
        <v/>
      </c>
      <c r="F3934" s="148" t="b">
        <v>0</v>
      </c>
      <c r="J3934" s="2" t="str">
        <f>IF(B3934="","",_xlfn.XLOOKUP(B3934,Données!$P$2:$P$11,Données!$Q$2:$Q$11,""))</f>
        <v/>
      </c>
    </row>
    <row r="3935" spans="1:10" ht="24.75" customHeight="1" x14ac:dyDescent="0.25">
      <c r="A3935" s="100"/>
      <c r="B3935" s="100"/>
      <c r="C3935" s="100"/>
      <c r="D3935" s="105" t="str">
        <f>IF(OR(Historique!$B3935="",Historique!$C3935=""),"",IF(IFERROR(COUNTIF(INDEX(Données!$E$2:$Z$100,0,MATCH(Historique!$B3935,Données!$E$1:$Z$1,0)),Historique!$C3935),0)&gt;0,"OK","⚠ ERREUR"))</f>
        <v/>
      </c>
      <c r="F3935" s="148" t="b">
        <v>0</v>
      </c>
      <c r="J3935" s="2" t="str">
        <f>IF(B3935="","",_xlfn.XLOOKUP(B3935,Données!$P$2:$P$11,Données!$Q$2:$Q$11,""))</f>
        <v/>
      </c>
    </row>
    <row r="3936" spans="1:10" ht="24.75" customHeight="1" x14ac:dyDescent="0.25">
      <c r="A3936" s="100"/>
      <c r="B3936" s="100"/>
      <c r="C3936" s="100"/>
      <c r="D3936" s="105" t="str">
        <f>IF(OR(Historique!$B3936="",Historique!$C3936=""),"",IF(IFERROR(COUNTIF(INDEX(Données!$E$2:$Z$100,0,MATCH(Historique!$B3936,Données!$E$1:$Z$1,0)),Historique!$C3936),0)&gt;0,"OK","⚠ ERREUR"))</f>
        <v/>
      </c>
      <c r="F3936" s="148" t="b">
        <v>0</v>
      </c>
      <c r="J3936" s="2" t="str">
        <f>IF(B3936="","",_xlfn.XLOOKUP(B3936,Données!$P$2:$P$11,Données!$Q$2:$Q$11,""))</f>
        <v/>
      </c>
    </row>
    <row r="3937" spans="1:10" ht="24.75" customHeight="1" x14ac:dyDescent="0.25">
      <c r="A3937" s="100"/>
      <c r="B3937" s="100"/>
      <c r="C3937" s="100"/>
      <c r="D3937" s="105" t="str">
        <f>IF(OR(Historique!$B3937="",Historique!$C3937=""),"",IF(IFERROR(COUNTIF(INDEX(Données!$E$2:$Z$100,0,MATCH(Historique!$B3937,Données!$E$1:$Z$1,0)),Historique!$C3937),0)&gt;0,"OK","⚠ ERREUR"))</f>
        <v/>
      </c>
      <c r="F3937" s="148" t="b">
        <v>0</v>
      </c>
      <c r="J3937" s="2" t="str">
        <f>IF(B3937="","",_xlfn.XLOOKUP(B3937,Données!$P$2:$P$11,Données!$Q$2:$Q$11,""))</f>
        <v/>
      </c>
    </row>
    <row r="3938" spans="1:10" ht="24.75" customHeight="1" x14ac:dyDescent="0.25">
      <c r="A3938" s="100"/>
      <c r="B3938" s="100"/>
      <c r="C3938" s="100"/>
      <c r="D3938" s="105" t="str">
        <f>IF(OR(Historique!$B3938="",Historique!$C3938=""),"",IF(IFERROR(COUNTIF(INDEX(Données!$E$2:$Z$100,0,MATCH(Historique!$B3938,Données!$E$1:$Z$1,0)),Historique!$C3938),0)&gt;0,"OK","⚠ ERREUR"))</f>
        <v/>
      </c>
      <c r="F3938" s="148" t="b">
        <v>0</v>
      </c>
      <c r="J3938" s="2" t="str">
        <f>IF(B3938="","",_xlfn.XLOOKUP(B3938,Données!$P$2:$P$11,Données!$Q$2:$Q$11,""))</f>
        <v/>
      </c>
    </row>
    <row r="3939" spans="1:10" ht="24.75" customHeight="1" x14ac:dyDescent="0.25">
      <c r="A3939" s="100"/>
      <c r="B3939" s="100"/>
      <c r="C3939" s="100"/>
      <c r="D3939" s="105" t="str">
        <f>IF(OR(Historique!$B3939="",Historique!$C3939=""),"",IF(IFERROR(COUNTIF(INDEX(Données!$E$2:$Z$100,0,MATCH(Historique!$B3939,Données!$E$1:$Z$1,0)),Historique!$C3939),0)&gt;0,"OK","⚠ ERREUR"))</f>
        <v/>
      </c>
      <c r="F3939" s="148" t="b">
        <v>0</v>
      </c>
      <c r="J3939" s="2" t="str">
        <f>IF(B3939="","",_xlfn.XLOOKUP(B3939,Données!$P$2:$P$11,Données!$Q$2:$Q$11,""))</f>
        <v/>
      </c>
    </row>
    <row r="3940" spans="1:10" ht="24.75" customHeight="1" x14ac:dyDescent="0.25">
      <c r="A3940" s="100"/>
      <c r="B3940" s="100"/>
      <c r="C3940" s="100"/>
      <c r="D3940" s="105" t="str">
        <f>IF(OR(Historique!$B3940="",Historique!$C3940=""),"",IF(IFERROR(COUNTIF(INDEX(Données!$E$2:$Z$100,0,MATCH(Historique!$B3940,Données!$E$1:$Z$1,0)),Historique!$C3940),0)&gt;0,"OK","⚠ ERREUR"))</f>
        <v/>
      </c>
      <c r="F3940" s="148" t="b">
        <v>0</v>
      </c>
      <c r="J3940" s="2" t="str">
        <f>IF(B3940="","",_xlfn.XLOOKUP(B3940,Données!$P$2:$P$11,Données!$Q$2:$Q$11,""))</f>
        <v/>
      </c>
    </row>
    <row r="3941" spans="1:10" ht="24.75" customHeight="1" x14ac:dyDescent="0.25">
      <c r="A3941" s="100"/>
      <c r="B3941" s="100"/>
      <c r="C3941" s="100"/>
      <c r="D3941" s="105" t="str">
        <f>IF(OR(Historique!$B3941="",Historique!$C3941=""),"",IF(IFERROR(COUNTIF(INDEX(Données!$E$2:$Z$100,0,MATCH(Historique!$B3941,Données!$E$1:$Z$1,0)),Historique!$C3941),0)&gt;0,"OK","⚠ ERREUR"))</f>
        <v/>
      </c>
      <c r="F3941" s="148" t="b">
        <v>0</v>
      </c>
      <c r="J3941" s="2" t="str">
        <f>IF(B3941="","",_xlfn.XLOOKUP(B3941,Données!$P$2:$P$11,Données!$Q$2:$Q$11,""))</f>
        <v/>
      </c>
    </row>
    <row r="3942" spans="1:10" ht="24.75" customHeight="1" x14ac:dyDescent="0.25">
      <c r="A3942" s="100"/>
      <c r="B3942" s="100"/>
      <c r="C3942" s="100"/>
      <c r="D3942" s="105" t="str">
        <f>IF(OR(Historique!$B3942="",Historique!$C3942=""),"",IF(IFERROR(COUNTIF(INDEX(Données!$E$2:$Z$100,0,MATCH(Historique!$B3942,Données!$E$1:$Z$1,0)),Historique!$C3942),0)&gt;0,"OK","⚠ ERREUR"))</f>
        <v/>
      </c>
      <c r="F3942" s="148" t="b">
        <v>0</v>
      </c>
      <c r="J3942" s="2" t="str">
        <f>IF(B3942="","",_xlfn.XLOOKUP(B3942,Données!$P$2:$P$11,Données!$Q$2:$Q$11,""))</f>
        <v/>
      </c>
    </row>
    <row r="3943" spans="1:10" ht="24.75" customHeight="1" x14ac:dyDescent="0.25">
      <c r="A3943" s="100"/>
      <c r="B3943" s="100"/>
      <c r="C3943" s="100"/>
      <c r="D3943" s="105" t="str">
        <f>IF(OR(Historique!$B3943="",Historique!$C3943=""),"",IF(IFERROR(COUNTIF(INDEX(Données!$E$2:$Z$100,0,MATCH(Historique!$B3943,Données!$E$1:$Z$1,0)),Historique!$C3943),0)&gt;0,"OK","⚠ ERREUR"))</f>
        <v/>
      </c>
      <c r="F3943" s="148" t="b">
        <v>0</v>
      </c>
      <c r="J3943" s="2" t="str">
        <f>IF(B3943="","",_xlfn.XLOOKUP(B3943,Données!$P$2:$P$11,Données!$Q$2:$Q$11,""))</f>
        <v/>
      </c>
    </row>
    <row r="3944" spans="1:10" ht="24.75" customHeight="1" x14ac:dyDescent="0.25">
      <c r="A3944" s="100"/>
      <c r="B3944" s="100"/>
      <c r="C3944" s="100"/>
      <c r="D3944" s="105" t="str">
        <f>IF(OR(Historique!$B3944="",Historique!$C3944=""),"",IF(IFERROR(COUNTIF(INDEX(Données!$E$2:$Z$100,0,MATCH(Historique!$B3944,Données!$E$1:$Z$1,0)),Historique!$C3944),0)&gt;0,"OK","⚠ ERREUR"))</f>
        <v/>
      </c>
      <c r="F3944" s="148" t="b">
        <v>0</v>
      </c>
      <c r="J3944" s="2" t="str">
        <f>IF(B3944="","",_xlfn.XLOOKUP(B3944,Données!$P$2:$P$11,Données!$Q$2:$Q$11,""))</f>
        <v/>
      </c>
    </row>
    <row r="3945" spans="1:10" ht="24.75" customHeight="1" x14ac:dyDescent="0.25">
      <c r="A3945" s="100"/>
      <c r="B3945" s="100"/>
      <c r="C3945" s="100"/>
      <c r="D3945" s="105" t="str">
        <f>IF(OR(Historique!$B3945="",Historique!$C3945=""),"",IF(IFERROR(COUNTIF(INDEX(Données!$E$2:$Z$100,0,MATCH(Historique!$B3945,Données!$E$1:$Z$1,0)),Historique!$C3945),0)&gt;0,"OK","⚠ ERREUR"))</f>
        <v/>
      </c>
      <c r="F3945" s="148" t="b">
        <v>0</v>
      </c>
      <c r="J3945" s="2" t="str">
        <f>IF(B3945="","",_xlfn.XLOOKUP(B3945,Données!$P$2:$P$11,Données!$Q$2:$Q$11,""))</f>
        <v/>
      </c>
    </row>
    <row r="3946" spans="1:10" ht="24.75" customHeight="1" x14ac:dyDescent="0.25">
      <c r="A3946" s="100"/>
      <c r="B3946" s="100"/>
      <c r="C3946" s="100"/>
      <c r="D3946" s="105" t="str">
        <f>IF(OR(Historique!$B3946="",Historique!$C3946=""),"",IF(IFERROR(COUNTIF(INDEX(Données!$E$2:$Z$100,0,MATCH(Historique!$B3946,Données!$E$1:$Z$1,0)),Historique!$C3946),0)&gt;0,"OK","⚠ ERREUR"))</f>
        <v/>
      </c>
      <c r="F3946" s="148" t="b">
        <v>0</v>
      </c>
      <c r="J3946" s="2" t="str">
        <f>IF(B3946="","",_xlfn.XLOOKUP(B3946,Données!$P$2:$P$11,Données!$Q$2:$Q$11,""))</f>
        <v/>
      </c>
    </row>
    <row r="3947" spans="1:10" ht="24.75" customHeight="1" x14ac:dyDescent="0.25">
      <c r="A3947" s="100"/>
      <c r="B3947" s="100"/>
      <c r="C3947" s="100"/>
      <c r="D3947" s="105" t="str">
        <f>IF(OR(Historique!$B3947="",Historique!$C3947=""),"",IF(IFERROR(COUNTIF(INDEX(Données!$E$2:$Z$100,0,MATCH(Historique!$B3947,Données!$E$1:$Z$1,0)),Historique!$C3947),0)&gt;0,"OK","⚠ ERREUR"))</f>
        <v/>
      </c>
      <c r="F3947" s="148" t="b">
        <v>0</v>
      </c>
      <c r="J3947" s="2" t="str">
        <f>IF(B3947="","",_xlfn.XLOOKUP(B3947,Données!$P$2:$P$11,Données!$Q$2:$Q$11,""))</f>
        <v/>
      </c>
    </row>
    <row r="3948" spans="1:10" ht="24.75" customHeight="1" x14ac:dyDescent="0.25">
      <c r="A3948" s="100"/>
      <c r="B3948" s="100"/>
      <c r="C3948" s="100"/>
      <c r="D3948" s="105" t="str">
        <f>IF(OR(Historique!$B3948="",Historique!$C3948=""),"",IF(IFERROR(COUNTIF(INDEX(Données!$E$2:$Z$100,0,MATCH(Historique!$B3948,Données!$E$1:$Z$1,0)),Historique!$C3948),0)&gt;0,"OK","⚠ ERREUR"))</f>
        <v/>
      </c>
      <c r="F3948" s="148" t="b">
        <v>0</v>
      </c>
      <c r="J3948" s="2" t="str">
        <f>IF(B3948="","",_xlfn.XLOOKUP(B3948,Données!$P$2:$P$11,Données!$Q$2:$Q$11,""))</f>
        <v/>
      </c>
    </row>
    <row r="3949" spans="1:10" ht="24.75" customHeight="1" x14ac:dyDescent="0.25">
      <c r="A3949" s="100"/>
      <c r="B3949" s="100"/>
      <c r="C3949" s="100"/>
      <c r="D3949" s="105" t="str">
        <f>IF(OR(Historique!$B3949="",Historique!$C3949=""),"",IF(IFERROR(COUNTIF(INDEX(Données!$E$2:$Z$100,0,MATCH(Historique!$B3949,Données!$E$1:$Z$1,0)),Historique!$C3949),0)&gt;0,"OK","⚠ ERREUR"))</f>
        <v/>
      </c>
      <c r="F3949" s="148" t="b">
        <v>0</v>
      </c>
      <c r="J3949" s="2" t="str">
        <f>IF(B3949="","",_xlfn.XLOOKUP(B3949,Données!$P$2:$P$11,Données!$Q$2:$Q$11,""))</f>
        <v/>
      </c>
    </row>
    <row r="3950" spans="1:10" ht="24.75" customHeight="1" x14ac:dyDescent="0.25">
      <c r="A3950" s="100"/>
      <c r="B3950" s="100"/>
      <c r="C3950" s="100"/>
      <c r="D3950" s="105" t="str">
        <f>IF(OR(Historique!$B3950="",Historique!$C3950=""),"",IF(IFERROR(COUNTIF(INDEX(Données!$E$2:$Z$100,0,MATCH(Historique!$B3950,Données!$E$1:$Z$1,0)),Historique!$C3950),0)&gt;0,"OK","⚠ ERREUR"))</f>
        <v/>
      </c>
      <c r="F3950" s="148" t="b">
        <v>0</v>
      </c>
      <c r="J3950" s="2" t="str">
        <f>IF(B3950="","",_xlfn.XLOOKUP(B3950,Données!$P$2:$P$11,Données!$Q$2:$Q$11,""))</f>
        <v/>
      </c>
    </row>
    <row r="3951" spans="1:10" ht="24.75" customHeight="1" x14ac:dyDescent="0.25">
      <c r="A3951" s="100"/>
      <c r="B3951" s="100"/>
      <c r="C3951" s="100"/>
      <c r="D3951" s="105" t="str">
        <f>IF(OR(Historique!$B3951="",Historique!$C3951=""),"",IF(IFERROR(COUNTIF(INDEX(Données!$E$2:$Z$100,0,MATCH(Historique!$B3951,Données!$E$1:$Z$1,0)),Historique!$C3951),0)&gt;0,"OK","⚠ ERREUR"))</f>
        <v/>
      </c>
      <c r="F3951" s="148" t="b">
        <v>0</v>
      </c>
      <c r="J3951" s="2" t="str">
        <f>IF(B3951="","",_xlfn.XLOOKUP(B3951,Données!$P$2:$P$11,Données!$Q$2:$Q$11,""))</f>
        <v/>
      </c>
    </row>
    <row r="3952" spans="1:10" ht="24.75" customHeight="1" x14ac:dyDescent="0.25">
      <c r="A3952" s="100"/>
      <c r="B3952" s="100"/>
      <c r="C3952" s="100"/>
      <c r="D3952" s="105" t="str">
        <f>IF(OR(Historique!$B3952="",Historique!$C3952=""),"",IF(IFERROR(COUNTIF(INDEX(Données!$E$2:$Z$100,0,MATCH(Historique!$B3952,Données!$E$1:$Z$1,0)),Historique!$C3952),0)&gt;0,"OK","⚠ ERREUR"))</f>
        <v/>
      </c>
      <c r="F3952" s="148" t="b">
        <v>0</v>
      </c>
      <c r="J3952" s="2" t="str">
        <f>IF(B3952="","",_xlfn.XLOOKUP(B3952,Données!$P$2:$P$11,Données!$Q$2:$Q$11,""))</f>
        <v/>
      </c>
    </row>
    <row r="3953" spans="1:10" ht="24.75" customHeight="1" x14ac:dyDescent="0.25">
      <c r="A3953" s="100"/>
      <c r="B3953" s="100"/>
      <c r="C3953" s="100"/>
      <c r="D3953" s="105" t="str">
        <f>IF(OR(Historique!$B3953="",Historique!$C3953=""),"",IF(IFERROR(COUNTIF(INDEX(Données!$E$2:$Z$100,0,MATCH(Historique!$B3953,Données!$E$1:$Z$1,0)),Historique!$C3953),0)&gt;0,"OK","⚠ ERREUR"))</f>
        <v/>
      </c>
      <c r="F3953" s="148" t="b">
        <v>0</v>
      </c>
      <c r="J3953" s="2" t="str">
        <f>IF(B3953="","",_xlfn.XLOOKUP(B3953,Données!$P$2:$P$11,Données!$Q$2:$Q$11,""))</f>
        <v/>
      </c>
    </row>
    <row r="3954" spans="1:10" ht="24.75" customHeight="1" x14ac:dyDescent="0.25">
      <c r="A3954" s="100"/>
      <c r="B3954" s="100"/>
      <c r="C3954" s="100"/>
      <c r="D3954" s="105" t="str">
        <f>IF(OR(Historique!$B3954="",Historique!$C3954=""),"",IF(IFERROR(COUNTIF(INDEX(Données!$E$2:$Z$100,0,MATCH(Historique!$B3954,Données!$E$1:$Z$1,0)),Historique!$C3954),0)&gt;0,"OK","⚠ ERREUR"))</f>
        <v/>
      </c>
      <c r="F3954" s="148" t="b">
        <v>0</v>
      </c>
      <c r="J3954" s="2" t="str">
        <f>IF(B3954="","",_xlfn.XLOOKUP(B3954,Données!$P$2:$P$11,Données!$Q$2:$Q$11,""))</f>
        <v/>
      </c>
    </row>
    <row r="3955" spans="1:10" ht="24.75" customHeight="1" x14ac:dyDescent="0.25">
      <c r="A3955" s="100"/>
      <c r="B3955" s="100"/>
      <c r="C3955" s="100"/>
      <c r="D3955" s="105" t="str">
        <f>IF(OR(Historique!$B3955="",Historique!$C3955=""),"",IF(IFERROR(COUNTIF(INDEX(Données!$E$2:$Z$100,0,MATCH(Historique!$B3955,Données!$E$1:$Z$1,0)),Historique!$C3955),0)&gt;0,"OK","⚠ ERREUR"))</f>
        <v/>
      </c>
      <c r="F3955" s="148" t="b">
        <v>0</v>
      </c>
      <c r="J3955" s="2" t="str">
        <f>IF(B3955="","",_xlfn.XLOOKUP(B3955,Données!$P$2:$P$11,Données!$Q$2:$Q$11,""))</f>
        <v/>
      </c>
    </row>
    <row r="3956" spans="1:10" ht="24.75" customHeight="1" x14ac:dyDescent="0.25">
      <c r="A3956" s="100"/>
      <c r="B3956" s="100"/>
      <c r="C3956" s="100"/>
      <c r="D3956" s="105" t="str">
        <f>IF(OR(Historique!$B3956="",Historique!$C3956=""),"",IF(IFERROR(COUNTIF(INDEX(Données!$E$2:$Z$100,0,MATCH(Historique!$B3956,Données!$E$1:$Z$1,0)),Historique!$C3956),0)&gt;0,"OK","⚠ ERREUR"))</f>
        <v/>
      </c>
      <c r="F3956" s="148" t="b">
        <v>0</v>
      </c>
      <c r="J3956" s="2" t="str">
        <f>IF(B3956="","",_xlfn.XLOOKUP(B3956,Données!$P$2:$P$11,Données!$Q$2:$Q$11,""))</f>
        <v/>
      </c>
    </row>
    <row r="3957" spans="1:10" ht="24.75" customHeight="1" x14ac:dyDescent="0.25">
      <c r="A3957" s="100"/>
      <c r="B3957" s="100"/>
      <c r="C3957" s="100"/>
      <c r="D3957" s="105" t="str">
        <f>IF(OR(Historique!$B3957="",Historique!$C3957=""),"",IF(IFERROR(COUNTIF(INDEX(Données!$E$2:$Z$100,0,MATCH(Historique!$B3957,Données!$E$1:$Z$1,0)),Historique!$C3957),0)&gt;0,"OK","⚠ ERREUR"))</f>
        <v/>
      </c>
      <c r="F3957" s="148" t="b">
        <v>0</v>
      </c>
      <c r="J3957" s="2" t="str">
        <f>IF(B3957="","",_xlfn.XLOOKUP(B3957,Données!$P$2:$P$11,Données!$Q$2:$Q$11,""))</f>
        <v/>
      </c>
    </row>
    <row r="3958" spans="1:10" ht="24.75" customHeight="1" x14ac:dyDescent="0.25">
      <c r="A3958" s="100"/>
      <c r="B3958" s="100"/>
      <c r="C3958" s="100"/>
      <c r="D3958" s="105" t="str">
        <f>IF(OR(Historique!$B3958="",Historique!$C3958=""),"",IF(IFERROR(COUNTIF(INDEX(Données!$E$2:$Z$100,0,MATCH(Historique!$B3958,Données!$E$1:$Z$1,0)),Historique!$C3958),0)&gt;0,"OK","⚠ ERREUR"))</f>
        <v/>
      </c>
      <c r="F3958" s="148" t="b">
        <v>0</v>
      </c>
      <c r="J3958" s="2" t="str">
        <f>IF(B3958="","",_xlfn.XLOOKUP(B3958,Données!$P$2:$P$11,Données!$Q$2:$Q$11,""))</f>
        <v/>
      </c>
    </row>
    <row r="3959" spans="1:10" ht="24.75" customHeight="1" x14ac:dyDescent="0.25">
      <c r="A3959" s="100"/>
      <c r="B3959" s="100"/>
      <c r="C3959" s="100"/>
      <c r="D3959" s="105" t="str">
        <f>IF(OR(Historique!$B3959="",Historique!$C3959=""),"",IF(IFERROR(COUNTIF(INDEX(Données!$E$2:$Z$100,0,MATCH(Historique!$B3959,Données!$E$1:$Z$1,0)),Historique!$C3959),0)&gt;0,"OK","⚠ ERREUR"))</f>
        <v/>
      </c>
      <c r="F3959" s="148" t="b">
        <v>0</v>
      </c>
      <c r="J3959" s="2" t="str">
        <f>IF(B3959="","",_xlfn.XLOOKUP(B3959,Données!$P$2:$P$11,Données!$Q$2:$Q$11,""))</f>
        <v/>
      </c>
    </row>
    <row r="3960" spans="1:10" ht="24.75" customHeight="1" x14ac:dyDescent="0.25">
      <c r="A3960" s="100"/>
      <c r="B3960" s="100"/>
      <c r="C3960" s="100"/>
      <c r="D3960" s="105" t="str">
        <f>IF(OR(Historique!$B3960="",Historique!$C3960=""),"",IF(IFERROR(COUNTIF(INDEX(Données!$E$2:$Z$100,0,MATCH(Historique!$B3960,Données!$E$1:$Z$1,0)),Historique!$C3960),0)&gt;0,"OK","⚠ ERREUR"))</f>
        <v/>
      </c>
      <c r="F3960" s="148" t="b">
        <v>0</v>
      </c>
      <c r="J3960" s="2" t="str">
        <f>IF(B3960="","",_xlfn.XLOOKUP(B3960,Données!$P$2:$P$11,Données!$Q$2:$Q$11,""))</f>
        <v/>
      </c>
    </row>
    <row r="3961" spans="1:10" ht="24.75" customHeight="1" x14ac:dyDescent="0.25">
      <c r="A3961" s="100"/>
      <c r="B3961" s="100"/>
      <c r="C3961" s="100"/>
      <c r="D3961" s="105" t="str">
        <f>IF(OR(Historique!$B3961="",Historique!$C3961=""),"",IF(IFERROR(COUNTIF(INDEX(Données!$E$2:$Z$100,0,MATCH(Historique!$B3961,Données!$E$1:$Z$1,0)),Historique!$C3961),0)&gt;0,"OK","⚠ ERREUR"))</f>
        <v/>
      </c>
      <c r="F3961" s="148" t="b">
        <v>0</v>
      </c>
      <c r="J3961" s="2" t="str">
        <f>IF(B3961="","",_xlfn.XLOOKUP(B3961,Données!$P$2:$P$11,Données!$Q$2:$Q$11,""))</f>
        <v/>
      </c>
    </row>
    <row r="3962" spans="1:10" ht="24.75" customHeight="1" x14ac:dyDescent="0.25">
      <c r="A3962" s="100"/>
      <c r="B3962" s="100"/>
      <c r="C3962" s="100"/>
      <c r="D3962" s="105" t="str">
        <f>IF(OR(Historique!$B3962="",Historique!$C3962=""),"",IF(IFERROR(COUNTIF(INDEX(Données!$E$2:$Z$100,0,MATCH(Historique!$B3962,Données!$E$1:$Z$1,0)),Historique!$C3962),0)&gt;0,"OK","⚠ ERREUR"))</f>
        <v/>
      </c>
      <c r="F3962" s="148" t="b">
        <v>0</v>
      </c>
      <c r="J3962" s="2" t="str">
        <f>IF(B3962="","",_xlfn.XLOOKUP(B3962,Données!$P$2:$P$11,Données!$Q$2:$Q$11,""))</f>
        <v/>
      </c>
    </row>
    <row r="3963" spans="1:10" ht="24.75" customHeight="1" x14ac:dyDescent="0.25">
      <c r="A3963" s="100"/>
      <c r="B3963" s="100"/>
      <c r="C3963" s="100"/>
      <c r="D3963" s="105" t="str">
        <f>IF(OR(Historique!$B3963="",Historique!$C3963=""),"",IF(IFERROR(COUNTIF(INDEX(Données!$E$2:$Z$100,0,MATCH(Historique!$B3963,Données!$E$1:$Z$1,0)),Historique!$C3963),0)&gt;0,"OK","⚠ ERREUR"))</f>
        <v/>
      </c>
      <c r="F3963" s="148" t="b">
        <v>0</v>
      </c>
      <c r="J3963" s="2" t="str">
        <f>IF(B3963="","",_xlfn.XLOOKUP(B3963,Données!$P$2:$P$11,Données!$Q$2:$Q$11,""))</f>
        <v/>
      </c>
    </row>
    <row r="3964" spans="1:10" ht="24.75" customHeight="1" x14ac:dyDescent="0.25">
      <c r="A3964" s="100"/>
      <c r="B3964" s="100"/>
      <c r="C3964" s="100"/>
      <c r="D3964" s="105" t="str">
        <f>IF(OR(Historique!$B3964="",Historique!$C3964=""),"",IF(IFERROR(COUNTIF(INDEX(Données!$E$2:$Z$100,0,MATCH(Historique!$B3964,Données!$E$1:$Z$1,0)),Historique!$C3964),0)&gt;0,"OK","⚠ ERREUR"))</f>
        <v/>
      </c>
      <c r="F3964" s="148" t="b">
        <v>0</v>
      </c>
      <c r="J3964" s="2" t="str">
        <f>IF(B3964="","",_xlfn.XLOOKUP(B3964,Données!$P$2:$P$11,Données!$Q$2:$Q$11,""))</f>
        <v/>
      </c>
    </row>
    <row r="3965" spans="1:10" ht="24.75" customHeight="1" x14ac:dyDescent="0.25">
      <c r="A3965" s="100"/>
      <c r="B3965" s="100"/>
      <c r="C3965" s="100"/>
      <c r="D3965" s="105" t="str">
        <f>IF(OR(Historique!$B3965="",Historique!$C3965=""),"",IF(IFERROR(COUNTIF(INDEX(Données!$E$2:$Z$100,0,MATCH(Historique!$B3965,Données!$E$1:$Z$1,0)),Historique!$C3965),0)&gt;0,"OK","⚠ ERREUR"))</f>
        <v/>
      </c>
      <c r="F3965" s="148" t="b">
        <v>0</v>
      </c>
      <c r="J3965" s="2" t="str">
        <f>IF(B3965="","",_xlfn.XLOOKUP(B3965,Données!$P$2:$P$11,Données!$Q$2:$Q$11,""))</f>
        <v/>
      </c>
    </row>
    <row r="3966" spans="1:10" ht="24.75" customHeight="1" x14ac:dyDescent="0.25">
      <c r="A3966" s="100"/>
      <c r="B3966" s="100"/>
      <c r="C3966" s="100"/>
      <c r="D3966" s="105" t="str">
        <f>IF(OR(Historique!$B3966="",Historique!$C3966=""),"",IF(IFERROR(COUNTIF(INDEX(Données!$E$2:$Z$100,0,MATCH(Historique!$B3966,Données!$E$1:$Z$1,0)),Historique!$C3966),0)&gt;0,"OK","⚠ ERREUR"))</f>
        <v/>
      </c>
      <c r="F3966" s="148" t="b">
        <v>0</v>
      </c>
      <c r="J3966" s="2" t="str">
        <f>IF(B3966="","",_xlfn.XLOOKUP(B3966,Données!$P$2:$P$11,Données!$Q$2:$Q$11,""))</f>
        <v/>
      </c>
    </row>
    <row r="3967" spans="1:10" ht="24.75" customHeight="1" x14ac:dyDescent="0.25">
      <c r="A3967" s="100"/>
      <c r="B3967" s="100"/>
      <c r="C3967" s="100"/>
      <c r="D3967" s="105" t="str">
        <f>IF(OR(Historique!$B3967="",Historique!$C3967=""),"",IF(IFERROR(COUNTIF(INDEX(Données!$E$2:$Z$100,0,MATCH(Historique!$B3967,Données!$E$1:$Z$1,0)),Historique!$C3967),0)&gt;0,"OK","⚠ ERREUR"))</f>
        <v/>
      </c>
      <c r="F3967" s="148" t="b">
        <v>0</v>
      </c>
      <c r="J3967" s="2" t="str">
        <f>IF(B3967="","",_xlfn.XLOOKUP(B3967,Données!$P$2:$P$11,Données!$Q$2:$Q$11,""))</f>
        <v/>
      </c>
    </row>
    <row r="3968" spans="1:10" ht="24.75" customHeight="1" x14ac:dyDescent="0.25">
      <c r="A3968" s="100"/>
      <c r="B3968" s="100"/>
      <c r="C3968" s="100"/>
      <c r="D3968" s="105" t="str">
        <f>IF(OR(Historique!$B3968="",Historique!$C3968=""),"",IF(IFERROR(COUNTIF(INDEX(Données!$E$2:$Z$100,0,MATCH(Historique!$B3968,Données!$E$1:$Z$1,0)),Historique!$C3968),0)&gt;0,"OK","⚠ ERREUR"))</f>
        <v/>
      </c>
      <c r="F3968" s="148" t="b">
        <v>0</v>
      </c>
      <c r="J3968" s="2" t="str">
        <f>IF(B3968="","",_xlfn.XLOOKUP(B3968,Données!$P$2:$P$11,Données!$Q$2:$Q$11,""))</f>
        <v/>
      </c>
    </row>
    <row r="3969" spans="1:10" ht="24.75" customHeight="1" x14ac:dyDescent="0.25">
      <c r="A3969" s="100"/>
      <c r="B3969" s="100"/>
      <c r="C3969" s="100"/>
      <c r="D3969" s="105" t="str">
        <f>IF(OR(Historique!$B3969="",Historique!$C3969=""),"",IF(IFERROR(COUNTIF(INDEX(Données!$E$2:$Z$100,0,MATCH(Historique!$B3969,Données!$E$1:$Z$1,0)),Historique!$C3969),0)&gt;0,"OK","⚠ ERREUR"))</f>
        <v/>
      </c>
      <c r="F3969" s="148" t="b">
        <v>0</v>
      </c>
      <c r="J3969" s="2" t="str">
        <f>IF(B3969="","",_xlfn.XLOOKUP(B3969,Données!$P$2:$P$11,Données!$Q$2:$Q$11,""))</f>
        <v/>
      </c>
    </row>
    <row r="3970" spans="1:10" ht="24.75" customHeight="1" x14ac:dyDescent="0.25">
      <c r="A3970" s="100"/>
      <c r="B3970" s="100"/>
      <c r="C3970" s="100"/>
      <c r="D3970" s="105" t="str">
        <f>IF(OR(Historique!$B3970="",Historique!$C3970=""),"",IF(IFERROR(COUNTIF(INDEX(Données!$E$2:$Z$100,0,MATCH(Historique!$B3970,Données!$E$1:$Z$1,0)),Historique!$C3970),0)&gt;0,"OK","⚠ ERREUR"))</f>
        <v/>
      </c>
      <c r="F3970" s="148" t="b">
        <v>0</v>
      </c>
      <c r="J3970" s="2" t="str">
        <f>IF(B3970="","",_xlfn.XLOOKUP(B3970,Données!$P$2:$P$11,Données!$Q$2:$Q$11,""))</f>
        <v/>
      </c>
    </row>
    <row r="3971" spans="1:10" ht="24.75" customHeight="1" x14ac:dyDescent="0.25">
      <c r="A3971" s="100"/>
      <c r="B3971" s="100"/>
      <c r="C3971" s="100"/>
      <c r="D3971" s="105" t="str">
        <f>IF(OR(Historique!$B3971="",Historique!$C3971=""),"",IF(IFERROR(COUNTIF(INDEX(Données!$E$2:$Z$100,0,MATCH(Historique!$B3971,Données!$E$1:$Z$1,0)),Historique!$C3971),0)&gt;0,"OK","⚠ ERREUR"))</f>
        <v/>
      </c>
      <c r="F3971" s="148" t="b">
        <v>0</v>
      </c>
      <c r="J3971" s="2" t="str">
        <f>IF(B3971="","",_xlfn.XLOOKUP(B3971,Données!$P$2:$P$11,Données!$Q$2:$Q$11,""))</f>
        <v/>
      </c>
    </row>
    <row r="3972" spans="1:10" ht="24.75" customHeight="1" x14ac:dyDescent="0.25">
      <c r="A3972" s="100"/>
      <c r="B3972" s="100"/>
      <c r="C3972" s="100"/>
      <c r="D3972" s="105" t="str">
        <f>IF(OR(Historique!$B3972="",Historique!$C3972=""),"",IF(IFERROR(COUNTIF(INDEX(Données!$E$2:$Z$100,0,MATCH(Historique!$B3972,Données!$E$1:$Z$1,0)),Historique!$C3972),0)&gt;0,"OK","⚠ ERREUR"))</f>
        <v/>
      </c>
      <c r="F3972" s="148" t="b">
        <v>0</v>
      </c>
      <c r="J3972" s="2" t="str">
        <f>IF(B3972="","",_xlfn.XLOOKUP(B3972,Données!$P$2:$P$11,Données!$Q$2:$Q$11,""))</f>
        <v/>
      </c>
    </row>
    <row r="3973" spans="1:10" ht="24.75" customHeight="1" x14ac:dyDescent="0.25">
      <c r="A3973" s="100"/>
      <c r="B3973" s="100"/>
      <c r="C3973" s="100"/>
      <c r="D3973" s="105" t="str">
        <f>IF(OR(Historique!$B3973="",Historique!$C3973=""),"",IF(IFERROR(COUNTIF(INDEX(Données!$E$2:$Z$100,0,MATCH(Historique!$B3973,Données!$E$1:$Z$1,0)),Historique!$C3973),0)&gt;0,"OK","⚠ ERREUR"))</f>
        <v/>
      </c>
      <c r="F3973" s="148" t="b">
        <v>0</v>
      </c>
      <c r="J3973" s="2" t="str">
        <f>IF(B3973="","",_xlfn.XLOOKUP(B3973,Données!$P$2:$P$11,Données!$Q$2:$Q$11,""))</f>
        <v/>
      </c>
    </row>
    <row r="3974" spans="1:10" ht="24.75" customHeight="1" x14ac:dyDescent="0.25">
      <c r="A3974" s="100"/>
      <c r="B3974" s="100"/>
      <c r="C3974" s="100"/>
      <c r="D3974" s="105" t="str">
        <f>IF(OR(Historique!$B3974="",Historique!$C3974=""),"",IF(IFERROR(COUNTIF(INDEX(Données!$E$2:$Z$100,0,MATCH(Historique!$B3974,Données!$E$1:$Z$1,0)),Historique!$C3974),0)&gt;0,"OK","⚠ ERREUR"))</f>
        <v/>
      </c>
      <c r="F3974" s="148" t="b">
        <v>0</v>
      </c>
      <c r="J3974" s="2" t="str">
        <f>IF(B3974="","",_xlfn.XLOOKUP(B3974,Données!$P$2:$P$11,Données!$Q$2:$Q$11,""))</f>
        <v/>
      </c>
    </row>
    <row r="3975" spans="1:10" ht="24.75" customHeight="1" x14ac:dyDescent="0.25">
      <c r="A3975" s="100"/>
      <c r="B3975" s="100"/>
      <c r="C3975" s="100"/>
      <c r="D3975" s="105" t="str">
        <f>IF(OR(Historique!$B3975="",Historique!$C3975=""),"",IF(IFERROR(COUNTIF(INDEX(Données!$E$2:$Z$100,0,MATCH(Historique!$B3975,Données!$E$1:$Z$1,0)),Historique!$C3975),0)&gt;0,"OK","⚠ ERREUR"))</f>
        <v/>
      </c>
      <c r="F3975" s="148" t="b">
        <v>0</v>
      </c>
      <c r="J3975" s="2" t="str">
        <f>IF(B3975="","",_xlfn.XLOOKUP(B3975,Données!$P$2:$P$11,Données!$Q$2:$Q$11,""))</f>
        <v/>
      </c>
    </row>
    <row r="3976" spans="1:10" ht="24.75" customHeight="1" x14ac:dyDescent="0.25">
      <c r="A3976" s="100"/>
      <c r="B3976" s="100"/>
      <c r="C3976" s="100"/>
      <c r="D3976" s="105" t="str">
        <f>IF(OR(Historique!$B3976="",Historique!$C3976=""),"",IF(IFERROR(COUNTIF(INDEX(Données!$E$2:$Z$100,0,MATCH(Historique!$B3976,Données!$E$1:$Z$1,0)),Historique!$C3976),0)&gt;0,"OK","⚠ ERREUR"))</f>
        <v/>
      </c>
      <c r="F3976" s="148" t="b">
        <v>0</v>
      </c>
      <c r="J3976" s="2" t="str">
        <f>IF(B3976="","",_xlfn.XLOOKUP(B3976,Données!$P$2:$P$11,Données!$Q$2:$Q$11,""))</f>
        <v/>
      </c>
    </row>
    <row r="3977" spans="1:10" ht="24.75" customHeight="1" x14ac:dyDescent="0.25">
      <c r="A3977" s="100"/>
      <c r="B3977" s="100"/>
      <c r="C3977" s="100"/>
      <c r="D3977" s="105" t="str">
        <f>IF(OR(Historique!$B3977="",Historique!$C3977=""),"",IF(IFERROR(COUNTIF(INDEX(Données!$E$2:$Z$100,0,MATCH(Historique!$B3977,Données!$E$1:$Z$1,0)),Historique!$C3977),0)&gt;0,"OK","⚠ ERREUR"))</f>
        <v/>
      </c>
      <c r="F3977" s="148" t="b">
        <v>0</v>
      </c>
      <c r="J3977" s="2" t="str">
        <f>IF(B3977="","",_xlfn.XLOOKUP(B3977,Données!$P$2:$P$11,Données!$Q$2:$Q$11,""))</f>
        <v/>
      </c>
    </row>
    <row r="3978" spans="1:10" ht="24.75" customHeight="1" x14ac:dyDescent="0.25">
      <c r="A3978" s="100"/>
      <c r="B3978" s="100"/>
      <c r="C3978" s="100"/>
      <c r="D3978" s="105" t="str">
        <f>IF(OR(Historique!$B3978="",Historique!$C3978=""),"",IF(IFERROR(COUNTIF(INDEX(Données!$E$2:$Z$100,0,MATCH(Historique!$B3978,Données!$E$1:$Z$1,0)),Historique!$C3978),0)&gt;0,"OK","⚠ ERREUR"))</f>
        <v/>
      </c>
      <c r="F3978" s="148" t="b">
        <v>0</v>
      </c>
      <c r="J3978" s="2" t="str">
        <f>IF(B3978="","",_xlfn.XLOOKUP(B3978,Données!$P$2:$P$11,Données!$Q$2:$Q$11,""))</f>
        <v/>
      </c>
    </row>
    <row r="3979" spans="1:10" ht="24.75" customHeight="1" x14ac:dyDescent="0.25">
      <c r="A3979" s="100"/>
      <c r="B3979" s="100"/>
      <c r="C3979" s="100"/>
      <c r="D3979" s="105" t="str">
        <f>IF(OR(Historique!$B3979="",Historique!$C3979=""),"",IF(IFERROR(COUNTIF(INDEX(Données!$E$2:$Z$100,0,MATCH(Historique!$B3979,Données!$E$1:$Z$1,0)),Historique!$C3979),0)&gt;0,"OK","⚠ ERREUR"))</f>
        <v/>
      </c>
      <c r="F3979" s="148" t="b">
        <v>0</v>
      </c>
      <c r="J3979" s="2" t="str">
        <f>IF(B3979="","",_xlfn.XLOOKUP(B3979,Données!$P$2:$P$11,Données!$Q$2:$Q$11,""))</f>
        <v/>
      </c>
    </row>
    <row r="3980" spans="1:10" ht="24.75" customHeight="1" x14ac:dyDescent="0.25">
      <c r="A3980" s="100"/>
      <c r="B3980" s="100"/>
      <c r="C3980" s="100"/>
      <c r="D3980" s="105" t="str">
        <f>IF(OR(Historique!$B3980="",Historique!$C3980=""),"",IF(IFERROR(COUNTIF(INDEX(Données!$E$2:$Z$100,0,MATCH(Historique!$B3980,Données!$E$1:$Z$1,0)),Historique!$C3980),0)&gt;0,"OK","⚠ ERREUR"))</f>
        <v/>
      </c>
      <c r="F3980" s="148" t="b">
        <v>0</v>
      </c>
      <c r="J3980" s="2" t="str">
        <f>IF(B3980="","",_xlfn.XLOOKUP(B3980,Données!$P$2:$P$11,Données!$Q$2:$Q$11,""))</f>
        <v/>
      </c>
    </row>
    <row r="3981" spans="1:10" ht="24.75" customHeight="1" x14ac:dyDescent="0.25">
      <c r="A3981" s="100"/>
      <c r="B3981" s="100"/>
      <c r="C3981" s="100"/>
      <c r="D3981" s="105" t="str">
        <f>IF(OR(Historique!$B3981="",Historique!$C3981=""),"",IF(IFERROR(COUNTIF(INDEX(Données!$E$2:$Z$100,0,MATCH(Historique!$B3981,Données!$E$1:$Z$1,0)),Historique!$C3981),0)&gt;0,"OK","⚠ ERREUR"))</f>
        <v/>
      </c>
      <c r="F3981" s="148" t="b">
        <v>0</v>
      </c>
      <c r="J3981" s="2" t="str">
        <f>IF(B3981="","",_xlfn.XLOOKUP(B3981,Données!$P$2:$P$11,Données!$Q$2:$Q$11,""))</f>
        <v/>
      </c>
    </row>
    <row r="3982" spans="1:10" ht="24.75" customHeight="1" x14ac:dyDescent="0.25">
      <c r="A3982" s="100"/>
      <c r="B3982" s="100"/>
      <c r="C3982" s="100"/>
      <c r="D3982" s="105" t="str">
        <f>IF(OR(Historique!$B3982="",Historique!$C3982=""),"",IF(IFERROR(COUNTIF(INDEX(Données!$E$2:$Z$100,0,MATCH(Historique!$B3982,Données!$E$1:$Z$1,0)),Historique!$C3982),0)&gt;0,"OK","⚠ ERREUR"))</f>
        <v/>
      </c>
      <c r="F3982" s="148" t="b">
        <v>0</v>
      </c>
      <c r="J3982" s="2" t="str">
        <f>IF(B3982="","",_xlfn.XLOOKUP(B3982,Données!$P$2:$P$11,Données!$Q$2:$Q$11,""))</f>
        <v/>
      </c>
    </row>
    <row r="3983" spans="1:10" ht="24.75" customHeight="1" x14ac:dyDescent="0.25">
      <c r="A3983" s="100"/>
      <c r="B3983" s="100"/>
      <c r="C3983" s="100"/>
      <c r="D3983" s="105" t="str">
        <f>IF(OR(Historique!$B3983="",Historique!$C3983=""),"",IF(IFERROR(COUNTIF(INDEX(Données!$E$2:$Z$100,0,MATCH(Historique!$B3983,Données!$E$1:$Z$1,0)),Historique!$C3983),0)&gt;0,"OK","⚠ ERREUR"))</f>
        <v/>
      </c>
      <c r="F3983" s="148" t="b">
        <v>0</v>
      </c>
      <c r="J3983" s="2" t="str">
        <f>IF(B3983="","",_xlfn.XLOOKUP(B3983,Données!$P$2:$P$11,Données!$Q$2:$Q$11,""))</f>
        <v/>
      </c>
    </row>
    <row r="3984" spans="1:10" ht="24.75" customHeight="1" x14ac:dyDescent="0.25">
      <c r="A3984" s="100"/>
      <c r="B3984" s="100"/>
      <c r="C3984" s="100"/>
      <c r="D3984" s="105" t="str">
        <f>IF(OR(Historique!$B3984="",Historique!$C3984=""),"",IF(IFERROR(COUNTIF(INDEX(Données!$E$2:$Z$100,0,MATCH(Historique!$B3984,Données!$E$1:$Z$1,0)),Historique!$C3984),0)&gt;0,"OK","⚠ ERREUR"))</f>
        <v/>
      </c>
      <c r="F3984" s="148" t="b">
        <v>0</v>
      </c>
      <c r="J3984" s="2" t="str">
        <f>IF(B3984="","",_xlfn.XLOOKUP(B3984,Données!$P$2:$P$11,Données!$Q$2:$Q$11,""))</f>
        <v/>
      </c>
    </row>
    <row r="3985" spans="1:10" ht="24.75" customHeight="1" x14ac:dyDescent="0.25">
      <c r="A3985" s="100"/>
      <c r="B3985" s="100"/>
      <c r="C3985" s="100"/>
      <c r="D3985" s="105" t="str">
        <f>IF(OR(Historique!$B3985="",Historique!$C3985=""),"",IF(IFERROR(COUNTIF(INDEX(Données!$E$2:$Z$100,0,MATCH(Historique!$B3985,Données!$E$1:$Z$1,0)),Historique!$C3985),0)&gt;0,"OK","⚠ ERREUR"))</f>
        <v/>
      </c>
      <c r="F3985" s="148" t="b">
        <v>0</v>
      </c>
      <c r="J3985" s="2" t="str">
        <f>IF(B3985="","",_xlfn.XLOOKUP(B3985,Données!$P$2:$P$11,Données!$Q$2:$Q$11,""))</f>
        <v/>
      </c>
    </row>
    <row r="3986" spans="1:10" ht="24.75" customHeight="1" x14ac:dyDescent="0.25">
      <c r="A3986" s="100"/>
      <c r="B3986" s="100"/>
      <c r="C3986" s="100"/>
      <c r="D3986" s="105" t="str">
        <f>IF(OR(Historique!$B3986="",Historique!$C3986=""),"",IF(IFERROR(COUNTIF(INDEX(Données!$E$2:$Z$100,0,MATCH(Historique!$B3986,Données!$E$1:$Z$1,0)),Historique!$C3986),0)&gt;0,"OK","⚠ ERREUR"))</f>
        <v/>
      </c>
      <c r="F3986" s="148" t="b">
        <v>0</v>
      </c>
      <c r="J3986" s="2" t="str">
        <f>IF(B3986="","",_xlfn.XLOOKUP(B3986,Données!$P$2:$P$11,Données!$Q$2:$Q$11,""))</f>
        <v/>
      </c>
    </row>
    <row r="3987" spans="1:10" ht="24.75" customHeight="1" x14ac:dyDescent="0.25">
      <c r="A3987" s="100"/>
      <c r="B3987" s="100"/>
      <c r="C3987" s="100"/>
      <c r="D3987" s="105" t="str">
        <f>IF(OR(Historique!$B3987="",Historique!$C3987=""),"",IF(IFERROR(COUNTIF(INDEX(Données!$E$2:$Z$100,0,MATCH(Historique!$B3987,Données!$E$1:$Z$1,0)),Historique!$C3987),0)&gt;0,"OK","⚠ ERREUR"))</f>
        <v/>
      </c>
      <c r="F3987" s="148" t="b">
        <v>0</v>
      </c>
      <c r="J3987" s="2" t="str">
        <f>IF(B3987="","",_xlfn.XLOOKUP(B3987,Données!$P$2:$P$11,Données!$Q$2:$Q$11,""))</f>
        <v/>
      </c>
    </row>
    <row r="3988" spans="1:10" ht="24.75" customHeight="1" x14ac:dyDescent="0.25">
      <c r="A3988" s="100"/>
      <c r="B3988" s="100"/>
      <c r="C3988" s="100"/>
      <c r="D3988" s="105" t="str">
        <f>IF(OR(Historique!$B3988="",Historique!$C3988=""),"",IF(IFERROR(COUNTIF(INDEX(Données!$E$2:$Z$100,0,MATCH(Historique!$B3988,Données!$E$1:$Z$1,0)),Historique!$C3988),0)&gt;0,"OK","⚠ ERREUR"))</f>
        <v/>
      </c>
      <c r="F3988" s="148" t="b">
        <v>0</v>
      </c>
      <c r="J3988" s="2" t="str">
        <f>IF(B3988="","",_xlfn.XLOOKUP(B3988,Données!$P$2:$P$11,Données!$Q$2:$Q$11,""))</f>
        <v/>
      </c>
    </row>
    <row r="3989" spans="1:10" ht="24.75" customHeight="1" x14ac:dyDescent="0.25">
      <c r="A3989" s="100"/>
      <c r="B3989" s="100"/>
      <c r="C3989" s="100"/>
      <c r="D3989" s="105" t="str">
        <f>IF(OR(Historique!$B3989="",Historique!$C3989=""),"",IF(IFERROR(COUNTIF(INDEX(Données!$E$2:$Z$100,0,MATCH(Historique!$B3989,Données!$E$1:$Z$1,0)),Historique!$C3989),0)&gt;0,"OK","⚠ ERREUR"))</f>
        <v/>
      </c>
      <c r="F3989" s="148" t="b">
        <v>0</v>
      </c>
      <c r="J3989" s="2" t="str">
        <f>IF(B3989="","",_xlfn.XLOOKUP(B3989,Données!$P$2:$P$11,Données!$Q$2:$Q$11,""))</f>
        <v/>
      </c>
    </row>
    <row r="3990" spans="1:10" ht="24.75" customHeight="1" x14ac:dyDescent="0.25">
      <c r="A3990" s="100"/>
      <c r="B3990" s="100"/>
      <c r="C3990" s="100"/>
      <c r="D3990" s="105" t="str">
        <f>IF(OR(Historique!$B3990="",Historique!$C3990=""),"",IF(IFERROR(COUNTIF(INDEX(Données!$E$2:$Z$100,0,MATCH(Historique!$B3990,Données!$E$1:$Z$1,0)),Historique!$C3990),0)&gt;0,"OK","⚠ ERREUR"))</f>
        <v/>
      </c>
      <c r="F3990" s="148" t="b">
        <v>0</v>
      </c>
      <c r="J3990" s="2" t="str">
        <f>IF(B3990="","",_xlfn.XLOOKUP(B3990,Données!$P$2:$P$11,Données!$Q$2:$Q$11,""))</f>
        <v/>
      </c>
    </row>
    <row r="3991" spans="1:10" ht="24.75" customHeight="1" x14ac:dyDescent="0.25">
      <c r="A3991" s="100"/>
      <c r="B3991" s="100"/>
      <c r="C3991" s="100"/>
      <c r="D3991" s="105" t="str">
        <f>IF(OR(Historique!$B3991="",Historique!$C3991=""),"",IF(IFERROR(COUNTIF(INDEX(Données!$E$2:$Z$100,0,MATCH(Historique!$B3991,Données!$E$1:$Z$1,0)),Historique!$C3991),0)&gt;0,"OK","⚠ ERREUR"))</f>
        <v/>
      </c>
      <c r="F3991" s="148" t="b">
        <v>0</v>
      </c>
      <c r="J3991" s="2" t="str">
        <f>IF(B3991="","",_xlfn.XLOOKUP(B3991,Données!$P$2:$P$11,Données!$Q$2:$Q$11,""))</f>
        <v/>
      </c>
    </row>
    <row r="3992" spans="1:10" ht="24.75" customHeight="1" x14ac:dyDescent="0.25">
      <c r="A3992" s="100"/>
      <c r="B3992" s="100"/>
      <c r="C3992" s="100"/>
      <c r="D3992" s="105" t="str">
        <f>IF(OR(Historique!$B3992="",Historique!$C3992=""),"",IF(IFERROR(COUNTIF(INDEX(Données!$E$2:$Z$100,0,MATCH(Historique!$B3992,Données!$E$1:$Z$1,0)),Historique!$C3992),0)&gt;0,"OK","⚠ ERREUR"))</f>
        <v/>
      </c>
      <c r="F3992" s="148" t="b">
        <v>0</v>
      </c>
      <c r="J3992" s="2" t="str">
        <f>IF(B3992="","",_xlfn.XLOOKUP(B3992,Données!$P$2:$P$11,Données!$Q$2:$Q$11,""))</f>
        <v/>
      </c>
    </row>
    <row r="3993" spans="1:10" ht="24.75" customHeight="1" x14ac:dyDescent="0.25">
      <c r="A3993" s="100"/>
      <c r="B3993" s="100"/>
      <c r="C3993" s="100"/>
      <c r="D3993" s="105" t="str">
        <f>IF(OR(Historique!$B3993="",Historique!$C3993=""),"",IF(IFERROR(COUNTIF(INDEX(Données!$E$2:$Z$100,0,MATCH(Historique!$B3993,Données!$E$1:$Z$1,0)),Historique!$C3993),0)&gt;0,"OK","⚠ ERREUR"))</f>
        <v/>
      </c>
      <c r="F3993" s="148" t="b">
        <v>0</v>
      </c>
      <c r="J3993" s="2" t="str">
        <f>IF(B3993="","",_xlfn.XLOOKUP(B3993,Données!$P$2:$P$11,Données!$Q$2:$Q$11,""))</f>
        <v/>
      </c>
    </row>
    <row r="3994" spans="1:10" ht="24.75" customHeight="1" x14ac:dyDescent="0.25">
      <c r="A3994" s="100"/>
      <c r="B3994" s="100"/>
      <c r="C3994" s="100"/>
      <c r="D3994" s="105" t="str">
        <f>IF(OR(Historique!$B3994="",Historique!$C3994=""),"",IF(IFERROR(COUNTIF(INDEX(Données!$E$2:$Z$100,0,MATCH(Historique!$B3994,Données!$E$1:$Z$1,0)),Historique!$C3994),0)&gt;0,"OK","⚠ ERREUR"))</f>
        <v/>
      </c>
      <c r="F3994" s="148" t="b">
        <v>0</v>
      </c>
      <c r="J3994" s="2" t="str">
        <f>IF(B3994="","",_xlfn.XLOOKUP(B3994,Données!$P$2:$P$11,Données!$Q$2:$Q$11,""))</f>
        <v/>
      </c>
    </row>
    <row r="3995" spans="1:10" ht="24.75" customHeight="1" x14ac:dyDescent="0.25">
      <c r="A3995" s="100"/>
      <c r="B3995" s="100"/>
      <c r="C3995" s="100"/>
      <c r="D3995" s="105" t="str">
        <f>IF(OR(Historique!$B3995="",Historique!$C3995=""),"",IF(IFERROR(COUNTIF(INDEX(Données!$E$2:$Z$100,0,MATCH(Historique!$B3995,Données!$E$1:$Z$1,0)),Historique!$C3995),0)&gt;0,"OK","⚠ ERREUR"))</f>
        <v/>
      </c>
      <c r="F3995" s="148" t="b">
        <v>0</v>
      </c>
      <c r="J3995" s="2" t="str">
        <f>IF(B3995="","",_xlfn.XLOOKUP(B3995,Données!$P$2:$P$11,Données!$Q$2:$Q$11,""))</f>
        <v/>
      </c>
    </row>
    <row r="3996" spans="1:10" ht="24.75" customHeight="1" x14ac:dyDescent="0.25">
      <c r="A3996" s="100"/>
      <c r="B3996" s="100"/>
      <c r="C3996" s="100"/>
      <c r="D3996" s="105" t="str">
        <f>IF(OR(Historique!$B3996="",Historique!$C3996=""),"",IF(IFERROR(COUNTIF(INDEX(Données!$E$2:$Z$100,0,MATCH(Historique!$B3996,Données!$E$1:$Z$1,0)),Historique!$C3996),0)&gt;0,"OK","⚠ ERREUR"))</f>
        <v/>
      </c>
      <c r="F3996" s="148" t="b">
        <v>0</v>
      </c>
      <c r="J3996" s="2" t="str">
        <f>IF(B3996="","",_xlfn.XLOOKUP(B3996,Données!$P$2:$P$11,Données!$Q$2:$Q$11,""))</f>
        <v/>
      </c>
    </row>
    <row r="3997" spans="1:10" ht="24.75" customHeight="1" x14ac:dyDescent="0.25">
      <c r="A3997" s="100"/>
      <c r="B3997" s="100"/>
      <c r="C3997" s="100"/>
      <c r="D3997" s="105" t="str">
        <f>IF(OR(Historique!$B3997="",Historique!$C3997=""),"",IF(IFERROR(COUNTIF(INDEX(Données!$E$2:$Z$100,0,MATCH(Historique!$B3997,Données!$E$1:$Z$1,0)),Historique!$C3997),0)&gt;0,"OK","⚠ ERREUR"))</f>
        <v/>
      </c>
      <c r="F3997" s="148" t="b">
        <v>0</v>
      </c>
      <c r="J3997" s="2" t="str">
        <f>IF(B3997="","",_xlfn.XLOOKUP(B3997,Données!$P$2:$P$11,Données!$Q$2:$Q$11,""))</f>
        <v/>
      </c>
    </row>
    <row r="3998" spans="1:10" ht="24.75" customHeight="1" x14ac:dyDescent="0.25">
      <c r="A3998" s="100"/>
      <c r="B3998" s="100"/>
      <c r="C3998" s="100"/>
      <c r="D3998" s="105" t="str">
        <f>IF(OR(Historique!$B3998="",Historique!$C3998=""),"",IF(IFERROR(COUNTIF(INDEX(Données!$E$2:$Z$100,0,MATCH(Historique!$B3998,Données!$E$1:$Z$1,0)),Historique!$C3998),0)&gt;0,"OK","⚠ ERREUR"))</f>
        <v/>
      </c>
      <c r="F3998" s="148" t="b">
        <v>0</v>
      </c>
      <c r="J3998" s="2" t="str">
        <f>IF(B3998="","",_xlfn.XLOOKUP(B3998,Données!$P$2:$P$11,Données!$Q$2:$Q$11,""))</f>
        <v/>
      </c>
    </row>
    <row r="3999" spans="1:10" ht="24.75" customHeight="1" x14ac:dyDescent="0.25">
      <c r="A3999" s="100"/>
      <c r="B3999" s="100"/>
      <c r="C3999" s="100"/>
      <c r="D3999" s="105" t="str">
        <f>IF(OR(Historique!$B3999="",Historique!$C3999=""),"",IF(IFERROR(COUNTIF(INDEX(Données!$E$2:$Z$100,0,MATCH(Historique!$B3999,Données!$E$1:$Z$1,0)),Historique!$C3999),0)&gt;0,"OK","⚠ ERREUR"))</f>
        <v/>
      </c>
      <c r="F3999" s="148" t="b">
        <v>0</v>
      </c>
      <c r="J3999" s="2" t="str">
        <f>IF(B3999="","",_xlfn.XLOOKUP(B3999,Données!$P$2:$P$11,Données!$Q$2:$Q$11,""))</f>
        <v/>
      </c>
    </row>
    <row r="4000" spans="1:10" ht="24.75" customHeight="1" x14ac:dyDescent="0.25">
      <c r="A4000" s="100"/>
      <c r="B4000" s="100"/>
      <c r="C4000" s="100"/>
      <c r="D4000" s="105" t="str">
        <f>IF(OR(Historique!$B4000="",Historique!$C4000=""),"",IF(IFERROR(COUNTIF(INDEX(Données!$E$2:$Z$100,0,MATCH(Historique!$B4000,Données!$E$1:$Z$1,0)),Historique!$C4000),0)&gt;0,"OK","⚠ ERREUR"))</f>
        <v/>
      </c>
      <c r="F4000" s="148" t="b">
        <v>0</v>
      </c>
      <c r="J4000" s="2" t="str">
        <f>IF(B4000="","",_xlfn.XLOOKUP(B4000,Données!$P$2:$P$11,Données!$Q$2:$Q$11,""))</f>
        <v/>
      </c>
    </row>
    <row r="4001" spans="1:10" ht="24.75" customHeight="1" x14ac:dyDescent="0.25">
      <c r="A4001" s="100"/>
      <c r="B4001" s="100"/>
      <c r="C4001" s="100"/>
      <c r="D4001" s="105" t="str">
        <f>IF(OR(Historique!$B4001="",Historique!$C4001=""),"",IF(IFERROR(COUNTIF(INDEX(Données!$E$2:$Z$100,0,MATCH(Historique!$B4001,Données!$E$1:$Z$1,0)),Historique!$C4001),0)&gt;0,"OK","⚠ ERREUR"))</f>
        <v/>
      </c>
      <c r="F4001" s="148" t="b">
        <v>0</v>
      </c>
      <c r="J4001" s="2" t="str">
        <f>IF(B4001="","",_xlfn.XLOOKUP(B4001,Données!$P$2:$P$11,Données!$Q$2:$Q$11,""))</f>
        <v/>
      </c>
    </row>
    <row r="4002" spans="1:10" ht="24.75" customHeight="1" x14ac:dyDescent="0.25">
      <c r="A4002" s="100"/>
      <c r="B4002" s="100"/>
      <c r="C4002" s="100"/>
      <c r="D4002" s="105" t="str">
        <f>IF(OR(Historique!$B4002="",Historique!$C4002=""),"",IF(IFERROR(COUNTIF(INDEX(Données!$E$2:$Z$100,0,MATCH(Historique!$B4002,Données!$E$1:$Z$1,0)),Historique!$C4002),0)&gt;0,"OK","⚠ ERREUR"))</f>
        <v/>
      </c>
      <c r="F4002" s="148" t="b">
        <v>0</v>
      </c>
      <c r="J4002" s="2" t="str">
        <f>IF(B4002="","",_xlfn.XLOOKUP(B4002,Données!$P$2:$P$11,Données!$Q$2:$Q$11,""))</f>
        <v/>
      </c>
    </row>
    <row r="4003" spans="1:10" ht="24.75" customHeight="1" x14ac:dyDescent="0.25">
      <c r="A4003" s="100"/>
      <c r="B4003" s="100"/>
      <c r="C4003" s="100"/>
      <c r="D4003" s="105" t="str">
        <f>IF(OR(Historique!$B4003="",Historique!$C4003=""),"",IF(IFERROR(COUNTIF(INDEX(Données!$E$2:$Z$100,0,MATCH(Historique!$B4003,Données!$E$1:$Z$1,0)),Historique!$C4003),0)&gt;0,"OK","⚠ ERREUR"))</f>
        <v/>
      </c>
      <c r="F4003" s="148" t="b">
        <v>0</v>
      </c>
      <c r="J4003" s="2" t="str">
        <f>IF(B4003="","",_xlfn.XLOOKUP(B4003,Données!$P$2:$P$11,Données!$Q$2:$Q$11,""))</f>
        <v/>
      </c>
    </row>
    <row r="4004" spans="1:10" ht="24.75" customHeight="1" x14ac:dyDescent="0.25">
      <c r="A4004" s="100"/>
      <c r="B4004" s="100"/>
      <c r="C4004" s="100"/>
      <c r="D4004" s="105" t="str">
        <f>IF(OR(Historique!$B4004="",Historique!$C4004=""),"",IF(IFERROR(COUNTIF(INDEX(Données!$E$2:$Z$100,0,MATCH(Historique!$B4004,Données!$E$1:$Z$1,0)),Historique!$C4004),0)&gt;0,"OK","⚠ ERREUR"))</f>
        <v/>
      </c>
      <c r="F4004" s="148" t="b">
        <v>0</v>
      </c>
      <c r="J4004" s="2" t="str">
        <f>IF(B4004="","",_xlfn.XLOOKUP(B4004,Données!$P$2:$P$11,Données!$Q$2:$Q$11,""))</f>
        <v/>
      </c>
    </row>
    <row r="4005" spans="1:10" ht="24.75" customHeight="1" x14ac:dyDescent="0.25">
      <c r="A4005" s="100"/>
      <c r="B4005" s="100"/>
      <c r="C4005" s="100"/>
      <c r="D4005" s="105" t="str">
        <f>IF(OR(Historique!$B4005="",Historique!$C4005=""),"",IF(IFERROR(COUNTIF(INDEX(Données!$E$2:$Z$100,0,MATCH(Historique!$B4005,Données!$E$1:$Z$1,0)),Historique!$C4005),0)&gt;0,"OK","⚠ ERREUR"))</f>
        <v/>
      </c>
      <c r="F4005" s="148" t="b">
        <v>0</v>
      </c>
      <c r="J4005" s="2" t="str">
        <f>IF(B4005="","",_xlfn.XLOOKUP(B4005,Données!$P$2:$P$11,Données!$Q$2:$Q$11,""))</f>
        <v/>
      </c>
    </row>
    <row r="4006" spans="1:10" ht="24.75" customHeight="1" x14ac:dyDescent="0.25">
      <c r="A4006" s="100"/>
      <c r="B4006" s="100"/>
      <c r="C4006" s="100"/>
      <c r="D4006" s="105" t="str">
        <f>IF(OR(Historique!$B4006="",Historique!$C4006=""),"",IF(IFERROR(COUNTIF(INDEX(Données!$E$2:$Z$100,0,MATCH(Historique!$B4006,Données!$E$1:$Z$1,0)),Historique!$C4006),0)&gt;0,"OK","⚠ ERREUR"))</f>
        <v/>
      </c>
      <c r="F4006" s="148" t="b">
        <v>0</v>
      </c>
      <c r="J4006" s="2" t="str">
        <f>IF(B4006="","",_xlfn.XLOOKUP(B4006,Données!$P$2:$P$11,Données!$Q$2:$Q$11,""))</f>
        <v/>
      </c>
    </row>
    <row r="4007" spans="1:10" ht="24.75" customHeight="1" x14ac:dyDescent="0.25">
      <c r="A4007" s="100"/>
      <c r="B4007" s="100"/>
      <c r="C4007" s="100"/>
      <c r="D4007" s="105" t="str">
        <f>IF(OR(Historique!$B4007="",Historique!$C4007=""),"",IF(IFERROR(COUNTIF(INDEX(Données!$E$2:$Z$100,0,MATCH(Historique!$B4007,Données!$E$1:$Z$1,0)),Historique!$C4007),0)&gt;0,"OK","⚠ ERREUR"))</f>
        <v/>
      </c>
      <c r="F4007" s="148" t="b">
        <v>0</v>
      </c>
      <c r="J4007" s="2" t="str">
        <f>IF(B4007="","",_xlfn.XLOOKUP(B4007,Données!$P$2:$P$11,Données!$Q$2:$Q$11,""))</f>
        <v/>
      </c>
    </row>
    <row r="4008" spans="1:10" ht="24.75" customHeight="1" x14ac:dyDescent="0.25">
      <c r="A4008" s="100"/>
      <c r="B4008" s="100"/>
      <c r="C4008" s="100"/>
      <c r="D4008" s="105" t="str">
        <f>IF(OR(Historique!$B4008="",Historique!$C4008=""),"",IF(IFERROR(COUNTIF(INDEX(Données!$E$2:$Z$100,0,MATCH(Historique!$B4008,Données!$E$1:$Z$1,0)),Historique!$C4008),0)&gt;0,"OK","⚠ ERREUR"))</f>
        <v/>
      </c>
      <c r="F4008" s="148" t="b">
        <v>0</v>
      </c>
      <c r="J4008" s="2" t="str">
        <f>IF(B4008="","",_xlfn.XLOOKUP(B4008,Données!$P$2:$P$11,Données!$Q$2:$Q$11,""))</f>
        <v/>
      </c>
    </row>
    <row r="4009" spans="1:10" ht="24.75" customHeight="1" x14ac:dyDescent="0.25">
      <c r="A4009" s="100"/>
      <c r="B4009" s="100"/>
      <c r="C4009" s="100"/>
      <c r="D4009" s="105" t="str">
        <f>IF(OR(Historique!$B4009="",Historique!$C4009=""),"",IF(IFERROR(COUNTIF(INDEX(Données!$E$2:$Z$100,0,MATCH(Historique!$B4009,Données!$E$1:$Z$1,0)),Historique!$C4009),0)&gt;0,"OK","⚠ ERREUR"))</f>
        <v/>
      </c>
      <c r="F4009" s="148" t="b">
        <v>0</v>
      </c>
      <c r="J4009" s="2" t="str">
        <f>IF(B4009="","",_xlfn.XLOOKUP(B4009,Données!$P$2:$P$11,Données!$Q$2:$Q$11,""))</f>
        <v/>
      </c>
    </row>
    <row r="4010" spans="1:10" ht="24.75" customHeight="1" x14ac:dyDescent="0.25">
      <c r="A4010" s="100"/>
      <c r="B4010" s="100"/>
      <c r="C4010" s="100"/>
      <c r="D4010" s="105" t="str">
        <f>IF(OR(Historique!$B4010="",Historique!$C4010=""),"",IF(IFERROR(COUNTIF(INDEX(Données!$E$2:$Z$100,0,MATCH(Historique!$B4010,Données!$E$1:$Z$1,0)),Historique!$C4010),0)&gt;0,"OK","⚠ ERREUR"))</f>
        <v/>
      </c>
      <c r="F4010" s="148" t="b">
        <v>0</v>
      </c>
      <c r="J4010" s="2" t="str">
        <f>IF(B4010="","",_xlfn.XLOOKUP(B4010,Données!$P$2:$P$11,Données!$Q$2:$Q$11,""))</f>
        <v/>
      </c>
    </row>
    <row r="4011" spans="1:10" ht="24.75" customHeight="1" x14ac:dyDescent="0.25">
      <c r="A4011" s="100"/>
      <c r="B4011" s="100"/>
      <c r="C4011" s="100"/>
      <c r="D4011" s="105" t="str">
        <f>IF(OR(Historique!$B4011="",Historique!$C4011=""),"",IF(IFERROR(COUNTIF(INDEX(Données!$E$2:$Z$100,0,MATCH(Historique!$B4011,Données!$E$1:$Z$1,0)),Historique!$C4011),0)&gt;0,"OK","⚠ ERREUR"))</f>
        <v/>
      </c>
      <c r="F4011" s="148" t="b">
        <v>0</v>
      </c>
      <c r="J4011" s="2" t="str">
        <f>IF(B4011="","",_xlfn.XLOOKUP(B4011,Données!$P$2:$P$11,Données!$Q$2:$Q$11,""))</f>
        <v/>
      </c>
    </row>
    <row r="4012" spans="1:10" ht="24.75" customHeight="1" x14ac:dyDescent="0.25">
      <c r="A4012" s="100"/>
      <c r="B4012" s="100"/>
      <c r="C4012" s="100"/>
      <c r="D4012" s="105" t="str">
        <f>IF(OR(Historique!$B4012="",Historique!$C4012=""),"",IF(IFERROR(COUNTIF(INDEX(Données!$E$2:$Z$100,0,MATCH(Historique!$B4012,Données!$E$1:$Z$1,0)),Historique!$C4012),0)&gt;0,"OK","⚠ ERREUR"))</f>
        <v/>
      </c>
      <c r="F4012" s="148" t="b">
        <v>0</v>
      </c>
      <c r="J4012" s="2" t="str">
        <f>IF(B4012="","",_xlfn.XLOOKUP(B4012,Données!$P$2:$P$11,Données!$Q$2:$Q$11,""))</f>
        <v/>
      </c>
    </row>
    <row r="4013" spans="1:10" ht="24.75" customHeight="1" x14ac:dyDescent="0.25">
      <c r="A4013" s="100"/>
      <c r="B4013" s="100"/>
      <c r="C4013" s="100"/>
      <c r="D4013" s="105" t="str">
        <f>IF(OR(Historique!$B4013="",Historique!$C4013=""),"",IF(IFERROR(COUNTIF(INDEX(Données!$E$2:$Z$100,0,MATCH(Historique!$B4013,Données!$E$1:$Z$1,0)),Historique!$C4013),0)&gt;0,"OK","⚠ ERREUR"))</f>
        <v/>
      </c>
      <c r="F4013" s="148" t="b">
        <v>0</v>
      </c>
      <c r="J4013" s="2" t="str">
        <f>IF(B4013="","",_xlfn.XLOOKUP(B4013,Données!$P$2:$P$11,Données!$Q$2:$Q$11,""))</f>
        <v/>
      </c>
    </row>
    <row r="4014" spans="1:10" ht="24.75" customHeight="1" x14ac:dyDescent="0.25">
      <c r="A4014" s="100"/>
      <c r="B4014" s="100"/>
      <c r="C4014" s="100"/>
      <c r="D4014" s="105" t="str">
        <f>IF(OR(Historique!$B4014="",Historique!$C4014=""),"",IF(IFERROR(COUNTIF(INDEX(Données!$E$2:$Z$100,0,MATCH(Historique!$B4014,Données!$E$1:$Z$1,0)),Historique!$C4014),0)&gt;0,"OK","⚠ ERREUR"))</f>
        <v/>
      </c>
      <c r="F4014" s="148" t="b">
        <v>0</v>
      </c>
      <c r="J4014" s="2" t="str">
        <f>IF(B4014="","",_xlfn.XLOOKUP(B4014,Données!$P$2:$P$11,Données!$Q$2:$Q$11,""))</f>
        <v/>
      </c>
    </row>
    <row r="4015" spans="1:10" ht="24.75" customHeight="1" x14ac:dyDescent="0.25">
      <c r="A4015" s="100"/>
      <c r="B4015" s="100"/>
      <c r="C4015" s="100"/>
      <c r="D4015" s="105" t="str">
        <f>IF(OR(Historique!$B4015="",Historique!$C4015=""),"",IF(IFERROR(COUNTIF(INDEX(Données!$E$2:$Z$100,0,MATCH(Historique!$B4015,Données!$E$1:$Z$1,0)),Historique!$C4015),0)&gt;0,"OK","⚠ ERREUR"))</f>
        <v/>
      </c>
      <c r="F4015" s="148" t="b">
        <v>0</v>
      </c>
      <c r="J4015" s="2" t="str">
        <f>IF(B4015="","",_xlfn.XLOOKUP(B4015,Données!$P$2:$P$11,Données!$Q$2:$Q$11,""))</f>
        <v/>
      </c>
    </row>
    <row r="4016" spans="1:10" ht="24.75" customHeight="1" x14ac:dyDescent="0.25">
      <c r="A4016" s="100"/>
      <c r="B4016" s="100"/>
      <c r="C4016" s="100"/>
      <c r="D4016" s="105" t="str">
        <f>IF(OR(Historique!$B4016="",Historique!$C4016=""),"",IF(IFERROR(COUNTIF(INDEX(Données!$E$2:$Z$100,0,MATCH(Historique!$B4016,Données!$E$1:$Z$1,0)),Historique!$C4016),0)&gt;0,"OK","⚠ ERREUR"))</f>
        <v/>
      </c>
      <c r="F4016" s="148" t="b">
        <v>0</v>
      </c>
      <c r="J4016" s="2" t="str">
        <f>IF(B4016="","",_xlfn.XLOOKUP(B4016,Données!$P$2:$P$11,Données!$Q$2:$Q$11,""))</f>
        <v/>
      </c>
    </row>
    <row r="4017" spans="1:10" ht="24.75" customHeight="1" x14ac:dyDescent="0.25">
      <c r="A4017" s="100"/>
      <c r="B4017" s="100"/>
      <c r="C4017" s="100"/>
      <c r="D4017" s="105" t="str">
        <f>IF(OR(Historique!$B4017="",Historique!$C4017=""),"",IF(IFERROR(COUNTIF(INDEX(Données!$E$2:$Z$100,0,MATCH(Historique!$B4017,Données!$E$1:$Z$1,0)),Historique!$C4017),0)&gt;0,"OK","⚠ ERREUR"))</f>
        <v/>
      </c>
      <c r="F4017" s="148" t="b">
        <v>0</v>
      </c>
      <c r="J4017" s="2" t="str">
        <f>IF(B4017="","",_xlfn.XLOOKUP(B4017,Données!$P$2:$P$11,Données!$Q$2:$Q$11,""))</f>
        <v/>
      </c>
    </row>
    <row r="4018" spans="1:10" ht="24.75" customHeight="1" x14ac:dyDescent="0.25">
      <c r="A4018" s="100"/>
      <c r="B4018" s="100"/>
      <c r="C4018" s="100"/>
      <c r="D4018" s="105" t="str">
        <f>IF(OR(Historique!$B4018="",Historique!$C4018=""),"",IF(IFERROR(COUNTIF(INDEX(Données!$E$2:$Z$100,0,MATCH(Historique!$B4018,Données!$E$1:$Z$1,0)),Historique!$C4018),0)&gt;0,"OK","⚠ ERREUR"))</f>
        <v/>
      </c>
      <c r="F4018" s="148" t="b">
        <v>0</v>
      </c>
      <c r="J4018" s="2" t="str">
        <f>IF(B4018="","",_xlfn.XLOOKUP(B4018,Données!$P$2:$P$11,Données!$Q$2:$Q$11,""))</f>
        <v/>
      </c>
    </row>
    <row r="4019" spans="1:10" ht="24.75" customHeight="1" x14ac:dyDescent="0.25">
      <c r="A4019" s="100"/>
      <c r="B4019" s="100"/>
      <c r="C4019" s="100"/>
      <c r="D4019" s="105" t="str">
        <f>IF(OR(Historique!$B4019="",Historique!$C4019=""),"",IF(IFERROR(COUNTIF(INDEX(Données!$E$2:$Z$100,0,MATCH(Historique!$B4019,Données!$E$1:$Z$1,0)),Historique!$C4019),0)&gt;0,"OK","⚠ ERREUR"))</f>
        <v/>
      </c>
      <c r="F4019" s="148" t="b">
        <v>0</v>
      </c>
      <c r="J4019" s="2" t="str">
        <f>IF(B4019="","",_xlfn.XLOOKUP(B4019,Données!$P$2:$P$11,Données!$Q$2:$Q$11,""))</f>
        <v/>
      </c>
    </row>
    <row r="4020" spans="1:10" ht="24.75" customHeight="1" x14ac:dyDescent="0.25">
      <c r="A4020" s="100"/>
      <c r="B4020" s="100"/>
      <c r="C4020" s="100"/>
      <c r="D4020" s="105" t="str">
        <f>IF(OR(Historique!$B4020="",Historique!$C4020=""),"",IF(IFERROR(COUNTIF(INDEX(Données!$E$2:$Z$100,0,MATCH(Historique!$B4020,Données!$E$1:$Z$1,0)),Historique!$C4020),0)&gt;0,"OK","⚠ ERREUR"))</f>
        <v/>
      </c>
      <c r="F4020" s="148" t="b">
        <v>0</v>
      </c>
      <c r="J4020" s="2" t="str">
        <f>IF(B4020="","",_xlfn.XLOOKUP(B4020,Données!$P$2:$P$11,Données!$Q$2:$Q$11,""))</f>
        <v/>
      </c>
    </row>
    <row r="4021" spans="1:10" ht="24.75" customHeight="1" x14ac:dyDescent="0.25">
      <c r="A4021" s="100"/>
      <c r="B4021" s="100"/>
      <c r="C4021" s="100"/>
      <c r="D4021" s="105" t="str">
        <f>IF(OR(Historique!$B4021="",Historique!$C4021=""),"",IF(IFERROR(COUNTIF(INDEX(Données!$E$2:$Z$100,0,MATCH(Historique!$B4021,Données!$E$1:$Z$1,0)),Historique!$C4021),0)&gt;0,"OK","⚠ ERREUR"))</f>
        <v/>
      </c>
      <c r="F4021" s="148" t="b">
        <v>0</v>
      </c>
      <c r="J4021" s="2" t="str">
        <f>IF(B4021="","",_xlfn.XLOOKUP(B4021,Données!$P$2:$P$11,Données!$Q$2:$Q$11,""))</f>
        <v/>
      </c>
    </row>
    <row r="4022" spans="1:10" ht="24.75" customHeight="1" x14ac:dyDescent="0.25">
      <c r="A4022" s="100"/>
      <c r="B4022" s="100"/>
      <c r="C4022" s="100"/>
      <c r="D4022" s="105" t="str">
        <f>IF(OR(Historique!$B4022="",Historique!$C4022=""),"",IF(IFERROR(COUNTIF(INDEX(Données!$E$2:$Z$100,0,MATCH(Historique!$B4022,Données!$E$1:$Z$1,0)),Historique!$C4022),0)&gt;0,"OK","⚠ ERREUR"))</f>
        <v/>
      </c>
      <c r="F4022" s="148" t="b">
        <v>0</v>
      </c>
      <c r="J4022" s="2" t="str">
        <f>IF(B4022="","",_xlfn.XLOOKUP(B4022,Données!$P$2:$P$11,Données!$Q$2:$Q$11,""))</f>
        <v/>
      </c>
    </row>
    <row r="4023" spans="1:10" ht="24.75" customHeight="1" x14ac:dyDescent="0.25">
      <c r="A4023" s="100"/>
      <c r="B4023" s="100"/>
      <c r="C4023" s="100"/>
      <c r="D4023" s="105" t="str">
        <f>IF(OR(Historique!$B4023="",Historique!$C4023=""),"",IF(IFERROR(COUNTIF(INDEX(Données!$E$2:$Z$100,0,MATCH(Historique!$B4023,Données!$E$1:$Z$1,0)),Historique!$C4023),0)&gt;0,"OK","⚠ ERREUR"))</f>
        <v/>
      </c>
      <c r="F4023" s="148" t="b">
        <v>0</v>
      </c>
      <c r="J4023" s="2" t="str">
        <f>IF(B4023="","",_xlfn.XLOOKUP(B4023,Données!$P$2:$P$11,Données!$Q$2:$Q$11,""))</f>
        <v/>
      </c>
    </row>
    <row r="4024" spans="1:10" ht="24.75" customHeight="1" x14ac:dyDescent="0.25">
      <c r="A4024" s="100"/>
      <c r="B4024" s="100"/>
      <c r="C4024" s="100"/>
      <c r="D4024" s="105" t="str">
        <f>IF(OR(Historique!$B4024="",Historique!$C4024=""),"",IF(IFERROR(COUNTIF(INDEX(Données!$E$2:$Z$100,0,MATCH(Historique!$B4024,Données!$E$1:$Z$1,0)),Historique!$C4024),0)&gt;0,"OK","⚠ ERREUR"))</f>
        <v/>
      </c>
      <c r="F4024" s="148" t="b">
        <v>0</v>
      </c>
      <c r="J4024" s="2" t="str">
        <f>IF(B4024="","",_xlfn.XLOOKUP(B4024,Données!$P$2:$P$11,Données!$Q$2:$Q$11,""))</f>
        <v/>
      </c>
    </row>
    <row r="4025" spans="1:10" ht="24.75" customHeight="1" x14ac:dyDescent="0.25">
      <c r="A4025" s="100"/>
      <c r="B4025" s="100"/>
      <c r="C4025" s="100"/>
      <c r="D4025" s="105" t="str">
        <f>IF(OR(Historique!$B4025="",Historique!$C4025=""),"",IF(IFERROR(COUNTIF(INDEX(Données!$E$2:$Z$100,0,MATCH(Historique!$B4025,Données!$E$1:$Z$1,0)),Historique!$C4025),0)&gt;0,"OK","⚠ ERREUR"))</f>
        <v/>
      </c>
      <c r="F4025" s="148" t="b">
        <v>0</v>
      </c>
      <c r="J4025" s="2" t="str">
        <f>IF(B4025="","",_xlfn.XLOOKUP(B4025,Données!$P$2:$P$11,Données!$Q$2:$Q$11,""))</f>
        <v/>
      </c>
    </row>
    <row r="4026" spans="1:10" ht="24.75" customHeight="1" x14ac:dyDescent="0.25">
      <c r="A4026" s="100"/>
      <c r="B4026" s="100"/>
      <c r="C4026" s="100"/>
      <c r="D4026" s="105" t="str">
        <f>IF(OR(Historique!$B4026="",Historique!$C4026=""),"",IF(IFERROR(COUNTIF(INDEX(Données!$E$2:$Z$100,0,MATCH(Historique!$B4026,Données!$E$1:$Z$1,0)),Historique!$C4026),0)&gt;0,"OK","⚠ ERREUR"))</f>
        <v/>
      </c>
      <c r="F4026" s="148" t="b">
        <v>0</v>
      </c>
      <c r="J4026" s="2" t="str">
        <f>IF(B4026="","",_xlfn.XLOOKUP(B4026,Données!$P$2:$P$11,Données!$Q$2:$Q$11,""))</f>
        <v/>
      </c>
    </row>
    <row r="4027" spans="1:10" ht="24.75" customHeight="1" x14ac:dyDescent="0.25">
      <c r="A4027" s="100"/>
      <c r="B4027" s="100"/>
      <c r="C4027" s="100"/>
      <c r="D4027" s="105" t="str">
        <f>IF(OR(Historique!$B4027="",Historique!$C4027=""),"",IF(IFERROR(COUNTIF(INDEX(Données!$E$2:$Z$100,0,MATCH(Historique!$B4027,Données!$E$1:$Z$1,0)),Historique!$C4027),0)&gt;0,"OK","⚠ ERREUR"))</f>
        <v/>
      </c>
      <c r="F4027" s="148" t="b">
        <v>0</v>
      </c>
      <c r="J4027" s="2" t="str">
        <f>IF(B4027="","",_xlfn.XLOOKUP(B4027,Données!$P$2:$P$11,Données!$Q$2:$Q$11,""))</f>
        <v/>
      </c>
    </row>
    <row r="4028" spans="1:10" ht="24.75" customHeight="1" x14ac:dyDescent="0.25">
      <c r="A4028" s="100"/>
      <c r="B4028" s="100"/>
      <c r="C4028" s="100"/>
      <c r="D4028" s="105" t="str">
        <f>IF(OR(Historique!$B4028="",Historique!$C4028=""),"",IF(IFERROR(COUNTIF(INDEX(Données!$E$2:$Z$100,0,MATCH(Historique!$B4028,Données!$E$1:$Z$1,0)),Historique!$C4028),0)&gt;0,"OK","⚠ ERREUR"))</f>
        <v/>
      </c>
      <c r="F4028" s="148" t="b">
        <v>0</v>
      </c>
      <c r="J4028" s="2" t="str">
        <f>IF(B4028="","",_xlfn.XLOOKUP(B4028,Données!$P$2:$P$11,Données!$Q$2:$Q$11,""))</f>
        <v/>
      </c>
    </row>
    <row r="4029" spans="1:10" ht="24.75" customHeight="1" x14ac:dyDescent="0.25">
      <c r="A4029" s="100"/>
      <c r="B4029" s="100"/>
      <c r="C4029" s="100"/>
      <c r="D4029" s="105" t="str">
        <f>IF(OR(Historique!$B4029="",Historique!$C4029=""),"",IF(IFERROR(COUNTIF(INDEX(Données!$E$2:$Z$100,0,MATCH(Historique!$B4029,Données!$E$1:$Z$1,0)),Historique!$C4029),0)&gt;0,"OK","⚠ ERREUR"))</f>
        <v/>
      </c>
      <c r="F4029" s="148" t="b">
        <v>0</v>
      </c>
      <c r="J4029" s="2" t="str">
        <f>IF(B4029="","",_xlfn.XLOOKUP(B4029,Données!$P$2:$P$11,Données!$Q$2:$Q$11,""))</f>
        <v/>
      </c>
    </row>
    <row r="4030" spans="1:10" ht="24.75" customHeight="1" x14ac:dyDescent="0.25">
      <c r="A4030" s="100"/>
      <c r="B4030" s="100"/>
      <c r="C4030" s="100"/>
      <c r="D4030" s="105" t="str">
        <f>IF(OR(Historique!$B4030="",Historique!$C4030=""),"",IF(IFERROR(COUNTIF(INDEX(Données!$E$2:$Z$100,0,MATCH(Historique!$B4030,Données!$E$1:$Z$1,0)),Historique!$C4030),0)&gt;0,"OK","⚠ ERREUR"))</f>
        <v/>
      </c>
      <c r="F4030" s="148" t="b">
        <v>0</v>
      </c>
      <c r="J4030" s="2" t="str">
        <f>IF(B4030="","",_xlfn.XLOOKUP(B4030,Données!$P$2:$P$11,Données!$Q$2:$Q$11,""))</f>
        <v/>
      </c>
    </row>
    <row r="4031" spans="1:10" ht="24.75" customHeight="1" x14ac:dyDescent="0.25">
      <c r="A4031" s="100"/>
      <c r="B4031" s="100"/>
      <c r="C4031" s="100"/>
      <c r="D4031" s="105" t="str">
        <f>IF(OR(Historique!$B4031="",Historique!$C4031=""),"",IF(IFERROR(COUNTIF(INDEX(Données!$E$2:$Z$100,0,MATCH(Historique!$B4031,Données!$E$1:$Z$1,0)),Historique!$C4031),0)&gt;0,"OK","⚠ ERREUR"))</f>
        <v/>
      </c>
      <c r="F4031" s="148" t="b">
        <v>0</v>
      </c>
      <c r="J4031" s="2" t="str">
        <f>IF(B4031="","",_xlfn.XLOOKUP(B4031,Données!$P$2:$P$11,Données!$Q$2:$Q$11,""))</f>
        <v/>
      </c>
    </row>
    <row r="4032" spans="1:10" ht="24.75" customHeight="1" x14ac:dyDescent="0.25">
      <c r="A4032" s="100"/>
      <c r="B4032" s="100"/>
      <c r="C4032" s="100"/>
      <c r="D4032" s="105" t="str">
        <f>IF(OR(Historique!$B4032="",Historique!$C4032=""),"",IF(IFERROR(COUNTIF(INDEX(Données!$E$2:$Z$100,0,MATCH(Historique!$B4032,Données!$E$1:$Z$1,0)),Historique!$C4032),0)&gt;0,"OK","⚠ ERREUR"))</f>
        <v/>
      </c>
      <c r="F4032" s="148" t="b">
        <v>0</v>
      </c>
      <c r="J4032" s="2" t="str">
        <f>IF(B4032="","",_xlfn.XLOOKUP(B4032,Données!$P$2:$P$11,Données!$Q$2:$Q$11,""))</f>
        <v/>
      </c>
    </row>
    <row r="4033" spans="1:10" ht="24.75" customHeight="1" x14ac:dyDescent="0.25">
      <c r="A4033" s="100"/>
      <c r="B4033" s="100"/>
      <c r="C4033" s="100"/>
      <c r="D4033" s="105" t="str">
        <f>IF(OR(Historique!$B4033="",Historique!$C4033=""),"",IF(IFERROR(COUNTIF(INDEX(Données!$E$2:$Z$100,0,MATCH(Historique!$B4033,Données!$E$1:$Z$1,0)),Historique!$C4033),0)&gt;0,"OK","⚠ ERREUR"))</f>
        <v/>
      </c>
      <c r="F4033" s="148" t="b">
        <v>0</v>
      </c>
      <c r="J4033" s="2" t="str">
        <f>IF(B4033="","",_xlfn.XLOOKUP(B4033,Données!$P$2:$P$11,Données!$Q$2:$Q$11,""))</f>
        <v/>
      </c>
    </row>
    <row r="4034" spans="1:10" ht="24.75" customHeight="1" x14ac:dyDescent="0.25">
      <c r="A4034" s="100"/>
      <c r="B4034" s="100"/>
      <c r="C4034" s="100"/>
      <c r="D4034" s="105" t="str">
        <f>IF(OR(Historique!$B4034="",Historique!$C4034=""),"",IF(IFERROR(COUNTIF(INDEX(Données!$E$2:$Z$100,0,MATCH(Historique!$B4034,Données!$E$1:$Z$1,0)),Historique!$C4034),0)&gt;0,"OK","⚠ ERREUR"))</f>
        <v/>
      </c>
      <c r="F4034" s="148" t="b">
        <v>0</v>
      </c>
      <c r="J4034" s="2" t="str">
        <f>IF(B4034="","",_xlfn.XLOOKUP(B4034,Données!$P$2:$P$11,Données!$Q$2:$Q$11,""))</f>
        <v/>
      </c>
    </row>
    <row r="4035" spans="1:10" ht="24.75" customHeight="1" x14ac:dyDescent="0.25">
      <c r="A4035" s="100"/>
      <c r="B4035" s="100"/>
      <c r="C4035" s="100"/>
      <c r="D4035" s="105" t="str">
        <f>IF(OR(Historique!$B4035="",Historique!$C4035=""),"",IF(IFERROR(COUNTIF(INDEX(Données!$E$2:$Z$100,0,MATCH(Historique!$B4035,Données!$E$1:$Z$1,0)),Historique!$C4035),0)&gt;0,"OK","⚠ ERREUR"))</f>
        <v/>
      </c>
      <c r="F4035" s="148" t="b">
        <v>0</v>
      </c>
      <c r="J4035" s="2" t="str">
        <f>IF(B4035="","",_xlfn.XLOOKUP(B4035,Données!$P$2:$P$11,Données!$Q$2:$Q$11,""))</f>
        <v/>
      </c>
    </row>
    <row r="4036" spans="1:10" ht="24.75" customHeight="1" x14ac:dyDescent="0.25">
      <c r="A4036" s="100"/>
      <c r="B4036" s="100"/>
      <c r="C4036" s="100"/>
      <c r="D4036" s="105" t="str">
        <f>IF(OR(Historique!$B4036="",Historique!$C4036=""),"",IF(IFERROR(COUNTIF(INDEX(Données!$E$2:$Z$100,0,MATCH(Historique!$B4036,Données!$E$1:$Z$1,0)),Historique!$C4036),0)&gt;0,"OK","⚠ ERREUR"))</f>
        <v/>
      </c>
      <c r="F4036" s="148" t="b">
        <v>0</v>
      </c>
      <c r="J4036" s="2" t="str">
        <f>IF(B4036="","",_xlfn.XLOOKUP(B4036,Données!$P$2:$P$11,Données!$Q$2:$Q$11,""))</f>
        <v/>
      </c>
    </row>
    <row r="4037" spans="1:10" ht="24.75" customHeight="1" x14ac:dyDescent="0.25">
      <c r="A4037" s="100"/>
      <c r="B4037" s="100"/>
      <c r="C4037" s="100"/>
      <c r="D4037" s="105" t="str">
        <f>IF(OR(Historique!$B4037="",Historique!$C4037=""),"",IF(IFERROR(COUNTIF(INDEX(Données!$E$2:$Z$100,0,MATCH(Historique!$B4037,Données!$E$1:$Z$1,0)),Historique!$C4037),0)&gt;0,"OK","⚠ ERREUR"))</f>
        <v/>
      </c>
      <c r="F4037" s="148" t="b">
        <v>0</v>
      </c>
      <c r="J4037" s="2" t="str">
        <f>IF(B4037="","",_xlfn.XLOOKUP(B4037,Données!$P$2:$P$11,Données!$Q$2:$Q$11,""))</f>
        <v/>
      </c>
    </row>
    <row r="4038" spans="1:10" ht="24.75" customHeight="1" x14ac:dyDescent="0.25">
      <c r="A4038" s="100"/>
      <c r="B4038" s="100"/>
      <c r="C4038" s="100"/>
      <c r="D4038" s="105" t="str">
        <f>IF(OR(Historique!$B4038="",Historique!$C4038=""),"",IF(IFERROR(COUNTIF(INDEX(Données!$E$2:$Z$100,0,MATCH(Historique!$B4038,Données!$E$1:$Z$1,0)),Historique!$C4038),0)&gt;0,"OK","⚠ ERREUR"))</f>
        <v/>
      </c>
      <c r="F4038" s="148" t="b">
        <v>0</v>
      </c>
      <c r="J4038" s="2" t="str">
        <f>IF(B4038="","",_xlfn.XLOOKUP(B4038,Données!$P$2:$P$11,Données!$Q$2:$Q$11,""))</f>
        <v/>
      </c>
    </row>
    <row r="4039" spans="1:10" ht="24.75" customHeight="1" x14ac:dyDescent="0.25">
      <c r="A4039" s="100"/>
      <c r="B4039" s="100"/>
      <c r="C4039" s="100"/>
      <c r="D4039" s="105" t="str">
        <f>IF(OR(Historique!$B4039="",Historique!$C4039=""),"",IF(IFERROR(COUNTIF(INDEX(Données!$E$2:$Z$100,0,MATCH(Historique!$B4039,Données!$E$1:$Z$1,0)),Historique!$C4039),0)&gt;0,"OK","⚠ ERREUR"))</f>
        <v/>
      </c>
      <c r="F4039" s="148" t="b">
        <v>0</v>
      </c>
      <c r="J4039" s="2" t="str">
        <f>IF(B4039="","",_xlfn.XLOOKUP(B4039,Données!$P$2:$P$11,Données!$Q$2:$Q$11,""))</f>
        <v/>
      </c>
    </row>
    <row r="4040" spans="1:10" ht="24.75" customHeight="1" x14ac:dyDescent="0.25">
      <c r="A4040" s="100"/>
      <c r="B4040" s="100"/>
      <c r="C4040" s="100"/>
      <c r="D4040" s="105" t="str">
        <f>IF(OR(Historique!$B4040="",Historique!$C4040=""),"",IF(IFERROR(COUNTIF(INDEX(Données!$E$2:$Z$100,0,MATCH(Historique!$B4040,Données!$E$1:$Z$1,0)),Historique!$C4040),0)&gt;0,"OK","⚠ ERREUR"))</f>
        <v/>
      </c>
      <c r="F4040" s="148" t="b">
        <v>0</v>
      </c>
      <c r="J4040" s="2" t="str">
        <f>IF(B4040="","",_xlfn.XLOOKUP(B4040,Données!$P$2:$P$11,Données!$Q$2:$Q$11,""))</f>
        <v/>
      </c>
    </row>
    <row r="4041" spans="1:10" ht="24.75" customHeight="1" x14ac:dyDescent="0.25">
      <c r="A4041" s="100"/>
      <c r="B4041" s="100"/>
      <c r="C4041" s="100"/>
      <c r="D4041" s="105" t="str">
        <f>IF(OR(Historique!$B4041="",Historique!$C4041=""),"",IF(IFERROR(COUNTIF(INDEX(Données!$E$2:$Z$100,0,MATCH(Historique!$B4041,Données!$E$1:$Z$1,0)),Historique!$C4041),0)&gt;0,"OK","⚠ ERREUR"))</f>
        <v/>
      </c>
      <c r="F4041" s="148" t="b">
        <v>0</v>
      </c>
      <c r="J4041" s="2" t="str">
        <f>IF(B4041="","",_xlfn.XLOOKUP(B4041,Données!$P$2:$P$11,Données!$Q$2:$Q$11,""))</f>
        <v/>
      </c>
    </row>
    <row r="4042" spans="1:10" ht="24.75" customHeight="1" x14ac:dyDescent="0.25">
      <c r="A4042" s="100"/>
      <c r="B4042" s="100"/>
      <c r="C4042" s="100"/>
      <c r="D4042" s="105" t="str">
        <f>IF(OR(Historique!$B4042="",Historique!$C4042=""),"",IF(IFERROR(COUNTIF(INDEX(Données!$E$2:$Z$100,0,MATCH(Historique!$B4042,Données!$E$1:$Z$1,0)),Historique!$C4042),0)&gt;0,"OK","⚠ ERREUR"))</f>
        <v/>
      </c>
      <c r="F4042" s="148" t="b">
        <v>0</v>
      </c>
      <c r="J4042" s="2" t="str">
        <f>IF(B4042="","",_xlfn.XLOOKUP(B4042,Données!$P$2:$P$11,Données!$Q$2:$Q$11,""))</f>
        <v/>
      </c>
    </row>
    <row r="4043" spans="1:10" ht="24.75" customHeight="1" x14ac:dyDescent="0.25">
      <c r="A4043" s="100"/>
      <c r="B4043" s="100"/>
      <c r="C4043" s="100"/>
      <c r="D4043" s="105" t="str">
        <f>IF(OR(Historique!$B4043="",Historique!$C4043=""),"",IF(IFERROR(COUNTIF(INDEX(Données!$E$2:$Z$100,0,MATCH(Historique!$B4043,Données!$E$1:$Z$1,0)),Historique!$C4043),0)&gt;0,"OK","⚠ ERREUR"))</f>
        <v/>
      </c>
      <c r="F4043" s="148" t="b">
        <v>0</v>
      </c>
      <c r="J4043" s="2" t="str">
        <f>IF(B4043="","",_xlfn.XLOOKUP(B4043,Données!$P$2:$P$11,Données!$Q$2:$Q$11,""))</f>
        <v/>
      </c>
    </row>
    <row r="4044" spans="1:10" ht="24.75" customHeight="1" x14ac:dyDescent="0.25">
      <c r="A4044" s="100"/>
      <c r="B4044" s="100"/>
      <c r="C4044" s="100"/>
      <c r="D4044" s="105" t="str">
        <f>IF(OR(Historique!$B4044="",Historique!$C4044=""),"",IF(IFERROR(COUNTIF(INDEX(Données!$E$2:$Z$100,0,MATCH(Historique!$B4044,Données!$E$1:$Z$1,0)),Historique!$C4044),0)&gt;0,"OK","⚠ ERREUR"))</f>
        <v/>
      </c>
      <c r="F4044" s="148" t="b">
        <v>0</v>
      </c>
      <c r="J4044" s="2" t="str">
        <f>IF(B4044="","",_xlfn.XLOOKUP(B4044,Données!$P$2:$P$11,Données!$Q$2:$Q$11,""))</f>
        <v/>
      </c>
    </row>
    <row r="4045" spans="1:10" ht="24.75" customHeight="1" x14ac:dyDescent="0.25">
      <c r="A4045" s="100"/>
      <c r="B4045" s="100"/>
      <c r="C4045" s="100"/>
      <c r="D4045" s="105" t="str">
        <f>IF(OR(Historique!$B4045="",Historique!$C4045=""),"",IF(IFERROR(COUNTIF(INDEX(Données!$E$2:$Z$100,0,MATCH(Historique!$B4045,Données!$E$1:$Z$1,0)),Historique!$C4045),0)&gt;0,"OK","⚠ ERREUR"))</f>
        <v/>
      </c>
      <c r="F4045" s="148" t="b">
        <v>0</v>
      </c>
      <c r="J4045" s="2" t="str">
        <f>IF(B4045="","",_xlfn.XLOOKUP(B4045,Données!$P$2:$P$11,Données!$Q$2:$Q$11,""))</f>
        <v/>
      </c>
    </row>
    <row r="4046" spans="1:10" ht="24.75" customHeight="1" x14ac:dyDescent="0.25">
      <c r="A4046" s="100"/>
      <c r="B4046" s="100"/>
      <c r="C4046" s="100"/>
      <c r="D4046" s="105" t="str">
        <f>IF(OR(Historique!$B4046="",Historique!$C4046=""),"",IF(IFERROR(COUNTIF(INDEX(Données!$E$2:$Z$100,0,MATCH(Historique!$B4046,Données!$E$1:$Z$1,0)),Historique!$C4046),0)&gt;0,"OK","⚠ ERREUR"))</f>
        <v/>
      </c>
      <c r="F4046" s="148" t="b">
        <v>0</v>
      </c>
      <c r="J4046" s="2" t="str">
        <f>IF(B4046="","",_xlfn.XLOOKUP(B4046,Données!$P$2:$P$11,Données!$Q$2:$Q$11,""))</f>
        <v/>
      </c>
    </row>
    <row r="4047" spans="1:10" ht="24.75" customHeight="1" x14ac:dyDescent="0.25">
      <c r="A4047" s="100"/>
      <c r="B4047" s="100"/>
      <c r="C4047" s="100"/>
      <c r="D4047" s="105" t="str">
        <f>IF(OR(Historique!$B4047="",Historique!$C4047=""),"",IF(IFERROR(COUNTIF(INDEX(Données!$E$2:$Z$100,0,MATCH(Historique!$B4047,Données!$E$1:$Z$1,0)),Historique!$C4047),0)&gt;0,"OK","⚠ ERREUR"))</f>
        <v/>
      </c>
      <c r="F4047" s="148" t="b">
        <v>0</v>
      </c>
      <c r="J4047" s="2" t="str">
        <f>IF(B4047="","",_xlfn.XLOOKUP(B4047,Données!$P$2:$P$11,Données!$Q$2:$Q$11,""))</f>
        <v/>
      </c>
    </row>
    <row r="4048" spans="1:10" ht="24.75" customHeight="1" x14ac:dyDescent="0.25">
      <c r="A4048" s="100"/>
      <c r="B4048" s="100"/>
      <c r="C4048" s="100"/>
      <c r="D4048" s="105" t="str">
        <f>IF(OR(Historique!$B4048="",Historique!$C4048=""),"",IF(IFERROR(COUNTIF(INDEX(Données!$E$2:$Z$100,0,MATCH(Historique!$B4048,Données!$E$1:$Z$1,0)),Historique!$C4048),0)&gt;0,"OK","⚠ ERREUR"))</f>
        <v/>
      </c>
      <c r="F4048" s="148" t="b">
        <v>0</v>
      </c>
      <c r="J4048" s="2" t="str">
        <f>IF(B4048="","",_xlfn.XLOOKUP(B4048,Données!$P$2:$P$11,Données!$Q$2:$Q$11,""))</f>
        <v/>
      </c>
    </row>
    <row r="4049" spans="1:10" ht="24.75" customHeight="1" x14ac:dyDescent="0.25">
      <c r="A4049" s="100"/>
      <c r="B4049" s="100"/>
      <c r="C4049" s="100"/>
      <c r="D4049" s="105" t="str">
        <f>IF(OR(Historique!$B4049="",Historique!$C4049=""),"",IF(IFERROR(COUNTIF(INDEX(Données!$E$2:$Z$100,0,MATCH(Historique!$B4049,Données!$E$1:$Z$1,0)),Historique!$C4049),0)&gt;0,"OK","⚠ ERREUR"))</f>
        <v/>
      </c>
      <c r="F4049" s="148" t="b">
        <v>0</v>
      </c>
      <c r="J4049" s="2" t="str">
        <f>IF(B4049="","",_xlfn.XLOOKUP(B4049,Données!$P$2:$P$11,Données!$Q$2:$Q$11,""))</f>
        <v/>
      </c>
    </row>
    <row r="4050" spans="1:10" ht="24.75" customHeight="1" x14ac:dyDescent="0.25">
      <c r="A4050" s="100"/>
      <c r="B4050" s="100"/>
      <c r="C4050" s="100"/>
      <c r="D4050" s="105" t="str">
        <f>IF(OR(Historique!$B4050="",Historique!$C4050=""),"",IF(IFERROR(COUNTIF(INDEX(Données!$E$2:$Z$100,0,MATCH(Historique!$B4050,Données!$E$1:$Z$1,0)),Historique!$C4050),0)&gt;0,"OK","⚠ ERREUR"))</f>
        <v/>
      </c>
      <c r="F4050" s="148" t="b">
        <v>0</v>
      </c>
      <c r="J4050" s="2" t="str">
        <f>IF(B4050="","",_xlfn.XLOOKUP(B4050,Données!$P$2:$P$11,Données!$Q$2:$Q$11,""))</f>
        <v/>
      </c>
    </row>
    <row r="4051" spans="1:10" ht="24.75" customHeight="1" x14ac:dyDescent="0.25">
      <c r="A4051" s="100"/>
      <c r="B4051" s="100"/>
      <c r="C4051" s="100"/>
      <c r="D4051" s="105" t="str">
        <f>IF(OR(Historique!$B4051="",Historique!$C4051=""),"",IF(IFERROR(COUNTIF(INDEX(Données!$E$2:$Z$100,0,MATCH(Historique!$B4051,Données!$E$1:$Z$1,0)),Historique!$C4051),0)&gt;0,"OK","⚠ ERREUR"))</f>
        <v/>
      </c>
      <c r="F4051" s="148" t="b">
        <v>0</v>
      </c>
      <c r="J4051" s="2" t="str">
        <f>IF(B4051="","",_xlfn.XLOOKUP(B4051,Données!$P$2:$P$11,Données!$Q$2:$Q$11,""))</f>
        <v/>
      </c>
    </row>
    <row r="4052" spans="1:10" ht="24.75" customHeight="1" x14ac:dyDescent="0.25">
      <c r="A4052" s="100"/>
      <c r="B4052" s="100"/>
      <c r="C4052" s="100"/>
      <c r="D4052" s="105" t="str">
        <f>IF(OR(Historique!$B4052="",Historique!$C4052=""),"",IF(IFERROR(COUNTIF(INDEX(Données!$E$2:$Z$100,0,MATCH(Historique!$B4052,Données!$E$1:$Z$1,0)),Historique!$C4052),0)&gt;0,"OK","⚠ ERREUR"))</f>
        <v/>
      </c>
      <c r="F4052" s="148" t="b">
        <v>0</v>
      </c>
      <c r="J4052" s="2" t="str">
        <f>IF(B4052="","",_xlfn.XLOOKUP(B4052,Données!$P$2:$P$11,Données!$Q$2:$Q$11,""))</f>
        <v/>
      </c>
    </row>
    <row r="4053" spans="1:10" ht="24.75" customHeight="1" x14ac:dyDescent="0.25">
      <c r="A4053" s="100"/>
      <c r="B4053" s="100"/>
      <c r="C4053" s="100"/>
      <c r="D4053" s="105" t="str">
        <f>IF(OR(Historique!$B4053="",Historique!$C4053=""),"",IF(IFERROR(COUNTIF(INDEX(Données!$E$2:$Z$100,0,MATCH(Historique!$B4053,Données!$E$1:$Z$1,0)),Historique!$C4053),0)&gt;0,"OK","⚠ ERREUR"))</f>
        <v/>
      </c>
      <c r="F4053" s="148" t="b">
        <v>0</v>
      </c>
      <c r="J4053" s="2" t="str">
        <f>IF(B4053="","",_xlfn.XLOOKUP(B4053,Données!$P$2:$P$11,Données!$Q$2:$Q$11,""))</f>
        <v/>
      </c>
    </row>
    <row r="4054" spans="1:10" ht="24.75" customHeight="1" x14ac:dyDescent="0.25">
      <c r="A4054" s="100"/>
      <c r="B4054" s="100"/>
      <c r="C4054" s="100"/>
      <c r="D4054" s="105" t="str">
        <f>IF(OR(Historique!$B4054="",Historique!$C4054=""),"",IF(IFERROR(COUNTIF(INDEX(Données!$E$2:$Z$100,0,MATCH(Historique!$B4054,Données!$E$1:$Z$1,0)),Historique!$C4054),0)&gt;0,"OK","⚠ ERREUR"))</f>
        <v/>
      </c>
      <c r="F4054" s="148" t="b">
        <v>0</v>
      </c>
      <c r="J4054" s="2" t="str">
        <f>IF(B4054="","",_xlfn.XLOOKUP(B4054,Données!$P$2:$P$11,Données!$Q$2:$Q$11,""))</f>
        <v/>
      </c>
    </row>
    <row r="4055" spans="1:10" ht="24.75" customHeight="1" x14ac:dyDescent="0.25">
      <c r="A4055" s="100"/>
      <c r="B4055" s="100"/>
      <c r="C4055" s="100"/>
      <c r="D4055" s="105" t="str">
        <f>IF(OR(Historique!$B4055="",Historique!$C4055=""),"",IF(IFERROR(COUNTIF(INDEX(Données!$E$2:$Z$100,0,MATCH(Historique!$B4055,Données!$E$1:$Z$1,0)),Historique!$C4055),0)&gt;0,"OK","⚠ ERREUR"))</f>
        <v/>
      </c>
      <c r="F4055" s="148" t="b">
        <v>0</v>
      </c>
      <c r="J4055" s="2" t="str">
        <f>IF(B4055="","",_xlfn.XLOOKUP(B4055,Données!$P$2:$P$11,Données!$Q$2:$Q$11,""))</f>
        <v/>
      </c>
    </row>
    <row r="4056" spans="1:10" ht="24.75" customHeight="1" x14ac:dyDescent="0.25">
      <c r="A4056" s="100"/>
      <c r="B4056" s="100"/>
      <c r="C4056" s="100"/>
      <c r="D4056" s="105" t="str">
        <f>IF(OR(Historique!$B4056="",Historique!$C4056=""),"",IF(IFERROR(COUNTIF(INDEX(Données!$E$2:$Z$100,0,MATCH(Historique!$B4056,Données!$E$1:$Z$1,0)),Historique!$C4056),0)&gt;0,"OK","⚠ ERREUR"))</f>
        <v/>
      </c>
      <c r="F4056" s="148" t="b">
        <v>0</v>
      </c>
      <c r="J4056" s="2" t="str">
        <f>IF(B4056="","",_xlfn.XLOOKUP(B4056,Données!$P$2:$P$11,Données!$Q$2:$Q$11,""))</f>
        <v/>
      </c>
    </row>
    <row r="4057" spans="1:10" ht="24.75" customHeight="1" x14ac:dyDescent="0.25">
      <c r="A4057" s="100"/>
      <c r="B4057" s="100"/>
      <c r="C4057" s="100"/>
      <c r="D4057" s="105" t="str">
        <f>IF(OR(Historique!$B4057="",Historique!$C4057=""),"",IF(IFERROR(COUNTIF(INDEX(Données!$E$2:$Z$100,0,MATCH(Historique!$B4057,Données!$E$1:$Z$1,0)),Historique!$C4057),0)&gt;0,"OK","⚠ ERREUR"))</f>
        <v/>
      </c>
      <c r="F4057" s="148" t="b">
        <v>0</v>
      </c>
      <c r="J4057" s="2" t="str">
        <f>IF(B4057="","",_xlfn.XLOOKUP(B4057,Données!$P$2:$P$11,Données!$Q$2:$Q$11,""))</f>
        <v/>
      </c>
    </row>
    <row r="4058" spans="1:10" ht="24.75" customHeight="1" x14ac:dyDescent="0.25">
      <c r="A4058" s="100"/>
      <c r="B4058" s="100"/>
      <c r="C4058" s="100"/>
      <c r="D4058" s="105" t="str">
        <f>IF(OR(Historique!$B4058="",Historique!$C4058=""),"",IF(IFERROR(COUNTIF(INDEX(Données!$E$2:$Z$100,0,MATCH(Historique!$B4058,Données!$E$1:$Z$1,0)),Historique!$C4058),0)&gt;0,"OK","⚠ ERREUR"))</f>
        <v/>
      </c>
      <c r="F4058" s="148" t="b">
        <v>0</v>
      </c>
      <c r="J4058" s="2" t="str">
        <f>IF(B4058="","",_xlfn.XLOOKUP(B4058,Données!$P$2:$P$11,Données!$Q$2:$Q$11,""))</f>
        <v/>
      </c>
    </row>
    <row r="4059" spans="1:10" ht="24.75" customHeight="1" x14ac:dyDescent="0.25">
      <c r="A4059" s="100"/>
      <c r="B4059" s="100"/>
      <c r="C4059" s="100"/>
      <c r="D4059" s="105" t="str">
        <f>IF(OR(Historique!$B4059="",Historique!$C4059=""),"",IF(IFERROR(COUNTIF(INDEX(Données!$E$2:$Z$100,0,MATCH(Historique!$B4059,Données!$E$1:$Z$1,0)),Historique!$C4059),0)&gt;0,"OK","⚠ ERREUR"))</f>
        <v/>
      </c>
      <c r="F4059" s="148" t="b">
        <v>0</v>
      </c>
      <c r="J4059" s="2" t="str">
        <f>IF(B4059="","",_xlfn.XLOOKUP(B4059,Données!$P$2:$P$11,Données!$Q$2:$Q$11,""))</f>
        <v/>
      </c>
    </row>
    <row r="4060" spans="1:10" ht="24.75" customHeight="1" x14ac:dyDescent="0.25">
      <c r="A4060" s="100"/>
      <c r="B4060" s="100"/>
      <c r="C4060" s="100"/>
      <c r="D4060" s="105" t="str">
        <f>IF(OR(Historique!$B4060="",Historique!$C4060=""),"",IF(IFERROR(COUNTIF(INDEX(Données!$E$2:$Z$100,0,MATCH(Historique!$B4060,Données!$E$1:$Z$1,0)),Historique!$C4060),0)&gt;0,"OK","⚠ ERREUR"))</f>
        <v/>
      </c>
      <c r="F4060" s="148" t="b">
        <v>0</v>
      </c>
      <c r="J4060" s="2" t="str">
        <f>IF(B4060="","",_xlfn.XLOOKUP(B4060,Données!$P$2:$P$11,Données!$Q$2:$Q$11,""))</f>
        <v/>
      </c>
    </row>
    <row r="4061" spans="1:10" ht="24.75" customHeight="1" x14ac:dyDescent="0.25">
      <c r="A4061" s="100"/>
      <c r="B4061" s="100"/>
      <c r="C4061" s="100"/>
      <c r="D4061" s="105" t="str">
        <f>IF(OR(Historique!$B4061="",Historique!$C4061=""),"",IF(IFERROR(COUNTIF(INDEX(Données!$E$2:$Z$100,0,MATCH(Historique!$B4061,Données!$E$1:$Z$1,0)),Historique!$C4061),0)&gt;0,"OK","⚠ ERREUR"))</f>
        <v/>
      </c>
      <c r="F4061" s="148" t="b">
        <v>0</v>
      </c>
      <c r="J4061" s="2" t="str">
        <f>IF(B4061="","",_xlfn.XLOOKUP(B4061,Données!$P$2:$P$11,Données!$Q$2:$Q$11,""))</f>
        <v/>
      </c>
    </row>
    <row r="4062" spans="1:10" ht="24.75" customHeight="1" x14ac:dyDescent="0.25">
      <c r="A4062" s="100"/>
      <c r="B4062" s="100"/>
      <c r="C4062" s="100"/>
      <c r="D4062" s="105" t="str">
        <f>IF(OR(Historique!$B4062="",Historique!$C4062=""),"",IF(IFERROR(COUNTIF(INDEX(Données!$E$2:$Z$100,0,MATCH(Historique!$B4062,Données!$E$1:$Z$1,0)),Historique!$C4062),0)&gt;0,"OK","⚠ ERREUR"))</f>
        <v/>
      </c>
      <c r="F4062" s="148" t="b">
        <v>0</v>
      </c>
      <c r="J4062" s="2" t="str">
        <f>IF(B4062="","",_xlfn.XLOOKUP(B4062,Données!$P$2:$P$11,Données!$Q$2:$Q$11,""))</f>
        <v/>
      </c>
    </row>
    <row r="4063" spans="1:10" ht="24.75" customHeight="1" x14ac:dyDescent="0.25">
      <c r="A4063" s="100"/>
      <c r="B4063" s="100"/>
      <c r="C4063" s="100"/>
      <c r="D4063" s="105" t="str">
        <f>IF(OR(Historique!$B4063="",Historique!$C4063=""),"",IF(IFERROR(COUNTIF(INDEX(Données!$E$2:$Z$100,0,MATCH(Historique!$B4063,Données!$E$1:$Z$1,0)),Historique!$C4063),0)&gt;0,"OK","⚠ ERREUR"))</f>
        <v/>
      </c>
      <c r="F4063" s="148" t="b">
        <v>0</v>
      </c>
      <c r="J4063" s="2" t="str">
        <f>IF(B4063="","",_xlfn.XLOOKUP(B4063,Données!$P$2:$P$11,Données!$Q$2:$Q$11,""))</f>
        <v/>
      </c>
    </row>
    <row r="4064" spans="1:10" ht="24.75" customHeight="1" x14ac:dyDescent="0.25">
      <c r="A4064" s="100"/>
      <c r="B4064" s="100"/>
      <c r="C4064" s="100"/>
      <c r="D4064" s="105" t="str">
        <f>IF(OR(Historique!$B4064="",Historique!$C4064=""),"",IF(IFERROR(COUNTIF(INDEX(Données!$E$2:$Z$100,0,MATCH(Historique!$B4064,Données!$E$1:$Z$1,0)),Historique!$C4064),0)&gt;0,"OK","⚠ ERREUR"))</f>
        <v/>
      </c>
      <c r="F4064" s="148" t="b">
        <v>0</v>
      </c>
      <c r="J4064" s="2" t="str">
        <f>IF(B4064="","",_xlfn.XLOOKUP(B4064,Données!$P$2:$P$11,Données!$Q$2:$Q$11,""))</f>
        <v/>
      </c>
    </row>
    <row r="4065" spans="1:10" ht="24.75" customHeight="1" x14ac:dyDescent="0.25">
      <c r="A4065" s="100"/>
      <c r="B4065" s="100"/>
      <c r="C4065" s="100"/>
      <c r="D4065" s="105" t="str">
        <f>IF(OR(Historique!$B4065="",Historique!$C4065=""),"",IF(IFERROR(COUNTIF(INDEX(Données!$E$2:$Z$100,0,MATCH(Historique!$B4065,Données!$E$1:$Z$1,0)),Historique!$C4065),0)&gt;0,"OK","⚠ ERREUR"))</f>
        <v/>
      </c>
      <c r="F4065" s="148" t="b">
        <v>0</v>
      </c>
      <c r="J4065" s="2" t="str">
        <f>IF(B4065="","",_xlfn.XLOOKUP(B4065,Données!$P$2:$P$11,Données!$Q$2:$Q$11,""))</f>
        <v/>
      </c>
    </row>
    <row r="4066" spans="1:10" ht="24.75" customHeight="1" x14ac:dyDescent="0.25">
      <c r="A4066" s="100"/>
      <c r="B4066" s="100"/>
      <c r="C4066" s="100"/>
      <c r="D4066" s="105" t="str">
        <f>IF(OR(Historique!$B4066="",Historique!$C4066=""),"",IF(IFERROR(COUNTIF(INDEX(Données!$E$2:$Z$100,0,MATCH(Historique!$B4066,Données!$E$1:$Z$1,0)),Historique!$C4066),0)&gt;0,"OK","⚠ ERREUR"))</f>
        <v/>
      </c>
      <c r="F4066" s="148" t="b">
        <v>0</v>
      </c>
      <c r="J4066" s="2" t="str">
        <f>IF(B4066="","",_xlfn.XLOOKUP(B4066,Données!$P$2:$P$11,Données!$Q$2:$Q$11,""))</f>
        <v/>
      </c>
    </row>
    <row r="4067" spans="1:10" ht="24.75" customHeight="1" x14ac:dyDescent="0.25">
      <c r="A4067" s="100"/>
      <c r="B4067" s="100"/>
      <c r="C4067" s="100"/>
      <c r="D4067" s="105" t="str">
        <f>IF(OR(Historique!$B4067="",Historique!$C4067=""),"",IF(IFERROR(COUNTIF(INDEX(Données!$E$2:$Z$100,0,MATCH(Historique!$B4067,Données!$E$1:$Z$1,0)),Historique!$C4067),0)&gt;0,"OK","⚠ ERREUR"))</f>
        <v/>
      </c>
      <c r="F4067" s="148" t="b">
        <v>0</v>
      </c>
      <c r="J4067" s="2" t="str">
        <f>IF(B4067="","",_xlfn.XLOOKUP(B4067,Données!$P$2:$P$11,Données!$Q$2:$Q$11,""))</f>
        <v/>
      </c>
    </row>
    <row r="4068" spans="1:10" ht="24.75" customHeight="1" x14ac:dyDescent="0.25">
      <c r="A4068" s="100"/>
      <c r="B4068" s="100"/>
      <c r="C4068" s="100"/>
      <c r="D4068" s="105" t="str">
        <f>IF(OR(Historique!$B4068="",Historique!$C4068=""),"",IF(IFERROR(COUNTIF(INDEX(Données!$E$2:$Z$100,0,MATCH(Historique!$B4068,Données!$E$1:$Z$1,0)),Historique!$C4068),0)&gt;0,"OK","⚠ ERREUR"))</f>
        <v/>
      </c>
      <c r="F4068" s="148" t="b">
        <v>0</v>
      </c>
      <c r="J4068" s="2" t="str">
        <f>IF(B4068="","",_xlfn.XLOOKUP(B4068,Données!$P$2:$P$11,Données!$Q$2:$Q$11,""))</f>
        <v/>
      </c>
    </row>
    <row r="4069" spans="1:10" ht="24.75" customHeight="1" x14ac:dyDescent="0.25">
      <c r="A4069" s="100"/>
      <c r="B4069" s="100"/>
      <c r="C4069" s="100"/>
      <c r="D4069" s="105" t="str">
        <f>IF(OR(Historique!$B4069="",Historique!$C4069=""),"",IF(IFERROR(COUNTIF(INDEX(Données!$E$2:$Z$100,0,MATCH(Historique!$B4069,Données!$E$1:$Z$1,0)),Historique!$C4069),0)&gt;0,"OK","⚠ ERREUR"))</f>
        <v/>
      </c>
      <c r="F4069" s="148" t="b">
        <v>0</v>
      </c>
      <c r="J4069" s="2" t="str">
        <f>IF(B4069="","",_xlfn.XLOOKUP(B4069,Données!$P$2:$P$11,Données!$Q$2:$Q$11,""))</f>
        <v/>
      </c>
    </row>
    <row r="4070" spans="1:10" ht="24.75" customHeight="1" x14ac:dyDescent="0.25">
      <c r="A4070" s="100"/>
      <c r="B4070" s="100"/>
      <c r="C4070" s="100"/>
      <c r="D4070" s="105" t="str">
        <f>IF(OR(Historique!$B4070="",Historique!$C4070=""),"",IF(IFERROR(COUNTIF(INDEX(Données!$E$2:$Z$100,0,MATCH(Historique!$B4070,Données!$E$1:$Z$1,0)),Historique!$C4070),0)&gt;0,"OK","⚠ ERREUR"))</f>
        <v/>
      </c>
      <c r="F4070" s="148" t="b">
        <v>0</v>
      </c>
      <c r="J4070" s="2" t="str">
        <f>IF(B4070="","",_xlfn.XLOOKUP(B4070,Données!$P$2:$P$11,Données!$Q$2:$Q$11,""))</f>
        <v/>
      </c>
    </row>
    <row r="4071" spans="1:10" ht="24.75" customHeight="1" x14ac:dyDescent="0.25">
      <c r="A4071" s="100"/>
      <c r="B4071" s="100"/>
      <c r="C4071" s="100"/>
      <c r="D4071" s="105" t="str">
        <f>IF(OR(Historique!$B4071="",Historique!$C4071=""),"",IF(IFERROR(COUNTIF(INDEX(Données!$E$2:$Z$100,0,MATCH(Historique!$B4071,Données!$E$1:$Z$1,0)),Historique!$C4071),0)&gt;0,"OK","⚠ ERREUR"))</f>
        <v/>
      </c>
      <c r="F4071" s="148" t="b">
        <v>0</v>
      </c>
      <c r="J4071" s="2" t="str">
        <f>IF(B4071="","",_xlfn.XLOOKUP(B4071,Données!$P$2:$P$11,Données!$Q$2:$Q$11,""))</f>
        <v/>
      </c>
    </row>
    <row r="4072" spans="1:10" ht="24.75" customHeight="1" x14ac:dyDescent="0.25">
      <c r="A4072" s="100"/>
      <c r="B4072" s="100"/>
      <c r="C4072" s="100"/>
      <c r="D4072" s="105" t="str">
        <f>IF(OR(Historique!$B4072="",Historique!$C4072=""),"",IF(IFERROR(COUNTIF(INDEX(Données!$E$2:$Z$100,0,MATCH(Historique!$B4072,Données!$E$1:$Z$1,0)),Historique!$C4072),0)&gt;0,"OK","⚠ ERREUR"))</f>
        <v/>
      </c>
      <c r="F4072" s="148" t="b">
        <v>0</v>
      </c>
      <c r="J4072" s="2" t="str">
        <f>IF(B4072="","",_xlfn.XLOOKUP(B4072,Données!$P$2:$P$11,Données!$Q$2:$Q$11,""))</f>
        <v/>
      </c>
    </row>
    <row r="4073" spans="1:10" ht="24.75" customHeight="1" x14ac:dyDescent="0.25">
      <c r="A4073" s="100"/>
      <c r="B4073" s="100"/>
      <c r="C4073" s="100"/>
      <c r="D4073" s="105" t="str">
        <f>IF(OR(Historique!$B4073="",Historique!$C4073=""),"",IF(IFERROR(COUNTIF(INDEX(Données!$E$2:$Z$100,0,MATCH(Historique!$B4073,Données!$E$1:$Z$1,0)),Historique!$C4073),0)&gt;0,"OK","⚠ ERREUR"))</f>
        <v/>
      </c>
      <c r="F4073" s="148" t="b">
        <v>0</v>
      </c>
      <c r="J4073" s="2" t="str">
        <f>IF(B4073="","",_xlfn.XLOOKUP(B4073,Données!$P$2:$P$11,Données!$Q$2:$Q$11,""))</f>
        <v/>
      </c>
    </row>
    <row r="4074" spans="1:10" ht="24.75" customHeight="1" x14ac:dyDescent="0.25">
      <c r="A4074" s="100"/>
      <c r="B4074" s="100"/>
      <c r="C4074" s="100"/>
      <c r="D4074" s="105" t="str">
        <f>IF(OR(Historique!$B4074="",Historique!$C4074=""),"",IF(IFERROR(COUNTIF(INDEX(Données!$E$2:$Z$100,0,MATCH(Historique!$B4074,Données!$E$1:$Z$1,0)),Historique!$C4074),0)&gt;0,"OK","⚠ ERREUR"))</f>
        <v/>
      </c>
      <c r="F4074" s="148" t="b">
        <v>0</v>
      </c>
      <c r="J4074" s="2" t="str">
        <f>IF(B4074="","",_xlfn.XLOOKUP(B4074,Données!$P$2:$P$11,Données!$Q$2:$Q$11,""))</f>
        <v/>
      </c>
    </row>
    <row r="4075" spans="1:10" ht="24.75" customHeight="1" x14ac:dyDescent="0.25">
      <c r="A4075" s="100"/>
      <c r="B4075" s="100"/>
      <c r="C4075" s="100"/>
      <c r="D4075" s="105" t="str">
        <f>IF(OR(Historique!$B4075="",Historique!$C4075=""),"",IF(IFERROR(COUNTIF(INDEX(Données!$E$2:$Z$100,0,MATCH(Historique!$B4075,Données!$E$1:$Z$1,0)),Historique!$C4075),0)&gt;0,"OK","⚠ ERREUR"))</f>
        <v/>
      </c>
      <c r="F4075" s="148" t="b">
        <v>0</v>
      </c>
      <c r="J4075" s="2" t="str">
        <f>IF(B4075="","",_xlfn.XLOOKUP(B4075,Données!$P$2:$P$11,Données!$Q$2:$Q$11,""))</f>
        <v/>
      </c>
    </row>
    <row r="4076" spans="1:10" ht="24.75" customHeight="1" x14ac:dyDescent="0.25">
      <c r="A4076" s="100"/>
      <c r="B4076" s="100"/>
      <c r="C4076" s="100"/>
      <c r="D4076" s="105" t="str">
        <f>IF(OR(Historique!$B4076="",Historique!$C4076=""),"",IF(IFERROR(COUNTIF(INDEX(Données!$E$2:$Z$100,0,MATCH(Historique!$B4076,Données!$E$1:$Z$1,0)),Historique!$C4076),0)&gt;0,"OK","⚠ ERREUR"))</f>
        <v/>
      </c>
      <c r="F4076" s="148" t="b">
        <v>0</v>
      </c>
      <c r="J4076" s="2" t="str">
        <f>IF(B4076="","",_xlfn.XLOOKUP(B4076,Données!$P$2:$P$11,Données!$Q$2:$Q$11,""))</f>
        <v/>
      </c>
    </row>
    <row r="4077" spans="1:10" ht="24.75" customHeight="1" x14ac:dyDescent="0.25">
      <c r="A4077" s="100"/>
      <c r="B4077" s="100"/>
      <c r="C4077" s="100"/>
      <c r="D4077" s="105" t="str">
        <f>IF(OR(Historique!$B4077="",Historique!$C4077=""),"",IF(IFERROR(COUNTIF(INDEX(Données!$E$2:$Z$100,0,MATCH(Historique!$B4077,Données!$E$1:$Z$1,0)),Historique!$C4077),0)&gt;0,"OK","⚠ ERREUR"))</f>
        <v/>
      </c>
      <c r="F4077" s="148" t="b">
        <v>0</v>
      </c>
      <c r="J4077" s="2" t="str">
        <f>IF(B4077="","",_xlfn.XLOOKUP(B4077,Données!$P$2:$P$11,Données!$Q$2:$Q$11,""))</f>
        <v/>
      </c>
    </row>
    <row r="4078" spans="1:10" ht="24.75" customHeight="1" x14ac:dyDescent="0.25">
      <c r="A4078" s="100"/>
      <c r="B4078" s="100"/>
      <c r="C4078" s="100"/>
      <c r="D4078" s="105" t="str">
        <f>IF(OR(Historique!$B4078="",Historique!$C4078=""),"",IF(IFERROR(COUNTIF(INDEX(Données!$E$2:$Z$100,0,MATCH(Historique!$B4078,Données!$E$1:$Z$1,0)),Historique!$C4078),0)&gt;0,"OK","⚠ ERREUR"))</f>
        <v/>
      </c>
      <c r="F4078" s="148" t="b">
        <v>0</v>
      </c>
      <c r="J4078" s="2" t="str">
        <f>IF(B4078="","",_xlfn.XLOOKUP(B4078,Données!$P$2:$P$11,Données!$Q$2:$Q$11,""))</f>
        <v/>
      </c>
    </row>
    <row r="4079" spans="1:10" ht="24.75" customHeight="1" x14ac:dyDescent="0.25">
      <c r="A4079" s="100"/>
      <c r="B4079" s="100"/>
      <c r="C4079" s="100"/>
      <c r="D4079" s="105" t="str">
        <f>IF(OR(Historique!$B4079="",Historique!$C4079=""),"",IF(IFERROR(COUNTIF(INDEX(Données!$E$2:$Z$100,0,MATCH(Historique!$B4079,Données!$E$1:$Z$1,0)),Historique!$C4079),0)&gt;0,"OK","⚠ ERREUR"))</f>
        <v/>
      </c>
      <c r="F4079" s="148" t="b">
        <v>0</v>
      </c>
      <c r="J4079" s="2" t="str">
        <f>IF(B4079="","",_xlfn.XLOOKUP(B4079,Données!$P$2:$P$11,Données!$Q$2:$Q$11,""))</f>
        <v/>
      </c>
    </row>
    <row r="4080" spans="1:10" ht="24.75" customHeight="1" x14ac:dyDescent="0.25">
      <c r="A4080" s="100"/>
      <c r="B4080" s="100"/>
      <c r="C4080" s="100"/>
      <c r="D4080" s="105" t="str">
        <f>IF(OR(Historique!$B4080="",Historique!$C4080=""),"",IF(IFERROR(COUNTIF(INDEX(Données!$E$2:$Z$100,0,MATCH(Historique!$B4080,Données!$E$1:$Z$1,0)),Historique!$C4080),0)&gt;0,"OK","⚠ ERREUR"))</f>
        <v/>
      </c>
      <c r="F4080" s="148" t="b">
        <v>0</v>
      </c>
      <c r="J4080" s="2" t="str">
        <f>IF(B4080="","",_xlfn.XLOOKUP(B4080,Données!$P$2:$P$11,Données!$Q$2:$Q$11,""))</f>
        <v/>
      </c>
    </row>
    <row r="4081" spans="1:10" ht="24.75" customHeight="1" x14ac:dyDescent="0.25">
      <c r="A4081" s="100"/>
      <c r="B4081" s="100"/>
      <c r="C4081" s="100"/>
      <c r="D4081" s="105" t="str">
        <f>IF(OR(Historique!$B4081="",Historique!$C4081=""),"",IF(IFERROR(COUNTIF(INDEX(Données!$E$2:$Z$100,0,MATCH(Historique!$B4081,Données!$E$1:$Z$1,0)),Historique!$C4081),0)&gt;0,"OK","⚠ ERREUR"))</f>
        <v/>
      </c>
      <c r="F4081" s="148" t="b">
        <v>0</v>
      </c>
      <c r="J4081" s="2" t="str">
        <f>IF(B4081="","",_xlfn.XLOOKUP(B4081,Données!$P$2:$P$11,Données!$Q$2:$Q$11,""))</f>
        <v/>
      </c>
    </row>
    <row r="4082" spans="1:10" ht="24.75" customHeight="1" x14ac:dyDescent="0.25">
      <c r="A4082" s="100"/>
      <c r="B4082" s="100"/>
      <c r="C4082" s="100"/>
      <c r="D4082" s="105" t="str">
        <f>IF(OR(Historique!$B4082="",Historique!$C4082=""),"",IF(IFERROR(COUNTIF(INDEX(Données!$E$2:$Z$100,0,MATCH(Historique!$B4082,Données!$E$1:$Z$1,0)),Historique!$C4082),0)&gt;0,"OK","⚠ ERREUR"))</f>
        <v/>
      </c>
      <c r="F4082" s="148" t="b">
        <v>0</v>
      </c>
      <c r="J4082" s="2" t="str">
        <f>IF(B4082="","",_xlfn.XLOOKUP(B4082,Données!$P$2:$P$11,Données!$Q$2:$Q$11,""))</f>
        <v/>
      </c>
    </row>
    <row r="4083" spans="1:10" ht="24.75" customHeight="1" x14ac:dyDescent="0.25">
      <c r="A4083" s="100"/>
      <c r="B4083" s="100"/>
      <c r="C4083" s="100"/>
      <c r="D4083" s="105" t="str">
        <f>IF(OR(Historique!$B4083="",Historique!$C4083=""),"",IF(IFERROR(COUNTIF(INDEX(Données!$E$2:$Z$100,0,MATCH(Historique!$B4083,Données!$E$1:$Z$1,0)),Historique!$C4083),0)&gt;0,"OK","⚠ ERREUR"))</f>
        <v/>
      </c>
      <c r="F4083" s="148" t="b">
        <v>0</v>
      </c>
      <c r="J4083" s="2" t="str">
        <f>IF(B4083="","",_xlfn.XLOOKUP(B4083,Données!$P$2:$P$11,Données!$Q$2:$Q$11,""))</f>
        <v/>
      </c>
    </row>
    <row r="4084" spans="1:10" ht="24.75" customHeight="1" x14ac:dyDescent="0.25">
      <c r="A4084" s="100"/>
      <c r="B4084" s="100"/>
      <c r="C4084" s="100"/>
      <c r="D4084" s="105" t="str">
        <f>IF(OR(Historique!$B4084="",Historique!$C4084=""),"",IF(IFERROR(COUNTIF(INDEX(Données!$E$2:$Z$100,0,MATCH(Historique!$B4084,Données!$E$1:$Z$1,0)),Historique!$C4084),0)&gt;0,"OK","⚠ ERREUR"))</f>
        <v/>
      </c>
      <c r="F4084" s="148" t="b">
        <v>0</v>
      </c>
      <c r="J4084" s="2" t="str">
        <f>IF(B4084="","",_xlfn.XLOOKUP(B4084,Données!$P$2:$P$11,Données!$Q$2:$Q$11,""))</f>
        <v/>
      </c>
    </row>
    <row r="4085" spans="1:10" ht="24.75" customHeight="1" x14ac:dyDescent="0.25">
      <c r="A4085" s="100"/>
      <c r="B4085" s="100"/>
      <c r="C4085" s="100"/>
      <c r="D4085" s="105" t="str">
        <f>IF(OR(Historique!$B4085="",Historique!$C4085=""),"",IF(IFERROR(COUNTIF(INDEX(Données!$E$2:$Z$100,0,MATCH(Historique!$B4085,Données!$E$1:$Z$1,0)),Historique!$C4085),0)&gt;0,"OK","⚠ ERREUR"))</f>
        <v/>
      </c>
      <c r="F4085" s="148" t="b">
        <v>0</v>
      </c>
      <c r="J4085" s="2" t="str">
        <f>IF(B4085="","",_xlfn.XLOOKUP(B4085,Données!$P$2:$P$11,Données!$Q$2:$Q$11,""))</f>
        <v/>
      </c>
    </row>
    <row r="4086" spans="1:10" ht="24.75" customHeight="1" x14ac:dyDescent="0.25">
      <c r="A4086" s="100"/>
      <c r="B4086" s="100"/>
      <c r="C4086" s="100"/>
      <c r="D4086" s="105" t="str">
        <f>IF(OR(Historique!$B4086="",Historique!$C4086=""),"",IF(IFERROR(COUNTIF(INDEX(Données!$E$2:$Z$100,0,MATCH(Historique!$B4086,Données!$E$1:$Z$1,0)),Historique!$C4086),0)&gt;0,"OK","⚠ ERREUR"))</f>
        <v/>
      </c>
      <c r="F4086" s="148" t="b">
        <v>0</v>
      </c>
      <c r="J4086" s="2" t="str">
        <f>IF(B4086="","",_xlfn.XLOOKUP(B4086,Données!$P$2:$P$11,Données!$Q$2:$Q$11,""))</f>
        <v/>
      </c>
    </row>
    <row r="4087" spans="1:10" ht="24.75" customHeight="1" x14ac:dyDescent="0.25">
      <c r="A4087" s="100"/>
      <c r="B4087" s="100"/>
      <c r="C4087" s="100"/>
      <c r="D4087" s="105" t="str">
        <f>IF(OR(Historique!$B4087="",Historique!$C4087=""),"",IF(IFERROR(COUNTIF(INDEX(Données!$E$2:$Z$100,0,MATCH(Historique!$B4087,Données!$E$1:$Z$1,0)),Historique!$C4087),0)&gt;0,"OK","⚠ ERREUR"))</f>
        <v/>
      </c>
      <c r="F4087" s="148" t="b">
        <v>0</v>
      </c>
      <c r="J4087" s="2" t="str">
        <f>IF(B4087="","",_xlfn.XLOOKUP(B4087,Données!$P$2:$P$11,Données!$Q$2:$Q$11,""))</f>
        <v/>
      </c>
    </row>
    <row r="4088" spans="1:10" ht="24.75" customHeight="1" x14ac:dyDescent="0.25">
      <c r="A4088" s="100"/>
      <c r="B4088" s="100"/>
      <c r="C4088" s="100"/>
      <c r="D4088" s="105" t="str">
        <f>IF(OR(Historique!$B4088="",Historique!$C4088=""),"",IF(IFERROR(COUNTIF(INDEX(Données!$E$2:$Z$100,0,MATCH(Historique!$B4088,Données!$E$1:$Z$1,0)),Historique!$C4088),0)&gt;0,"OK","⚠ ERREUR"))</f>
        <v/>
      </c>
      <c r="F4088" s="148" t="b">
        <v>0</v>
      </c>
      <c r="J4088" s="2" t="str">
        <f>IF(B4088="","",_xlfn.XLOOKUP(B4088,Données!$P$2:$P$11,Données!$Q$2:$Q$11,""))</f>
        <v/>
      </c>
    </row>
    <row r="4089" spans="1:10" ht="24.75" customHeight="1" x14ac:dyDescent="0.25">
      <c r="A4089" s="100"/>
      <c r="B4089" s="100"/>
      <c r="C4089" s="100"/>
      <c r="D4089" s="105" t="str">
        <f>IF(OR(Historique!$B4089="",Historique!$C4089=""),"",IF(IFERROR(COUNTIF(INDEX(Données!$E$2:$Z$100,0,MATCH(Historique!$B4089,Données!$E$1:$Z$1,0)),Historique!$C4089),0)&gt;0,"OK","⚠ ERREUR"))</f>
        <v/>
      </c>
      <c r="F4089" s="148" t="b">
        <v>0</v>
      </c>
      <c r="J4089" s="2" t="str">
        <f>IF(B4089="","",_xlfn.XLOOKUP(B4089,Données!$P$2:$P$11,Données!$Q$2:$Q$11,""))</f>
        <v/>
      </c>
    </row>
    <row r="4090" spans="1:10" ht="24.75" customHeight="1" x14ac:dyDescent="0.25">
      <c r="A4090" s="100"/>
      <c r="B4090" s="100"/>
      <c r="C4090" s="100"/>
      <c r="D4090" s="105" t="str">
        <f>IF(OR(Historique!$B4090="",Historique!$C4090=""),"",IF(IFERROR(COUNTIF(INDEX(Données!$E$2:$Z$100,0,MATCH(Historique!$B4090,Données!$E$1:$Z$1,0)),Historique!$C4090),0)&gt;0,"OK","⚠ ERREUR"))</f>
        <v/>
      </c>
      <c r="F4090" s="148" t="b">
        <v>0</v>
      </c>
      <c r="J4090" s="2" t="str">
        <f>IF(B4090="","",_xlfn.XLOOKUP(B4090,Données!$P$2:$P$11,Données!$Q$2:$Q$11,""))</f>
        <v/>
      </c>
    </row>
    <row r="4091" spans="1:10" ht="24.75" customHeight="1" x14ac:dyDescent="0.25">
      <c r="A4091" s="100"/>
      <c r="B4091" s="100"/>
      <c r="C4091" s="100"/>
      <c r="D4091" s="105" t="str">
        <f>IF(OR(Historique!$B4091="",Historique!$C4091=""),"",IF(IFERROR(COUNTIF(INDEX(Données!$E$2:$Z$100,0,MATCH(Historique!$B4091,Données!$E$1:$Z$1,0)),Historique!$C4091),0)&gt;0,"OK","⚠ ERREUR"))</f>
        <v/>
      </c>
      <c r="F4091" s="148" t="b">
        <v>0</v>
      </c>
      <c r="J4091" s="2" t="str">
        <f>IF(B4091="","",_xlfn.XLOOKUP(B4091,Données!$P$2:$P$11,Données!$Q$2:$Q$11,""))</f>
        <v/>
      </c>
    </row>
    <row r="4092" spans="1:10" ht="24.75" customHeight="1" x14ac:dyDescent="0.25">
      <c r="A4092" s="100"/>
      <c r="B4092" s="100"/>
      <c r="C4092" s="100"/>
      <c r="D4092" s="105" t="str">
        <f>IF(OR(Historique!$B4092="",Historique!$C4092=""),"",IF(IFERROR(COUNTIF(INDEX(Données!$E$2:$Z$100,0,MATCH(Historique!$B4092,Données!$E$1:$Z$1,0)),Historique!$C4092),0)&gt;0,"OK","⚠ ERREUR"))</f>
        <v/>
      </c>
      <c r="F4092" s="148" t="b">
        <v>0</v>
      </c>
      <c r="J4092" s="2" t="str">
        <f>IF(B4092="","",_xlfn.XLOOKUP(B4092,Données!$P$2:$P$11,Données!$Q$2:$Q$11,""))</f>
        <v/>
      </c>
    </row>
    <row r="4093" spans="1:10" ht="24.75" customHeight="1" x14ac:dyDescent="0.25">
      <c r="A4093" s="100"/>
      <c r="B4093" s="100"/>
      <c r="C4093" s="100"/>
      <c r="D4093" s="105" t="str">
        <f>IF(OR(Historique!$B4093="",Historique!$C4093=""),"",IF(IFERROR(COUNTIF(INDEX(Données!$E$2:$Z$100,0,MATCH(Historique!$B4093,Données!$E$1:$Z$1,0)),Historique!$C4093),0)&gt;0,"OK","⚠ ERREUR"))</f>
        <v/>
      </c>
      <c r="F4093" s="148" t="b">
        <v>0</v>
      </c>
      <c r="J4093" s="2" t="str">
        <f>IF(B4093="","",_xlfn.XLOOKUP(B4093,Données!$P$2:$P$11,Données!$Q$2:$Q$11,""))</f>
        <v/>
      </c>
    </row>
    <row r="4094" spans="1:10" ht="24.75" customHeight="1" x14ac:dyDescent="0.25">
      <c r="A4094" s="100"/>
      <c r="B4094" s="100"/>
      <c r="C4094" s="100"/>
      <c r="D4094" s="105" t="str">
        <f>IF(OR(Historique!$B4094="",Historique!$C4094=""),"",IF(IFERROR(COUNTIF(INDEX(Données!$E$2:$Z$100,0,MATCH(Historique!$B4094,Données!$E$1:$Z$1,0)),Historique!$C4094),0)&gt;0,"OK","⚠ ERREUR"))</f>
        <v/>
      </c>
      <c r="F4094" s="148" t="b">
        <v>0</v>
      </c>
      <c r="J4094" s="2" t="str">
        <f>IF(B4094="","",_xlfn.XLOOKUP(B4094,Données!$P$2:$P$11,Données!$Q$2:$Q$11,""))</f>
        <v/>
      </c>
    </row>
    <row r="4095" spans="1:10" ht="24.75" customHeight="1" x14ac:dyDescent="0.25">
      <c r="A4095" s="100"/>
      <c r="B4095" s="100"/>
      <c r="C4095" s="100"/>
      <c r="D4095" s="105" t="str">
        <f>IF(OR(Historique!$B4095="",Historique!$C4095=""),"",IF(IFERROR(COUNTIF(INDEX(Données!$E$2:$Z$100,0,MATCH(Historique!$B4095,Données!$E$1:$Z$1,0)),Historique!$C4095),0)&gt;0,"OK","⚠ ERREUR"))</f>
        <v/>
      </c>
      <c r="F4095" s="148" t="b">
        <v>0</v>
      </c>
      <c r="J4095" s="2" t="str">
        <f>IF(B4095="","",_xlfn.XLOOKUP(B4095,Données!$P$2:$P$11,Données!$Q$2:$Q$11,""))</f>
        <v/>
      </c>
    </row>
    <row r="4096" spans="1:10" ht="24.75" customHeight="1" x14ac:dyDescent="0.25">
      <c r="A4096" s="100"/>
      <c r="B4096" s="100"/>
      <c r="C4096" s="100"/>
      <c r="D4096" s="105" t="str">
        <f>IF(OR(Historique!$B4096="",Historique!$C4096=""),"",IF(IFERROR(COUNTIF(INDEX(Données!$E$2:$Z$100,0,MATCH(Historique!$B4096,Données!$E$1:$Z$1,0)),Historique!$C4096),0)&gt;0,"OK","⚠ ERREUR"))</f>
        <v/>
      </c>
      <c r="F4096" s="148" t="b">
        <v>0</v>
      </c>
      <c r="J4096" s="2" t="str">
        <f>IF(B4096="","",_xlfn.XLOOKUP(B4096,Données!$P$2:$P$11,Données!$Q$2:$Q$11,""))</f>
        <v/>
      </c>
    </row>
    <row r="4097" spans="1:10" ht="24.75" customHeight="1" x14ac:dyDescent="0.25">
      <c r="A4097" s="100"/>
      <c r="B4097" s="100"/>
      <c r="C4097" s="100"/>
      <c r="D4097" s="105" t="str">
        <f>IF(OR(Historique!$B4097="",Historique!$C4097=""),"",IF(IFERROR(COUNTIF(INDEX(Données!$E$2:$Z$100,0,MATCH(Historique!$B4097,Données!$E$1:$Z$1,0)),Historique!$C4097),0)&gt;0,"OK","⚠ ERREUR"))</f>
        <v/>
      </c>
      <c r="F4097" s="148" t="b">
        <v>0</v>
      </c>
      <c r="J4097" s="2" t="str">
        <f>IF(B4097="","",_xlfn.XLOOKUP(B4097,Données!$P$2:$P$11,Données!$Q$2:$Q$11,""))</f>
        <v/>
      </c>
    </row>
    <row r="4098" spans="1:10" ht="24.75" customHeight="1" x14ac:dyDescent="0.25">
      <c r="A4098" s="100"/>
      <c r="B4098" s="100"/>
      <c r="C4098" s="100"/>
      <c r="D4098" s="105" t="str">
        <f>IF(OR(Historique!$B4098="",Historique!$C4098=""),"",IF(IFERROR(COUNTIF(INDEX(Données!$E$2:$Z$100,0,MATCH(Historique!$B4098,Données!$E$1:$Z$1,0)),Historique!$C4098),0)&gt;0,"OK","⚠ ERREUR"))</f>
        <v/>
      </c>
      <c r="F4098" s="148" t="b">
        <v>0</v>
      </c>
      <c r="J4098" s="2" t="str">
        <f>IF(B4098="","",_xlfn.XLOOKUP(B4098,Données!$P$2:$P$11,Données!$Q$2:$Q$11,""))</f>
        <v/>
      </c>
    </row>
    <row r="4099" spans="1:10" ht="24.75" customHeight="1" x14ac:dyDescent="0.25">
      <c r="A4099" s="100"/>
      <c r="B4099" s="100"/>
      <c r="C4099" s="100"/>
      <c r="D4099" s="105" t="str">
        <f>IF(OR(Historique!$B4099="",Historique!$C4099=""),"",IF(IFERROR(COUNTIF(INDEX(Données!$E$2:$Z$100,0,MATCH(Historique!$B4099,Données!$E$1:$Z$1,0)),Historique!$C4099),0)&gt;0,"OK","⚠ ERREUR"))</f>
        <v/>
      </c>
      <c r="F4099" s="148" t="b">
        <v>0</v>
      </c>
      <c r="J4099" s="2" t="str">
        <f>IF(B4099="","",_xlfn.XLOOKUP(B4099,Données!$P$2:$P$11,Données!$Q$2:$Q$11,""))</f>
        <v/>
      </c>
    </row>
    <row r="4100" spans="1:10" ht="24.75" customHeight="1" x14ac:dyDescent="0.25">
      <c r="A4100" s="100"/>
      <c r="B4100" s="100"/>
      <c r="C4100" s="100"/>
      <c r="D4100" s="105" t="str">
        <f>IF(OR(Historique!$B4100="",Historique!$C4100=""),"",IF(IFERROR(COUNTIF(INDEX(Données!$E$2:$Z$100,0,MATCH(Historique!$B4100,Données!$E$1:$Z$1,0)),Historique!$C4100),0)&gt;0,"OK","⚠ ERREUR"))</f>
        <v/>
      </c>
      <c r="F4100" s="148" t="b">
        <v>0</v>
      </c>
      <c r="J4100" s="2" t="str">
        <f>IF(B4100="","",_xlfn.XLOOKUP(B4100,Données!$P$2:$P$11,Données!$Q$2:$Q$11,""))</f>
        <v/>
      </c>
    </row>
    <row r="4101" spans="1:10" ht="24.75" customHeight="1" x14ac:dyDescent="0.25">
      <c r="A4101" s="100"/>
      <c r="B4101" s="100"/>
      <c r="C4101" s="100"/>
      <c r="D4101" s="105" t="str">
        <f>IF(OR(Historique!$B4101="",Historique!$C4101=""),"",IF(IFERROR(COUNTIF(INDEX(Données!$E$2:$Z$100,0,MATCH(Historique!$B4101,Données!$E$1:$Z$1,0)),Historique!$C4101),0)&gt;0,"OK","⚠ ERREUR"))</f>
        <v/>
      </c>
      <c r="F4101" s="148" t="b">
        <v>0</v>
      </c>
      <c r="J4101" s="2" t="str">
        <f>IF(B4101="","",_xlfn.XLOOKUP(B4101,Données!$P$2:$P$11,Données!$Q$2:$Q$11,""))</f>
        <v/>
      </c>
    </row>
    <row r="4102" spans="1:10" ht="24.75" customHeight="1" x14ac:dyDescent="0.25">
      <c r="A4102" s="100"/>
      <c r="B4102" s="100"/>
      <c r="C4102" s="100"/>
      <c r="D4102" s="105" t="str">
        <f>IF(OR(Historique!$B4102="",Historique!$C4102=""),"",IF(IFERROR(COUNTIF(INDEX(Données!$E$2:$Z$100,0,MATCH(Historique!$B4102,Données!$E$1:$Z$1,0)),Historique!$C4102),0)&gt;0,"OK","⚠ ERREUR"))</f>
        <v/>
      </c>
      <c r="F4102" s="148" t="b">
        <v>0</v>
      </c>
      <c r="J4102" s="2" t="str">
        <f>IF(B4102="","",_xlfn.XLOOKUP(B4102,Données!$P$2:$P$11,Données!$Q$2:$Q$11,""))</f>
        <v/>
      </c>
    </row>
    <row r="4103" spans="1:10" ht="24.75" customHeight="1" x14ac:dyDescent="0.25">
      <c r="A4103" s="100"/>
      <c r="B4103" s="100"/>
      <c r="C4103" s="100"/>
      <c r="D4103" s="105" t="str">
        <f>IF(OR(Historique!$B4103="",Historique!$C4103=""),"",IF(IFERROR(COUNTIF(INDEX(Données!$E$2:$Z$100,0,MATCH(Historique!$B4103,Données!$E$1:$Z$1,0)),Historique!$C4103),0)&gt;0,"OK","⚠ ERREUR"))</f>
        <v/>
      </c>
      <c r="F4103" s="148" t="b">
        <v>0</v>
      </c>
      <c r="J4103" s="2" t="str">
        <f>IF(B4103="","",_xlfn.XLOOKUP(B4103,Données!$P$2:$P$11,Données!$Q$2:$Q$11,""))</f>
        <v/>
      </c>
    </row>
    <row r="4104" spans="1:10" ht="24.75" customHeight="1" x14ac:dyDescent="0.25">
      <c r="A4104" s="100"/>
      <c r="B4104" s="100"/>
      <c r="C4104" s="100"/>
      <c r="D4104" s="105" t="str">
        <f>IF(OR(Historique!$B4104="",Historique!$C4104=""),"",IF(IFERROR(COUNTIF(INDEX(Données!$E$2:$Z$100,0,MATCH(Historique!$B4104,Données!$E$1:$Z$1,0)),Historique!$C4104),0)&gt;0,"OK","⚠ ERREUR"))</f>
        <v/>
      </c>
      <c r="F4104" s="148" t="b">
        <v>0</v>
      </c>
      <c r="J4104" s="2" t="str">
        <f>IF(B4104="","",_xlfn.XLOOKUP(B4104,Données!$P$2:$P$11,Données!$Q$2:$Q$11,""))</f>
        <v/>
      </c>
    </row>
    <row r="4105" spans="1:10" ht="24.75" customHeight="1" x14ac:dyDescent="0.25">
      <c r="A4105" s="100"/>
      <c r="B4105" s="100"/>
      <c r="C4105" s="100"/>
      <c r="D4105" s="105" t="str">
        <f>IF(OR(Historique!$B4105="",Historique!$C4105=""),"",IF(IFERROR(COUNTIF(INDEX(Données!$E$2:$Z$100,0,MATCH(Historique!$B4105,Données!$E$1:$Z$1,0)),Historique!$C4105),0)&gt;0,"OK","⚠ ERREUR"))</f>
        <v/>
      </c>
      <c r="F4105" s="148" t="b">
        <v>0</v>
      </c>
      <c r="J4105" s="2" t="str">
        <f>IF(B4105="","",_xlfn.XLOOKUP(B4105,Données!$P$2:$P$11,Données!$Q$2:$Q$11,""))</f>
        <v/>
      </c>
    </row>
    <row r="4106" spans="1:10" ht="24.75" customHeight="1" x14ac:dyDescent="0.25">
      <c r="A4106" s="100"/>
      <c r="B4106" s="100"/>
      <c r="C4106" s="100"/>
      <c r="D4106" s="105" t="str">
        <f>IF(OR(Historique!$B4106="",Historique!$C4106=""),"",IF(IFERROR(COUNTIF(INDEX(Données!$E$2:$Z$100,0,MATCH(Historique!$B4106,Données!$E$1:$Z$1,0)),Historique!$C4106),0)&gt;0,"OK","⚠ ERREUR"))</f>
        <v/>
      </c>
      <c r="F4106" s="148" t="b">
        <v>0</v>
      </c>
      <c r="J4106" s="2" t="str">
        <f>IF(B4106="","",_xlfn.XLOOKUP(B4106,Données!$P$2:$P$11,Données!$Q$2:$Q$11,""))</f>
        <v/>
      </c>
    </row>
    <row r="4107" spans="1:10" ht="24.75" customHeight="1" x14ac:dyDescent="0.25">
      <c r="A4107" s="100"/>
      <c r="B4107" s="100"/>
      <c r="C4107" s="100"/>
      <c r="D4107" s="105" t="str">
        <f>IF(OR(Historique!$B4107="",Historique!$C4107=""),"",IF(IFERROR(COUNTIF(INDEX(Données!$E$2:$Z$100,0,MATCH(Historique!$B4107,Données!$E$1:$Z$1,0)),Historique!$C4107),0)&gt;0,"OK","⚠ ERREUR"))</f>
        <v/>
      </c>
      <c r="F4107" s="148" t="b">
        <v>0</v>
      </c>
      <c r="J4107" s="2" t="str">
        <f>IF(B4107="","",_xlfn.XLOOKUP(B4107,Données!$P$2:$P$11,Données!$Q$2:$Q$11,""))</f>
        <v/>
      </c>
    </row>
    <row r="4108" spans="1:10" ht="24.75" customHeight="1" x14ac:dyDescent="0.25">
      <c r="A4108" s="100"/>
      <c r="B4108" s="100"/>
      <c r="C4108" s="100"/>
      <c r="D4108" s="105" t="str">
        <f>IF(OR(Historique!$B4108="",Historique!$C4108=""),"",IF(IFERROR(COUNTIF(INDEX(Données!$E$2:$Z$100,0,MATCH(Historique!$B4108,Données!$E$1:$Z$1,0)),Historique!$C4108),0)&gt;0,"OK","⚠ ERREUR"))</f>
        <v/>
      </c>
      <c r="F4108" s="148" t="b">
        <v>0</v>
      </c>
      <c r="J4108" s="2" t="str">
        <f>IF(B4108="","",_xlfn.XLOOKUP(B4108,Données!$P$2:$P$11,Données!$Q$2:$Q$11,""))</f>
        <v/>
      </c>
    </row>
    <row r="4109" spans="1:10" ht="24.75" customHeight="1" x14ac:dyDescent="0.25">
      <c r="A4109" s="100"/>
      <c r="B4109" s="100"/>
      <c r="C4109" s="100"/>
      <c r="D4109" s="105" t="str">
        <f>IF(OR(Historique!$B4109="",Historique!$C4109=""),"",IF(IFERROR(COUNTIF(INDEX(Données!$E$2:$Z$100,0,MATCH(Historique!$B4109,Données!$E$1:$Z$1,0)),Historique!$C4109),0)&gt;0,"OK","⚠ ERREUR"))</f>
        <v/>
      </c>
      <c r="F4109" s="148" t="b">
        <v>0</v>
      </c>
      <c r="J4109" s="2" t="str">
        <f>IF(B4109="","",_xlfn.XLOOKUP(B4109,Données!$P$2:$P$11,Données!$Q$2:$Q$11,""))</f>
        <v/>
      </c>
    </row>
    <row r="4110" spans="1:10" ht="24.75" customHeight="1" x14ac:dyDescent="0.25">
      <c r="A4110" s="100"/>
      <c r="B4110" s="100"/>
      <c r="C4110" s="100"/>
      <c r="D4110" s="105" t="str">
        <f>IF(OR(Historique!$B4110="",Historique!$C4110=""),"",IF(IFERROR(COUNTIF(INDEX(Données!$E$2:$Z$100,0,MATCH(Historique!$B4110,Données!$E$1:$Z$1,0)),Historique!$C4110),0)&gt;0,"OK","⚠ ERREUR"))</f>
        <v/>
      </c>
      <c r="F4110" s="148" t="b">
        <v>0</v>
      </c>
      <c r="J4110" s="2" t="str">
        <f>IF(B4110="","",_xlfn.XLOOKUP(B4110,Données!$P$2:$P$11,Données!$Q$2:$Q$11,""))</f>
        <v/>
      </c>
    </row>
    <row r="4111" spans="1:10" ht="24.75" customHeight="1" x14ac:dyDescent="0.25">
      <c r="A4111" s="100"/>
      <c r="B4111" s="100"/>
      <c r="C4111" s="100"/>
      <c r="D4111" s="105" t="str">
        <f>IF(OR(Historique!$B4111="",Historique!$C4111=""),"",IF(IFERROR(COUNTIF(INDEX(Données!$E$2:$Z$100,0,MATCH(Historique!$B4111,Données!$E$1:$Z$1,0)),Historique!$C4111),0)&gt;0,"OK","⚠ ERREUR"))</f>
        <v/>
      </c>
      <c r="F4111" s="148" t="b">
        <v>0</v>
      </c>
      <c r="J4111" s="2" t="str">
        <f>IF(B4111="","",_xlfn.XLOOKUP(B4111,Données!$P$2:$P$11,Données!$Q$2:$Q$11,""))</f>
        <v/>
      </c>
    </row>
    <row r="4112" spans="1:10" ht="24.75" customHeight="1" x14ac:dyDescent="0.25">
      <c r="A4112" s="100"/>
      <c r="B4112" s="100"/>
      <c r="C4112" s="100"/>
      <c r="D4112" s="105" t="str">
        <f>IF(OR(Historique!$B4112="",Historique!$C4112=""),"",IF(IFERROR(COUNTIF(INDEX(Données!$E$2:$Z$100,0,MATCH(Historique!$B4112,Données!$E$1:$Z$1,0)),Historique!$C4112),0)&gt;0,"OK","⚠ ERREUR"))</f>
        <v/>
      </c>
      <c r="F4112" s="148" t="b">
        <v>0</v>
      </c>
      <c r="J4112" s="2" t="str">
        <f>IF(B4112="","",_xlfn.XLOOKUP(B4112,Données!$P$2:$P$11,Données!$Q$2:$Q$11,""))</f>
        <v/>
      </c>
    </row>
    <row r="4113" spans="1:10" ht="24.75" customHeight="1" x14ac:dyDescent="0.25">
      <c r="A4113" s="100"/>
      <c r="B4113" s="100"/>
      <c r="C4113" s="100"/>
      <c r="D4113" s="105" t="str">
        <f>IF(OR(Historique!$B4113="",Historique!$C4113=""),"",IF(IFERROR(COUNTIF(INDEX(Données!$E$2:$Z$100,0,MATCH(Historique!$B4113,Données!$E$1:$Z$1,0)),Historique!$C4113),0)&gt;0,"OK","⚠ ERREUR"))</f>
        <v/>
      </c>
      <c r="F4113" s="148" t="b">
        <v>0</v>
      </c>
      <c r="J4113" s="2" t="str">
        <f>IF(B4113="","",_xlfn.XLOOKUP(B4113,Données!$P$2:$P$11,Données!$Q$2:$Q$11,""))</f>
        <v/>
      </c>
    </row>
    <row r="4114" spans="1:10" ht="24.75" customHeight="1" x14ac:dyDescent="0.25">
      <c r="A4114" s="100"/>
      <c r="B4114" s="100"/>
      <c r="C4114" s="100"/>
      <c r="D4114" s="105" t="str">
        <f>IF(OR(Historique!$B4114="",Historique!$C4114=""),"",IF(IFERROR(COUNTIF(INDEX(Données!$E$2:$Z$100,0,MATCH(Historique!$B4114,Données!$E$1:$Z$1,0)),Historique!$C4114),0)&gt;0,"OK","⚠ ERREUR"))</f>
        <v/>
      </c>
      <c r="F4114" s="148" t="b">
        <v>0</v>
      </c>
      <c r="J4114" s="2" t="str">
        <f>IF(B4114="","",_xlfn.XLOOKUP(B4114,Données!$P$2:$P$11,Données!$Q$2:$Q$11,""))</f>
        <v/>
      </c>
    </row>
    <row r="4115" spans="1:10" ht="24.75" customHeight="1" x14ac:dyDescent="0.25">
      <c r="A4115" s="100"/>
      <c r="B4115" s="100"/>
      <c r="C4115" s="100"/>
      <c r="D4115" s="105" t="str">
        <f>IF(OR(Historique!$B4115="",Historique!$C4115=""),"",IF(IFERROR(COUNTIF(INDEX(Données!$E$2:$Z$100,0,MATCH(Historique!$B4115,Données!$E$1:$Z$1,0)),Historique!$C4115),0)&gt;0,"OK","⚠ ERREUR"))</f>
        <v/>
      </c>
      <c r="F4115" s="148" t="b">
        <v>0</v>
      </c>
      <c r="J4115" s="2" t="str">
        <f>IF(B4115="","",_xlfn.XLOOKUP(B4115,Données!$P$2:$P$11,Données!$Q$2:$Q$11,""))</f>
        <v/>
      </c>
    </row>
    <row r="4116" spans="1:10" ht="24.75" customHeight="1" x14ac:dyDescent="0.25">
      <c r="A4116" s="100"/>
      <c r="B4116" s="100"/>
      <c r="C4116" s="100"/>
      <c r="D4116" s="105" t="str">
        <f>IF(OR(Historique!$B4116="",Historique!$C4116=""),"",IF(IFERROR(COUNTIF(INDEX(Données!$E$2:$Z$100,0,MATCH(Historique!$B4116,Données!$E$1:$Z$1,0)),Historique!$C4116),0)&gt;0,"OK","⚠ ERREUR"))</f>
        <v/>
      </c>
      <c r="F4116" s="148" t="b">
        <v>0</v>
      </c>
      <c r="J4116" s="2" t="str">
        <f>IF(B4116="","",_xlfn.XLOOKUP(B4116,Données!$P$2:$P$11,Données!$Q$2:$Q$11,""))</f>
        <v/>
      </c>
    </row>
    <row r="4117" spans="1:10" ht="24.75" customHeight="1" x14ac:dyDescent="0.25">
      <c r="A4117" s="100"/>
      <c r="B4117" s="100"/>
      <c r="C4117" s="100"/>
      <c r="D4117" s="105" t="str">
        <f>IF(OR(Historique!$B4117="",Historique!$C4117=""),"",IF(IFERROR(COUNTIF(INDEX(Données!$E$2:$Z$100,0,MATCH(Historique!$B4117,Données!$E$1:$Z$1,0)),Historique!$C4117),0)&gt;0,"OK","⚠ ERREUR"))</f>
        <v/>
      </c>
      <c r="F4117" s="148" t="b">
        <v>0</v>
      </c>
      <c r="J4117" s="2" t="str">
        <f>IF(B4117="","",_xlfn.XLOOKUP(B4117,Données!$P$2:$P$11,Données!$Q$2:$Q$11,""))</f>
        <v/>
      </c>
    </row>
    <row r="4118" spans="1:10" ht="24.75" customHeight="1" x14ac:dyDescent="0.25">
      <c r="A4118" s="100"/>
      <c r="B4118" s="100"/>
      <c r="C4118" s="100"/>
      <c r="D4118" s="105" t="str">
        <f>IF(OR(Historique!$B4118="",Historique!$C4118=""),"",IF(IFERROR(COUNTIF(INDEX(Données!$E$2:$Z$100,0,MATCH(Historique!$B4118,Données!$E$1:$Z$1,0)),Historique!$C4118),0)&gt;0,"OK","⚠ ERREUR"))</f>
        <v/>
      </c>
      <c r="F4118" s="148" t="b">
        <v>0</v>
      </c>
      <c r="J4118" s="2" t="str">
        <f>IF(B4118="","",_xlfn.XLOOKUP(B4118,Données!$P$2:$P$11,Données!$Q$2:$Q$11,""))</f>
        <v/>
      </c>
    </row>
    <row r="4119" spans="1:10" ht="24.75" customHeight="1" x14ac:dyDescent="0.25">
      <c r="A4119" s="100"/>
      <c r="B4119" s="100"/>
      <c r="C4119" s="100"/>
      <c r="D4119" s="105" t="str">
        <f>IF(OR(Historique!$B4119="",Historique!$C4119=""),"",IF(IFERROR(COUNTIF(INDEX(Données!$E$2:$Z$100,0,MATCH(Historique!$B4119,Données!$E$1:$Z$1,0)),Historique!$C4119),0)&gt;0,"OK","⚠ ERREUR"))</f>
        <v/>
      </c>
      <c r="F4119" s="148" t="b">
        <v>0</v>
      </c>
      <c r="J4119" s="2" t="str">
        <f>IF(B4119="","",_xlfn.XLOOKUP(B4119,Données!$P$2:$P$11,Données!$Q$2:$Q$11,""))</f>
        <v/>
      </c>
    </row>
    <row r="4120" spans="1:10" ht="24.75" customHeight="1" x14ac:dyDescent="0.25">
      <c r="A4120" s="100"/>
      <c r="B4120" s="100"/>
      <c r="C4120" s="100"/>
      <c r="D4120" s="105" t="str">
        <f>IF(OR(Historique!$B4120="",Historique!$C4120=""),"",IF(IFERROR(COUNTIF(INDEX(Données!$E$2:$Z$100,0,MATCH(Historique!$B4120,Données!$E$1:$Z$1,0)),Historique!$C4120),0)&gt;0,"OK","⚠ ERREUR"))</f>
        <v/>
      </c>
      <c r="F4120" s="148" t="b">
        <v>0</v>
      </c>
      <c r="J4120" s="2" t="str">
        <f>IF(B4120="","",_xlfn.XLOOKUP(B4120,Données!$P$2:$P$11,Données!$Q$2:$Q$11,""))</f>
        <v/>
      </c>
    </row>
    <row r="4121" spans="1:10" ht="24.75" customHeight="1" x14ac:dyDescent="0.25">
      <c r="A4121" s="100"/>
      <c r="B4121" s="100"/>
      <c r="C4121" s="100"/>
      <c r="D4121" s="105" t="str">
        <f>IF(OR(Historique!$B4121="",Historique!$C4121=""),"",IF(IFERROR(COUNTIF(INDEX(Données!$E$2:$Z$100,0,MATCH(Historique!$B4121,Données!$E$1:$Z$1,0)),Historique!$C4121),0)&gt;0,"OK","⚠ ERREUR"))</f>
        <v/>
      </c>
      <c r="F4121" s="148" t="b">
        <v>0</v>
      </c>
      <c r="J4121" s="2" t="str">
        <f>IF(B4121="","",_xlfn.XLOOKUP(B4121,Données!$P$2:$P$11,Données!$Q$2:$Q$11,""))</f>
        <v/>
      </c>
    </row>
    <row r="4122" spans="1:10" ht="24.75" customHeight="1" x14ac:dyDescent="0.25">
      <c r="A4122" s="100"/>
      <c r="B4122" s="100"/>
      <c r="C4122" s="100"/>
      <c r="D4122" s="105" t="str">
        <f>IF(OR(Historique!$B4122="",Historique!$C4122=""),"",IF(IFERROR(COUNTIF(INDEX(Données!$E$2:$Z$100,0,MATCH(Historique!$B4122,Données!$E$1:$Z$1,0)),Historique!$C4122),0)&gt;0,"OK","⚠ ERREUR"))</f>
        <v/>
      </c>
      <c r="F4122" s="148" t="b">
        <v>0</v>
      </c>
      <c r="J4122" s="2" t="str">
        <f>IF(B4122="","",_xlfn.XLOOKUP(B4122,Données!$P$2:$P$11,Données!$Q$2:$Q$11,""))</f>
        <v/>
      </c>
    </row>
    <row r="4123" spans="1:10" ht="24.75" customHeight="1" x14ac:dyDescent="0.25">
      <c r="A4123" s="100"/>
      <c r="B4123" s="100"/>
      <c r="C4123" s="100"/>
      <c r="D4123" s="105" t="str">
        <f>IF(OR(Historique!$B4123="",Historique!$C4123=""),"",IF(IFERROR(COUNTIF(INDEX(Données!$E$2:$Z$100,0,MATCH(Historique!$B4123,Données!$E$1:$Z$1,0)),Historique!$C4123),0)&gt;0,"OK","⚠ ERREUR"))</f>
        <v/>
      </c>
      <c r="F4123" s="148" t="b">
        <v>0</v>
      </c>
      <c r="J4123" s="2" t="str">
        <f>IF(B4123="","",_xlfn.XLOOKUP(B4123,Données!$P$2:$P$11,Données!$Q$2:$Q$11,""))</f>
        <v/>
      </c>
    </row>
    <row r="4124" spans="1:10" ht="24.75" customHeight="1" x14ac:dyDescent="0.25">
      <c r="A4124" s="100"/>
      <c r="B4124" s="100"/>
      <c r="C4124" s="100"/>
      <c r="D4124" s="105" t="str">
        <f>IF(OR(Historique!$B4124="",Historique!$C4124=""),"",IF(IFERROR(COUNTIF(INDEX(Données!$E$2:$Z$100,0,MATCH(Historique!$B4124,Données!$E$1:$Z$1,0)),Historique!$C4124),0)&gt;0,"OK","⚠ ERREUR"))</f>
        <v/>
      </c>
      <c r="F4124" s="148" t="b">
        <v>0</v>
      </c>
      <c r="J4124" s="2" t="str">
        <f>IF(B4124="","",_xlfn.XLOOKUP(B4124,Données!$P$2:$P$11,Données!$Q$2:$Q$11,""))</f>
        <v/>
      </c>
    </row>
    <row r="4125" spans="1:10" ht="24.75" customHeight="1" x14ac:dyDescent="0.25">
      <c r="A4125" s="100"/>
      <c r="B4125" s="100"/>
      <c r="C4125" s="100"/>
      <c r="D4125" s="105" t="str">
        <f>IF(OR(Historique!$B4125="",Historique!$C4125=""),"",IF(IFERROR(COUNTIF(INDEX(Données!$E$2:$Z$100,0,MATCH(Historique!$B4125,Données!$E$1:$Z$1,0)),Historique!$C4125),0)&gt;0,"OK","⚠ ERREUR"))</f>
        <v/>
      </c>
      <c r="F4125" s="148" t="b">
        <v>0</v>
      </c>
      <c r="J4125" s="2" t="str">
        <f>IF(B4125="","",_xlfn.XLOOKUP(B4125,Données!$P$2:$P$11,Données!$Q$2:$Q$11,""))</f>
        <v/>
      </c>
    </row>
    <row r="4126" spans="1:10" ht="24.75" customHeight="1" x14ac:dyDescent="0.25">
      <c r="A4126" s="100"/>
      <c r="B4126" s="100"/>
      <c r="C4126" s="100"/>
      <c r="D4126" s="105" t="str">
        <f>IF(OR(Historique!$B4126="",Historique!$C4126=""),"",IF(IFERROR(COUNTIF(INDEX(Données!$E$2:$Z$100,0,MATCH(Historique!$B4126,Données!$E$1:$Z$1,0)),Historique!$C4126),0)&gt;0,"OK","⚠ ERREUR"))</f>
        <v/>
      </c>
      <c r="F4126" s="148" t="b">
        <v>0</v>
      </c>
      <c r="J4126" s="2" t="str">
        <f>IF(B4126="","",_xlfn.XLOOKUP(B4126,Données!$P$2:$P$11,Données!$Q$2:$Q$11,""))</f>
        <v/>
      </c>
    </row>
    <row r="4127" spans="1:10" ht="24.75" customHeight="1" x14ac:dyDescent="0.25">
      <c r="A4127" s="100"/>
      <c r="B4127" s="100"/>
      <c r="C4127" s="100"/>
      <c r="D4127" s="105" t="str">
        <f>IF(OR(Historique!$B4127="",Historique!$C4127=""),"",IF(IFERROR(COUNTIF(INDEX(Données!$E$2:$Z$100,0,MATCH(Historique!$B4127,Données!$E$1:$Z$1,0)),Historique!$C4127),0)&gt;0,"OK","⚠ ERREUR"))</f>
        <v/>
      </c>
      <c r="F4127" s="148" t="b">
        <v>0</v>
      </c>
      <c r="J4127" s="2" t="str">
        <f>IF(B4127="","",_xlfn.XLOOKUP(B4127,Données!$P$2:$P$11,Données!$Q$2:$Q$11,""))</f>
        <v/>
      </c>
    </row>
    <row r="4128" spans="1:10" ht="24.75" customHeight="1" x14ac:dyDescent="0.25">
      <c r="A4128" s="100"/>
      <c r="B4128" s="100"/>
      <c r="C4128" s="100"/>
      <c r="D4128" s="105" t="str">
        <f>IF(OR(Historique!$B4128="",Historique!$C4128=""),"",IF(IFERROR(COUNTIF(INDEX(Données!$E$2:$Z$100,0,MATCH(Historique!$B4128,Données!$E$1:$Z$1,0)),Historique!$C4128),0)&gt;0,"OK","⚠ ERREUR"))</f>
        <v/>
      </c>
      <c r="F4128" s="148" t="b">
        <v>0</v>
      </c>
      <c r="J4128" s="2" t="str">
        <f>IF(B4128="","",_xlfn.XLOOKUP(B4128,Données!$P$2:$P$11,Données!$Q$2:$Q$11,""))</f>
        <v/>
      </c>
    </row>
    <row r="4129" spans="1:10" ht="24.75" customHeight="1" x14ac:dyDescent="0.25">
      <c r="A4129" s="100"/>
      <c r="B4129" s="100"/>
      <c r="C4129" s="100"/>
      <c r="D4129" s="105" t="str">
        <f>IF(OR(Historique!$B4129="",Historique!$C4129=""),"",IF(IFERROR(COUNTIF(INDEX(Données!$E$2:$Z$100,0,MATCH(Historique!$B4129,Données!$E$1:$Z$1,0)),Historique!$C4129),0)&gt;0,"OK","⚠ ERREUR"))</f>
        <v/>
      </c>
      <c r="F4129" s="148" t="b">
        <v>0</v>
      </c>
      <c r="J4129" s="2" t="str">
        <f>IF(B4129="","",_xlfn.XLOOKUP(B4129,Données!$P$2:$P$11,Données!$Q$2:$Q$11,""))</f>
        <v/>
      </c>
    </row>
    <row r="4130" spans="1:10" ht="24.75" customHeight="1" x14ac:dyDescent="0.25">
      <c r="A4130" s="100"/>
      <c r="B4130" s="100"/>
      <c r="C4130" s="100"/>
      <c r="D4130" s="105" t="str">
        <f>IF(OR(Historique!$B4130="",Historique!$C4130=""),"",IF(IFERROR(COUNTIF(INDEX(Données!$E$2:$Z$100,0,MATCH(Historique!$B4130,Données!$E$1:$Z$1,0)),Historique!$C4130),0)&gt;0,"OK","⚠ ERREUR"))</f>
        <v/>
      </c>
      <c r="F4130" s="148" t="b">
        <v>0</v>
      </c>
      <c r="J4130" s="2" t="str">
        <f>IF(B4130="","",_xlfn.XLOOKUP(B4130,Données!$P$2:$P$11,Données!$Q$2:$Q$11,""))</f>
        <v/>
      </c>
    </row>
    <row r="4131" spans="1:10" ht="24.75" customHeight="1" x14ac:dyDescent="0.25">
      <c r="A4131" s="100"/>
      <c r="B4131" s="100"/>
      <c r="C4131" s="100"/>
      <c r="D4131" s="105" t="str">
        <f>IF(OR(Historique!$B4131="",Historique!$C4131=""),"",IF(IFERROR(COUNTIF(INDEX(Données!$E$2:$Z$100,0,MATCH(Historique!$B4131,Données!$E$1:$Z$1,0)),Historique!$C4131),0)&gt;0,"OK","⚠ ERREUR"))</f>
        <v/>
      </c>
      <c r="F4131" s="148" t="b">
        <v>0</v>
      </c>
      <c r="J4131" s="2" t="str">
        <f>IF(B4131="","",_xlfn.XLOOKUP(B4131,Données!$P$2:$P$11,Données!$Q$2:$Q$11,""))</f>
        <v/>
      </c>
    </row>
    <row r="4132" spans="1:10" ht="24.75" customHeight="1" x14ac:dyDescent="0.25">
      <c r="A4132" s="100"/>
      <c r="B4132" s="100"/>
      <c r="C4132" s="100"/>
      <c r="D4132" s="105" t="str">
        <f>IF(OR(Historique!$B4132="",Historique!$C4132=""),"",IF(IFERROR(COUNTIF(INDEX(Données!$E$2:$Z$100,0,MATCH(Historique!$B4132,Données!$E$1:$Z$1,0)),Historique!$C4132),0)&gt;0,"OK","⚠ ERREUR"))</f>
        <v/>
      </c>
      <c r="F4132" s="148" t="b">
        <v>0</v>
      </c>
      <c r="J4132" s="2" t="str">
        <f>IF(B4132="","",_xlfn.XLOOKUP(B4132,Données!$P$2:$P$11,Données!$Q$2:$Q$11,""))</f>
        <v/>
      </c>
    </row>
    <row r="4133" spans="1:10" ht="24.75" customHeight="1" x14ac:dyDescent="0.25">
      <c r="A4133" s="100"/>
      <c r="B4133" s="100"/>
      <c r="C4133" s="100"/>
      <c r="D4133" s="105" t="str">
        <f>IF(OR(Historique!$B4133="",Historique!$C4133=""),"",IF(IFERROR(COUNTIF(INDEX(Données!$E$2:$Z$100,0,MATCH(Historique!$B4133,Données!$E$1:$Z$1,0)),Historique!$C4133),0)&gt;0,"OK","⚠ ERREUR"))</f>
        <v/>
      </c>
      <c r="F4133" s="148" t="b">
        <v>0</v>
      </c>
      <c r="J4133" s="2" t="str">
        <f>IF(B4133="","",_xlfn.XLOOKUP(B4133,Données!$P$2:$P$11,Données!$Q$2:$Q$11,""))</f>
        <v/>
      </c>
    </row>
    <row r="4134" spans="1:10" ht="24.75" customHeight="1" x14ac:dyDescent="0.25">
      <c r="A4134" s="100"/>
      <c r="B4134" s="100"/>
      <c r="C4134" s="100"/>
      <c r="D4134" s="105" t="str">
        <f>IF(OR(Historique!$B4134="",Historique!$C4134=""),"",IF(IFERROR(COUNTIF(INDEX(Données!$E$2:$Z$100,0,MATCH(Historique!$B4134,Données!$E$1:$Z$1,0)),Historique!$C4134),0)&gt;0,"OK","⚠ ERREUR"))</f>
        <v/>
      </c>
      <c r="F4134" s="148" t="b">
        <v>0</v>
      </c>
      <c r="J4134" s="2" t="str">
        <f>IF(B4134="","",_xlfn.XLOOKUP(B4134,Données!$P$2:$P$11,Données!$Q$2:$Q$11,""))</f>
        <v/>
      </c>
    </row>
    <row r="4135" spans="1:10" ht="24.75" customHeight="1" x14ac:dyDescent="0.25">
      <c r="A4135" s="100"/>
      <c r="B4135" s="100"/>
      <c r="C4135" s="100"/>
      <c r="D4135" s="105" t="str">
        <f>IF(OR(Historique!$B4135="",Historique!$C4135=""),"",IF(IFERROR(COUNTIF(INDEX(Données!$E$2:$Z$100,0,MATCH(Historique!$B4135,Données!$E$1:$Z$1,0)),Historique!$C4135),0)&gt;0,"OK","⚠ ERREUR"))</f>
        <v/>
      </c>
      <c r="F4135" s="148" t="b">
        <v>0</v>
      </c>
      <c r="J4135" s="2" t="str">
        <f>IF(B4135="","",_xlfn.XLOOKUP(B4135,Données!$P$2:$P$11,Données!$Q$2:$Q$11,""))</f>
        <v/>
      </c>
    </row>
    <row r="4136" spans="1:10" ht="24.75" customHeight="1" x14ac:dyDescent="0.25">
      <c r="A4136" s="100"/>
      <c r="B4136" s="100"/>
      <c r="C4136" s="100"/>
      <c r="D4136" s="105" t="str">
        <f>IF(OR(Historique!$B4136="",Historique!$C4136=""),"",IF(IFERROR(COUNTIF(INDEX(Données!$E$2:$Z$100,0,MATCH(Historique!$B4136,Données!$E$1:$Z$1,0)),Historique!$C4136),0)&gt;0,"OK","⚠ ERREUR"))</f>
        <v/>
      </c>
      <c r="F4136" s="148" t="b">
        <v>0</v>
      </c>
      <c r="J4136" s="2" t="str">
        <f>IF(B4136="","",_xlfn.XLOOKUP(B4136,Données!$P$2:$P$11,Données!$Q$2:$Q$11,""))</f>
        <v/>
      </c>
    </row>
    <row r="4137" spans="1:10" ht="24.75" customHeight="1" x14ac:dyDescent="0.25">
      <c r="A4137" s="100"/>
      <c r="B4137" s="100"/>
      <c r="C4137" s="100"/>
      <c r="D4137" s="105" t="str">
        <f>IF(OR(Historique!$B4137="",Historique!$C4137=""),"",IF(IFERROR(COUNTIF(INDEX(Données!$E$2:$Z$100,0,MATCH(Historique!$B4137,Données!$E$1:$Z$1,0)),Historique!$C4137),0)&gt;0,"OK","⚠ ERREUR"))</f>
        <v/>
      </c>
      <c r="F4137" s="148" t="b">
        <v>0</v>
      </c>
      <c r="J4137" s="2" t="str">
        <f>IF(B4137="","",_xlfn.XLOOKUP(B4137,Données!$P$2:$P$11,Données!$Q$2:$Q$11,""))</f>
        <v/>
      </c>
    </row>
    <row r="4138" spans="1:10" ht="24.75" customHeight="1" x14ac:dyDescent="0.25">
      <c r="A4138" s="100"/>
      <c r="B4138" s="100"/>
      <c r="C4138" s="100"/>
      <c r="D4138" s="105" t="str">
        <f>IF(OR(Historique!$B4138="",Historique!$C4138=""),"",IF(IFERROR(COUNTIF(INDEX(Données!$E$2:$Z$100,0,MATCH(Historique!$B4138,Données!$E$1:$Z$1,0)),Historique!$C4138),0)&gt;0,"OK","⚠ ERREUR"))</f>
        <v/>
      </c>
      <c r="F4138" s="148" t="b">
        <v>0</v>
      </c>
      <c r="J4138" s="2" t="str">
        <f>IF(B4138="","",_xlfn.XLOOKUP(B4138,Données!$P$2:$P$11,Données!$Q$2:$Q$11,""))</f>
        <v/>
      </c>
    </row>
    <row r="4139" spans="1:10" ht="24.75" customHeight="1" x14ac:dyDescent="0.25">
      <c r="A4139" s="100"/>
      <c r="B4139" s="100"/>
      <c r="C4139" s="100"/>
      <c r="D4139" s="105" t="str">
        <f>IF(OR(Historique!$B4139="",Historique!$C4139=""),"",IF(IFERROR(COUNTIF(INDEX(Données!$E$2:$Z$100,0,MATCH(Historique!$B4139,Données!$E$1:$Z$1,0)),Historique!$C4139),0)&gt;0,"OK","⚠ ERREUR"))</f>
        <v/>
      </c>
      <c r="F4139" s="148" t="b">
        <v>0</v>
      </c>
      <c r="J4139" s="2" t="str">
        <f>IF(B4139="","",_xlfn.XLOOKUP(B4139,Données!$P$2:$P$11,Données!$Q$2:$Q$11,""))</f>
        <v/>
      </c>
    </row>
    <row r="4140" spans="1:10" ht="24.75" customHeight="1" x14ac:dyDescent="0.25">
      <c r="A4140" s="100"/>
      <c r="B4140" s="100"/>
      <c r="C4140" s="100"/>
      <c r="D4140" s="105" t="str">
        <f>IF(OR(Historique!$B4140="",Historique!$C4140=""),"",IF(IFERROR(COUNTIF(INDEX(Données!$E$2:$Z$100,0,MATCH(Historique!$B4140,Données!$E$1:$Z$1,0)),Historique!$C4140),0)&gt;0,"OK","⚠ ERREUR"))</f>
        <v/>
      </c>
      <c r="F4140" s="148" t="b">
        <v>0</v>
      </c>
      <c r="J4140" s="2" t="str">
        <f>IF(B4140="","",_xlfn.XLOOKUP(B4140,Données!$P$2:$P$11,Données!$Q$2:$Q$11,""))</f>
        <v/>
      </c>
    </row>
    <row r="4141" spans="1:10" ht="24.75" customHeight="1" x14ac:dyDescent="0.25">
      <c r="A4141" s="100"/>
      <c r="B4141" s="100"/>
      <c r="C4141" s="100"/>
      <c r="D4141" s="105" t="str">
        <f>IF(OR(Historique!$B4141="",Historique!$C4141=""),"",IF(IFERROR(COUNTIF(INDEX(Données!$E$2:$Z$100,0,MATCH(Historique!$B4141,Données!$E$1:$Z$1,0)),Historique!$C4141),0)&gt;0,"OK","⚠ ERREUR"))</f>
        <v/>
      </c>
      <c r="F4141" s="148" t="b">
        <v>0</v>
      </c>
      <c r="J4141" s="2" t="str">
        <f>IF(B4141="","",_xlfn.XLOOKUP(B4141,Données!$P$2:$P$11,Données!$Q$2:$Q$11,""))</f>
        <v/>
      </c>
    </row>
    <row r="4142" spans="1:10" ht="24.75" customHeight="1" x14ac:dyDescent="0.25">
      <c r="A4142" s="100"/>
      <c r="B4142" s="100"/>
      <c r="C4142" s="100"/>
      <c r="D4142" s="105" t="str">
        <f>IF(OR(Historique!$B4142="",Historique!$C4142=""),"",IF(IFERROR(COUNTIF(INDEX(Données!$E$2:$Z$100,0,MATCH(Historique!$B4142,Données!$E$1:$Z$1,0)),Historique!$C4142),0)&gt;0,"OK","⚠ ERREUR"))</f>
        <v/>
      </c>
      <c r="F4142" s="148" t="b">
        <v>0</v>
      </c>
      <c r="J4142" s="2" t="str">
        <f>IF(B4142="","",_xlfn.XLOOKUP(B4142,Données!$P$2:$P$11,Données!$Q$2:$Q$11,""))</f>
        <v/>
      </c>
    </row>
    <row r="4143" spans="1:10" ht="24.75" customHeight="1" x14ac:dyDescent="0.25">
      <c r="A4143" s="100"/>
      <c r="B4143" s="100"/>
      <c r="C4143" s="100"/>
      <c r="D4143" s="105" t="str">
        <f>IF(OR(Historique!$B4143="",Historique!$C4143=""),"",IF(IFERROR(COUNTIF(INDEX(Données!$E$2:$Z$100,0,MATCH(Historique!$B4143,Données!$E$1:$Z$1,0)),Historique!$C4143),0)&gt;0,"OK","⚠ ERREUR"))</f>
        <v/>
      </c>
      <c r="F4143" s="148" t="b">
        <v>0</v>
      </c>
      <c r="J4143" s="2" t="str">
        <f>IF(B4143="","",_xlfn.XLOOKUP(B4143,Données!$P$2:$P$11,Données!$Q$2:$Q$11,""))</f>
        <v/>
      </c>
    </row>
    <row r="4144" spans="1:10" ht="24.75" customHeight="1" x14ac:dyDescent="0.25">
      <c r="A4144" s="100"/>
      <c r="B4144" s="100"/>
      <c r="C4144" s="100"/>
      <c r="D4144" s="105" t="str">
        <f>IF(OR(Historique!$B4144="",Historique!$C4144=""),"",IF(IFERROR(COUNTIF(INDEX(Données!$E$2:$Z$100,0,MATCH(Historique!$B4144,Données!$E$1:$Z$1,0)),Historique!$C4144),0)&gt;0,"OK","⚠ ERREUR"))</f>
        <v/>
      </c>
      <c r="F4144" s="148" t="b">
        <v>0</v>
      </c>
      <c r="J4144" s="2" t="str">
        <f>IF(B4144="","",_xlfn.XLOOKUP(B4144,Données!$P$2:$P$11,Données!$Q$2:$Q$11,""))</f>
        <v/>
      </c>
    </row>
    <row r="4145" spans="1:10" ht="24.75" customHeight="1" x14ac:dyDescent="0.25">
      <c r="A4145" s="100"/>
      <c r="B4145" s="100"/>
      <c r="C4145" s="100"/>
      <c r="D4145" s="105" t="str">
        <f>IF(OR(Historique!$B4145="",Historique!$C4145=""),"",IF(IFERROR(COUNTIF(INDEX(Données!$E$2:$Z$100,0,MATCH(Historique!$B4145,Données!$E$1:$Z$1,0)),Historique!$C4145),0)&gt;0,"OK","⚠ ERREUR"))</f>
        <v/>
      </c>
      <c r="F4145" s="148" t="b">
        <v>0</v>
      </c>
      <c r="J4145" s="2" t="str">
        <f>IF(B4145="","",_xlfn.XLOOKUP(B4145,Données!$P$2:$P$11,Données!$Q$2:$Q$11,""))</f>
        <v/>
      </c>
    </row>
    <row r="4146" spans="1:10" ht="24.75" customHeight="1" x14ac:dyDescent="0.25">
      <c r="A4146" s="100"/>
      <c r="B4146" s="100"/>
      <c r="C4146" s="100"/>
      <c r="D4146" s="105" t="str">
        <f>IF(OR(Historique!$B4146="",Historique!$C4146=""),"",IF(IFERROR(COUNTIF(INDEX(Données!$E$2:$Z$100,0,MATCH(Historique!$B4146,Données!$E$1:$Z$1,0)),Historique!$C4146),0)&gt;0,"OK","⚠ ERREUR"))</f>
        <v/>
      </c>
      <c r="F4146" s="148" t="b">
        <v>0</v>
      </c>
      <c r="J4146" s="2" t="str">
        <f>IF(B4146="","",_xlfn.XLOOKUP(B4146,Données!$P$2:$P$11,Données!$Q$2:$Q$11,""))</f>
        <v/>
      </c>
    </row>
    <row r="4147" spans="1:10" ht="24.75" customHeight="1" x14ac:dyDescent="0.25">
      <c r="A4147" s="100"/>
      <c r="B4147" s="100"/>
      <c r="C4147" s="100"/>
      <c r="D4147" s="105" t="str">
        <f>IF(OR(Historique!$B4147="",Historique!$C4147=""),"",IF(IFERROR(COUNTIF(INDEX(Données!$E$2:$Z$100,0,MATCH(Historique!$B4147,Données!$E$1:$Z$1,0)),Historique!$C4147),0)&gt;0,"OK","⚠ ERREUR"))</f>
        <v/>
      </c>
      <c r="F4147" s="148" t="b">
        <v>0</v>
      </c>
      <c r="J4147" s="2" t="str">
        <f>IF(B4147="","",_xlfn.XLOOKUP(B4147,Données!$P$2:$P$11,Données!$Q$2:$Q$11,""))</f>
        <v/>
      </c>
    </row>
    <row r="4148" spans="1:10" ht="24.75" customHeight="1" x14ac:dyDescent="0.25">
      <c r="A4148" s="100"/>
      <c r="B4148" s="100"/>
      <c r="C4148" s="100"/>
      <c r="D4148" s="105" t="str">
        <f>IF(OR(Historique!$B4148="",Historique!$C4148=""),"",IF(IFERROR(COUNTIF(INDEX(Données!$E$2:$Z$100,0,MATCH(Historique!$B4148,Données!$E$1:$Z$1,0)),Historique!$C4148),0)&gt;0,"OK","⚠ ERREUR"))</f>
        <v/>
      </c>
      <c r="F4148" s="148" t="b">
        <v>0</v>
      </c>
      <c r="J4148" s="2" t="str">
        <f>IF(B4148="","",_xlfn.XLOOKUP(B4148,Données!$P$2:$P$11,Données!$Q$2:$Q$11,""))</f>
        <v/>
      </c>
    </row>
    <row r="4149" spans="1:10" ht="24.75" customHeight="1" x14ac:dyDescent="0.25">
      <c r="A4149" s="100"/>
      <c r="B4149" s="100"/>
      <c r="C4149" s="100"/>
      <c r="D4149" s="105" t="str">
        <f>IF(OR(Historique!$B4149="",Historique!$C4149=""),"",IF(IFERROR(COUNTIF(INDEX(Données!$E$2:$Z$100,0,MATCH(Historique!$B4149,Données!$E$1:$Z$1,0)),Historique!$C4149),0)&gt;0,"OK","⚠ ERREUR"))</f>
        <v/>
      </c>
      <c r="F4149" s="148" t="b">
        <v>0</v>
      </c>
      <c r="J4149" s="2" t="str">
        <f>IF(B4149="","",_xlfn.XLOOKUP(B4149,Données!$P$2:$P$11,Données!$Q$2:$Q$11,""))</f>
        <v/>
      </c>
    </row>
    <row r="4150" spans="1:10" ht="24.75" customHeight="1" x14ac:dyDescent="0.25">
      <c r="A4150" s="100"/>
      <c r="B4150" s="100"/>
      <c r="C4150" s="100"/>
      <c r="D4150" s="105" t="str">
        <f>IF(OR(Historique!$B4150="",Historique!$C4150=""),"",IF(IFERROR(COUNTIF(INDEX(Données!$E$2:$Z$100,0,MATCH(Historique!$B4150,Données!$E$1:$Z$1,0)),Historique!$C4150),0)&gt;0,"OK","⚠ ERREUR"))</f>
        <v/>
      </c>
      <c r="F4150" s="148" t="b">
        <v>0</v>
      </c>
      <c r="J4150" s="2" t="str">
        <f>IF(B4150="","",_xlfn.XLOOKUP(B4150,Données!$P$2:$P$11,Données!$Q$2:$Q$11,""))</f>
        <v/>
      </c>
    </row>
    <row r="4151" spans="1:10" ht="24.75" customHeight="1" x14ac:dyDescent="0.25">
      <c r="A4151" s="100"/>
      <c r="B4151" s="100"/>
      <c r="C4151" s="100"/>
      <c r="D4151" s="105" t="str">
        <f>IF(OR(Historique!$B4151="",Historique!$C4151=""),"",IF(IFERROR(COUNTIF(INDEX(Données!$E$2:$Z$100,0,MATCH(Historique!$B4151,Données!$E$1:$Z$1,0)),Historique!$C4151),0)&gt;0,"OK","⚠ ERREUR"))</f>
        <v/>
      </c>
      <c r="F4151" s="148" t="b">
        <v>0</v>
      </c>
      <c r="J4151" s="2" t="str">
        <f>IF(B4151="","",_xlfn.XLOOKUP(B4151,Données!$P$2:$P$11,Données!$Q$2:$Q$11,""))</f>
        <v/>
      </c>
    </row>
    <row r="4152" spans="1:10" ht="24.75" customHeight="1" x14ac:dyDescent="0.25">
      <c r="A4152" s="100"/>
      <c r="B4152" s="100"/>
      <c r="C4152" s="100"/>
      <c r="D4152" s="105" t="str">
        <f>IF(OR(Historique!$B4152="",Historique!$C4152=""),"",IF(IFERROR(COUNTIF(INDEX(Données!$E$2:$Z$100,0,MATCH(Historique!$B4152,Données!$E$1:$Z$1,0)),Historique!$C4152),0)&gt;0,"OK","⚠ ERREUR"))</f>
        <v/>
      </c>
      <c r="F4152" s="148" t="b">
        <v>0</v>
      </c>
      <c r="J4152" s="2" t="str">
        <f>IF(B4152="","",_xlfn.XLOOKUP(B4152,Données!$P$2:$P$11,Données!$Q$2:$Q$11,""))</f>
        <v/>
      </c>
    </row>
    <row r="4153" spans="1:10" ht="24.75" customHeight="1" x14ac:dyDescent="0.25">
      <c r="A4153" s="100"/>
      <c r="B4153" s="100"/>
      <c r="C4153" s="100"/>
      <c r="D4153" s="105" t="str">
        <f>IF(OR(Historique!$B4153="",Historique!$C4153=""),"",IF(IFERROR(COUNTIF(INDEX(Données!$E$2:$Z$100,0,MATCH(Historique!$B4153,Données!$E$1:$Z$1,0)),Historique!$C4153),0)&gt;0,"OK","⚠ ERREUR"))</f>
        <v/>
      </c>
      <c r="F4153" s="148" t="b">
        <v>0</v>
      </c>
      <c r="J4153" s="2" t="str">
        <f>IF(B4153="","",_xlfn.XLOOKUP(B4153,Données!$P$2:$P$11,Données!$Q$2:$Q$11,""))</f>
        <v/>
      </c>
    </row>
    <row r="4154" spans="1:10" ht="24.75" customHeight="1" x14ac:dyDescent="0.25">
      <c r="A4154" s="100"/>
      <c r="B4154" s="100"/>
      <c r="C4154" s="100"/>
      <c r="D4154" s="105" t="str">
        <f>IF(OR(Historique!$B4154="",Historique!$C4154=""),"",IF(IFERROR(COUNTIF(INDEX(Données!$E$2:$Z$100,0,MATCH(Historique!$B4154,Données!$E$1:$Z$1,0)),Historique!$C4154),0)&gt;0,"OK","⚠ ERREUR"))</f>
        <v/>
      </c>
      <c r="F4154" s="148" t="b">
        <v>0</v>
      </c>
      <c r="J4154" s="2" t="str">
        <f>IF(B4154="","",_xlfn.XLOOKUP(B4154,Données!$P$2:$P$11,Données!$Q$2:$Q$11,""))</f>
        <v/>
      </c>
    </row>
    <row r="4155" spans="1:10" ht="24.75" customHeight="1" x14ac:dyDescent="0.25">
      <c r="A4155" s="100"/>
      <c r="B4155" s="100"/>
      <c r="C4155" s="100"/>
      <c r="D4155" s="105" t="str">
        <f>IF(OR(Historique!$B4155="",Historique!$C4155=""),"",IF(IFERROR(COUNTIF(INDEX(Données!$E$2:$Z$100,0,MATCH(Historique!$B4155,Données!$E$1:$Z$1,0)),Historique!$C4155),0)&gt;0,"OK","⚠ ERREUR"))</f>
        <v/>
      </c>
      <c r="F4155" s="148" t="b">
        <v>0</v>
      </c>
      <c r="J4155" s="2" t="str">
        <f>IF(B4155="","",_xlfn.XLOOKUP(B4155,Données!$P$2:$P$11,Données!$Q$2:$Q$11,""))</f>
        <v/>
      </c>
    </row>
    <row r="4156" spans="1:10" ht="24.75" customHeight="1" x14ac:dyDescent="0.25">
      <c r="A4156" s="100"/>
      <c r="B4156" s="100"/>
      <c r="C4156" s="100"/>
      <c r="D4156" s="105" t="str">
        <f>IF(OR(Historique!$B4156="",Historique!$C4156=""),"",IF(IFERROR(COUNTIF(INDEX(Données!$E$2:$Z$100,0,MATCH(Historique!$B4156,Données!$E$1:$Z$1,0)),Historique!$C4156),0)&gt;0,"OK","⚠ ERREUR"))</f>
        <v/>
      </c>
      <c r="F4156" s="148" t="b">
        <v>0</v>
      </c>
      <c r="J4156" s="2" t="str">
        <f>IF(B4156="","",_xlfn.XLOOKUP(B4156,Données!$P$2:$P$11,Données!$Q$2:$Q$11,""))</f>
        <v/>
      </c>
    </row>
    <row r="4157" spans="1:10" ht="24.75" customHeight="1" x14ac:dyDescent="0.25">
      <c r="A4157" s="100"/>
      <c r="B4157" s="100"/>
      <c r="C4157" s="100"/>
      <c r="D4157" s="105" t="str">
        <f>IF(OR(Historique!$B4157="",Historique!$C4157=""),"",IF(IFERROR(COUNTIF(INDEX(Données!$E$2:$Z$100,0,MATCH(Historique!$B4157,Données!$E$1:$Z$1,0)),Historique!$C4157),0)&gt;0,"OK","⚠ ERREUR"))</f>
        <v/>
      </c>
      <c r="F4157" s="148" t="b">
        <v>0</v>
      </c>
      <c r="J4157" s="2" t="str">
        <f>IF(B4157="","",_xlfn.XLOOKUP(B4157,Données!$P$2:$P$11,Données!$Q$2:$Q$11,""))</f>
        <v/>
      </c>
    </row>
    <row r="4158" spans="1:10" ht="24.75" customHeight="1" x14ac:dyDescent="0.25">
      <c r="A4158" s="100"/>
      <c r="B4158" s="100"/>
      <c r="C4158" s="100"/>
      <c r="D4158" s="105" t="str">
        <f>IF(OR(Historique!$B4158="",Historique!$C4158=""),"",IF(IFERROR(COUNTIF(INDEX(Données!$E$2:$Z$100,0,MATCH(Historique!$B4158,Données!$E$1:$Z$1,0)),Historique!$C4158),0)&gt;0,"OK","⚠ ERREUR"))</f>
        <v/>
      </c>
      <c r="F4158" s="148" t="b">
        <v>0</v>
      </c>
      <c r="J4158" s="2" t="str">
        <f>IF(B4158="","",_xlfn.XLOOKUP(B4158,Données!$P$2:$P$11,Données!$Q$2:$Q$11,""))</f>
        <v/>
      </c>
    </row>
    <row r="4159" spans="1:10" ht="24.75" customHeight="1" x14ac:dyDescent="0.25">
      <c r="A4159" s="100"/>
      <c r="B4159" s="100"/>
      <c r="C4159" s="100"/>
      <c r="D4159" s="105" t="str">
        <f>IF(OR(Historique!$B4159="",Historique!$C4159=""),"",IF(IFERROR(COUNTIF(INDEX(Données!$E$2:$Z$100,0,MATCH(Historique!$B4159,Données!$E$1:$Z$1,0)),Historique!$C4159),0)&gt;0,"OK","⚠ ERREUR"))</f>
        <v/>
      </c>
      <c r="F4159" s="148" t="b">
        <v>0</v>
      </c>
      <c r="J4159" s="2" t="str">
        <f>IF(B4159="","",_xlfn.XLOOKUP(B4159,Données!$P$2:$P$11,Données!$Q$2:$Q$11,""))</f>
        <v/>
      </c>
    </row>
    <row r="4160" spans="1:10" ht="24.75" customHeight="1" x14ac:dyDescent="0.25">
      <c r="A4160" s="100"/>
      <c r="B4160" s="100"/>
      <c r="C4160" s="100"/>
      <c r="D4160" s="105" t="str">
        <f>IF(OR(Historique!$B4160="",Historique!$C4160=""),"",IF(IFERROR(COUNTIF(INDEX(Données!$E$2:$Z$100,0,MATCH(Historique!$B4160,Données!$E$1:$Z$1,0)),Historique!$C4160),0)&gt;0,"OK","⚠ ERREUR"))</f>
        <v/>
      </c>
      <c r="F4160" s="148" t="b">
        <v>0</v>
      </c>
      <c r="J4160" s="2" t="str">
        <f>IF(B4160="","",_xlfn.XLOOKUP(B4160,Données!$P$2:$P$11,Données!$Q$2:$Q$11,""))</f>
        <v/>
      </c>
    </row>
    <row r="4161" spans="1:10" ht="24.75" customHeight="1" x14ac:dyDescent="0.25">
      <c r="A4161" s="100"/>
      <c r="B4161" s="100"/>
      <c r="C4161" s="100"/>
      <c r="D4161" s="105" t="str">
        <f>IF(OR(Historique!$B4161="",Historique!$C4161=""),"",IF(IFERROR(COUNTIF(INDEX(Données!$E$2:$Z$100,0,MATCH(Historique!$B4161,Données!$E$1:$Z$1,0)),Historique!$C4161),0)&gt;0,"OK","⚠ ERREUR"))</f>
        <v/>
      </c>
      <c r="F4161" s="148" t="b">
        <v>0</v>
      </c>
      <c r="J4161" s="2" t="str">
        <f>IF(B4161="","",_xlfn.XLOOKUP(B4161,Données!$P$2:$P$11,Données!$Q$2:$Q$11,""))</f>
        <v/>
      </c>
    </row>
    <row r="4162" spans="1:10" ht="24.75" customHeight="1" x14ac:dyDescent="0.25">
      <c r="A4162" s="100"/>
      <c r="B4162" s="100"/>
      <c r="C4162" s="100"/>
      <c r="D4162" s="105" t="str">
        <f>IF(OR(Historique!$B4162="",Historique!$C4162=""),"",IF(IFERROR(COUNTIF(INDEX(Données!$E$2:$Z$100,0,MATCH(Historique!$B4162,Données!$E$1:$Z$1,0)),Historique!$C4162),0)&gt;0,"OK","⚠ ERREUR"))</f>
        <v/>
      </c>
      <c r="F4162" s="148" t="b">
        <v>0</v>
      </c>
      <c r="J4162" s="2" t="str">
        <f>IF(B4162="","",_xlfn.XLOOKUP(B4162,Données!$P$2:$P$11,Données!$Q$2:$Q$11,""))</f>
        <v/>
      </c>
    </row>
    <row r="4163" spans="1:10" ht="24.75" customHeight="1" x14ac:dyDescent="0.25">
      <c r="A4163" s="100"/>
      <c r="B4163" s="100"/>
      <c r="C4163" s="100"/>
      <c r="D4163" s="105" t="str">
        <f>IF(OR(Historique!$B4163="",Historique!$C4163=""),"",IF(IFERROR(COUNTIF(INDEX(Données!$E$2:$Z$100,0,MATCH(Historique!$B4163,Données!$E$1:$Z$1,0)),Historique!$C4163),0)&gt;0,"OK","⚠ ERREUR"))</f>
        <v/>
      </c>
      <c r="F4163" s="148" t="b">
        <v>0</v>
      </c>
      <c r="J4163" s="2" t="str">
        <f>IF(B4163="","",_xlfn.XLOOKUP(B4163,Données!$P$2:$P$11,Données!$Q$2:$Q$11,""))</f>
        <v/>
      </c>
    </row>
    <row r="4164" spans="1:10" ht="24.75" customHeight="1" x14ac:dyDescent="0.25">
      <c r="A4164" s="100"/>
      <c r="B4164" s="100"/>
      <c r="C4164" s="100"/>
      <c r="D4164" s="105" t="str">
        <f>IF(OR(Historique!$B4164="",Historique!$C4164=""),"",IF(IFERROR(COUNTIF(INDEX(Données!$E$2:$Z$100,0,MATCH(Historique!$B4164,Données!$E$1:$Z$1,0)),Historique!$C4164),0)&gt;0,"OK","⚠ ERREUR"))</f>
        <v/>
      </c>
      <c r="F4164" s="148" t="b">
        <v>0</v>
      </c>
      <c r="J4164" s="2" t="str">
        <f>IF(B4164="","",_xlfn.XLOOKUP(B4164,Données!$P$2:$P$11,Données!$Q$2:$Q$11,""))</f>
        <v/>
      </c>
    </row>
    <row r="4165" spans="1:10" ht="24.75" customHeight="1" x14ac:dyDescent="0.25">
      <c r="A4165" s="100"/>
      <c r="B4165" s="100"/>
      <c r="C4165" s="100"/>
      <c r="D4165" s="105" t="str">
        <f>IF(OR(Historique!$B4165="",Historique!$C4165=""),"",IF(IFERROR(COUNTIF(INDEX(Données!$E$2:$Z$100,0,MATCH(Historique!$B4165,Données!$E$1:$Z$1,0)),Historique!$C4165),0)&gt;0,"OK","⚠ ERREUR"))</f>
        <v/>
      </c>
      <c r="F4165" s="148" t="b">
        <v>0</v>
      </c>
      <c r="J4165" s="2" t="str">
        <f>IF(B4165="","",_xlfn.XLOOKUP(B4165,Données!$P$2:$P$11,Données!$Q$2:$Q$11,""))</f>
        <v/>
      </c>
    </row>
    <row r="4166" spans="1:10" ht="24.75" customHeight="1" x14ac:dyDescent="0.25">
      <c r="A4166" s="100"/>
      <c r="B4166" s="100"/>
      <c r="C4166" s="100"/>
      <c r="D4166" s="105" t="str">
        <f>IF(OR(Historique!$B4166="",Historique!$C4166=""),"",IF(IFERROR(COUNTIF(INDEX(Données!$E$2:$Z$100,0,MATCH(Historique!$B4166,Données!$E$1:$Z$1,0)),Historique!$C4166),0)&gt;0,"OK","⚠ ERREUR"))</f>
        <v/>
      </c>
      <c r="F4166" s="148" t="b">
        <v>0</v>
      </c>
      <c r="J4166" s="2" t="str">
        <f>IF(B4166="","",_xlfn.XLOOKUP(B4166,Données!$P$2:$P$11,Données!$Q$2:$Q$11,""))</f>
        <v/>
      </c>
    </row>
    <row r="4167" spans="1:10" ht="24.75" customHeight="1" x14ac:dyDescent="0.25">
      <c r="A4167" s="100"/>
      <c r="B4167" s="100"/>
      <c r="C4167" s="100"/>
      <c r="D4167" s="105" t="str">
        <f>IF(OR(Historique!$B4167="",Historique!$C4167=""),"",IF(IFERROR(COUNTIF(INDEX(Données!$E$2:$Z$100,0,MATCH(Historique!$B4167,Données!$E$1:$Z$1,0)),Historique!$C4167),0)&gt;0,"OK","⚠ ERREUR"))</f>
        <v/>
      </c>
      <c r="F4167" s="148" t="b">
        <v>0</v>
      </c>
      <c r="J4167" s="2" t="str">
        <f>IF(B4167="","",_xlfn.XLOOKUP(B4167,Données!$P$2:$P$11,Données!$Q$2:$Q$11,""))</f>
        <v/>
      </c>
    </row>
    <row r="4168" spans="1:10" ht="24.75" customHeight="1" x14ac:dyDescent="0.25">
      <c r="A4168" s="100"/>
      <c r="B4168" s="100"/>
      <c r="C4168" s="100"/>
      <c r="D4168" s="105" t="str">
        <f>IF(OR(Historique!$B4168="",Historique!$C4168=""),"",IF(IFERROR(COUNTIF(INDEX(Données!$E$2:$Z$100,0,MATCH(Historique!$B4168,Données!$E$1:$Z$1,0)),Historique!$C4168),0)&gt;0,"OK","⚠ ERREUR"))</f>
        <v/>
      </c>
      <c r="F4168" s="148" t="b">
        <v>0</v>
      </c>
      <c r="J4168" s="2" t="str">
        <f>IF(B4168="","",_xlfn.XLOOKUP(B4168,Données!$P$2:$P$11,Données!$Q$2:$Q$11,""))</f>
        <v/>
      </c>
    </row>
    <row r="4169" spans="1:10" ht="24.75" customHeight="1" x14ac:dyDescent="0.25">
      <c r="A4169" s="100"/>
      <c r="B4169" s="100"/>
      <c r="C4169" s="100"/>
      <c r="D4169" s="105" t="str">
        <f>IF(OR(Historique!$B4169="",Historique!$C4169=""),"",IF(IFERROR(COUNTIF(INDEX(Données!$E$2:$Z$100,0,MATCH(Historique!$B4169,Données!$E$1:$Z$1,0)),Historique!$C4169),0)&gt;0,"OK","⚠ ERREUR"))</f>
        <v/>
      </c>
      <c r="F4169" s="148" t="b">
        <v>0</v>
      </c>
      <c r="J4169" s="2" t="str">
        <f>IF(B4169="","",_xlfn.XLOOKUP(B4169,Données!$P$2:$P$11,Données!$Q$2:$Q$11,""))</f>
        <v/>
      </c>
    </row>
    <row r="4170" spans="1:10" ht="24.75" customHeight="1" x14ac:dyDescent="0.25">
      <c r="A4170" s="100"/>
      <c r="B4170" s="100"/>
      <c r="C4170" s="100"/>
      <c r="D4170" s="105" t="str">
        <f>IF(OR(Historique!$B4170="",Historique!$C4170=""),"",IF(IFERROR(COUNTIF(INDEX(Données!$E$2:$Z$100,0,MATCH(Historique!$B4170,Données!$E$1:$Z$1,0)),Historique!$C4170),0)&gt;0,"OK","⚠ ERREUR"))</f>
        <v/>
      </c>
      <c r="F4170" s="148" t="b">
        <v>0</v>
      </c>
      <c r="J4170" s="2" t="str">
        <f>IF(B4170="","",_xlfn.XLOOKUP(B4170,Données!$P$2:$P$11,Données!$Q$2:$Q$11,""))</f>
        <v/>
      </c>
    </row>
    <row r="4171" spans="1:10" ht="24.75" customHeight="1" x14ac:dyDescent="0.25">
      <c r="A4171" s="100"/>
      <c r="B4171" s="100"/>
      <c r="C4171" s="100"/>
      <c r="D4171" s="105" t="str">
        <f>IF(OR(Historique!$B4171="",Historique!$C4171=""),"",IF(IFERROR(COUNTIF(INDEX(Données!$E$2:$Z$100,0,MATCH(Historique!$B4171,Données!$E$1:$Z$1,0)),Historique!$C4171),0)&gt;0,"OK","⚠ ERREUR"))</f>
        <v/>
      </c>
      <c r="F4171" s="148" t="b">
        <v>0</v>
      </c>
      <c r="J4171" s="2" t="str">
        <f>IF(B4171="","",_xlfn.XLOOKUP(B4171,Données!$P$2:$P$11,Données!$Q$2:$Q$11,""))</f>
        <v/>
      </c>
    </row>
    <row r="4172" spans="1:10" ht="24.75" customHeight="1" x14ac:dyDescent="0.25">
      <c r="A4172" s="100"/>
      <c r="B4172" s="100"/>
      <c r="C4172" s="100"/>
      <c r="D4172" s="105" t="str">
        <f>IF(OR(Historique!$B4172="",Historique!$C4172=""),"",IF(IFERROR(COUNTIF(INDEX(Données!$E$2:$Z$100,0,MATCH(Historique!$B4172,Données!$E$1:$Z$1,0)),Historique!$C4172),0)&gt;0,"OK","⚠ ERREUR"))</f>
        <v/>
      </c>
      <c r="F4172" s="148" t="b">
        <v>0</v>
      </c>
      <c r="J4172" s="2" t="str">
        <f>IF(B4172="","",_xlfn.XLOOKUP(B4172,Données!$P$2:$P$11,Données!$Q$2:$Q$11,""))</f>
        <v/>
      </c>
    </row>
    <row r="4173" spans="1:10" ht="24.75" customHeight="1" x14ac:dyDescent="0.25">
      <c r="A4173" s="100"/>
      <c r="B4173" s="100"/>
      <c r="C4173" s="100"/>
      <c r="D4173" s="105" t="str">
        <f>IF(OR(Historique!$B4173="",Historique!$C4173=""),"",IF(IFERROR(COUNTIF(INDEX(Données!$E$2:$Z$100,0,MATCH(Historique!$B4173,Données!$E$1:$Z$1,0)),Historique!$C4173),0)&gt;0,"OK","⚠ ERREUR"))</f>
        <v/>
      </c>
      <c r="F4173" s="148" t="b">
        <v>0</v>
      </c>
      <c r="J4173" s="2" t="str">
        <f>IF(B4173="","",_xlfn.XLOOKUP(B4173,Données!$P$2:$P$11,Données!$Q$2:$Q$11,""))</f>
        <v/>
      </c>
    </row>
    <row r="4174" spans="1:10" ht="24.75" customHeight="1" x14ac:dyDescent="0.25">
      <c r="A4174" s="100"/>
      <c r="B4174" s="100"/>
      <c r="C4174" s="100"/>
      <c r="D4174" s="105" t="str">
        <f>IF(OR(Historique!$B4174="",Historique!$C4174=""),"",IF(IFERROR(COUNTIF(INDEX(Données!$E$2:$Z$100,0,MATCH(Historique!$B4174,Données!$E$1:$Z$1,0)),Historique!$C4174),0)&gt;0,"OK","⚠ ERREUR"))</f>
        <v/>
      </c>
      <c r="F4174" s="148" t="b">
        <v>0</v>
      </c>
      <c r="J4174" s="2" t="str">
        <f>IF(B4174="","",_xlfn.XLOOKUP(B4174,Données!$P$2:$P$11,Données!$Q$2:$Q$11,""))</f>
        <v/>
      </c>
    </row>
    <row r="4175" spans="1:10" ht="24.75" customHeight="1" x14ac:dyDescent="0.25">
      <c r="A4175" s="100"/>
      <c r="B4175" s="100"/>
      <c r="C4175" s="100"/>
      <c r="D4175" s="105" t="str">
        <f>IF(OR(Historique!$B4175="",Historique!$C4175=""),"",IF(IFERROR(COUNTIF(INDEX(Données!$E$2:$Z$100,0,MATCH(Historique!$B4175,Données!$E$1:$Z$1,0)),Historique!$C4175),0)&gt;0,"OK","⚠ ERREUR"))</f>
        <v/>
      </c>
      <c r="F4175" s="148" t="b">
        <v>0</v>
      </c>
      <c r="J4175" s="2" t="str">
        <f>IF(B4175="","",_xlfn.XLOOKUP(B4175,Données!$P$2:$P$11,Données!$Q$2:$Q$11,""))</f>
        <v/>
      </c>
    </row>
    <row r="4176" spans="1:10" ht="24.75" customHeight="1" x14ac:dyDescent="0.25">
      <c r="A4176" s="100"/>
      <c r="B4176" s="100"/>
      <c r="C4176" s="100"/>
      <c r="D4176" s="105" t="str">
        <f>IF(OR(Historique!$B4176="",Historique!$C4176=""),"",IF(IFERROR(COUNTIF(INDEX(Données!$E$2:$Z$100,0,MATCH(Historique!$B4176,Données!$E$1:$Z$1,0)),Historique!$C4176),0)&gt;0,"OK","⚠ ERREUR"))</f>
        <v/>
      </c>
      <c r="F4176" s="148" t="b">
        <v>0</v>
      </c>
      <c r="J4176" s="2" t="str">
        <f>IF(B4176="","",_xlfn.XLOOKUP(B4176,Données!$P$2:$P$11,Données!$Q$2:$Q$11,""))</f>
        <v/>
      </c>
    </row>
    <row r="4177" spans="1:10" ht="24.75" customHeight="1" x14ac:dyDescent="0.25">
      <c r="A4177" s="100"/>
      <c r="B4177" s="100"/>
      <c r="C4177" s="100"/>
      <c r="D4177" s="105" t="str">
        <f>IF(OR(Historique!$B4177="",Historique!$C4177=""),"",IF(IFERROR(COUNTIF(INDEX(Données!$E$2:$Z$100,0,MATCH(Historique!$B4177,Données!$E$1:$Z$1,0)),Historique!$C4177),0)&gt;0,"OK","⚠ ERREUR"))</f>
        <v/>
      </c>
      <c r="F4177" s="148" t="b">
        <v>0</v>
      </c>
      <c r="J4177" s="2" t="str">
        <f>IF(B4177="","",_xlfn.XLOOKUP(B4177,Données!$P$2:$P$11,Données!$Q$2:$Q$11,""))</f>
        <v/>
      </c>
    </row>
    <row r="4178" spans="1:10" ht="24.75" customHeight="1" x14ac:dyDescent="0.25">
      <c r="A4178" s="100"/>
      <c r="B4178" s="100"/>
      <c r="C4178" s="100"/>
      <c r="D4178" s="105" t="str">
        <f>IF(OR(Historique!$B4178="",Historique!$C4178=""),"",IF(IFERROR(COUNTIF(INDEX(Données!$E$2:$Z$100,0,MATCH(Historique!$B4178,Données!$E$1:$Z$1,0)),Historique!$C4178),0)&gt;0,"OK","⚠ ERREUR"))</f>
        <v/>
      </c>
      <c r="F4178" s="148" t="b">
        <v>0</v>
      </c>
      <c r="J4178" s="2" t="str">
        <f>IF(B4178="","",_xlfn.XLOOKUP(B4178,Données!$P$2:$P$11,Données!$Q$2:$Q$11,""))</f>
        <v/>
      </c>
    </row>
    <row r="4179" spans="1:10" ht="24.75" customHeight="1" x14ac:dyDescent="0.25">
      <c r="A4179" s="100"/>
      <c r="B4179" s="100"/>
      <c r="C4179" s="100"/>
      <c r="D4179" s="105" t="str">
        <f>IF(OR(Historique!$B4179="",Historique!$C4179=""),"",IF(IFERROR(COUNTIF(INDEX(Données!$E$2:$Z$100,0,MATCH(Historique!$B4179,Données!$E$1:$Z$1,0)),Historique!$C4179),0)&gt;0,"OK","⚠ ERREUR"))</f>
        <v/>
      </c>
      <c r="F4179" s="148" t="b">
        <v>0</v>
      </c>
      <c r="J4179" s="2" t="str">
        <f>IF(B4179="","",_xlfn.XLOOKUP(B4179,Données!$P$2:$P$11,Données!$Q$2:$Q$11,""))</f>
        <v/>
      </c>
    </row>
    <row r="4180" spans="1:10" ht="24.75" customHeight="1" x14ac:dyDescent="0.25">
      <c r="A4180" s="100"/>
      <c r="B4180" s="100"/>
      <c r="C4180" s="100"/>
      <c r="D4180" s="105" t="str">
        <f>IF(OR(Historique!$B4180="",Historique!$C4180=""),"",IF(IFERROR(COUNTIF(INDEX(Données!$E$2:$Z$100,0,MATCH(Historique!$B4180,Données!$E$1:$Z$1,0)),Historique!$C4180),0)&gt;0,"OK","⚠ ERREUR"))</f>
        <v/>
      </c>
      <c r="F4180" s="148" t="b">
        <v>0</v>
      </c>
      <c r="J4180" s="2" t="str">
        <f>IF(B4180="","",_xlfn.XLOOKUP(B4180,Données!$P$2:$P$11,Données!$Q$2:$Q$11,""))</f>
        <v/>
      </c>
    </row>
    <row r="4181" spans="1:10" ht="24.75" customHeight="1" x14ac:dyDescent="0.25">
      <c r="A4181" s="100"/>
      <c r="B4181" s="100"/>
      <c r="C4181" s="100"/>
      <c r="D4181" s="105" t="str">
        <f>IF(OR(Historique!$B4181="",Historique!$C4181=""),"",IF(IFERROR(COUNTIF(INDEX(Données!$E$2:$Z$100,0,MATCH(Historique!$B4181,Données!$E$1:$Z$1,0)),Historique!$C4181),0)&gt;0,"OK","⚠ ERREUR"))</f>
        <v/>
      </c>
      <c r="F4181" s="148" t="b">
        <v>0</v>
      </c>
      <c r="J4181" s="2" t="str">
        <f>IF(B4181="","",_xlfn.XLOOKUP(B4181,Données!$P$2:$P$11,Données!$Q$2:$Q$11,""))</f>
        <v/>
      </c>
    </row>
    <row r="4182" spans="1:10" ht="24.75" customHeight="1" x14ac:dyDescent="0.25">
      <c r="A4182" s="100"/>
      <c r="B4182" s="100"/>
      <c r="C4182" s="100"/>
      <c r="D4182" s="105" t="str">
        <f>IF(OR(Historique!$B4182="",Historique!$C4182=""),"",IF(IFERROR(COUNTIF(INDEX(Données!$E$2:$Z$100,0,MATCH(Historique!$B4182,Données!$E$1:$Z$1,0)),Historique!$C4182),0)&gt;0,"OK","⚠ ERREUR"))</f>
        <v/>
      </c>
      <c r="F4182" s="148" t="b">
        <v>0</v>
      </c>
      <c r="J4182" s="2" t="str">
        <f>IF(B4182="","",_xlfn.XLOOKUP(B4182,Données!$P$2:$P$11,Données!$Q$2:$Q$11,""))</f>
        <v/>
      </c>
    </row>
    <row r="4183" spans="1:10" ht="24.75" customHeight="1" x14ac:dyDescent="0.25">
      <c r="A4183" s="100"/>
      <c r="B4183" s="100"/>
      <c r="C4183" s="100"/>
      <c r="D4183" s="105" t="str">
        <f>IF(OR(Historique!$B4183="",Historique!$C4183=""),"",IF(IFERROR(COUNTIF(INDEX(Données!$E$2:$Z$100,0,MATCH(Historique!$B4183,Données!$E$1:$Z$1,0)),Historique!$C4183),0)&gt;0,"OK","⚠ ERREUR"))</f>
        <v/>
      </c>
      <c r="F4183" s="148" t="b">
        <v>0</v>
      </c>
      <c r="J4183" s="2" t="str">
        <f>IF(B4183="","",_xlfn.XLOOKUP(B4183,Données!$P$2:$P$11,Données!$Q$2:$Q$11,""))</f>
        <v/>
      </c>
    </row>
    <row r="4184" spans="1:10" ht="24.75" customHeight="1" x14ac:dyDescent="0.25">
      <c r="A4184" s="100"/>
      <c r="B4184" s="100"/>
      <c r="C4184" s="100"/>
      <c r="D4184" s="105" t="str">
        <f>IF(OR(Historique!$B4184="",Historique!$C4184=""),"",IF(IFERROR(COUNTIF(INDEX(Données!$E$2:$Z$100,0,MATCH(Historique!$B4184,Données!$E$1:$Z$1,0)),Historique!$C4184),0)&gt;0,"OK","⚠ ERREUR"))</f>
        <v/>
      </c>
      <c r="F4184" s="148" t="b">
        <v>0</v>
      </c>
      <c r="J4184" s="2" t="str">
        <f>IF(B4184="","",_xlfn.XLOOKUP(B4184,Données!$P$2:$P$11,Données!$Q$2:$Q$11,""))</f>
        <v/>
      </c>
    </row>
    <row r="4185" spans="1:10" ht="24.75" customHeight="1" x14ac:dyDescent="0.25">
      <c r="A4185" s="100"/>
      <c r="B4185" s="100"/>
      <c r="C4185" s="100"/>
      <c r="D4185" s="105" t="str">
        <f>IF(OR(Historique!$B4185="",Historique!$C4185=""),"",IF(IFERROR(COUNTIF(INDEX(Données!$E$2:$Z$100,0,MATCH(Historique!$B4185,Données!$E$1:$Z$1,0)),Historique!$C4185),0)&gt;0,"OK","⚠ ERREUR"))</f>
        <v/>
      </c>
      <c r="F4185" s="148" t="b">
        <v>0</v>
      </c>
      <c r="J4185" s="2" t="str">
        <f>IF(B4185="","",_xlfn.XLOOKUP(B4185,Données!$P$2:$P$11,Données!$Q$2:$Q$11,""))</f>
        <v/>
      </c>
    </row>
    <row r="4186" spans="1:10" ht="24.75" customHeight="1" x14ac:dyDescent="0.25">
      <c r="A4186" s="100"/>
      <c r="B4186" s="100"/>
      <c r="C4186" s="100"/>
      <c r="D4186" s="105" t="str">
        <f>IF(OR(Historique!$B4186="",Historique!$C4186=""),"",IF(IFERROR(COUNTIF(INDEX(Données!$E$2:$Z$100,0,MATCH(Historique!$B4186,Données!$E$1:$Z$1,0)),Historique!$C4186),0)&gt;0,"OK","⚠ ERREUR"))</f>
        <v/>
      </c>
      <c r="F4186" s="148" t="b">
        <v>0</v>
      </c>
      <c r="J4186" s="2" t="str">
        <f>IF(B4186="","",_xlfn.XLOOKUP(B4186,Données!$P$2:$P$11,Données!$Q$2:$Q$11,""))</f>
        <v/>
      </c>
    </row>
    <row r="4187" spans="1:10" ht="24.75" customHeight="1" x14ac:dyDescent="0.25">
      <c r="A4187" s="100"/>
      <c r="B4187" s="100"/>
      <c r="C4187" s="100"/>
      <c r="D4187" s="105" t="str">
        <f>IF(OR(Historique!$B4187="",Historique!$C4187=""),"",IF(IFERROR(COUNTIF(INDEX(Données!$E$2:$Z$100,0,MATCH(Historique!$B4187,Données!$E$1:$Z$1,0)),Historique!$C4187),0)&gt;0,"OK","⚠ ERREUR"))</f>
        <v/>
      </c>
      <c r="F4187" s="148" t="b">
        <v>0</v>
      </c>
      <c r="J4187" s="2" t="str">
        <f>IF(B4187="","",_xlfn.XLOOKUP(B4187,Données!$P$2:$P$11,Données!$Q$2:$Q$11,""))</f>
        <v/>
      </c>
    </row>
    <row r="4188" spans="1:10" ht="24.75" customHeight="1" x14ac:dyDescent="0.25">
      <c r="A4188" s="100"/>
      <c r="B4188" s="100"/>
      <c r="C4188" s="100"/>
      <c r="D4188" s="105" t="str">
        <f>IF(OR(Historique!$B4188="",Historique!$C4188=""),"",IF(IFERROR(COUNTIF(INDEX(Données!$E$2:$Z$100,0,MATCH(Historique!$B4188,Données!$E$1:$Z$1,0)),Historique!$C4188),0)&gt;0,"OK","⚠ ERREUR"))</f>
        <v/>
      </c>
      <c r="F4188" s="148" t="b">
        <v>0</v>
      </c>
      <c r="J4188" s="2" t="str">
        <f>IF(B4188="","",_xlfn.XLOOKUP(B4188,Données!$P$2:$P$11,Données!$Q$2:$Q$11,""))</f>
        <v/>
      </c>
    </row>
    <row r="4189" spans="1:10" ht="24.75" customHeight="1" x14ac:dyDescent="0.25">
      <c r="A4189" s="100"/>
      <c r="B4189" s="100"/>
      <c r="C4189" s="100"/>
      <c r="D4189" s="105" t="str">
        <f>IF(OR(Historique!$B4189="",Historique!$C4189=""),"",IF(IFERROR(COUNTIF(INDEX(Données!$E$2:$Z$100,0,MATCH(Historique!$B4189,Données!$E$1:$Z$1,0)),Historique!$C4189),0)&gt;0,"OK","⚠ ERREUR"))</f>
        <v/>
      </c>
      <c r="F4189" s="148" t="b">
        <v>0</v>
      </c>
      <c r="J4189" s="2" t="str">
        <f>IF(B4189="","",_xlfn.XLOOKUP(B4189,Données!$P$2:$P$11,Données!$Q$2:$Q$11,""))</f>
        <v/>
      </c>
    </row>
    <row r="4190" spans="1:10" ht="24.75" customHeight="1" x14ac:dyDescent="0.25">
      <c r="A4190" s="100"/>
      <c r="B4190" s="100"/>
      <c r="C4190" s="100"/>
      <c r="D4190" s="105" t="str">
        <f>IF(OR(Historique!$B4190="",Historique!$C4190=""),"",IF(IFERROR(COUNTIF(INDEX(Données!$E$2:$Z$100,0,MATCH(Historique!$B4190,Données!$E$1:$Z$1,0)),Historique!$C4190),0)&gt;0,"OK","⚠ ERREUR"))</f>
        <v/>
      </c>
      <c r="F4190" s="148" t="b">
        <v>0</v>
      </c>
      <c r="J4190" s="2" t="str">
        <f>IF(B4190="","",_xlfn.XLOOKUP(B4190,Données!$P$2:$P$11,Données!$Q$2:$Q$11,""))</f>
        <v/>
      </c>
    </row>
    <row r="4191" spans="1:10" ht="24.75" customHeight="1" x14ac:dyDescent="0.25">
      <c r="A4191" s="100"/>
      <c r="B4191" s="100"/>
      <c r="C4191" s="100"/>
      <c r="D4191" s="105" t="str">
        <f>IF(OR(Historique!$B4191="",Historique!$C4191=""),"",IF(IFERROR(COUNTIF(INDEX(Données!$E$2:$Z$100,0,MATCH(Historique!$B4191,Données!$E$1:$Z$1,0)),Historique!$C4191),0)&gt;0,"OK","⚠ ERREUR"))</f>
        <v/>
      </c>
      <c r="F4191" s="148" t="b">
        <v>0</v>
      </c>
      <c r="J4191" s="2" t="str">
        <f>IF(B4191="","",_xlfn.XLOOKUP(B4191,Données!$P$2:$P$11,Données!$Q$2:$Q$11,""))</f>
        <v/>
      </c>
    </row>
    <row r="4192" spans="1:10" ht="24.75" customHeight="1" x14ac:dyDescent="0.25">
      <c r="A4192" s="100"/>
      <c r="B4192" s="100"/>
      <c r="C4192" s="100"/>
      <c r="D4192" s="105" t="str">
        <f>IF(OR(Historique!$B4192="",Historique!$C4192=""),"",IF(IFERROR(COUNTIF(INDEX(Données!$E$2:$Z$100,0,MATCH(Historique!$B4192,Données!$E$1:$Z$1,0)),Historique!$C4192),0)&gt;0,"OK","⚠ ERREUR"))</f>
        <v/>
      </c>
      <c r="F4192" s="148" t="b">
        <v>0</v>
      </c>
      <c r="J4192" s="2" t="str">
        <f>IF(B4192="","",_xlfn.XLOOKUP(B4192,Données!$P$2:$P$11,Données!$Q$2:$Q$11,""))</f>
        <v/>
      </c>
    </row>
    <row r="4193" spans="1:10" ht="24.75" customHeight="1" x14ac:dyDescent="0.25">
      <c r="A4193" s="100"/>
      <c r="B4193" s="100"/>
      <c r="C4193" s="100"/>
      <c r="D4193" s="105" t="str">
        <f>IF(OR(Historique!$B4193="",Historique!$C4193=""),"",IF(IFERROR(COUNTIF(INDEX(Données!$E$2:$Z$100,0,MATCH(Historique!$B4193,Données!$E$1:$Z$1,0)),Historique!$C4193),0)&gt;0,"OK","⚠ ERREUR"))</f>
        <v/>
      </c>
      <c r="F4193" s="148" t="b">
        <v>0</v>
      </c>
      <c r="J4193" s="2" t="str">
        <f>IF(B4193="","",_xlfn.XLOOKUP(B4193,Données!$P$2:$P$11,Données!$Q$2:$Q$11,""))</f>
        <v/>
      </c>
    </row>
    <row r="4194" spans="1:10" ht="24.75" customHeight="1" x14ac:dyDescent="0.25">
      <c r="A4194" s="100"/>
      <c r="B4194" s="100"/>
      <c r="C4194" s="100"/>
      <c r="D4194" s="105" t="str">
        <f>IF(OR(Historique!$B4194="",Historique!$C4194=""),"",IF(IFERROR(COUNTIF(INDEX(Données!$E$2:$Z$100,0,MATCH(Historique!$B4194,Données!$E$1:$Z$1,0)),Historique!$C4194),0)&gt;0,"OK","⚠ ERREUR"))</f>
        <v/>
      </c>
      <c r="F4194" s="148" t="b">
        <v>0</v>
      </c>
      <c r="J4194" s="2" t="str">
        <f>IF(B4194="","",_xlfn.XLOOKUP(B4194,Données!$P$2:$P$11,Données!$Q$2:$Q$11,""))</f>
        <v/>
      </c>
    </row>
    <row r="4195" spans="1:10" ht="24.75" customHeight="1" x14ac:dyDescent="0.25">
      <c r="A4195" s="100"/>
      <c r="B4195" s="100"/>
      <c r="C4195" s="100"/>
      <c r="D4195" s="105" t="str">
        <f>IF(OR(Historique!$B4195="",Historique!$C4195=""),"",IF(IFERROR(COUNTIF(INDEX(Données!$E$2:$Z$100,0,MATCH(Historique!$B4195,Données!$E$1:$Z$1,0)),Historique!$C4195),0)&gt;0,"OK","⚠ ERREUR"))</f>
        <v/>
      </c>
      <c r="F4195" s="148" t="b">
        <v>0</v>
      </c>
      <c r="J4195" s="2" t="str">
        <f>IF(B4195="","",_xlfn.XLOOKUP(B4195,Données!$P$2:$P$11,Données!$Q$2:$Q$11,""))</f>
        <v/>
      </c>
    </row>
    <row r="4196" spans="1:10" ht="24.75" customHeight="1" x14ac:dyDescent="0.25">
      <c r="A4196" s="100"/>
      <c r="B4196" s="100"/>
      <c r="C4196" s="100"/>
      <c r="D4196" s="105" t="str">
        <f>IF(OR(Historique!$B4196="",Historique!$C4196=""),"",IF(IFERROR(COUNTIF(INDEX(Données!$E$2:$Z$100,0,MATCH(Historique!$B4196,Données!$E$1:$Z$1,0)),Historique!$C4196),0)&gt;0,"OK","⚠ ERREUR"))</f>
        <v/>
      </c>
      <c r="F4196" s="148" t="b">
        <v>0</v>
      </c>
      <c r="J4196" s="2" t="str">
        <f>IF(B4196="","",_xlfn.XLOOKUP(B4196,Données!$P$2:$P$11,Données!$Q$2:$Q$11,""))</f>
        <v/>
      </c>
    </row>
    <row r="4197" spans="1:10" ht="24.75" customHeight="1" x14ac:dyDescent="0.25">
      <c r="A4197" s="100"/>
      <c r="B4197" s="100"/>
      <c r="C4197" s="100"/>
      <c r="D4197" s="105" t="str">
        <f>IF(OR(Historique!$B4197="",Historique!$C4197=""),"",IF(IFERROR(COUNTIF(INDEX(Données!$E$2:$Z$100,0,MATCH(Historique!$B4197,Données!$E$1:$Z$1,0)),Historique!$C4197),0)&gt;0,"OK","⚠ ERREUR"))</f>
        <v/>
      </c>
      <c r="F4197" s="148" t="b">
        <v>0</v>
      </c>
      <c r="J4197" s="2" t="str">
        <f>IF(B4197="","",_xlfn.XLOOKUP(B4197,Données!$P$2:$P$11,Données!$Q$2:$Q$11,""))</f>
        <v/>
      </c>
    </row>
    <row r="4198" spans="1:10" ht="24.75" customHeight="1" x14ac:dyDescent="0.25">
      <c r="A4198" s="100"/>
      <c r="B4198" s="100"/>
      <c r="C4198" s="100"/>
      <c r="D4198" s="105" t="str">
        <f>IF(OR(Historique!$B4198="",Historique!$C4198=""),"",IF(IFERROR(COUNTIF(INDEX(Données!$E$2:$Z$100,0,MATCH(Historique!$B4198,Données!$E$1:$Z$1,0)),Historique!$C4198),0)&gt;0,"OK","⚠ ERREUR"))</f>
        <v/>
      </c>
      <c r="F4198" s="148" t="b">
        <v>0</v>
      </c>
      <c r="J4198" s="2" t="str">
        <f>IF(B4198="","",_xlfn.XLOOKUP(B4198,Données!$P$2:$P$11,Données!$Q$2:$Q$11,""))</f>
        <v/>
      </c>
    </row>
    <row r="4199" spans="1:10" ht="24.75" customHeight="1" x14ac:dyDescent="0.25">
      <c r="A4199" s="100"/>
      <c r="B4199" s="100"/>
      <c r="C4199" s="100"/>
      <c r="D4199" s="105" t="str">
        <f>IF(OR(Historique!$B4199="",Historique!$C4199=""),"",IF(IFERROR(COUNTIF(INDEX(Données!$E$2:$Z$100,0,MATCH(Historique!$B4199,Données!$E$1:$Z$1,0)),Historique!$C4199),0)&gt;0,"OK","⚠ ERREUR"))</f>
        <v/>
      </c>
      <c r="F4199" s="148" t="b">
        <v>0</v>
      </c>
      <c r="J4199" s="2" t="str">
        <f>IF(B4199="","",_xlfn.XLOOKUP(B4199,Données!$P$2:$P$11,Données!$Q$2:$Q$11,""))</f>
        <v/>
      </c>
    </row>
    <row r="4200" spans="1:10" ht="24.75" customHeight="1" x14ac:dyDescent="0.25">
      <c r="A4200" s="100"/>
      <c r="B4200" s="100"/>
      <c r="C4200" s="100"/>
      <c r="D4200" s="105" t="str">
        <f>IF(OR(Historique!$B4200="",Historique!$C4200=""),"",IF(IFERROR(COUNTIF(INDEX(Données!$E$2:$Z$100,0,MATCH(Historique!$B4200,Données!$E$1:$Z$1,0)),Historique!$C4200),0)&gt;0,"OK","⚠ ERREUR"))</f>
        <v/>
      </c>
      <c r="F4200" s="148" t="b">
        <v>0</v>
      </c>
      <c r="J4200" s="2" t="str">
        <f>IF(B4200="","",_xlfn.XLOOKUP(B4200,Données!$P$2:$P$11,Données!$Q$2:$Q$11,""))</f>
        <v/>
      </c>
    </row>
    <row r="4201" spans="1:10" ht="24.75" customHeight="1" x14ac:dyDescent="0.25">
      <c r="A4201" s="100"/>
      <c r="B4201" s="100"/>
      <c r="C4201" s="100"/>
      <c r="D4201" s="105" t="str">
        <f>IF(OR(Historique!$B4201="",Historique!$C4201=""),"",IF(IFERROR(COUNTIF(INDEX(Données!$E$2:$Z$100,0,MATCH(Historique!$B4201,Données!$E$1:$Z$1,0)),Historique!$C4201),0)&gt;0,"OK","⚠ ERREUR"))</f>
        <v/>
      </c>
      <c r="F4201" s="148" t="b">
        <v>0</v>
      </c>
      <c r="J4201" s="2" t="str">
        <f>IF(B4201="","",_xlfn.XLOOKUP(B4201,Données!$P$2:$P$11,Données!$Q$2:$Q$11,""))</f>
        <v/>
      </c>
    </row>
    <row r="4202" spans="1:10" ht="24.75" customHeight="1" x14ac:dyDescent="0.25">
      <c r="A4202" s="100"/>
      <c r="B4202" s="100"/>
      <c r="C4202" s="100"/>
      <c r="D4202" s="105" t="str">
        <f>IF(OR(Historique!$B4202="",Historique!$C4202=""),"",IF(IFERROR(COUNTIF(INDEX(Données!$E$2:$Z$100,0,MATCH(Historique!$B4202,Données!$E$1:$Z$1,0)),Historique!$C4202),0)&gt;0,"OK","⚠ ERREUR"))</f>
        <v/>
      </c>
      <c r="F4202" s="148" t="b">
        <v>0</v>
      </c>
      <c r="J4202" s="2" t="str">
        <f>IF(B4202="","",_xlfn.XLOOKUP(B4202,Données!$P$2:$P$11,Données!$Q$2:$Q$11,""))</f>
        <v/>
      </c>
    </row>
    <row r="4203" spans="1:10" ht="24.75" customHeight="1" x14ac:dyDescent="0.25">
      <c r="A4203" s="100"/>
      <c r="B4203" s="100"/>
      <c r="C4203" s="100"/>
      <c r="D4203" s="105" t="str">
        <f>IF(OR(Historique!$B4203="",Historique!$C4203=""),"",IF(IFERROR(COUNTIF(INDEX(Données!$E$2:$Z$100,0,MATCH(Historique!$B4203,Données!$E$1:$Z$1,0)),Historique!$C4203),0)&gt;0,"OK","⚠ ERREUR"))</f>
        <v/>
      </c>
      <c r="F4203" s="148" t="b">
        <v>0</v>
      </c>
      <c r="J4203" s="2" t="str">
        <f>IF(B4203="","",_xlfn.XLOOKUP(B4203,Données!$P$2:$P$11,Données!$Q$2:$Q$11,""))</f>
        <v/>
      </c>
    </row>
    <row r="4204" spans="1:10" ht="24.75" customHeight="1" x14ac:dyDescent="0.25">
      <c r="A4204" s="100"/>
      <c r="B4204" s="100"/>
      <c r="C4204" s="100"/>
      <c r="D4204" s="105" t="str">
        <f>IF(OR(Historique!$B4204="",Historique!$C4204=""),"",IF(IFERROR(COUNTIF(INDEX(Données!$E$2:$Z$100,0,MATCH(Historique!$B4204,Données!$E$1:$Z$1,0)),Historique!$C4204),0)&gt;0,"OK","⚠ ERREUR"))</f>
        <v/>
      </c>
      <c r="F4204" s="148" t="b">
        <v>0</v>
      </c>
      <c r="J4204" s="2" t="str">
        <f>IF(B4204="","",_xlfn.XLOOKUP(B4204,Données!$P$2:$P$11,Données!$Q$2:$Q$11,""))</f>
        <v/>
      </c>
    </row>
    <row r="4205" spans="1:10" ht="24.75" customHeight="1" x14ac:dyDescent="0.25">
      <c r="A4205" s="100"/>
      <c r="B4205" s="100"/>
      <c r="C4205" s="100"/>
      <c r="D4205" s="105" t="str">
        <f>IF(OR(Historique!$B4205="",Historique!$C4205=""),"",IF(IFERROR(COUNTIF(INDEX(Données!$E$2:$Z$100,0,MATCH(Historique!$B4205,Données!$E$1:$Z$1,0)),Historique!$C4205),0)&gt;0,"OK","⚠ ERREUR"))</f>
        <v/>
      </c>
      <c r="F4205" s="148" t="b">
        <v>0</v>
      </c>
      <c r="J4205" s="2" t="str">
        <f>IF(B4205="","",_xlfn.XLOOKUP(B4205,Données!$P$2:$P$11,Données!$Q$2:$Q$11,""))</f>
        <v/>
      </c>
    </row>
    <row r="4206" spans="1:10" ht="24.75" customHeight="1" x14ac:dyDescent="0.25">
      <c r="A4206" s="100"/>
      <c r="B4206" s="100"/>
      <c r="C4206" s="100"/>
      <c r="D4206" s="105" t="str">
        <f>IF(OR(Historique!$B4206="",Historique!$C4206=""),"",IF(IFERROR(COUNTIF(INDEX(Données!$E$2:$Z$100,0,MATCH(Historique!$B4206,Données!$E$1:$Z$1,0)),Historique!$C4206),0)&gt;0,"OK","⚠ ERREUR"))</f>
        <v/>
      </c>
      <c r="F4206" s="148" t="b">
        <v>0</v>
      </c>
      <c r="J4206" s="2" t="str">
        <f>IF(B4206="","",_xlfn.XLOOKUP(B4206,Données!$P$2:$P$11,Données!$Q$2:$Q$11,""))</f>
        <v/>
      </c>
    </row>
    <row r="4207" spans="1:10" ht="24.75" customHeight="1" x14ac:dyDescent="0.25">
      <c r="A4207" s="100"/>
      <c r="B4207" s="100"/>
      <c r="C4207" s="100"/>
      <c r="D4207" s="105" t="str">
        <f>IF(OR(Historique!$B4207="",Historique!$C4207=""),"",IF(IFERROR(COUNTIF(INDEX(Données!$E$2:$Z$100,0,MATCH(Historique!$B4207,Données!$E$1:$Z$1,0)),Historique!$C4207),0)&gt;0,"OK","⚠ ERREUR"))</f>
        <v/>
      </c>
      <c r="F4207" s="148" t="b">
        <v>0</v>
      </c>
      <c r="J4207" s="2" t="str">
        <f>IF(B4207="","",_xlfn.XLOOKUP(B4207,Données!$P$2:$P$11,Données!$Q$2:$Q$11,""))</f>
        <v/>
      </c>
    </row>
    <row r="4208" spans="1:10" ht="24.75" customHeight="1" x14ac:dyDescent="0.25">
      <c r="A4208" s="100"/>
      <c r="B4208" s="100"/>
      <c r="C4208" s="100"/>
      <c r="D4208" s="105" t="str">
        <f>IF(OR(Historique!$B4208="",Historique!$C4208=""),"",IF(IFERROR(COUNTIF(INDEX(Données!$E$2:$Z$100,0,MATCH(Historique!$B4208,Données!$E$1:$Z$1,0)),Historique!$C4208),0)&gt;0,"OK","⚠ ERREUR"))</f>
        <v/>
      </c>
      <c r="F4208" s="148" t="b">
        <v>0</v>
      </c>
      <c r="J4208" s="2" t="str">
        <f>IF(B4208="","",_xlfn.XLOOKUP(B4208,Données!$P$2:$P$11,Données!$Q$2:$Q$11,""))</f>
        <v/>
      </c>
    </row>
    <row r="4209" spans="1:10" ht="24.75" customHeight="1" x14ac:dyDescent="0.25">
      <c r="A4209" s="100"/>
      <c r="B4209" s="100"/>
      <c r="C4209" s="100"/>
      <c r="D4209" s="105" t="str">
        <f>IF(OR(Historique!$B4209="",Historique!$C4209=""),"",IF(IFERROR(COUNTIF(INDEX(Données!$E$2:$Z$100,0,MATCH(Historique!$B4209,Données!$E$1:$Z$1,0)),Historique!$C4209),0)&gt;0,"OK","⚠ ERREUR"))</f>
        <v/>
      </c>
      <c r="F4209" s="148" t="b">
        <v>0</v>
      </c>
      <c r="J4209" s="2" t="str">
        <f>IF(B4209="","",_xlfn.XLOOKUP(B4209,Données!$P$2:$P$11,Données!$Q$2:$Q$11,""))</f>
        <v/>
      </c>
    </row>
    <row r="4210" spans="1:10" ht="24.75" customHeight="1" x14ac:dyDescent="0.25">
      <c r="A4210" s="100"/>
      <c r="B4210" s="100"/>
      <c r="C4210" s="100"/>
      <c r="D4210" s="105" t="str">
        <f>IF(OR(Historique!$B4210="",Historique!$C4210=""),"",IF(IFERROR(COUNTIF(INDEX(Données!$E$2:$Z$100,0,MATCH(Historique!$B4210,Données!$E$1:$Z$1,0)),Historique!$C4210),0)&gt;0,"OK","⚠ ERREUR"))</f>
        <v/>
      </c>
      <c r="F4210" s="148" t="b">
        <v>0</v>
      </c>
      <c r="J4210" s="2" t="str">
        <f>IF(B4210="","",_xlfn.XLOOKUP(B4210,Données!$P$2:$P$11,Données!$Q$2:$Q$11,""))</f>
        <v/>
      </c>
    </row>
    <row r="4211" spans="1:10" ht="24.75" customHeight="1" x14ac:dyDescent="0.25">
      <c r="A4211" s="100"/>
      <c r="B4211" s="100"/>
      <c r="C4211" s="100"/>
      <c r="D4211" s="105" t="str">
        <f>IF(OR(Historique!$B4211="",Historique!$C4211=""),"",IF(IFERROR(COUNTIF(INDEX(Données!$E$2:$Z$100,0,MATCH(Historique!$B4211,Données!$E$1:$Z$1,0)),Historique!$C4211),0)&gt;0,"OK","⚠ ERREUR"))</f>
        <v/>
      </c>
      <c r="F4211" s="148" t="b">
        <v>0</v>
      </c>
      <c r="J4211" s="2" t="str">
        <f>IF(B4211="","",_xlfn.XLOOKUP(B4211,Données!$P$2:$P$11,Données!$Q$2:$Q$11,""))</f>
        <v/>
      </c>
    </row>
    <row r="4212" spans="1:10" ht="24.75" customHeight="1" x14ac:dyDescent="0.25">
      <c r="A4212" s="100"/>
      <c r="B4212" s="100"/>
      <c r="C4212" s="100"/>
      <c r="D4212" s="105" t="str">
        <f>IF(OR(Historique!$B4212="",Historique!$C4212=""),"",IF(IFERROR(COUNTIF(INDEX(Données!$E$2:$Z$100,0,MATCH(Historique!$B4212,Données!$E$1:$Z$1,0)),Historique!$C4212),0)&gt;0,"OK","⚠ ERREUR"))</f>
        <v/>
      </c>
      <c r="F4212" s="148" t="b">
        <v>0</v>
      </c>
      <c r="J4212" s="2" t="str">
        <f>IF(B4212="","",_xlfn.XLOOKUP(B4212,Données!$P$2:$P$11,Données!$Q$2:$Q$11,""))</f>
        <v/>
      </c>
    </row>
    <row r="4213" spans="1:10" ht="24.75" customHeight="1" x14ac:dyDescent="0.25">
      <c r="A4213" s="100"/>
      <c r="B4213" s="100"/>
      <c r="C4213" s="100"/>
      <c r="D4213" s="105" t="str">
        <f>IF(OR(Historique!$B4213="",Historique!$C4213=""),"",IF(IFERROR(COUNTIF(INDEX(Données!$E$2:$Z$100,0,MATCH(Historique!$B4213,Données!$E$1:$Z$1,0)),Historique!$C4213),0)&gt;0,"OK","⚠ ERREUR"))</f>
        <v/>
      </c>
      <c r="F4213" s="148" t="b">
        <v>0</v>
      </c>
      <c r="J4213" s="2" t="str">
        <f>IF(B4213="","",_xlfn.XLOOKUP(B4213,Données!$P$2:$P$11,Données!$Q$2:$Q$11,""))</f>
        <v/>
      </c>
    </row>
    <row r="4214" spans="1:10" ht="24.75" customHeight="1" x14ac:dyDescent="0.25">
      <c r="A4214" s="100"/>
      <c r="B4214" s="100"/>
      <c r="C4214" s="100"/>
      <c r="D4214" s="105" t="str">
        <f>IF(OR(Historique!$B4214="",Historique!$C4214=""),"",IF(IFERROR(COUNTIF(INDEX(Données!$E$2:$Z$100,0,MATCH(Historique!$B4214,Données!$E$1:$Z$1,0)),Historique!$C4214),0)&gt;0,"OK","⚠ ERREUR"))</f>
        <v/>
      </c>
      <c r="F4214" s="148" t="b">
        <v>0</v>
      </c>
      <c r="J4214" s="2" t="str">
        <f>IF(B4214="","",_xlfn.XLOOKUP(B4214,Données!$P$2:$P$11,Données!$Q$2:$Q$11,""))</f>
        <v/>
      </c>
    </row>
    <row r="4215" spans="1:10" ht="24.75" customHeight="1" x14ac:dyDescent="0.25">
      <c r="A4215" s="100"/>
      <c r="B4215" s="100"/>
      <c r="C4215" s="100"/>
      <c r="D4215" s="105" t="str">
        <f>IF(OR(Historique!$B4215="",Historique!$C4215=""),"",IF(IFERROR(COUNTIF(INDEX(Données!$E$2:$Z$100,0,MATCH(Historique!$B4215,Données!$E$1:$Z$1,0)),Historique!$C4215),0)&gt;0,"OK","⚠ ERREUR"))</f>
        <v/>
      </c>
      <c r="F4215" s="148" t="b">
        <v>0</v>
      </c>
      <c r="J4215" s="2" t="str">
        <f>IF(B4215="","",_xlfn.XLOOKUP(B4215,Données!$P$2:$P$11,Données!$Q$2:$Q$11,""))</f>
        <v/>
      </c>
    </row>
    <row r="4216" spans="1:10" ht="24.75" customHeight="1" x14ac:dyDescent="0.25">
      <c r="A4216" s="100"/>
      <c r="B4216" s="100"/>
      <c r="C4216" s="100"/>
      <c r="D4216" s="105" t="str">
        <f>IF(OR(Historique!$B4216="",Historique!$C4216=""),"",IF(IFERROR(COUNTIF(INDEX(Données!$E$2:$Z$100,0,MATCH(Historique!$B4216,Données!$E$1:$Z$1,0)),Historique!$C4216),0)&gt;0,"OK","⚠ ERREUR"))</f>
        <v/>
      </c>
      <c r="F4216" s="148" t="b">
        <v>0</v>
      </c>
      <c r="J4216" s="2" t="str">
        <f>IF(B4216="","",_xlfn.XLOOKUP(B4216,Données!$P$2:$P$11,Données!$Q$2:$Q$11,""))</f>
        <v/>
      </c>
    </row>
    <row r="4217" spans="1:10" ht="24.75" customHeight="1" x14ac:dyDescent="0.25">
      <c r="A4217" s="100"/>
      <c r="B4217" s="100"/>
      <c r="C4217" s="100"/>
      <c r="D4217" s="105" t="str">
        <f>IF(OR(Historique!$B4217="",Historique!$C4217=""),"",IF(IFERROR(COUNTIF(INDEX(Données!$E$2:$Z$100,0,MATCH(Historique!$B4217,Données!$E$1:$Z$1,0)),Historique!$C4217),0)&gt;0,"OK","⚠ ERREUR"))</f>
        <v/>
      </c>
      <c r="F4217" s="148" t="b">
        <v>0</v>
      </c>
      <c r="J4217" s="2" t="str">
        <f>IF(B4217="","",_xlfn.XLOOKUP(B4217,Données!$P$2:$P$11,Données!$Q$2:$Q$11,""))</f>
        <v/>
      </c>
    </row>
    <row r="4218" spans="1:10" ht="24.75" customHeight="1" x14ac:dyDescent="0.25">
      <c r="A4218" s="100"/>
      <c r="B4218" s="100"/>
      <c r="C4218" s="100"/>
      <c r="D4218" s="105" t="str">
        <f>IF(OR(Historique!$B4218="",Historique!$C4218=""),"",IF(IFERROR(COUNTIF(INDEX(Données!$E$2:$Z$100,0,MATCH(Historique!$B4218,Données!$E$1:$Z$1,0)),Historique!$C4218),0)&gt;0,"OK","⚠ ERREUR"))</f>
        <v/>
      </c>
      <c r="F4218" s="148" t="b">
        <v>0</v>
      </c>
      <c r="J4218" s="2" t="str">
        <f>IF(B4218="","",_xlfn.XLOOKUP(B4218,Données!$P$2:$P$11,Données!$Q$2:$Q$11,""))</f>
        <v/>
      </c>
    </row>
    <row r="4219" spans="1:10" ht="24.75" customHeight="1" x14ac:dyDescent="0.25">
      <c r="A4219" s="100"/>
      <c r="B4219" s="100"/>
      <c r="C4219" s="100"/>
      <c r="D4219" s="105" t="str">
        <f>IF(OR(Historique!$B4219="",Historique!$C4219=""),"",IF(IFERROR(COUNTIF(INDEX(Données!$E$2:$Z$100,0,MATCH(Historique!$B4219,Données!$E$1:$Z$1,0)),Historique!$C4219),0)&gt;0,"OK","⚠ ERREUR"))</f>
        <v/>
      </c>
      <c r="F4219" s="148" t="b">
        <v>0</v>
      </c>
      <c r="J4219" s="2" t="str">
        <f>IF(B4219="","",_xlfn.XLOOKUP(B4219,Données!$P$2:$P$11,Données!$Q$2:$Q$11,""))</f>
        <v/>
      </c>
    </row>
    <row r="4220" spans="1:10" ht="24.75" customHeight="1" x14ac:dyDescent="0.25">
      <c r="A4220" s="100"/>
      <c r="B4220" s="100"/>
      <c r="C4220" s="100"/>
      <c r="D4220" s="105" t="str">
        <f>IF(OR(Historique!$B4220="",Historique!$C4220=""),"",IF(IFERROR(COUNTIF(INDEX(Données!$E$2:$Z$100,0,MATCH(Historique!$B4220,Données!$E$1:$Z$1,0)),Historique!$C4220),0)&gt;0,"OK","⚠ ERREUR"))</f>
        <v/>
      </c>
      <c r="F4220" s="148" t="b">
        <v>0</v>
      </c>
      <c r="J4220" s="2" t="str">
        <f>IF(B4220="","",_xlfn.XLOOKUP(B4220,Données!$P$2:$P$11,Données!$Q$2:$Q$11,""))</f>
        <v/>
      </c>
    </row>
    <row r="4221" spans="1:10" ht="24.75" customHeight="1" x14ac:dyDescent="0.25">
      <c r="A4221" s="100"/>
      <c r="B4221" s="100"/>
      <c r="C4221" s="100"/>
      <c r="D4221" s="105" t="str">
        <f>IF(OR(Historique!$B4221="",Historique!$C4221=""),"",IF(IFERROR(COUNTIF(INDEX(Données!$E$2:$Z$100,0,MATCH(Historique!$B4221,Données!$E$1:$Z$1,0)),Historique!$C4221),0)&gt;0,"OK","⚠ ERREUR"))</f>
        <v/>
      </c>
      <c r="F4221" s="148" t="b">
        <v>0</v>
      </c>
      <c r="J4221" s="2" t="str">
        <f>IF(B4221="","",_xlfn.XLOOKUP(B4221,Données!$P$2:$P$11,Données!$Q$2:$Q$11,""))</f>
        <v/>
      </c>
    </row>
    <row r="4222" spans="1:10" ht="24.75" customHeight="1" x14ac:dyDescent="0.25">
      <c r="A4222" s="100"/>
      <c r="B4222" s="100"/>
      <c r="C4222" s="100"/>
      <c r="D4222" s="105" t="str">
        <f>IF(OR(Historique!$B4222="",Historique!$C4222=""),"",IF(IFERROR(COUNTIF(INDEX(Données!$E$2:$Z$100,0,MATCH(Historique!$B4222,Données!$E$1:$Z$1,0)),Historique!$C4222),0)&gt;0,"OK","⚠ ERREUR"))</f>
        <v/>
      </c>
      <c r="F4222" s="148" t="b">
        <v>0</v>
      </c>
      <c r="J4222" s="2" t="str">
        <f>IF(B4222="","",_xlfn.XLOOKUP(B4222,Données!$P$2:$P$11,Données!$Q$2:$Q$11,""))</f>
        <v/>
      </c>
    </row>
    <row r="4223" spans="1:10" ht="24.75" customHeight="1" x14ac:dyDescent="0.25">
      <c r="A4223" s="100"/>
      <c r="B4223" s="100"/>
      <c r="C4223" s="100"/>
      <c r="D4223" s="105" t="str">
        <f>IF(OR(Historique!$B4223="",Historique!$C4223=""),"",IF(IFERROR(COUNTIF(INDEX(Données!$E$2:$Z$100,0,MATCH(Historique!$B4223,Données!$E$1:$Z$1,0)),Historique!$C4223),0)&gt;0,"OK","⚠ ERREUR"))</f>
        <v/>
      </c>
      <c r="F4223" s="148" t="b">
        <v>0</v>
      </c>
      <c r="J4223" s="2" t="str">
        <f>IF(B4223="","",_xlfn.XLOOKUP(B4223,Données!$P$2:$P$11,Données!$Q$2:$Q$11,""))</f>
        <v/>
      </c>
    </row>
    <row r="4224" spans="1:10" ht="24.75" customHeight="1" x14ac:dyDescent="0.25">
      <c r="A4224" s="100"/>
      <c r="B4224" s="100"/>
      <c r="C4224" s="100"/>
      <c r="D4224" s="105" t="str">
        <f>IF(OR(Historique!$B4224="",Historique!$C4224=""),"",IF(IFERROR(COUNTIF(INDEX(Données!$E$2:$Z$100,0,MATCH(Historique!$B4224,Données!$E$1:$Z$1,0)),Historique!$C4224),0)&gt;0,"OK","⚠ ERREUR"))</f>
        <v/>
      </c>
      <c r="F4224" s="148" t="b">
        <v>0</v>
      </c>
      <c r="J4224" s="2" t="str">
        <f>IF(B4224="","",_xlfn.XLOOKUP(B4224,Données!$P$2:$P$11,Données!$Q$2:$Q$11,""))</f>
        <v/>
      </c>
    </row>
    <row r="4225" spans="1:10" ht="24.75" customHeight="1" x14ac:dyDescent="0.25">
      <c r="A4225" s="100"/>
      <c r="B4225" s="100"/>
      <c r="C4225" s="100"/>
      <c r="D4225" s="105" t="str">
        <f>IF(OR(Historique!$B4225="",Historique!$C4225=""),"",IF(IFERROR(COUNTIF(INDEX(Données!$E$2:$Z$100,0,MATCH(Historique!$B4225,Données!$E$1:$Z$1,0)),Historique!$C4225),0)&gt;0,"OK","⚠ ERREUR"))</f>
        <v/>
      </c>
      <c r="F4225" s="148" t="b">
        <v>0</v>
      </c>
      <c r="J4225" s="2" t="str">
        <f>IF(B4225="","",_xlfn.XLOOKUP(B4225,Données!$P$2:$P$11,Données!$Q$2:$Q$11,""))</f>
        <v/>
      </c>
    </row>
    <row r="4226" spans="1:10" ht="24.75" customHeight="1" x14ac:dyDescent="0.25">
      <c r="A4226" s="100"/>
      <c r="B4226" s="100"/>
      <c r="C4226" s="100"/>
      <c r="D4226" s="105" t="str">
        <f>IF(OR(Historique!$B4226="",Historique!$C4226=""),"",IF(IFERROR(COUNTIF(INDEX(Données!$E$2:$Z$100,0,MATCH(Historique!$B4226,Données!$E$1:$Z$1,0)),Historique!$C4226),0)&gt;0,"OK","⚠ ERREUR"))</f>
        <v/>
      </c>
      <c r="F4226" s="148" t="b">
        <v>0</v>
      </c>
      <c r="J4226" s="2" t="str">
        <f>IF(B4226="","",_xlfn.XLOOKUP(B4226,Données!$P$2:$P$11,Données!$Q$2:$Q$11,""))</f>
        <v/>
      </c>
    </row>
    <row r="4227" spans="1:10" ht="24.75" customHeight="1" x14ac:dyDescent="0.25">
      <c r="A4227" s="100"/>
      <c r="B4227" s="100"/>
      <c r="C4227" s="100"/>
      <c r="D4227" s="105" t="str">
        <f>IF(OR(Historique!$B4227="",Historique!$C4227=""),"",IF(IFERROR(COUNTIF(INDEX(Données!$E$2:$Z$100,0,MATCH(Historique!$B4227,Données!$E$1:$Z$1,0)),Historique!$C4227),0)&gt;0,"OK","⚠ ERREUR"))</f>
        <v/>
      </c>
      <c r="F4227" s="148" t="b">
        <v>0</v>
      </c>
      <c r="J4227" s="2" t="str">
        <f>IF(B4227="","",_xlfn.XLOOKUP(B4227,Données!$P$2:$P$11,Données!$Q$2:$Q$11,""))</f>
        <v/>
      </c>
    </row>
    <row r="4228" spans="1:10" ht="24.75" customHeight="1" x14ac:dyDescent="0.25">
      <c r="A4228" s="100"/>
      <c r="B4228" s="100"/>
      <c r="C4228" s="100"/>
      <c r="D4228" s="105" t="str">
        <f>IF(OR(Historique!$B4228="",Historique!$C4228=""),"",IF(IFERROR(COUNTIF(INDEX(Données!$E$2:$Z$100,0,MATCH(Historique!$B4228,Données!$E$1:$Z$1,0)),Historique!$C4228),0)&gt;0,"OK","⚠ ERREUR"))</f>
        <v/>
      </c>
      <c r="F4228" s="148" t="b">
        <v>0</v>
      </c>
      <c r="J4228" s="2" t="str">
        <f>IF(B4228="","",_xlfn.XLOOKUP(B4228,Données!$P$2:$P$11,Données!$Q$2:$Q$11,""))</f>
        <v/>
      </c>
    </row>
    <row r="4229" spans="1:10" ht="24.75" customHeight="1" x14ac:dyDescent="0.25">
      <c r="A4229" s="100"/>
      <c r="B4229" s="100"/>
      <c r="C4229" s="100"/>
      <c r="D4229" s="105" t="str">
        <f>IF(OR(Historique!$B4229="",Historique!$C4229=""),"",IF(IFERROR(COUNTIF(INDEX(Données!$E$2:$Z$100,0,MATCH(Historique!$B4229,Données!$E$1:$Z$1,0)),Historique!$C4229),0)&gt;0,"OK","⚠ ERREUR"))</f>
        <v/>
      </c>
      <c r="F4229" s="148" t="b">
        <v>0</v>
      </c>
      <c r="J4229" s="2" t="str">
        <f>IF(B4229="","",_xlfn.XLOOKUP(B4229,Données!$P$2:$P$11,Données!$Q$2:$Q$11,""))</f>
        <v/>
      </c>
    </row>
    <row r="4230" spans="1:10" ht="24.75" customHeight="1" x14ac:dyDescent="0.25">
      <c r="A4230" s="100"/>
      <c r="B4230" s="100"/>
      <c r="C4230" s="100"/>
      <c r="D4230" s="105" t="str">
        <f>IF(OR(Historique!$B4230="",Historique!$C4230=""),"",IF(IFERROR(COUNTIF(INDEX(Données!$E$2:$Z$100,0,MATCH(Historique!$B4230,Données!$E$1:$Z$1,0)),Historique!$C4230),0)&gt;0,"OK","⚠ ERREUR"))</f>
        <v/>
      </c>
      <c r="F4230" s="148" t="b">
        <v>0</v>
      </c>
      <c r="J4230" s="2" t="str">
        <f>IF(B4230="","",_xlfn.XLOOKUP(B4230,Données!$P$2:$P$11,Données!$Q$2:$Q$11,""))</f>
        <v/>
      </c>
    </row>
    <row r="4231" spans="1:10" ht="24.75" customHeight="1" x14ac:dyDescent="0.25">
      <c r="A4231" s="100"/>
      <c r="B4231" s="100"/>
      <c r="C4231" s="100"/>
      <c r="D4231" s="105" t="str">
        <f>IF(OR(Historique!$B4231="",Historique!$C4231=""),"",IF(IFERROR(COUNTIF(INDEX(Données!$E$2:$Z$100,0,MATCH(Historique!$B4231,Données!$E$1:$Z$1,0)),Historique!$C4231),0)&gt;0,"OK","⚠ ERREUR"))</f>
        <v/>
      </c>
      <c r="F4231" s="148" t="b">
        <v>0</v>
      </c>
      <c r="J4231" s="2" t="str">
        <f>IF(B4231="","",_xlfn.XLOOKUP(B4231,Données!$P$2:$P$11,Données!$Q$2:$Q$11,""))</f>
        <v/>
      </c>
    </row>
    <row r="4232" spans="1:10" ht="24.75" customHeight="1" x14ac:dyDescent="0.25">
      <c r="A4232" s="100"/>
      <c r="B4232" s="100"/>
      <c r="C4232" s="100"/>
      <c r="D4232" s="105" t="str">
        <f>IF(OR(Historique!$B4232="",Historique!$C4232=""),"",IF(IFERROR(COUNTIF(INDEX(Données!$E$2:$Z$100,0,MATCH(Historique!$B4232,Données!$E$1:$Z$1,0)),Historique!$C4232),0)&gt;0,"OK","⚠ ERREUR"))</f>
        <v/>
      </c>
      <c r="F4232" s="148" t="b">
        <v>0</v>
      </c>
      <c r="J4232" s="2" t="str">
        <f>IF(B4232="","",_xlfn.XLOOKUP(B4232,Données!$P$2:$P$11,Données!$Q$2:$Q$11,""))</f>
        <v/>
      </c>
    </row>
    <row r="4233" spans="1:10" ht="24.75" customHeight="1" x14ac:dyDescent="0.25">
      <c r="A4233" s="100"/>
      <c r="B4233" s="100"/>
      <c r="C4233" s="100"/>
      <c r="D4233" s="105" t="str">
        <f>IF(OR(Historique!$B4233="",Historique!$C4233=""),"",IF(IFERROR(COUNTIF(INDEX(Données!$E$2:$Z$100,0,MATCH(Historique!$B4233,Données!$E$1:$Z$1,0)),Historique!$C4233),0)&gt;0,"OK","⚠ ERREUR"))</f>
        <v/>
      </c>
      <c r="F4233" s="148" t="b">
        <v>0</v>
      </c>
      <c r="J4233" s="2" t="str">
        <f>IF(B4233="","",_xlfn.XLOOKUP(B4233,Données!$P$2:$P$11,Données!$Q$2:$Q$11,""))</f>
        <v/>
      </c>
    </row>
    <row r="4234" spans="1:10" ht="24.75" customHeight="1" x14ac:dyDescent="0.25">
      <c r="A4234" s="100"/>
      <c r="B4234" s="100"/>
      <c r="C4234" s="100"/>
      <c r="D4234" s="105" t="str">
        <f>IF(OR(Historique!$B4234="",Historique!$C4234=""),"",IF(IFERROR(COUNTIF(INDEX(Données!$E$2:$Z$100,0,MATCH(Historique!$B4234,Données!$E$1:$Z$1,0)),Historique!$C4234),0)&gt;0,"OK","⚠ ERREUR"))</f>
        <v/>
      </c>
      <c r="F4234" s="148" t="b">
        <v>0</v>
      </c>
      <c r="J4234" s="2" t="str">
        <f>IF(B4234="","",_xlfn.XLOOKUP(B4234,Données!$P$2:$P$11,Données!$Q$2:$Q$11,""))</f>
        <v/>
      </c>
    </row>
    <row r="4235" spans="1:10" ht="24.75" customHeight="1" x14ac:dyDescent="0.25">
      <c r="A4235" s="100"/>
      <c r="B4235" s="100"/>
      <c r="C4235" s="100"/>
      <c r="D4235" s="105" t="str">
        <f>IF(OR(Historique!$B4235="",Historique!$C4235=""),"",IF(IFERROR(COUNTIF(INDEX(Données!$E$2:$Z$100,0,MATCH(Historique!$B4235,Données!$E$1:$Z$1,0)),Historique!$C4235),0)&gt;0,"OK","⚠ ERREUR"))</f>
        <v/>
      </c>
      <c r="F4235" s="148" t="b">
        <v>0</v>
      </c>
      <c r="J4235" s="2" t="str">
        <f>IF(B4235="","",_xlfn.XLOOKUP(B4235,Données!$P$2:$P$11,Données!$Q$2:$Q$11,""))</f>
        <v/>
      </c>
    </row>
    <row r="4236" spans="1:10" ht="24.75" customHeight="1" x14ac:dyDescent="0.25">
      <c r="A4236" s="100"/>
      <c r="B4236" s="100"/>
      <c r="C4236" s="100"/>
      <c r="D4236" s="105" t="str">
        <f>IF(OR(Historique!$B4236="",Historique!$C4236=""),"",IF(IFERROR(COUNTIF(INDEX(Données!$E$2:$Z$100,0,MATCH(Historique!$B4236,Données!$E$1:$Z$1,0)),Historique!$C4236),0)&gt;0,"OK","⚠ ERREUR"))</f>
        <v/>
      </c>
      <c r="F4236" s="148" t="b">
        <v>0</v>
      </c>
      <c r="J4236" s="2" t="str">
        <f>IF(B4236="","",_xlfn.XLOOKUP(B4236,Données!$P$2:$P$11,Données!$Q$2:$Q$11,""))</f>
        <v/>
      </c>
    </row>
    <row r="4237" spans="1:10" ht="24.75" customHeight="1" x14ac:dyDescent="0.25">
      <c r="A4237" s="100"/>
      <c r="B4237" s="100"/>
      <c r="C4237" s="100"/>
      <c r="D4237" s="105" t="str">
        <f>IF(OR(Historique!$B4237="",Historique!$C4237=""),"",IF(IFERROR(COUNTIF(INDEX(Données!$E$2:$Z$100,0,MATCH(Historique!$B4237,Données!$E$1:$Z$1,0)),Historique!$C4237),0)&gt;0,"OK","⚠ ERREUR"))</f>
        <v/>
      </c>
      <c r="F4237" s="148" t="b">
        <v>0</v>
      </c>
      <c r="J4237" s="2" t="str">
        <f>IF(B4237="","",_xlfn.XLOOKUP(B4237,Données!$P$2:$P$11,Données!$Q$2:$Q$11,""))</f>
        <v/>
      </c>
    </row>
    <row r="4238" spans="1:10" ht="24.75" customHeight="1" x14ac:dyDescent="0.25">
      <c r="A4238" s="100"/>
      <c r="B4238" s="100"/>
      <c r="C4238" s="100"/>
      <c r="D4238" s="105" t="str">
        <f>IF(OR(Historique!$B4238="",Historique!$C4238=""),"",IF(IFERROR(COUNTIF(INDEX(Données!$E$2:$Z$100,0,MATCH(Historique!$B4238,Données!$E$1:$Z$1,0)),Historique!$C4238),0)&gt;0,"OK","⚠ ERREUR"))</f>
        <v/>
      </c>
      <c r="F4238" s="148" t="b">
        <v>0</v>
      </c>
      <c r="J4238" s="2" t="str">
        <f>IF(B4238="","",_xlfn.XLOOKUP(B4238,Données!$P$2:$P$11,Données!$Q$2:$Q$11,""))</f>
        <v/>
      </c>
    </row>
    <row r="4239" spans="1:10" ht="24.75" customHeight="1" x14ac:dyDescent="0.25">
      <c r="A4239" s="100"/>
      <c r="B4239" s="100"/>
      <c r="C4239" s="100"/>
      <c r="D4239" s="105" t="str">
        <f>IF(OR(Historique!$B4239="",Historique!$C4239=""),"",IF(IFERROR(COUNTIF(INDEX(Données!$E$2:$Z$100,0,MATCH(Historique!$B4239,Données!$E$1:$Z$1,0)),Historique!$C4239),0)&gt;0,"OK","⚠ ERREUR"))</f>
        <v/>
      </c>
      <c r="F4239" s="148" t="b">
        <v>0</v>
      </c>
      <c r="J4239" s="2" t="str">
        <f>IF(B4239="","",_xlfn.XLOOKUP(B4239,Données!$P$2:$P$11,Données!$Q$2:$Q$11,""))</f>
        <v/>
      </c>
    </row>
    <row r="4240" spans="1:10" ht="24.75" customHeight="1" x14ac:dyDescent="0.25">
      <c r="A4240" s="100"/>
      <c r="B4240" s="100"/>
      <c r="C4240" s="100"/>
      <c r="D4240" s="105" t="str">
        <f>IF(OR(Historique!$B4240="",Historique!$C4240=""),"",IF(IFERROR(COUNTIF(INDEX(Données!$E$2:$Z$100,0,MATCH(Historique!$B4240,Données!$E$1:$Z$1,0)),Historique!$C4240),0)&gt;0,"OK","⚠ ERREUR"))</f>
        <v/>
      </c>
      <c r="F4240" s="148" t="b">
        <v>0</v>
      </c>
      <c r="J4240" s="2" t="str">
        <f>IF(B4240="","",_xlfn.XLOOKUP(B4240,Données!$P$2:$P$11,Données!$Q$2:$Q$11,""))</f>
        <v/>
      </c>
    </row>
    <row r="4241" spans="1:10" ht="24.75" customHeight="1" x14ac:dyDescent="0.25">
      <c r="A4241" s="100"/>
      <c r="B4241" s="100"/>
      <c r="C4241" s="100"/>
      <c r="D4241" s="105" t="str">
        <f>IF(OR(Historique!$B4241="",Historique!$C4241=""),"",IF(IFERROR(COUNTIF(INDEX(Données!$E$2:$Z$100,0,MATCH(Historique!$B4241,Données!$E$1:$Z$1,0)),Historique!$C4241),0)&gt;0,"OK","⚠ ERREUR"))</f>
        <v/>
      </c>
      <c r="F4241" s="148" t="b">
        <v>0</v>
      </c>
      <c r="J4241" s="2" t="str">
        <f>IF(B4241="","",_xlfn.XLOOKUP(B4241,Données!$P$2:$P$11,Données!$Q$2:$Q$11,""))</f>
        <v/>
      </c>
    </row>
    <row r="4242" spans="1:10" ht="24.75" customHeight="1" x14ac:dyDescent="0.25">
      <c r="A4242" s="100"/>
      <c r="B4242" s="100"/>
      <c r="C4242" s="100"/>
      <c r="D4242" s="105" t="str">
        <f>IF(OR(Historique!$B4242="",Historique!$C4242=""),"",IF(IFERROR(COUNTIF(INDEX(Données!$E$2:$Z$100,0,MATCH(Historique!$B4242,Données!$E$1:$Z$1,0)),Historique!$C4242),0)&gt;0,"OK","⚠ ERREUR"))</f>
        <v/>
      </c>
      <c r="F4242" s="148" t="b">
        <v>0</v>
      </c>
      <c r="J4242" s="2" t="str">
        <f>IF(B4242="","",_xlfn.XLOOKUP(B4242,Données!$P$2:$P$11,Données!$Q$2:$Q$11,""))</f>
        <v/>
      </c>
    </row>
    <row r="4243" spans="1:10" ht="24.75" customHeight="1" x14ac:dyDescent="0.25">
      <c r="A4243" s="100"/>
      <c r="B4243" s="100"/>
      <c r="C4243" s="100"/>
      <c r="D4243" s="105" t="str">
        <f>IF(OR(Historique!$B4243="",Historique!$C4243=""),"",IF(IFERROR(COUNTIF(INDEX(Données!$E$2:$Z$100,0,MATCH(Historique!$B4243,Données!$E$1:$Z$1,0)),Historique!$C4243),0)&gt;0,"OK","⚠ ERREUR"))</f>
        <v/>
      </c>
      <c r="F4243" s="148" t="b">
        <v>0</v>
      </c>
      <c r="J4243" s="2" t="str">
        <f>IF(B4243="","",_xlfn.XLOOKUP(B4243,Données!$P$2:$P$11,Données!$Q$2:$Q$11,""))</f>
        <v/>
      </c>
    </row>
    <row r="4244" spans="1:10" ht="24.75" customHeight="1" x14ac:dyDescent="0.25">
      <c r="A4244" s="100"/>
      <c r="B4244" s="100"/>
      <c r="C4244" s="100"/>
      <c r="D4244" s="105" t="str">
        <f>IF(OR(Historique!$B4244="",Historique!$C4244=""),"",IF(IFERROR(COUNTIF(INDEX(Données!$E$2:$Z$100,0,MATCH(Historique!$B4244,Données!$E$1:$Z$1,0)),Historique!$C4244),0)&gt;0,"OK","⚠ ERREUR"))</f>
        <v/>
      </c>
      <c r="F4244" s="148" t="b">
        <v>0</v>
      </c>
      <c r="J4244" s="2" t="str">
        <f>IF(B4244="","",_xlfn.XLOOKUP(B4244,Données!$P$2:$P$11,Données!$Q$2:$Q$11,""))</f>
        <v/>
      </c>
    </row>
    <row r="4245" spans="1:10" ht="24.75" customHeight="1" x14ac:dyDescent="0.25">
      <c r="A4245" s="100"/>
      <c r="B4245" s="100"/>
      <c r="C4245" s="100"/>
      <c r="D4245" s="105" t="str">
        <f>IF(OR(Historique!$B4245="",Historique!$C4245=""),"",IF(IFERROR(COUNTIF(INDEX(Données!$E$2:$Z$100,0,MATCH(Historique!$B4245,Données!$E$1:$Z$1,0)),Historique!$C4245),0)&gt;0,"OK","⚠ ERREUR"))</f>
        <v/>
      </c>
      <c r="F4245" s="148" t="b">
        <v>0</v>
      </c>
      <c r="J4245" s="2" t="str">
        <f>IF(B4245="","",_xlfn.XLOOKUP(B4245,Données!$P$2:$P$11,Données!$Q$2:$Q$11,""))</f>
        <v/>
      </c>
    </row>
    <row r="4246" spans="1:10" ht="24.75" customHeight="1" x14ac:dyDescent="0.25">
      <c r="A4246" s="100"/>
      <c r="B4246" s="100"/>
      <c r="C4246" s="100"/>
      <c r="D4246" s="105" t="str">
        <f>IF(OR(Historique!$B4246="",Historique!$C4246=""),"",IF(IFERROR(COUNTIF(INDEX(Données!$E$2:$Z$100,0,MATCH(Historique!$B4246,Données!$E$1:$Z$1,0)),Historique!$C4246),0)&gt;0,"OK","⚠ ERREUR"))</f>
        <v/>
      </c>
      <c r="F4246" s="148" t="b">
        <v>0</v>
      </c>
      <c r="J4246" s="2" t="str">
        <f>IF(B4246="","",_xlfn.XLOOKUP(B4246,Données!$P$2:$P$11,Données!$Q$2:$Q$11,""))</f>
        <v/>
      </c>
    </row>
    <row r="4247" spans="1:10" ht="24.75" customHeight="1" x14ac:dyDescent="0.25">
      <c r="A4247" s="100"/>
      <c r="B4247" s="100"/>
      <c r="C4247" s="100"/>
      <c r="D4247" s="105" t="str">
        <f>IF(OR(Historique!$B4247="",Historique!$C4247=""),"",IF(IFERROR(COUNTIF(INDEX(Données!$E$2:$Z$100,0,MATCH(Historique!$B4247,Données!$E$1:$Z$1,0)),Historique!$C4247),0)&gt;0,"OK","⚠ ERREUR"))</f>
        <v/>
      </c>
      <c r="F4247" s="148" t="b">
        <v>0</v>
      </c>
      <c r="J4247" s="2" t="str">
        <f>IF(B4247="","",_xlfn.XLOOKUP(B4247,Données!$P$2:$P$11,Données!$Q$2:$Q$11,""))</f>
        <v/>
      </c>
    </row>
    <row r="4248" spans="1:10" ht="24.75" customHeight="1" x14ac:dyDescent="0.25">
      <c r="A4248" s="100"/>
      <c r="B4248" s="100"/>
      <c r="C4248" s="100"/>
      <c r="D4248" s="105" t="str">
        <f>IF(OR(Historique!$B4248="",Historique!$C4248=""),"",IF(IFERROR(COUNTIF(INDEX(Données!$E$2:$Z$100,0,MATCH(Historique!$B4248,Données!$E$1:$Z$1,0)),Historique!$C4248),0)&gt;0,"OK","⚠ ERREUR"))</f>
        <v/>
      </c>
      <c r="F4248" s="148" t="b">
        <v>0</v>
      </c>
      <c r="J4248" s="2" t="str">
        <f>IF(B4248="","",_xlfn.XLOOKUP(B4248,Données!$P$2:$P$11,Données!$Q$2:$Q$11,""))</f>
        <v/>
      </c>
    </row>
    <row r="4249" spans="1:10" ht="24.75" customHeight="1" x14ac:dyDescent="0.25">
      <c r="A4249" s="100"/>
      <c r="B4249" s="100"/>
      <c r="C4249" s="100"/>
      <c r="D4249" s="105" t="str">
        <f>IF(OR(Historique!$B4249="",Historique!$C4249=""),"",IF(IFERROR(COUNTIF(INDEX(Données!$E$2:$Z$100,0,MATCH(Historique!$B4249,Données!$E$1:$Z$1,0)),Historique!$C4249),0)&gt;0,"OK","⚠ ERREUR"))</f>
        <v/>
      </c>
      <c r="F4249" s="148" t="b">
        <v>0</v>
      </c>
      <c r="J4249" s="2" t="str">
        <f>IF(B4249="","",_xlfn.XLOOKUP(B4249,Données!$P$2:$P$11,Données!$Q$2:$Q$11,""))</f>
        <v/>
      </c>
    </row>
    <row r="4250" spans="1:10" ht="24.75" customHeight="1" x14ac:dyDescent="0.25">
      <c r="A4250" s="100"/>
      <c r="B4250" s="100"/>
      <c r="C4250" s="100"/>
      <c r="D4250" s="105" t="str">
        <f>IF(OR(Historique!$B4250="",Historique!$C4250=""),"",IF(IFERROR(COUNTIF(INDEX(Données!$E$2:$Z$100,0,MATCH(Historique!$B4250,Données!$E$1:$Z$1,0)),Historique!$C4250),0)&gt;0,"OK","⚠ ERREUR"))</f>
        <v/>
      </c>
      <c r="F4250" s="148" t="b">
        <v>0</v>
      </c>
      <c r="J4250" s="2" t="str">
        <f>IF(B4250="","",_xlfn.XLOOKUP(B4250,Données!$P$2:$P$11,Données!$Q$2:$Q$11,""))</f>
        <v/>
      </c>
    </row>
    <row r="4251" spans="1:10" ht="24.75" customHeight="1" x14ac:dyDescent="0.25">
      <c r="A4251" s="100"/>
      <c r="B4251" s="100"/>
      <c r="C4251" s="100"/>
      <c r="D4251" s="105" t="str">
        <f>IF(OR(Historique!$B4251="",Historique!$C4251=""),"",IF(IFERROR(COUNTIF(INDEX(Données!$E$2:$Z$100,0,MATCH(Historique!$B4251,Données!$E$1:$Z$1,0)),Historique!$C4251),0)&gt;0,"OK","⚠ ERREUR"))</f>
        <v/>
      </c>
      <c r="F4251" s="148" t="b">
        <v>0</v>
      </c>
      <c r="J4251" s="2" t="str">
        <f>IF(B4251="","",_xlfn.XLOOKUP(B4251,Données!$P$2:$P$11,Données!$Q$2:$Q$11,""))</f>
        <v/>
      </c>
    </row>
    <row r="4252" spans="1:10" ht="24.75" customHeight="1" x14ac:dyDescent="0.25">
      <c r="A4252" s="100"/>
      <c r="B4252" s="100"/>
      <c r="C4252" s="100"/>
      <c r="D4252" s="105" t="str">
        <f>IF(OR(Historique!$B4252="",Historique!$C4252=""),"",IF(IFERROR(COUNTIF(INDEX(Données!$E$2:$Z$100,0,MATCH(Historique!$B4252,Données!$E$1:$Z$1,0)),Historique!$C4252),0)&gt;0,"OK","⚠ ERREUR"))</f>
        <v/>
      </c>
      <c r="F4252" s="148" t="b">
        <v>0</v>
      </c>
      <c r="J4252" s="2" t="str">
        <f>IF(B4252="","",_xlfn.XLOOKUP(B4252,Données!$P$2:$P$11,Données!$Q$2:$Q$11,""))</f>
        <v/>
      </c>
    </row>
    <row r="4253" spans="1:10" ht="24.75" customHeight="1" x14ac:dyDescent="0.25">
      <c r="A4253" s="100"/>
      <c r="B4253" s="100"/>
      <c r="C4253" s="100"/>
      <c r="D4253" s="105" t="str">
        <f>IF(OR(Historique!$B4253="",Historique!$C4253=""),"",IF(IFERROR(COUNTIF(INDEX(Données!$E$2:$Z$100,0,MATCH(Historique!$B4253,Données!$E$1:$Z$1,0)),Historique!$C4253),0)&gt;0,"OK","⚠ ERREUR"))</f>
        <v/>
      </c>
      <c r="F4253" s="148" t="b">
        <v>0</v>
      </c>
      <c r="J4253" s="2" t="str">
        <f>IF(B4253="","",_xlfn.XLOOKUP(B4253,Données!$P$2:$P$11,Données!$Q$2:$Q$11,""))</f>
        <v/>
      </c>
    </row>
    <row r="4254" spans="1:10" ht="24.75" customHeight="1" x14ac:dyDescent="0.25">
      <c r="A4254" s="100"/>
      <c r="B4254" s="100"/>
      <c r="C4254" s="100"/>
      <c r="D4254" s="105" t="str">
        <f>IF(OR(Historique!$B4254="",Historique!$C4254=""),"",IF(IFERROR(COUNTIF(INDEX(Données!$E$2:$Z$100,0,MATCH(Historique!$B4254,Données!$E$1:$Z$1,0)),Historique!$C4254),0)&gt;0,"OK","⚠ ERREUR"))</f>
        <v/>
      </c>
      <c r="F4254" s="148" t="b">
        <v>0</v>
      </c>
      <c r="J4254" s="2" t="str">
        <f>IF(B4254="","",_xlfn.XLOOKUP(B4254,Données!$P$2:$P$11,Données!$Q$2:$Q$11,""))</f>
        <v/>
      </c>
    </row>
    <row r="4255" spans="1:10" ht="24.75" customHeight="1" x14ac:dyDescent="0.25">
      <c r="A4255" s="100"/>
      <c r="B4255" s="100"/>
      <c r="C4255" s="100"/>
      <c r="D4255" s="105" t="str">
        <f>IF(OR(Historique!$B4255="",Historique!$C4255=""),"",IF(IFERROR(COUNTIF(INDEX(Données!$E$2:$Z$100,0,MATCH(Historique!$B4255,Données!$E$1:$Z$1,0)),Historique!$C4255),0)&gt;0,"OK","⚠ ERREUR"))</f>
        <v/>
      </c>
      <c r="F4255" s="148" t="b">
        <v>0</v>
      </c>
      <c r="J4255" s="2" t="str">
        <f>IF(B4255="","",_xlfn.XLOOKUP(B4255,Données!$P$2:$P$11,Données!$Q$2:$Q$11,""))</f>
        <v/>
      </c>
    </row>
    <row r="4256" spans="1:10" ht="24.75" customHeight="1" x14ac:dyDescent="0.25">
      <c r="A4256" s="100"/>
      <c r="B4256" s="100"/>
      <c r="C4256" s="100"/>
      <c r="D4256" s="105" t="str">
        <f>IF(OR(Historique!$B4256="",Historique!$C4256=""),"",IF(IFERROR(COUNTIF(INDEX(Données!$E$2:$Z$100,0,MATCH(Historique!$B4256,Données!$E$1:$Z$1,0)),Historique!$C4256),0)&gt;0,"OK","⚠ ERREUR"))</f>
        <v/>
      </c>
      <c r="F4256" s="148" t="b">
        <v>0</v>
      </c>
      <c r="J4256" s="2" t="str">
        <f>IF(B4256="","",_xlfn.XLOOKUP(B4256,Données!$P$2:$P$11,Données!$Q$2:$Q$11,""))</f>
        <v/>
      </c>
    </row>
    <row r="4257" spans="1:10" ht="24.75" customHeight="1" x14ac:dyDescent="0.25">
      <c r="A4257" s="100"/>
      <c r="B4257" s="100"/>
      <c r="C4257" s="100"/>
      <c r="D4257" s="105" t="str">
        <f>IF(OR(Historique!$B4257="",Historique!$C4257=""),"",IF(IFERROR(COUNTIF(INDEX(Données!$E$2:$Z$100,0,MATCH(Historique!$B4257,Données!$E$1:$Z$1,0)),Historique!$C4257),0)&gt;0,"OK","⚠ ERREUR"))</f>
        <v/>
      </c>
      <c r="F4257" s="148" t="b">
        <v>0</v>
      </c>
      <c r="J4257" s="2" t="str">
        <f>IF(B4257="","",_xlfn.XLOOKUP(B4257,Données!$P$2:$P$11,Données!$Q$2:$Q$11,""))</f>
        <v/>
      </c>
    </row>
    <row r="4258" spans="1:10" ht="24.75" customHeight="1" x14ac:dyDescent="0.25">
      <c r="A4258" s="100"/>
      <c r="B4258" s="100"/>
      <c r="C4258" s="100"/>
      <c r="D4258" s="105" t="str">
        <f>IF(OR(Historique!$B4258="",Historique!$C4258=""),"",IF(IFERROR(COUNTIF(INDEX(Données!$E$2:$Z$100,0,MATCH(Historique!$B4258,Données!$E$1:$Z$1,0)),Historique!$C4258),0)&gt;0,"OK","⚠ ERREUR"))</f>
        <v/>
      </c>
      <c r="F4258" s="148" t="b">
        <v>0</v>
      </c>
      <c r="J4258" s="2" t="str">
        <f>IF(B4258="","",_xlfn.XLOOKUP(B4258,Données!$P$2:$P$11,Données!$Q$2:$Q$11,""))</f>
        <v/>
      </c>
    </row>
    <row r="4259" spans="1:10" ht="24.75" customHeight="1" x14ac:dyDescent="0.25">
      <c r="A4259" s="100"/>
      <c r="B4259" s="100"/>
      <c r="C4259" s="100"/>
      <c r="D4259" s="105" t="str">
        <f>IF(OR(Historique!$B4259="",Historique!$C4259=""),"",IF(IFERROR(COUNTIF(INDEX(Données!$E$2:$Z$100,0,MATCH(Historique!$B4259,Données!$E$1:$Z$1,0)),Historique!$C4259),0)&gt;0,"OK","⚠ ERREUR"))</f>
        <v/>
      </c>
      <c r="F4259" s="148" t="b">
        <v>0</v>
      </c>
      <c r="J4259" s="2" t="str">
        <f>IF(B4259="","",_xlfn.XLOOKUP(B4259,Données!$P$2:$P$11,Données!$Q$2:$Q$11,""))</f>
        <v/>
      </c>
    </row>
    <row r="4260" spans="1:10" ht="24.75" customHeight="1" x14ac:dyDescent="0.25">
      <c r="A4260" s="100"/>
      <c r="B4260" s="100"/>
      <c r="C4260" s="100"/>
      <c r="D4260" s="105" t="str">
        <f>IF(OR(Historique!$B4260="",Historique!$C4260=""),"",IF(IFERROR(COUNTIF(INDEX(Données!$E$2:$Z$100,0,MATCH(Historique!$B4260,Données!$E$1:$Z$1,0)),Historique!$C4260),0)&gt;0,"OK","⚠ ERREUR"))</f>
        <v/>
      </c>
      <c r="F4260" s="148" t="b">
        <v>0</v>
      </c>
      <c r="J4260" s="2" t="str">
        <f>IF(B4260="","",_xlfn.XLOOKUP(B4260,Données!$P$2:$P$11,Données!$Q$2:$Q$11,""))</f>
        <v/>
      </c>
    </row>
    <row r="4261" spans="1:10" ht="24.75" customHeight="1" x14ac:dyDescent="0.25">
      <c r="A4261" s="100"/>
      <c r="B4261" s="100"/>
      <c r="C4261" s="100"/>
      <c r="D4261" s="105" t="str">
        <f>IF(OR(Historique!$B4261="",Historique!$C4261=""),"",IF(IFERROR(COUNTIF(INDEX(Données!$E$2:$Z$100,0,MATCH(Historique!$B4261,Données!$E$1:$Z$1,0)),Historique!$C4261),0)&gt;0,"OK","⚠ ERREUR"))</f>
        <v/>
      </c>
      <c r="F4261" s="148" t="b">
        <v>0</v>
      </c>
      <c r="J4261" s="2" t="str">
        <f>IF(B4261="","",_xlfn.XLOOKUP(B4261,Données!$P$2:$P$11,Données!$Q$2:$Q$11,""))</f>
        <v/>
      </c>
    </row>
    <row r="4262" spans="1:10" ht="24.75" customHeight="1" x14ac:dyDescent="0.25">
      <c r="A4262" s="100"/>
      <c r="B4262" s="100"/>
      <c r="C4262" s="100"/>
      <c r="D4262" s="105" t="str">
        <f>IF(OR(Historique!$B4262="",Historique!$C4262=""),"",IF(IFERROR(COUNTIF(INDEX(Données!$E$2:$Z$100,0,MATCH(Historique!$B4262,Données!$E$1:$Z$1,0)),Historique!$C4262),0)&gt;0,"OK","⚠ ERREUR"))</f>
        <v/>
      </c>
      <c r="F4262" s="148" t="b">
        <v>0</v>
      </c>
      <c r="J4262" s="2" t="str">
        <f>IF(B4262="","",_xlfn.XLOOKUP(B4262,Données!$P$2:$P$11,Données!$Q$2:$Q$11,""))</f>
        <v/>
      </c>
    </row>
    <row r="4263" spans="1:10" ht="24.75" customHeight="1" x14ac:dyDescent="0.25">
      <c r="A4263" s="100"/>
      <c r="B4263" s="100"/>
      <c r="C4263" s="100"/>
      <c r="D4263" s="105" t="str">
        <f>IF(OR(Historique!$B4263="",Historique!$C4263=""),"",IF(IFERROR(COUNTIF(INDEX(Données!$E$2:$Z$100,0,MATCH(Historique!$B4263,Données!$E$1:$Z$1,0)),Historique!$C4263),0)&gt;0,"OK","⚠ ERREUR"))</f>
        <v/>
      </c>
      <c r="F4263" s="148" t="b">
        <v>0</v>
      </c>
      <c r="J4263" s="2" t="str">
        <f>IF(B4263="","",_xlfn.XLOOKUP(B4263,Données!$P$2:$P$11,Données!$Q$2:$Q$11,""))</f>
        <v/>
      </c>
    </row>
    <row r="4264" spans="1:10" ht="24.75" customHeight="1" x14ac:dyDescent="0.25">
      <c r="A4264" s="100"/>
      <c r="B4264" s="100"/>
      <c r="C4264" s="100"/>
      <c r="D4264" s="105" t="str">
        <f>IF(OR(Historique!$B4264="",Historique!$C4264=""),"",IF(IFERROR(COUNTIF(INDEX(Données!$E$2:$Z$100,0,MATCH(Historique!$B4264,Données!$E$1:$Z$1,0)),Historique!$C4264),0)&gt;0,"OK","⚠ ERREUR"))</f>
        <v/>
      </c>
      <c r="F4264" s="148" t="b">
        <v>0</v>
      </c>
      <c r="J4264" s="2" t="str">
        <f>IF(B4264="","",_xlfn.XLOOKUP(B4264,Données!$P$2:$P$11,Données!$Q$2:$Q$11,""))</f>
        <v/>
      </c>
    </row>
    <row r="4265" spans="1:10" ht="24.75" customHeight="1" x14ac:dyDescent="0.25">
      <c r="A4265" s="100"/>
      <c r="B4265" s="100"/>
      <c r="C4265" s="100"/>
      <c r="D4265" s="105" t="str">
        <f>IF(OR(Historique!$B4265="",Historique!$C4265=""),"",IF(IFERROR(COUNTIF(INDEX(Données!$E$2:$Z$100,0,MATCH(Historique!$B4265,Données!$E$1:$Z$1,0)),Historique!$C4265),0)&gt;0,"OK","⚠ ERREUR"))</f>
        <v/>
      </c>
      <c r="F4265" s="148" t="b">
        <v>0</v>
      </c>
      <c r="J4265" s="2" t="str">
        <f>IF(B4265="","",_xlfn.XLOOKUP(B4265,Données!$P$2:$P$11,Données!$Q$2:$Q$11,""))</f>
        <v/>
      </c>
    </row>
    <row r="4266" spans="1:10" ht="24.75" customHeight="1" x14ac:dyDescent="0.25">
      <c r="A4266" s="100"/>
      <c r="B4266" s="100"/>
      <c r="C4266" s="100"/>
      <c r="D4266" s="105" t="str">
        <f>IF(OR(Historique!$B4266="",Historique!$C4266=""),"",IF(IFERROR(COUNTIF(INDEX(Données!$E$2:$Z$100,0,MATCH(Historique!$B4266,Données!$E$1:$Z$1,0)),Historique!$C4266),0)&gt;0,"OK","⚠ ERREUR"))</f>
        <v/>
      </c>
      <c r="F4266" s="148" t="b">
        <v>0</v>
      </c>
      <c r="J4266" s="2" t="str">
        <f>IF(B4266="","",_xlfn.XLOOKUP(B4266,Données!$P$2:$P$11,Données!$Q$2:$Q$11,""))</f>
        <v/>
      </c>
    </row>
    <row r="4267" spans="1:10" ht="24.75" customHeight="1" x14ac:dyDescent="0.25">
      <c r="A4267" s="100"/>
      <c r="B4267" s="100"/>
      <c r="C4267" s="100"/>
      <c r="D4267" s="105" t="str">
        <f>IF(OR(Historique!$B4267="",Historique!$C4267=""),"",IF(IFERROR(COUNTIF(INDEX(Données!$E$2:$Z$100,0,MATCH(Historique!$B4267,Données!$E$1:$Z$1,0)),Historique!$C4267),0)&gt;0,"OK","⚠ ERREUR"))</f>
        <v/>
      </c>
      <c r="F4267" s="148" t="b">
        <v>0</v>
      </c>
      <c r="J4267" s="2" t="str">
        <f>IF(B4267="","",_xlfn.XLOOKUP(B4267,Données!$P$2:$P$11,Données!$Q$2:$Q$11,""))</f>
        <v/>
      </c>
    </row>
    <row r="4268" spans="1:10" ht="24.75" customHeight="1" x14ac:dyDescent="0.25">
      <c r="A4268" s="100"/>
      <c r="B4268" s="100"/>
      <c r="C4268" s="100"/>
      <c r="D4268" s="105" t="str">
        <f>IF(OR(Historique!$B4268="",Historique!$C4268=""),"",IF(IFERROR(COUNTIF(INDEX(Données!$E$2:$Z$100,0,MATCH(Historique!$B4268,Données!$E$1:$Z$1,0)),Historique!$C4268),0)&gt;0,"OK","⚠ ERREUR"))</f>
        <v/>
      </c>
      <c r="F4268" s="148" t="b">
        <v>0</v>
      </c>
      <c r="J4268" s="2" t="str">
        <f>IF(B4268="","",_xlfn.XLOOKUP(B4268,Données!$P$2:$P$11,Données!$Q$2:$Q$11,""))</f>
        <v/>
      </c>
    </row>
    <row r="4269" spans="1:10" ht="24.75" customHeight="1" x14ac:dyDescent="0.25">
      <c r="A4269" s="100"/>
      <c r="B4269" s="100"/>
      <c r="C4269" s="100"/>
      <c r="D4269" s="105" t="str">
        <f>IF(OR(Historique!$B4269="",Historique!$C4269=""),"",IF(IFERROR(COUNTIF(INDEX(Données!$E$2:$Z$100,0,MATCH(Historique!$B4269,Données!$E$1:$Z$1,0)),Historique!$C4269),0)&gt;0,"OK","⚠ ERREUR"))</f>
        <v/>
      </c>
      <c r="F4269" s="148" t="b">
        <v>0</v>
      </c>
      <c r="J4269" s="2" t="str">
        <f>IF(B4269="","",_xlfn.XLOOKUP(B4269,Données!$P$2:$P$11,Données!$Q$2:$Q$11,""))</f>
        <v/>
      </c>
    </row>
    <row r="4270" spans="1:10" ht="24.75" customHeight="1" x14ac:dyDescent="0.25">
      <c r="A4270" s="100"/>
      <c r="B4270" s="100"/>
      <c r="C4270" s="100"/>
      <c r="D4270" s="105" t="str">
        <f>IF(OR(Historique!$B4270="",Historique!$C4270=""),"",IF(IFERROR(COUNTIF(INDEX(Données!$E$2:$Z$100,0,MATCH(Historique!$B4270,Données!$E$1:$Z$1,0)),Historique!$C4270),0)&gt;0,"OK","⚠ ERREUR"))</f>
        <v/>
      </c>
      <c r="F4270" s="148" t="b">
        <v>0</v>
      </c>
      <c r="J4270" s="2" t="str">
        <f>IF(B4270="","",_xlfn.XLOOKUP(B4270,Données!$P$2:$P$11,Données!$Q$2:$Q$11,""))</f>
        <v/>
      </c>
    </row>
    <row r="4271" spans="1:10" ht="24.75" customHeight="1" x14ac:dyDescent="0.25">
      <c r="A4271" s="100"/>
      <c r="B4271" s="100"/>
      <c r="C4271" s="100"/>
      <c r="D4271" s="105" t="str">
        <f>IF(OR(Historique!$B4271="",Historique!$C4271=""),"",IF(IFERROR(COUNTIF(INDEX(Données!$E$2:$Z$100,0,MATCH(Historique!$B4271,Données!$E$1:$Z$1,0)),Historique!$C4271),0)&gt;0,"OK","⚠ ERREUR"))</f>
        <v/>
      </c>
      <c r="F4271" s="148" t="b">
        <v>0</v>
      </c>
      <c r="J4271" s="2" t="str">
        <f>IF(B4271="","",_xlfn.XLOOKUP(B4271,Données!$P$2:$P$11,Données!$Q$2:$Q$11,""))</f>
        <v/>
      </c>
    </row>
    <row r="4272" spans="1:10" ht="24.75" customHeight="1" x14ac:dyDescent="0.25">
      <c r="A4272" s="100"/>
      <c r="B4272" s="100"/>
      <c r="C4272" s="100"/>
      <c r="D4272" s="105" t="str">
        <f>IF(OR(Historique!$B4272="",Historique!$C4272=""),"",IF(IFERROR(COUNTIF(INDEX(Données!$E$2:$Z$100,0,MATCH(Historique!$B4272,Données!$E$1:$Z$1,0)),Historique!$C4272),0)&gt;0,"OK","⚠ ERREUR"))</f>
        <v/>
      </c>
      <c r="F4272" s="148" t="b">
        <v>0</v>
      </c>
      <c r="J4272" s="2" t="str">
        <f>IF(B4272="","",_xlfn.XLOOKUP(B4272,Données!$P$2:$P$11,Données!$Q$2:$Q$11,""))</f>
        <v/>
      </c>
    </row>
    <row r="4273" spans="1:10" ht="24.75" customHeight="1" x14ac:dyDescent="0.25">
      <c r="A4273" s="100"/>
      <c r="B4273" s="100"/>
      <c r="C4273" s="100"/>
      <c r="D4273" s="105" t="str">
        <f>IF(OR(Historique!$B4273="",Historique!$C4273=""),"",IF(IFERROR(COUNTIF(INDEX(Données!$E$2:$Z$100,0,MATCH(Historique!$B4273,Données!$E$1:$Z$1,0)),Historique!$C4273),0)&gt;0,"OK","⚠ ERREUR"))</f>
        <v/>
      </c>
      <c r="F4273" s="148" t="b">
        <v>0</v>
      </c>
      <c r="J4273" s="2" t="str">
        <f>IF(B4273="","",_xlfn.XLOOKUP(B4273,Données!$P$2:$P$11,Données!$Q$2:$Q$11,""))</f>
        <v/>
      </c>
    </row>
    <row r="4274" spans="1:10" ht="24.75" customHeight="1" x14ac:dyDescent="0.25">
      <c r="A4274" s="100"/>
      <c r="B4274" s="100"/>
      <c r="C4274" s="100"/>
      <c r="D4274" s="105" t="str">
        <f>IF(OR(Historique!$B4274="",Historique!$C4274=""),"",IF(IFERROR(COUNTIF(INDEX(Données!$E$2:$Z$100,0,MATCH(Historique!$B4274,Données!$E$1:$Z$1,0)),Historique!$C4274),0)&gt;0,"OK","⚠ ERREUR"))</f>
        <v/>
      </c>
      <c r="F4274" s="148" t="b">
        <v>0</v>
      </c>
      <c r="J4274" s="2" t="str">
        <f>IF(B4274="","",_xlfn.XLOOKUP(B4274,Données!$P$2:$P$11,Données!$Q$2:$Q$11,""))</f>
        <v/>
      </c>
    </row>
    <row r="4275" spans="1:10" ht="24.75" customHeight="1" x14ac:dyDescent="0.25">
      <c r="A4275" s="100"/>
      <c r="B4275" s="100"/>
      <c r="C4275" s="100"/>
      <c r="D4275" s="105" t="str">
        <f>IF(OR(Historique!$B4275="",Historique!$C4275=""),"",IF(IFERROR(COUNTIF(INDEX(Données!$E$2:$Z$100,0,MATCH(Historique!$B4275,Données!$E$1:$Z$1,0)),Historique!$C4275),0)&gt;0,"OK","⚠ ERREUR"))</f>
        <v/>
      </c>
      <c r="F4275" s="148" t="b">
        <v>0</v>
      </c>
      <c r="J4275" s="2" t="str">
        <f>IF(B4275="","",_xlfn.XLOOKUP(B4275,Données!$P$2:$P$11,Données!$Q$2:$Q$11,""))</f>
        <v/>
      </c>
    </row>
    <row r="4276" spans="1:10" ht="24.75" customHeight="1" x14ac:dyDescent="0.25">
      <c r="A4276" s="100"/>
      <c r="B4276" s="100"/>
      <c r="C4276" s="100"/>
      <c r="D4276" s="105" t="str">
        <f>IF(OR(Historique!$B4276="",Historique!$C4276=""),"",IF(IFERROR(COUNTIF(INDEX(Données!$E$2:$Z$100,0,MATCH(Historique!$B4276,Données!$E$1:$Z$1,0)),Historique!$C4276),0)&gt;0,"OK","⚠ ERREUR"))</f>
        <v/>
      </c>
      <c r="F4276" s="148" t="b">
        <v>0</v>
      </c>
      <c r="J4276" s="2" t="str">
        <f>IF(B4276="","",_xlfn.XLOOKUP(B4276,Données!$P$2:$P$11,Données!$Q$2:$Q$11,""))</f>
        <v/>
      </c>
    </row>
    <row r="4277" spans="1:10" ht="24.75" customHeight="1" x14ac:dyDescent="0.25">
      <c r="A4277" s="100"/>
      <c r="B4277" s="100"/>
      <c r="C4277" s="100"/>
      <c r="D4277" s="105" t="str">
        <f>IF(OR(Historique!$B4277="",Historique!$C4277=""),"",IF(IFERROR(COUNTIF(INDEX(Données!$E$2:$Z$100,0,MATCH(Historique!$B4277,Données!$E$1:$Z$1,0)),Historique!$C4277),0)&gt;0,"OK","⚠ ERREUR"))</f>
        <v/>
      </c>
      <c r="F4277" s="148" t="b">
        <v>0</v>
      </c>
      <c r="J4277" s="2" t="str">
        <f>IF(B4277="","",_xlfn.XLOOKUP(B4277,Données!$P$2:$P$11,Données!$Q$2:$Q$11,""))</f>
        <v/>
      </c>
    </row>
    <row r="4278" spans="1:10" ht="24.75" customHeight="1" x14ac:dyDescent="0.25">
      <c r="A4278" s="100"/>
      <c r="B4278" s="100"/>
      <c r="C4278" s="100"/>
      <c r="D4278" s="105" t="str">
        <f>IF(OR(Historique!$B4278="",Historique!$C4278=""),"",IF(IFERROR(COUNTIF(INDEX(Données!$E$2:$Z$100,0,MATCH(Historique!$B4278,Données!$E$1:$Z$1,0)),Historique!$C4278),0)&gt;0,"OK","⚠ ERREUR"))</f>
        <v/>
      </c>
      <c r="F4278" s="148" t="b">
        <v>0</v>
      </c>
      <c r="J4278" s="2" t="str">
        <f>IF(B4278="","",_xlfn.XLOOKUP(B4278,Données!$P$2:$P$11,Données!$Q$2:$Q$11,""))</f>
        <v/>
      </c>
    </row>
    <row r="4279" spans="1:10" ht="24.75" customHeight="1" x14ac:dyDescent="0.25">
      <c r="A4279" s="100"/>
      <c r="B4279" s="100"/>
      <c r="C4279" s="100"/>
      <c r="D4279" s="105" t="str">
        <f>IF(OR(Historique!$B4279="",Historique!$C4279=""),"",IF(IFERROR(COUNTIF(INDEX(Données!$E$2:$Z$100,0,MATCH(Historique!$B4279,Données!$E$1:$Z$1,0)),Historique!$C4279),0)&gt;0,"OK","⚠ ERREUR"))</f>
        <v/>
      </c>
      <c r="F4279" s="148" t="b">
        <v>0</v>
      </c>
      <c r="J4279" s="2" t="str">
        <f>IF(B4279="","",_xlfn.XLOOKUP(B4279,Données!$P$2:$P$11,Données!$Q$2:$Q$11,""))</f>
        <v/>
      </c>
    </row>
    <row r="4280" spans="1:10" ht="24.75" customHeight="1" x14ac:dyDescent="0.25">
      <c r="A4280" s="100"/>
      <c r="B4280" s="100"/>
      <c r="C4280" s="100"/>
      <c r="D4280" s="105" t="str">
        <f>IF(OR(Historique!$B4280="",Historique!$C4280=""),"",IF(IFERROR(COUNTIF(INDEX(Données!$E$2:$Z$100,0,MATCH(Historique!$B4280,Données!$E$1:$Z$1,0)),Historique!$C4280),0)&gt;0,"OK","⚠ ERREUR"))</f>
        <v/>
      </c>
      <c r="F4280" s="148" t="b">
        <v>0</v>
      </c>
      <c r="J4280" s="2" t="str">
        <f>IF(B4280="","",_xlfn.XLOOKUP(B4280,Données!$P$2:$P$11,Données!$Q$2:$Q$11,""))</f>
        <v/>
      </c>
    </row>
    <row r="4281" spans="1:10" ht="24.75" customHeight="1" x14ac:dyDescent="0.25">
      <c r="A4281" s="100"/>
      <c r="B4281" s="100"/>
      <c r="C4281" s="100"/>
      <c r="D4281" s="105" t="str">
        <f>IF(OR(Historique!$B4281="",Historique!$C4281=""),"",IF(IFERROR(COUNTIF(INDEX(Données!$E$2:$Z$100,0,MATCH(Historique!$B4281,Données!$E$1:$Z$1,0)),Historique!$C4281),0)&gt;0,"OK","⚠ ERREUR"))</f>
        <v/>
      </c>
      <c r="F4281" s="148" t="b">
        <v>0</v>
      </c>
      <c r="J4281" s="2" t="str">
        <f>IF(B4281="","",_xlfn.XLOOKUP(B4281,Données!$P$2:$P$11,Données!$Q$2:$Q$11,""))</f>
        <v/>
      </c>
    </row>
    <row r="4282" spans="1:10" ht="24.75" customHeight="1" x14ac:dyDescent="0.25">
      <c r="A4282" s="100"/>
      <c r="B4282" s="100"/>
      <c r="C4282" s="100"/>
      <c r="D4282" s="105" t="str">
        <f>IF(OR(Historique!$B4282="",Historique!$C4282=""),"",IF(IFERROR(COUNTIF(INDEX(Données!$E$2:$Z$100,0,MATCH(Historique!$B4282,Données!$E$1:$Z$1,0)),Historique!$C4282),0)&gt;0,"OK","⚠ ERREUR"))</f>
        <v/>
      </c>
      <c r="F4282" s="148" t="b">
        <v>0</v>
      </c>
      <c r="J4282" s="2" t="str">
        <f>IF(B4282="","",_xlfn.XLOOKUP(B4282,Données!$P$2:$P$11,Données!$Q$2:$Q$11,""))</f>
        <v/>
      </c>
    </row>
    <row r="4283" spans="1:10" ht="24.75" customHeight="1" x14ac:dyDescent="0.25">
      <c r="A4283" s="100"/>
      <c r="B4283" s="100"/>
      <c r="C4283" s="100"/>
      <c r="D4283" s="105" t="str">
        <f>IF(OR(Historique!$B4283="",Historique!$C4283=""),"",IF(IFERROR(COUNTIF(INDEX(Données!$E$2:$Z$100,0,MATCH(Historique!$B4283,Données!$E$1:$Z$1,0)),Historique!$C4283),0)&gt;0,"OK","⚠ ERREUR"))</f>
        <v/>
      </c>
      <c r="F4283" s="148" t="b">
        <v>0</v>
      </c>
      <c r="J4283" s="2" t="str">
        <f>IF(B4283="","",_xlfn.XLOOKUP(B4283,Données!$P$2:$P$11,Données!$Q$2:$Q$11,""))</f>
        <v/>
      </c>
    </row>
    <row r="4284" spans="1:10" ht="24.75" customHeight="1" x14ac:dyDescent="0.25">
      <c r="A4284" s="100"/>
      <c r="B4284" s="100"/>
      <c r="C4284" s="100"/>
      <c r="D4284" s="105" t="str">
        <f>IF(OR(Historique!$B4284="",Historique!$C4284=""),"",IF(IFERROR(COUNTIF(INDEX(Données!$E$2:$Z$100,0,MATCH(Historique!$B4284,Données!$E$1:$Z$1,0)),Historique!$C4284),0)&gt;0,"OK","⚠ ERREUR"))</f>
        <v/>
      </c>
      <c r="F4284" s="148" t="b">
        <v>0</v>
      </c>
      <c r="J4284" s="2" t="str">
        <f>IF(B4284="","",_xlfn.XLOOKUP(B4284,Données!$P$2:$P$11,Données!$Q$2:$Q$11,""))</f>
        <v/>
      </c>
    </row>
    <row r="4285" spans="1:10" ht="24.75" customHeight="1" x14ac:dyDescent="0.25">
      <c r="A4285" s="100"/>
      <c r="B4285" s="100"/>
      <c r="C4285" s="100"/>
      <c r="D4285" s="105" t="str">
        <f>IF(OR(Historique!$B4285="",Historique!$C4285=""),"",IF(IFERROR(COUNTIF(INDEX(Données!$E$2:$Z$100,0,MATCH(Historique!$B4285,Données!$E$1:$Z$1,0)),Historique!$C4285),0)&gt;0,"OK","⚠ ERREUR"))</f>
        <v/>
      </c>
      <c r="F4285" s="148" t="b">
        <v>0</v>
      </c>
      <c r="J4285" s="2" t="str">
        <f>IF(B4285="","",_xlfn.XLOOKUP(B4285,Données!$P$2:$P$11,Données!$Q$2:$Q$11,""))</f>
        <v/>
      </c>
    </row>
    <row r="4286" spans="1:10" ht="24.75" customHeight="1" x14ac:dyDescent="0.25">
      <c r="A4286" s="100"/>
      <c r="B4286" s="100"/>
      <c r="C4286" s="100"/>
      <c r="D4286" s="105" t="str">
        <f>IF(OR(Historique!$B4286="",Historique!$C4286=""),"",IF(IFERROR(COUNTIF(INDEX(Données!$E$2:$Z$100,0,MATCH(Historique!$B4286,Données!$E$1:$Z$1,0)),Historique!$C4286),0)&gt;0,"OK","⚠ ERREUR"))</f>
        <v/>
      </c>
      <c r="F4286" s="148" t="b">
        <v>0</v>
      </c>
      <c r="J4286" s="2" t="str">
        <f>IF(B4286="","",_xlfn.XLOOKUP(B4286,Données!$P$2:$P$11,Données!$Q$2:$Q$11,""))</f>
        <v/>
      </c>
    </row>
    <row r="4287" spans="1:10" ht="24.75" customHeight="1" x14ac:dyDescent="0.25">
      <c r="A4287" s="100"/>
      <c r="B4287" s="100"/>
      <c r="C4287" s="100"/>
      <c r="D4287" s="105" t="str">
        <f>IF(OR(Historique!$B4287="",Historique!$C4287=""),"",IF(IFERROR(COUNTIF(INDEX(Données!$E$2:$Z$100,0,MATCH(Historique!$B4287,Données!$E$1:$Z$1,0)),Historique!$C4287),0)&gt;0,"OK","⚠ ERREUR"))</f>
        <v/>
      </c>
      <c r="F4287" s="148" t="b">
        <v>0</v>
      </c>
      <c r="J4287" s="2" t="str">
        <f>IF(B4287="","",_xlfn.XLOOKUP(B4287,Données!$P$2:$P$11,Données!$Q$2:$Q$11,""))</f>
        <v/>
      </c>
    </row>
    <row r="4288" spans="1:10" ht="24.75" customHeight="1" x14ac:dyDescent="0.25">
      <c r="A4288" s="100"/>
      <c r="B4288" s="100"/>
      <c r="C4288" s="100"/>
      <c r="D4288" s="105" t="str">
        <f>IF(OR(Historique!$B4288="",Historique!$C4288=""),"",IF(IFERROR(COUNTIF(INDEX(Données!$E$2:$Z$100,0,MATCH(Historique!$B4288,Données!$E$1:$Z$1,0)),Historique!$C4288),0)&gt;0,"OK","⚠ ERREUR"))</f>
        <v/>
      </c>
      <c r="F4288" s="148" t="b">
        <v>0</v>
      </c>
      <c r="J4288" s="2" t="str">
        <f>IF(B4288="","",_xlfn.XLOOKUP(B4288,Données!$P$2:$P$11,Données!$Q$2:$Q$11,""))</f>
        <v/>
      </c>
    </row>
    <row r="4289" spans="1:10" ht="24.75" customHeight="1" x14ac:dyDescent="0.25">
      <c r="A4289" s="100"/>
      <c r="B4289" s="100"/>
      <c r="C4289" s="100"/>
      <c r="D4289" s="105" t="str">
        <f>IF(OR(Historique!$B4289="",Historique!$C4289=""),"",IF(IFERROR(COUNTIF(INDEX(Données!$E$2:$Z$100,0,MATCH(Historique!$B4289,Données!$E$1:$Z$1,0)),Historique!$C4289),0)&gt;0,"OK","⚠ ERREUR"))</f>
        <v/>
      </c>
      <c r="F4289" s="148" t="b">
        <v>0</v>
      </c>
      <c r="J4289" s="2" t="str">
        <f>IF(B4289="","",_xlfn.XLOOKUP(B4289,Données!$P$2:$P$11,Données!$Q$2:$Q$11,""))</f>
        <v/>
      </c>
    </row>
    <row r="4290" spans="1:10" ht="24.75" customHeight="1" x14ac:dyDescent="0.25">
      <c r="A4290" s="100"/>
      <c r="B4290" s="100"/>
      <c r="C4290" s="100"/>
      <c r="D4290" s="105" t="str">
        <f>IF(OR(Historique!$B4290="",Historique!$C4290=""),"",IF(IFERROR(COUNTIF(INDEX(Données!$E$2:$Z$100,0,MATCH(Historique!$B4290,Données!$E$1:$Z$1,0)),Historique!$C4290),0)&gt;0,"OK","⚠ ERREUR"))</f>
        <v/>
      </c>
      <c r="F4290" s="148" t="b">
        <v>0</v>
      </c>
      <c r="J4290" s="2" t="str">
        <f>IF(B4290="","",_xlfn.XLOOKUP(B4290,Données!$P$2:$P$11,Données!$Q$2:$Q$11,""))</f>
        <v/>
      </c>
    </row>
    <row r="4291" spans="1:10" ht="24.75" customHeight="1" x14ac:dyDescent="0.25">
      <c r="A4291" s="100"/>
      <c r="B4291" s="100"/>
      <c r="C4291" s="100"/>
      <c r="D4291" s="105" t="str">
        <f>IF(OR(Historique!$B4291="",Historique!$C4291=""),"",IF(IFERROR(COUNTIF(INDEX(Données!$E$2:$Z$100,0,MATCH(Historique!$B4291,Données!$E$1:$Z$1,0)),Historique!$C4291),0)&gt;0,"OK","⚠ ERREUR"))</f>
        <v/>
      </c>
      <c r="F4291" s="148" t="b">
        <v>0</v>
      </c>
      <c r="J4291" s="2" t="str">
        <f>IF(B4291="","",_xlfn.XLOOKUP(B4291,Données!$P$2:$P$11,Données!$Q$2:$Q$11,""))</f>
        <v/>
      </c>
    </row>
    <row r="4292" spans="1:10" ht="24.75" customHeight="1" x14ac:dyDescent="0.25">
      <c r="A4292" s="100"/>
      <c r="B4292" s="100"/>
      <c r="C4292" s="100"/>
      <c r="D4292" s="105" t="str">
        <f>IF(OR(Historique!$B4292="",Historique!$C4292=""),"",IF(IFERROR(COUNTIF(INDEX(Données!$E$2:$Z$100,0,MATCH(Historique!$B4292,Données!$E$1:$Z$1,0)),Historique!$C4292),0)&gt;0,"OK","⚠ ERREUR"))</f>
        <v/>
      </c>
      <c r="F4292" s="148" t="b">
        <v>0</v>
      </c>
      <c r="J4292" s="2" t="str">
        <f>IF(B4292="","",_xlfn.XLOOKUP(B4292,Données!$P$2:$P$11,Données!$Q$2:$Q$11,""))</f>
        <v/>
      </c>
    </row>
    <row r="4293" spans="1:10" ht="24.75" customHeight="1" x14ac:dyDescent="0.25">
      <c r="A4293" s="100"/>
      <c r="B4293" s="100"/>
      <c r="C4293" s="100"/>
      <c r="D4293" s="105" t="str">
        <f>IF(OR(Historique!$B4293="",Historique!$C4293=""),"",IF(IFERROR(COUNTIF(INDEX(Données!$E$2:$Z$100,0,MATCH(Historique!$B4293,Données!$E$1:$Z$1,0)),Historique!$C4293),0)&gt;0,"OK","⚠ ERREUR"))</f>
        <v/>
      </c>
      <c r="F4293" s="148" t="b">
        <v>0</v>
      </c>
      <c r="J4293" s="2" t="str">
        <f>IF(B4293="","",_xlfn.XLOOKUP(B4293,Données!$P$2:$P$11,Données!$Q$2:$Q$11,""))</f>
        <v/>
      </c>
    </row>
    <row r="4294" spans="1:10" ht="24.75" customHeight="1" x14ac:dyDescent="0.25">
      <c r="A4294" s="100"/>
      <c r="B4294" s="100"/>
      <c r="C4294" s="100"/>
      <c r="D4294" s="105" t="str">
        <f>IF(OR(Historique!$B4294="",Historique!$C4294=""),"",IF(IFERROR(COUNTIF(INDEX(Données!$E$2:$Z$100,0,MATCH(Historique!$B4294,Données!$E$1:$Z$1,0)),Historique!$C4294),0)&gt;0,"OK","⚠ ERREUR"))</f>
        <v/>
      </c>
      <c r="F4294" s="148" t="b">
        <v>0</v>
      </c>
      <c r="J4294" s="2" t="str">
        <f>IF(B4294="","",_xlfn.XLOOKUP(B4294,Données!$P$2:$P$11,Données!$Q$2:$Q$11,""))</f>
        <v/>
      </c>
    </row>
    <row r="4295" spans="1:10" ht="24.75" customHeight="1" x14ac:dyDescent="0.25">
      <c r="A4295" s="100"/>
      <c r="B4295" s="100"/>
      <c r="C4295" s="100"/>
      <c r="D4295" s="105" t="str">
        <f>IF(OR(Historique!$B4295="",Historique!$C4295=""),"",IF(IFERROR(COUNTIF(INDEX(Données!$E$2:$Z$100,0,MATCH(Historique!$B4295,Données!$E$1:$Z$1,0)),Historique!$C4295),0)&gt;0,"OK","⚠ ERREUR"))</f>
        <v/>
      </c>
      <c r="F4295" s="148" t="b">
        <v>0</v>
      </c>
      <c r="J4295" s="2" t="str">
        <f>IF(B4295="","",_xlfn.XLOOKUP(B4295,Données!$P$2:$P$11,Données!$Q$2:$Q$11,""))</f>
        <v/>
      </c>
    </row>
    <row r="4296" spans="1:10" ht="24.75" customHeight="1" x14ac:dyDescent="0.25">
      <c r="A4296" s="100"/>
      <c r="B4296" s="100"/>
      <c r="C4296" s="100"/>
      <c r="D4296" s="105" t="str">
        <f>IF(OR(Historique!$B4296="",Historique!$C4296=""),"",IF(IFERROR(COUNTIF(INDEX(Données!$E$2:$Z$100,0,MATCH(Historique!$B4296,Données!$E$1:$Z$1,0)),Historique!$C4296),0)&gt;0,"OK","⚠ ERREUR"))</f>
        <v/>
      </c>
      <c r="F4296" s="148" t="b">
        <v>0</v>
      </c>
      <c r="J4296" s="2" t="str">
        <f>IF(B4296="","",_xlfn.XLOOKUP(B4296,Données!$P$2:$P$11,Données!$Q$2:$Q$11,""))</f>
        <v/>
      </c>
    </row>
    <row r="4297" spans="1:10" ht="24.75" customHeight="1" x14ac:dyDescent="0.25">
      <c r="A4297" s="100"/>
      <c r="B4297" s="100"/>
      <c r="C4297" s="100"/>
      <c r="D4297" s="105" t="str">
        <f>IF(OR(Historique!$B4297="",Historique!$C4297=""),"",IF(IFERROR(COUNTIF(INDEX(Données!$E$2:$Z$100,0,MATCH(Historique!$B4297,Données!$E$1:$Z$1,0)),Historique!$C4297),0)&gt;0,"OK","⚠ ERREUR"))</f>
        <v/>
      </c>
      <c r="F4297" s="148" t="b">
        <v>0</v>
      </c>
      <c r="J4297" s="2" t="str">
        <f>IF(B4297="","",_xlfn.XLOOKUP(B4297,Données!$P$2:$P$11,Données!$Q$2:$Q$11,""))</f>
        <v/>
      </c>
    </row>
    <row r="4298" spans="1:10" ht="24.75" customHeight="1" x14ac:dyDescent="0.25">
      <c r="A4298" s="100"/>
      <c r="B4298" s="100"/>
      <c r="C4298" s="100"/>
      <c r="D4298" s="105" t="str">
        <f>IF(OR(Historique!$B4298="",Historique!$C4298=""),"",IF(IFERROR(COUNTIF(INDEX(Données!$E$2:$Z$100,0,MATCH(Historique!$B4298,Données!$E$1:$Z$1,0)),Historique!$C4298),0)&gt;0,"OK","⚠ ERREUR"))</f>
        <v/>
      </c>
      <c r="F4298" s="148" t="b">
        <v>0</v>
      </c>
      <c r="J4298" s="2" t="str">
        <f>IF(B4298="","",_xlfn.XLOOKUP(B4298,Données!$P$2:$P$11,Données!$Q$2:$Q$11,""))</f>
        <v/>
      </c>
    </row>
    <row r="4299" spans="1:10" ht="24.75" customHeight="1" x14ac:dyDescent="0.25">
      <c r="A4299" s="100"/>
      <c r="B4299" s="100"/>
      <c r="C4299" s="100"/>
      <c r="D4299" s="105" t="str">
        <f>IF(OR(Historique!$B4299="",Historique!$C4299=""),"",IF(IFERROR(COUNTIF(INDEX(Données!$E$2:$Z$100,0,MATCH(Historique!$B4299,Données!$E$1:$Z$1,0)),Historique!$C4299),0)&gt;0,"OK","⚠ ERREUR"))</f>
        <v/>
      </c>
      <c r="F4299" s="148" t="b">
        <v>0</v>
      </c>
      <c r="J4299" s="2" t="str">
        <f>IF(B4299="","",_xlfn.XLOOKUP(B4299,Données!$P$2:$P$11,Données!$Q$2:$Q$11,""))</f>
        <v/>
      </c>
    </row>
    <row r="4300" spans="1:10" ht="24.75" customHeight="1" x14ac:dyDescent="0.25">
      <c r="A4300" s="100"/>
      <c r="B4300" s="100"/>
      <c r="C4300" s="100"/>
      <c r="D4300" s="105" t="str">
        <f>IF(OR(Historique!$B4300="",Historique!$C4300=""),"",IF(IFERROR(COUNTIF(INDEX(Données!$E$2:$Z$100,0,MATCH(Historique!$B4300,Données!$E$1:$Z$1,0)),Historique!$C4300),0)&gt;0,"OK","⚠ ERREUR"))</f>
        <v/>
      </c>
      <c r="F4300" s="148" t="b">
        <v>0</v>
      </c>
      <c r="J4300" s="2" t="str">
        <f>IF(B4300="","",_xlfn.XLOOKUP(B4300,Données!$P$2:$P$11,Données!$Q$2:$Q$11,""))</f>
        <v/>
      </c>
    </row>
    <row r="4301" spans="1:10" ht="24.75" customHeight="1" x14ac:dyDescent="0.25">
      <c r="A4301" s="100"/>
      <c r="B4301" s="100"/>
      <c r="C4301" s="100"/>
      <c r="D4301" s="105" t="str">
        <f>IF(OR(Historique!$B4301="",Historique!$C4301=""),"",IF(IFERROR(COUNTIF(INDEX(Données!$E$2:$Z$100,0,MATCH(Historique!$B4301,Données!$E$1:$Z$1,0)),Historique!$C4301),0)&gt;0,"OK","⚠ ERREUR"))</f>
        <v/>
      </c>
      <c r="F4301" s="148" t="b">
        <v>0</v>
      </c>
      <c r="J4301" s="2" t="str">
        <f>IF(B4301="","",_xlfn.XLOOKUP(B4301,Données!$P$2:$P$11,Données!$Q$2:$Q$11,""))</f>
        <v/>
      </c>
    </row>
    <row r="4302" spans="1:10" ht="24.75" customHeight="1" x14ac:dyDescent="0.25">
      <c r="A4302" s="100"/>
      <c r="B4302" s="100"/>
      <c r="C4302" s="100"/>
      <c r="D4302" s="105" t="str">
        <f>IF(OR(Historique!$B4302="",Historique!$C4302=""),"",IF(IFERROR(COUNTIF(INDEX(Données!$E$2:$Z$100,0,MATCH(Historique!$B4302,Données!$E$1:$Z$1,0)),Historique!$C4302),0)&gt;0,"OK","⚠ ERREUR"))</f>
        <v/>
      </c>
      <c r="F4302" s="148" t="b">
        <v>0</v>
      </c>
      <c r="J4302" s="2" t="str">
        <f>IF(B4302="","",_xlfn.XLOOKUP(B4302,Données!$P$2:$P$11,Données!$Q$2:$Q$11,""))</f>
        <v/>
      </c>
    </row>
    <row r="4303" spans="1:10" ht="24.75" customHeight="1" x14ac:dyDescent="0.25">
      <c r="A4303" s="100"/>
      <c r="B4303" s="100"/>
      <c r="C4303" s="100"/>
      <c r="D4303" s="105" t="str">
        <f>IF(OR(Historique!$B4303="",Historique!$C4303=""),"",IF(IFERROR(COUNTIF(INDEX(Données!$E$2:$Z$100,0,MATCH(Historique!$B4303,Données!$E$1:$Z$1,0)),Historique!$C4303),0)&gt;0,"OK","⚠ ERREUR"))</f>
        <v/>
      </c>
      <c r="F4303" s="148" t="b">
        <v>0</v>
      </c>
      <c r="J4303" s="2" t="str">
        <f>IF(B4303="","",_xlfn.XLOOKUP(B4303,Données!$P$2:$P$11,Données!$Q$2:$Q$11,""))</f>
        <v/>
      </c>
    </row>
    <row r="4304" spans="1:10" ht="24.75" customHeight="1" x14ac:dyDescent="0.25">
      <c r="A4304" s="100"/>
      <c r="B4304" s="100"/>
      <c r="C4304" s="100"/>
      <c r="D4304" s="105" t="str">
        <f>IF(OR(Historique!$B4304="",Historique!$C4304=""),"",IF(IFERROR(COUNTIF(INDEX(Données!$E$2:$Z$100,0,MATCH(Historique!$B4304,Données!$E$1:$Z$1,0)),Historique!$C4304),0)&gt;0,"OK","⚠ ERREUR"))</f>
        <v/>
      </c>
      <c r="F4304" s="148" t="b">
        <v>0</v>
      </c>
      <c r="J4304" s="2" t="str">
        <f>IF(B4304="","",_xlfn.XLOOKUP(B4304,Données!$P$2:$P$11,Données!$Q$2:$Q$11,""))</f>
        <v/>
      </c>
    </row>
    <row r="4305" spans="1:10" ht="24.75" customHeight="1" x14ac:dyDescent="0.25">
      <c r="A4305" s="100"/>
      <c r="B4305" s="100"/>
      <c r="C4305" s="100"/>
      <c r="D4305" s="105" t="str">
        <f>IF(OR(Historique!$B4305="",Historique!$C4305=""),"",IF(IFERROR(COUNTIF(INDEX(Données!$E$2:$Z$100,0,MATCH(Historique!$B4305,Données!$E$1:$Z$1,0)),Historique!$C4305),0)&gt;0,"OK","⚠ ERREUR"))</f>
        <v/>
      </c>
      <c r="F4305" s="148" t="b">
        <v>0</v>
      </c>
      <c r="J4305" s="2" t="str">
        <f>IF(B4305="","",_xlfn.XLOOKUP(B4305,Données!$P$2:$P$11,Données!$Q$2:$Q$11,""))</f>
        <v/>
      </c>
    </row>
    <row r="4306" spans="1:10" ht="24.75" customHeight="1" x14ac:dyDescent="0.25">
      <c r="A4306" s="100"/>
      <c r="B4306" s="100"/>
      <c r="C4306" s="100"/>
      <c r="D4306" s="105" t="str">
        <f>IF(OR(Historique!$B4306="",Historique!$C4306=""),"",IF(IFERROR(COUNTIF(INDEX(Données!$E$2:$Z$100,0,MATCH(Historique!$B4306,Données!$E$1:$Z$1,0)),Historique!$C4306),0)&gt;0,"OK","⚠ ERREUR"))</f>
        <v/>
      </c>
      <c r="F4306" s="148" t="b">
        <v>0</v>
      </c>
      <c r="J4306" s="2" t="str">
        <f>IF(B4306="","",_xlfn.XLOOKUP(B4306,Données!$P$2:$P$11,Données!$Q$2:$Q$11,""))</f>
        <v/>
      </c>
    </row>
    <row r="4307" spans="1:10" ht="24.75" customHeight="1" x14ac:dyDescent="0.25">
      <c r="A4307" s="100"/>
      <c r="B4307" s="100"/>
      <c r="C4307" s="100"/>
      <c r="D4307" s="105" t="str">
        <f>IF(OR(Historique!$B4307="",Historique!$C4307=""),"",IF(IFERROR(COUNTIF(INDEX(Données!$E$2:$Z$100,0,MATCH(Historique!$B4307,Données!$E$1:$Z$1,0)),Historique!$C4307),0)&gt;0,"OK","⚠ ERREUR"))</f>
        <v/>
      </c>
      <c r="F4307" s="148" t="b">
        <v>0</v>
      </c>
      <c r="J4307" s="2" t="str">
        <f>IF(B4307="","",_xlfn.XLOOKUP(B4307,Données!$P$2:$P$11,Données!$Q$2:$Q$11,""))</f>
        <v/>
      </c>
    </row>
    <row r="4308" spans="1:10" ht="24.75" customHeight="1" x14ac:dyDescent="0.25">
      <c r="A4308" s="100"/>
      <c r="B4308" s="100"/>
      <c r="C4308" s="100"/>
      <c r="D4308" s="105" t="str">
        <f>IF(OR(Historique!$B4308="",Historique!$C4308=""),"",IF(IFERROR(COUNTIF(INDEX(Données!$E$2:$Z$100,0,MATCH(Historique!$B4308,Données!$E$1:$Z$1,0)),Historique!$C4308),0)&gt;0,"OK","⚠ ERREUR"))</f>
        <v/>
      </c>
      <c r="F4308" s="148" t="b">
        <v>0</v>
      </c>
      <c r="J4308" s="2" t="str">
        <f>IF(B4308="","",_xlfn.XLOOKUP(B4308,Données!$P$2:$P$11,Données!$Q$2:$Q$11,""))</f>
        <v/>
      </c>
    </row>
    <row r="4309" spans="1:10" ht="24.75" customHeight="1" x14ac:dyDescent="0.25">
      <c r="A4309" s="100"/>
      <c r="B4309" s="100"/>
      <c r="C4309" s="100"/>
      <c r="D4309" s="105" t="str">
        <f>IF(OR(Historique!$B4309="",Historique!$C4309=""),"",IF(IFERROR(COUNTIF(INDEX(Données!$E$2:$Z$100,0,MATCH(Historique!$B4309,Données!$E$1:$Z$1,0)),Historique!$C4309),0)&gt;0,"OK","⚠ ERREUR"))</f>
        <v/>
      </c>
      <c r="F4309" s="148" t="b">
        <v>0</v>
      </c>
      <c r="J4309" s="2" t="str">
        <f>IF(B4309="","",_xlfn.XLOOKUP(B4309,Données!$P$2:$P$11,Données!$Q$2:$Q$11,""))</f>
        <v/>
      </c>
    </row>
    <row r="4310" spans="1:10" ht="24.75" customHeight="1" x14ac:dyDescent="0.25">
      <c r="A4310" s="100"/>
      <c r="B4310" s="100"/>
      <c r="C4310" s="100"/>
      <c r="D4310" s="105" t="str">
        <f>IF(OR(Historique!$B4310="",Historique!$C4310=""),"",IF(IFERROR(COUNTIF(INDEX(Données!$E$2:$Z$100,0,MATCH(Historique!$B4310,Données!$E$1:$Z$1,0)),Historique!$C4310),0)&gt;0,"OK","⚠ ERREUR"))</f>
        <v/>
      </c>
      <c r="F4310" s="148" t="b">
        <v>0</v>
      </c>
      <c r="J4310" s="2" t="str">
        <f>IF(B4310="","",_xlfn.XLOOKUP(B4310,Données!$P$2:$P$11,Données!$Q$2:$Q$11,""))</f>
        <v/>
      </c>
    </row>
    <row r="4311" spans="1:10" ht="24.75" customHeight="1" x14ac:dyDescent="0.25">
      <c r="A4311" s="100"/>
      <c r="B4311" s="100"/>
      <c r="C4311" s="100"/>
      <c r="D4311" s="105" t="str">
        <f>IF(OR(Historique!$B4311="",Historique!$C4311=""),"",IF(IFERROR(COUNTIF(INDEX(Données!$E$2:$Z$100,0,MATCH(Historique!$B4311,Données!$E$1:$Z$1,0)),Historique!$C4311),0)&gt;0,"OK","⚠ ERREUR"))</f>
        <v/>
      </c>
      <c r="F4311" s="148" t="b">
        <v>0</v>
      </c>
      <c r="J4311" s="2" t="str">
        <f>IF(B4311="","",_xlfn.XLOOKUP(B4311,Données!$P$2:$P$11,Données!$Q$2:$Q$11,""))</f>
        <v/>
      </c>
    </row>
    <row r="4312" spans="1:10" ht="24.75" customHeight="1" x14ac:dyDescent="0.25">
      <c r="A4312" s="100"/>
      <c r="B4312" s="100"/>
      <c r="C4312" s="100"/>
      <c r="D4312" s="105" t="str">
        <f>IF(OR(Historique!$B4312="",Historique!$C4312=""),"",IF(IFERROR(COUNTIF(INDEX(Données!$E$2:$Z$100,0,MATCH(Historique!$B4312,Données!$E$1:$Z$1,0)),Historique!$C4312),0)&gt;0,"OK","⚠ ERREUR"))</f>
        <v/>
      </c>
      <c r="F4312" s="148" t="b">
        <v>0</v>
      </c>
      <c r="J4312" s="2" t="str">
        <f>IF(B4312="","",_xlfn.XLOOKUP(B4312,Données!$P$2:$P$11,Données!$Q$2:$Q$11,""))</f>
        <v/>
      </c>
    </row>
    <row r="4313" spans="1:10" ht="24.75" customHeight="1" x14ac:dyDescent="0.25">
      <c r="A4313" s="100"/>
      <c r="B4313" s="100"/>
      <c r="C4313" s="100"/>
      <c r="D4313" s="105" t="str">
        <f>IF(OR(Historique!$B4313="",Historique!$C4313=""),"",IF(IFERROR(COUNTIF(INDEX(Données!$E$2:$Z$100,0,MATCH(Historique!$B4313,Données!$E$1:$Z$1,0)),Historique!$C4313),0)&gt;0,"OK","⚠ ERREUR"))</f>
        <v/>
      </c>
      <c r="F4313" s="148" t="b">
        <v>0</v>
      </c>
      <c r="J4313" s="2" t="str">
        <f>IF(B4313="","",_xlfn.XLOOKUP(B4313,Données!$P$2:$P$11,Données!$Q$2:$Q$11,""))</f>
        <v/>
      </c>
    </row>
    <row r="4314" spans="1:10" ht="24.75" customHeight="1" x14ac:dyDescent="0.25">
      <c r="A4314" s="100"/>
      <c r="B4314" s="100"/>
      <c r="C4314" s="100"/>
      <c r="D4314" s="105" t="str">
        <f>IF(OR(Historique!$B4314="",Historique!$C4314=""),"",IF(IFERROR(COUNTIF(INDEX(Données!$E$2:$Z$100,0,MATCH(Historique!$B4314,Données!$E$1:$Z$1,0)),Historique!$C4314),0)&gt;0,"OK","⚠ ERREUR"))</f>
        <v/>
      </c>
      <c r="F4314" s="148" t="b">
        <v>0</v>
      </c>
      <c r="J4314" s="2" t="str">
        <f>IF(B4314="","",_xlfn.XLOOKUP(B4314,Données!$P$2:$P$11,Données!$Q$2:$Q$11,""))</f>
        <v/>
      </c>
    </row>
    <row r="4315" spans="1:10" ht="24.75" customHeight="1" x14ac:dyDescent="0.25">
      <c r="A4315" s="100"/>
      <c r="B4315" s="100"/>
      <c r="C4315" s="100"/>
      <c r="D4315" s="105" t="str">
        <f>IF(OR(Historique!$B4315="",Historique!$C4315=""),"",IF(IFERROR(COUNTIF(INDEX(Données!$E$2:$Z$100,0,MATCH(Historique!$B4315,Données!$E$1:$Z$1,0)),Historique!$C4315),0)&gt;0,"OK","⚠ ERREUR"))</f>
        <v/>
      </c>
      <c r="F4315" s="148" t="b">
        <v>0</v>
      </c>
      <c r="J4315" s="2" t="str">
        <f>IF(B4315="","",_xlfn.XLOOKUP(B4315,Données!$P$2:$P$11,Données!$Q$2:$Q$11,""))</f>
        <v/>
      </c>
    </row>
    <row r="4316" spans="1:10" ht="24.75" customHeight="1" x14ac:dyDescent="0.25">
      <c r="A4316" s="100"/>
      <c r="B4316" s="100"/>
      <c r="C4316" s="100"/>
      <c r="D4316" s="105" t="str">
        <f>IF(OR(Historique!$B4316="",Historique!$C4316=""),"",IF(IFERROR(COUNTIF(INDEX(Données!$E$2:$Z$100,0,MATCH(Historique!$B4316,Données!$E$1:$Z$1,0)),Historique!$C4316),0)&gt;0,"OK","⚠ ERREUR"))</f>
        <v/>
      </c>
      <c r="F4316" s="148" t="b">
        <v>0</v>
      </c>
      <c r="J4316" s="2" t="str">
        <f>IF(B4316="","",_xlfn.XLOOKUP(B4316,Données!$P$2:$P$11,Données!$Q$2:$Q$11,""))</f>
        <v/>
      </c>
    </row>
    <row r="4317" spans="1:10" ht="24.75" customHeight="1" x14ac:dyDescent="0.25">
      <c r="A4317" s="100"/>
      <c r="B4317" s="100"/>
      <c r="C4317" s="100"/>
      <c r="D4317" s="105" t="str">
        <f>IF(OR(Historique!$B4317="",Historique!$C4317=""),"",IF(IFERROR(COUNTIF(INDEX(Données!$E$2:$Z$100,0,MATCH(Historique!$B4317,Données!$E$1:$Z$1,0)),Historique!$C4317),0)&gt;0,"OK","⚠ ERREUR"))</f>
        <v/>
      </c>
      <c r="F4317" s="148" t="b">
        <v>0</v>
      </c>
      <c r="J4317" s="2" t="str">
        <f>IF(B4317="","",_xlfn.XLOOKUP(B4317,Données!$P$2:$P$11,Données!$Q$2:$Q$11,""))</f>
        <v/>
      </c>
    </row>
    <row r="4318" spans="1:10" ht="24.75" customHeight="1" x14ac:dyDescent="0.25">
      <c r="A4318" s="100"/>
      <c r="B4318" s="100"/>
      <c r="C4318" s="100"/>
      <c r="D4318" s="105" t="str">
        <f>IF(OR(Historique!$B4318="",Historique!$C4318=""),"",IF(IFERROR(COUNTIF(INDEX(Données!$E$2:$Z$100,0,MATCH(Historique!$B4318,Données!$E$1:$Z$1,0)),Historique!$C4318),0)&gt;0,"OK","⚠ ERREUR"))</f>
        <v/>
      </c>
      <c r="F4318" s="148" t="b">
        <v>0</v>
      </c>
      <c r="J4318" s="2" t="str">
        <f>IF(B4318="","",_xlfn.XLOOKUP(B4318,Données!$P$2:$P$11,Données!$Q$2:$Q$11,""))</f>
        <v/>
      </c>
    </row>
    <row r="4319" spans="1:10" ht="24.75" customHeight="1" x14ac:dyDescent="0.25">
      <c r="A4319" s="100"/>
      <c r="B4319" s="100"/>
      <c r="C4319" s="100"/>
      <c r="D4319" s="105" t="str">
        <f>IF(OR(Historique!$B4319="",Historique!$C4319=""),"",IF(IFERROR(COUNTIF(INDEX(Données!$E$2:$Z$100,0,MATCH(Historique!$B4319,Données!$E$1:$Z$1,0)),Historique!$C4319),0)&gt;0,"OK","⚠ ERREUR"))</f>
        <v/>
      </c>
      <c r="F4319" s="148" t="b">
        <v>0</v>
      </c>
      <c r="J4319" s="2" t="str">
        <f>IF(B4319="","",_xlfn.XLOOKUP(B4319,Données!$P$2:$P$11,Données!$Q$2:$Q$11,""))</f>
        <v/>
      </c>
    </row>
    <row r="4320" spans="1:10" ht="24.75" customHeight="1" x14ac:dyDescent="0.25">
      <c r="A4320" s="100"/>
      <c r="B4320" s="100"/>
      <c r="C4320" s="100"/>
      <c r="D4320" s="105" t="str">
        <f>IF(OR(Historique!$B4320="",Historique!$C4320=""),"",IF(IFERROR(COUNTIF(INDEX(Données!$E$2:$Z$100,0,MATCH(Historique!$B4320,Données!$E$1:$Z$1,0)),Historique!$C4320),0)&gt;0,"OK","⚠ ERREUR"))</f>
        <v/>
      </c>
      <c r="F4320" s="148" t="b">
        <v>0</v>
      </c>
      <c r="J4320" s="2" t="str">
        <f>IF(B4320="","",_xlfn.XLOOKUP(B4320,Données!$P$2:$P$11,Données!$Q$2:$Q$11,""))</f>
        <v/>
      </c>
    </row>
    <row r="4321" spans="1:10" ht="24.75" customHeight="1" x14ac:dyDescent="0.25">
      <c r="A4321" s="100"/>
      <c r="B4321" s="100"/>
      <c r="C4321" s="100"/>
      <c r="D4321" s="105" t="str">
        <f>IF(OR(Historique!$B4321="",Historique!$C4321=""),"",IF(IFERROR(COUNTIF(INDEX(Données!$E$2:$Z$100,0,MATCH(Historique!$B4321,Données!$E$1:$Z$1,0)),Historique!$C4321),0)&gt;0,"OK","⚠ ERREUR"))</f>
        <v/>
      </c>
      <c r="F4321" s="148" t="b">
        <v>0</v>
      </c>
      <c r="J4321" s="2" t="str">
        <f>IF(B4321="","",_xlfn.XLOOKUP(B4321,Données!$P$2:$P$11,Données!$Q$2:$Q$11,""))</f>
        <v/>
      </c>
    </row>
    <row r="4322" spans="1:10" ht="24.75" customHeight="1" x14ac:dyDescent="0.25">
      <c r="A4322" s="100"/>
      <c r="B4322" s="100"/>
      <c r="C4322" s="100"/>
      <c r="D4322" s="105" t="str">
        <f>IF(OR(Historique!$B4322="",Historique!$C4322=""),"",IF(IFERROR(COUNTIF(INDEX(Données!$E$2:$Z$100,0,MATCH(Historique!$B4322,Données!$E$1:$Z$1,0)),Historique!$C4322),0)&gt;0,"OK","⚠ ERREUR"))</f>
        <v/>
      </c>
      <c r="F4322" s="148" t="b">
        <v>0</v>
      </c>
      <c r="J4322" s="2" t="str">
        <f>IF(B4322="","",_xlfn.XLOOKUP(B4322,Données!$P$2:$P$11,Données!$Q$2:$Q$11,""))</f>
        <v/>
      </c>
    </row>
    <row r="4323" spans="1:10" ht="24.75" customHeight="1" x14ac:dyDescent="0.25">
      <c r="A4323" s="100"/>
      <c r="B4323" s="100"/>
      <c r="C4323" s="100"/>
      <c r="D4323" s="105" t="str">
        <f>IF(OR(Historique!$B4323="",Historique!$C4323=""),"",IF(IFERROR(COUNTIF(INDEX(Données!$E$2:$Z$100,0,MATCH(Historique!$B4323,Données!$E$1:$Z$1,0)),Historique!$C4323),0)&gt;0,"OK","⚠ ERREUR"))</f>
        <v/>
      </c>
      <c r="F4323" s="148" t="b">
        <v>0</v>
      </c>
      <c r="J4323" s="2" t="str">
        <f>IF(B4323="","",_xlfn.XLOOKUP(B4323,Données!$P$2:$P$11,Données!$Q$2:$Q$11,""))</f>
        <v/>
      </c>
    </row>
    <row r="4324" spans="1:10" ht="24.75" customHeight="1" x14ac:dyDescent="0.25">
      <c r="A4324" s="100"/>
      <c r="B4324" s="100"/>
      <c r="C4324" s="100"/>
      <c r="D4324" s="105" t="str">
        <f>IF(OR(Historique!$B4324="",Historique!$C4324=""),"",IF(IFERROR(COUNTIF(INDEX(Données!$E$2:$Z$100,0,MATCH(Historique!$B4324,Données!$E$1:$Z$1,0)),Historique!$C4324),0)&gt;0,"OK","⚠ ERREUR"))</f>
        <v/>
      </c>
      <c r="F4324" s="148" t="b">
        <v>0</v>
      </c>
      <c r="J4324" s="2" t="str">
        <f>IF(B4324="","",_xlfn.XLOOKUP(B4324,Données!$P$2:$P$11,Données!$Q$2:$Q$11,""))</f>
        <v/>
      </c>
    </row>
    <row r="4325" spans="1:10" ht="24.75" customHeight="1" x14ac:dyDescent="0.25">
      <c r="A4325" s="100"/>
      <c r="B4325" s="100"/>
      <c r="C4325" s="100"/>
      <c r="D4325" s="105" t="str">
        <f>IF(OR(Historique!$B4325="",Historique!$C4325=""),"",IF(IFERROR(COUNTIF(INDEX(Données!$E$2:$Z$100,0,MATCH(Historique!$B4325,Données!$E$1:$Z$1,0)),Historique!$C4325),0)&gt;0,"OK","⚠ ERREUR"))</f>
        <v/>
      </c>
      <c r="F4325" s="148" t="b">
        <v>0</v>
      </c>
      <c r="J4325" s="2" t="str">
        <f>IF(B4325="","",_xlfn.XLOOKUP(B4325,Données!$P$2:$P$11,Données!$Q$2:$Q$11,""))</f>
        <v/>
      </c>
    </row>
    <row r="4326" spans="1:10" ht="24.75" customHeight="1" x14ac:dyDescent="0.25">
      <c r="A4326" s="100"/>
      <c r="B4326" s="100"/>
      <c r="C4326" s="100"/>
      <c r="D4326" s="105" t="str">
        <f>IF(OR(Historique!$B4326="",Historique!$C4326=""),"",IF(IFERROR(COUNTIF(INDEX(Données!$E$2:$Z$100,0,MATCH(Historique!$B4326,Données!$E$1:$Z$1,0)),Historique!$C4326),0)&gt;0,"OK","⚠ ERREUR"))</f>
        <v/>
      </c>
      <c r="F4326" s="148" t="b">
        <v>0</v>
      </c>
      <c r="J4326" s="2" t="str">
        <f>IF(B4326="","",_xlfn.XLOOKUP(B4326,Données!$P$2:$P$11,Données!$Q$2:$Q$11,""))</f>
        <v/>
      </c>
    </row>
    <row r="4327" spans="1:10" ht="24.75" customHeight="1" x14ac:dyDescent="0.25">
      <c r="A4327" s="100"/>
      <c r="B4327" s="100"/>
      <c r="C4327" s="100"/>
      <c r="D4327" s="105" t="str">
        <f>IF(OR(Historique!$B4327="",Historique!$C4327=""),"",IF(IFERROR(COUNTIF(INDEX(Données!$E$2:$Z$100,0,MATCH(Historique!$B4327,Données!$E$1:$Z$1,0)),Historique!$C4327),0)&gt;0,"OK","⚠ ERREUR"))</f>
        <v/>
      </c>
      <c r="F4327" s="148" t="b">
        <v>0</v>
      </c>
      <c r="J4327" s="2" t="str">
        <f>IF(B4327="","",_xlfn.XLOOKUP(B4327,Données!$P$2:$P$11,Données!$Q$2:$Q$11,""))</f>
        <v/>
      </c>
    </row>
    <row r="4328" spans="1:10" ht="24.75" customHeight="1" x14ac:dyDescent="0.25">
      <c r="A4328" s="100"/>
      <c r="B4328" s="100"/>
      <c r="C4328" s="100"/>
      <c r="D4328" s="105" t="str">
        <f>IF(OR(Historique!$B4328="",Historique!$C4328=""),"",IF(IFERROR(COUNTIF(INDEX(Données!$E$2:$Z$100,0,MATCH(Historique!$B4328,Données!$E$1:$Z$1,0)),Historique!$C4328),0)&gt;0,"OK","⚠ ERREUR"))</f>
        <v/>
      </c>
      <c r="F4328" s="148" t="b">
        <v>0</v>
      </c>
      <c r="J4328" s="2" t="str">
        <f>IF(B4328="","",_xlfn.XLOOKUP(B4328,Données!$P$2:$P$11,Données!$Q$2:$Q$11,""))</f>
        <v/>
      </c>
    </row>
    <row r="4329" spans="1:10" ht="24.75" customHeight="1" x14ac:dyDescent="0.25">
      <c r="A4329" s="100"/>
      <c r="B4329" s="100"/>
      <c r="C4329" s="100"/>
      <c r="D4329" s="105" t="str">
        <f>IF(OR(Historique!$B4329="",Historique!$C4329=""),"",IF(IFERROR(COUNTIF(INDEX(Données!$E$2:$Z$100,0,MATCH(Historique!$B4329,Données!$E$1:$Z$1,0)),Historique!$C4329),0)&gt;0,"OK","⚠ ERREUR"))</f>
        <v/>
      </c>
      <c r="F4329" s="148" t="b">
        <v>0</v>
      </c>
      <c r="J4329" s="2" t="str">
        <f>IF(B4329="","",_xlfn.XLOOKUP(B4329,Données!$P$2:$P$11,Données!$Q$2:$Q$11,""))</f>
        <v/>
      </c>
    </row>
    <row r="4330" spans="1:10" ht="24.75" customHeight="1" x14ac:dyDescent="0.25">
      <c r="A4330" s="100"/>
      <c r="B4330" s="100"/>
      <c r="C4330" s="100"/>
      <c r="D4330" s="105" t="str">
        <f>IF(OR(Historique!$B4330="",Historique!$C4330=""),"",IF(IFERROR(COUNTIF(INDEX(Données!$E$2:$Z$100,0,MATCH(Historique!$B4330,Données!$E$1:$Z$1,0)),Historique!$C4330),0)&gt;0,"OK","⚠ ERREUR"))</f>
        <v/>
      </c>
      <c r="F4330" s="148" t="b">
        <v>0</v>
      </c>
      <c r="J4330" s="2" t="str">
        <f>IF(B4330="","",_xlfn.XLOOKUP(B4330,Données!$P$2:$P$11,Données!$Q$2:$Q$11,""))</f>
        <v/>
      </c>
    </row>
    <row r="4331" spans="1:10" ht="24.75" customHeight="1" x14ac:dyDescent="0.25">
      <c r="A4331" s="100"/>
      <c r="B4331" s="100"/>
      <c r="C4331" s="100"/>
      <c r="D4331" s="105" t="str">
        <f>IF(OR(Historique!$B4331="",Historique!$C4331=""),"",IF(IFERROR(COUNTIF(INDEX(Données!$E$2:$Z$100,0,MATCH(Historique!$B4331,Données!$E$1:$Z$1,0)),Historique!$C4331),0)&gt;0,"OK","⚠ ERREUR"))</f>
        <v/>
      </c>
      <c r="F4331" s="148" t="b">
        <v>0</v>
      </c>
      <c r="J4331" s="2" t="str">
        <f>IF(B4331="","",_xlfn.XLOOKUP(B4331,Données!$P$2:$P$11,Données!$Q$2:$Q$11,""))</f>
        <v/>
      </c>
    </row>
    <row r="4332" spans="1:10" ht="24.75" customHeight="1" x14ac:dyDescent="0.25">
      <c r="A4332" s="100"/>
      <c r="B4332" s="100"/>
      <c r="C4332" s="100"/>
      <c r="D4332" s="105" t="str">
        <f>IF(OR(Historique!$B4332="",Historique!$C4332=""),"",IF(IFERROR(COUNTIF(INDEX(Données!$E$2:$Z$100,0,MATCH(Historique!$B4332,Données!$E$1:$Z$1,0)),Historique!$C4332),0)&gt;0,"OK","⚠ ERREUR"))</f>
        <v/>
      </c>
      <c r="F4332" s="148" t="b">
        <v>0</v>
      </c>
      <c r="J4332" s="2" t="str">
        <f>IF(B4332="","",_xlfn.XLOOKUP(B4332,Données!$P$2:$P$11,Données!$Q$2:$Q$11,""))</f>
        <v/>
      </c>
    </row>
    <row r="4333" spans="1:10" ht="24.75" customHeight="1" x14ac:dyDescent="0.25">
      <c r="A4333" s="100"/>
      <c r="B4333" s="100"/>
      <c r="C4333" s="100"/>
      <c r="D4333" s="105" t="str">
        <f>IF(OR(Historique!$B4333="",Historique!$C4333=""),"",IF(IFERROR(COUNTIF(INDEX(Données!$E$2:$Z$100,0,MATCH(Historique!$B4333,Données!$E$1:$Z$1,0)),Historique!$C4333),0)&gt;0,"OK","⚠ ERREUR"))</f>
        <v/>
      </c>
      <c r="F4333" s="148" t="b">
        <v>0</v>
      </c>
      <c r="J4333" s="2" t="str">
        <f>IF(B4333="","",_xlfn.XLOOKUP(B4333,Données!$P$2:$P$11,Données!$Q$2:$Q$11,""))</f>
        <v/>
      </c>
    </row>
    <row r="4334" spans="1:10" ht="24.75" customHeight="1" x14ac:dyDescent="0.25">
      <c r="A4334" s="100"/>
      <c r="B4334" s="100"/>
      <c r="C4334" s="100"/>
      <c r="D4334" s="105" t="str">
        <f>IF(OR(Historique!$B4334="",Historique!$C4334=""),"",IF(IFERROR(COUNTIF(INDEX(Données!$E$2:$Z$100,0,MATCH(Historique!$B4334,Données!$E$1:$Z$1,0)),Historique!$C4334),0)&gt;0,"OK","⚠ ERREUR"))</f>
        <v/>
      </c>
      <c r="F4334" s="148" t="b">
        <v>0</v>
      </c>
      <c r="J4334" s="2" t="str">
        <f>IF(B4334="","",_xlfn.XLOOKUP(B4334,Données!$P$2:$P$11,Données!$Q$2:$Q$11,""))</f>
        <v/>
      </c>
    </row>
    <row r="4335" spans="1:10" ht="24.75" customHeight="1" x14ac:dyDescent="0.25">
      <c r="A4335" s="100"/>
      <c r="B4335" s="100"/>
      <c r="C4335" s="100"/>
      <c r="D4335" s="105" t="str">
        <f>IF(OR(Historique!$B4335="",Historique!$C4335=""),"",IF(IFERROR(COUNTIF(INDEX(Données!$E$2:$Z$100,0,MATCH(Historique!$B4335,Données!$E$1:$Z$1,0)),Historique!$C4335),0)&gt;0,"OK","⚠ ERREUR"))</f>
        <v/>
      </c>
      <c r="F4335" s="148" t="b">
        <v>0</v>
      </c>
      <c r="J4335" s="2" t="str">
        <f>IF(B4335="","",_xlfn.XLOOKUP(B4335,Données!$P$2:$P$11,Données!$Q$2:$Q$11,""))</f>
        <v/>
      </c>
    </row>
    <row r="4336" spans="1:10" ht="24.75" customHeight="1" x14ac:dyDescent="0.25">
      <c r="A4336" s="100"/>
      <c r="B4336" s="100"/>
      <c r="C4336" s="100"/>
      <c r="D4336" s="105" t="str">
        <f>IF(OR(Historique!$B4336="",Historique!$C4336=""),"",IF(IFERROR(COUNTIF(INDEX(Données!$E$2:$Z$100,0,MATCH(Historique!$B4336,Données!$E$1:$Z$1,0)),Historique!$C4336),0)&gt;0,"OK","⚠ ERREUR"))</f>
        <v/>
      </c>
      <c r="F4336" s="148" t="b">
        <v>0</v>
      </c>
      <c r="J4336" s="2" t="str">
        <f>IF(B4336="","",_xlfn.XLOOKUP(B4336,Données!$P$2:$P$11,Données!$Q$2:$Q$11,""))</f>
        <v/>
      </c>
    </row>
    <row r="4337" spans="1:10" ht="24.75" customHeight="1" x14ac:dyDescent="0.25">
      <c r="A4337" s="100"/>
      <c r="B4337" s="100"/>
      <c r="C4337" s="100"/>
      <c r="D4337" s="105" t="str">
        <f>IF(OR(Historique!$B4337="",Historique!$C4337=""),"",IF(IFERROR(COUNTIF(INDEX(Données!$E$2:$Z$100,0,MATCH(Historique!$B4337,Données!$E$1:$Z$1,0)),Historique!$C4337),0)&gt;0,"OK","⚠ ERREUR"))</f>
        <v/>
      </c>
      <c r="F4337" s="148" t="b">
        <v>0</v>
      </c>
      <c r="J4337" s="2" t="str">
        <f>IF(B4337="","",_xlfn.XLOOKUP(B4337,Données!$P$2:$P$11,Données!$Q$2:$Q$11,""))</f>
        <v/>
      </c>
    </row>
    <row r="4338" spans="1:10" ht="24.75" customHeight="1" x14ac:dyDescent="0.25">
      <c r="A4338" s="100"/>
      <c r="B4338" s="100"/>
      <c r="C4338" s="100"/>
      <c r="D4338" s="105" t="str">
        <f>IF(OR(Historique!$B4338="",Historique!$C4338=""),"",IF(IFERROR(COUNTIF(INDEX(Données!$E$2:$Z$100,0,MATCH(Historique!$B4338,Données!$E$1:$Z$1,0)),Historique!$C4338),0)&gt;0,"OK","⚠ ERREUR"))</f>
        <v/>
      </c>
      <c r="F4338" s="148" t="b">
        <v>0</v>
      </c>
      <c r="J4338" s="2" t="str">
        <f>IF(B4338="","",_xlfn.XLOOKUP(B4338,Données!$P$2:$P$11,Données!$Q$2:$Q$11,""))</f>
        <v/>
      </c>
    </row>
    <row r="4339" spans="1:10" ht="24.75" customHeight="1" x14ac:dyDescent="0.25">
      <c r="A4339" s="100"/>
      <c r="B4339" s="100"/>
      <c r="C4339" s="100"/>
      <c r="D4339" s="105" t="str">
        <f>IF(OR(Historique!$B4339="",Historique!$C4339=""),"",IF(IFERROR(COUNTIF(INDEX(Données!$E$2:$Z$100,0,MATCH(Historique!$B4339,Données!$E$1:$Z$1,0)),Historique!$C4339),0)&gt;0,"OK","⚠ ERREUR"))</f>
        <v/>
      </c>
      <c r="F4339" s="148" t="b">
        <v>0</v>
      </c>
      <c r="J4339" s="2" t="str">
        <f>IF(B4339="","",_xlfn.XLOOKUP(B4339,Données!$P$2:$P$11,Données!$Q$2:$Q$11,""))</f>
        <v/>
      </c>
    </row>
    <row r="4340" spans="1:10" ht="24.75" customHeight="1" x14ac:dyDescent="0.25">
      <c r="A4340" s="100"/>
      <c r="B4340" s="100"/>
      <c r="C4340" s="100"/>
      <c r="D4340" s="105" t="str">
        <f>IF(OR(Historique!$B4340="",Historique!$C4340=""),"",IF(IFERROR(COUNTIF(INDEX(Données!$E$2:$Z$100,0,MATCH(Historique!$B4340,Données!$E$1:$Z$1,0)),Historique!$C4340),0)&gt;0,"OK","⚠ ERREUR"))</f>
        <v/>
      </c>
      <c r="F4340" s="148" t="b">
        <v>0</v>
      </c>
      <c r="J4340" s="2" t="str">
        <f>IF(B4340="","",_xlfn.XLOOKUP(B4340,Données!$P$2:$P$11,Données!$Q$2:$Q$11,""))</f>
        <v/>
      </c>
    </row>
    <row r="4341" spans="1:10" ht="24.75" customHeight="1" x14ac:dyDescent="0.25">
      <c r="A4341" s="100"/>
      <c r="B4341" s="100"/>
      <c r="C4341" s="100"/>
      <c r="D4341" s="105" t="str">
        <f>IF(OR(Historique!$B4341="",Historique!$C4341=""),"",IF(IFERROR(COUNTIF(INDEX(Données!$E$2:$Z$100,0,MATCH(Historique!$B4341,Données!$E$1:$Z$1,0)),Historique!$C4341),0)&gt;0,"OK","⚠ ERREUR"))</f>
        <v/>
      </c>
      <c r="F4341" s="148" t="b">
        <v>0</v>
      </c>
      <c r="J4341" s="2" t="str">
        <f>IF(B4341="","",_xlfn.XLOOKUP(B4341,Données!$P$2:$P$11,Données!$Q$2:$Q$11,""))</f>
        <v/>
      </c>
    </row>
    <row r="4342" spans="1:10" ht="24.75" customHeight="1" x14ac:dyDescent="0.25">
      <c r="A4342" s="100"/>
      <c r="B4342" s="100"/>
      <c r="C4342" s="100"/>
      <c r="D4342" s="105" t="str">
        <f>IF(OR(Historique!$B4342="",Historique!$C4342=""),"",IF(IFERROR(COUNTIF(INDEX(Données!$E$2:$Z$100,0,MATCH(Historique!$B4342,Données!$E$1:$Z$1,0)),Historique!$C4342),0)&gt;0,"OK","⚠ ERREUR"))</f>
        <v/>
      </c>
      <c r="F4342" s="148" t="b">
        <v>0</v>
      </c>
      <c r="J4342" s="2" t="str">
        <f>IF(B4342="","",_xlfn.XLOOKUP(B4342,Données!$P$2:$P$11,Données!$Q$2:$Q$11,""))</f>
        <v/>
      </c>
    </row>
    <row r="4343" spans="1:10" ht="24.75" customHeight="1" x14ac:dyDescent="0.25">
      <c r="A4343" s="100"/>
      <c r="B4343" s="100"/>
      <c r="C4343" s="100"/>
      <c r="D4343" s="105" t="str">
        <f>IF(OR(Historique!$B4343="",Historique!$C4343=""),"",IF(IFERROR(COUNTIF(INDEX(Données!$E$2:$Z$100,0,MATCH(Historique!$B4343,Données!$E$1:$Z$1,0)),Historique!$C4343),0)&gt;0,"OK","⚠ ERREUR"))</f>
        <v/>
      </c>
      <c r="F4343" s="148" t="b">
        <v>0</v>
      </c>
      <c r="J4343" s="2" t="str">
        <f>IF(B4343="","",_xlfn.XLOOKUP(B4343,Données!$P$2:$P$11,Données!$Q$2:$Q$11,""))</f>
        <v/>
      </c>
    </row>
    <row r="4344" spans="1:10" ht="24.75" customHeight="1" x14ac:dyDescent="0.25">
      <c r="A4344" s="100"/>
      <c r="B4344" s="100"/>
      <c r="C4344" s="100"/>
      <c r="D4344" s="105" t="str">
        <f>IF(OR(Historique!$B4344="",Historique!$C4344=""),"",IF(IFERROR(COUNTIF(INDEX(Données!$E$2:$Z$100,0,MATCH(Historique!$B4344,Données!$E$1:$Z$1,0)),Historique!$C4344),0)&gt;0,"OK","⚠ ERREUR"))</f>
        <v/>
      </c>
      <c r="F4344" s="148" t="b">
        <v>0</v>
      </c>
      <c r="J4344" s="2" t="str">
        <f>IF(B4344="","",_xlfn.XLOOKUP(B4344,Données!$P$2:$P$11,Données!$Q$2:$Q$11,""))</f>
        <v/>
      </c>
    </row>
    <row r="4345" spans="1:10" ht="24.75" customHeight="1" x14ac:dyDescent="0.25">
      <c r="A4345" s="100"/>
      <c r="B4345" s="100"/>
      <c r="C4345" s="100"/>
      <c r="D4345" s="105" t="str">
        <f>IF(OR(Historique!$B4345="",Historique!$C4345=""),"",IF(IFERROR(COUNTIF(INDEX(Données!$E$2:$Z$100,0,MATCH(Historique!$B4345,Données!$E$1:$Z$1,0)),Historique!$C4345),0)&gt;0,"OK","⚠ ERREUR"))</f>
        <v/>
      </c>
      <c r="F4345" s="148" t="b">
        <v>0</v>
      </c>
      <c r="J4345" s="2" t="str">
        <f>IF(B4345="","",_xlfn.XLOOKUP(B4345,Données!$P$2:$P$11,Données!$Q$2:$Q$11,""))</f>
        <v/>
      </c>
    </row>
    <row r="4346" spans="1:10" ht="24.75" customHeight="1" x14ac:dyDescent="0.25">
      <c r="A4346" s="100"/>
      <c r="B4346" s="100"/>
      <c r="C4346" s="100"/>
      <c r="D4346" s="105" t="str">
        <f>IF(OR(Historique!$B4346="",Historique!$C4346=""),"",IF(IFERROR(COUNTIF(INDEX(Données!$E$2:$Z$100,0,MATCH(Historique!$B4346,Données!$E$1:$Z$1,0)),Historique!$C4346),0)&gt;0,"OK","⚠ ERREUR"))</f>
        <v/>
      </c>
      <c r="F4346" s="148" t="b">
        <v>0</v>
      </c>
      <c r="J4346" s="2" t="str">
        <f>IF(B4346="","",_xlfn.XLOOKUP(B4346,Données!$P$2:$P$11,Données!$Q$2:$Q$11,""))</f>
        <v/>
      </c>
    </row>
    <row r="4347" spans="1:10" ht="24.75" customHeight="1" x14ac:dyDescent="0.25">
      <c r="A4347" s="100"/>
      <c r="B4347" s="100"/>
      <c r="C4347" s="100"/>
      <c r="D4347" s="105" t="str">
        <f>IF(OR(Historique!$B4347="",Historique!$C4347=""),"",IF(IFERROR(COUNTIF(INDEX(Données!$E$2:$Z$100,0,MATCH(Historique!$B4347,Données!$E$1:$Z$1,0)),Historique!$C4347),0)&gt;0,"OK","⚠ ERREUR"))</f>
        <v/>
      </c>
      <c r="F4347" s="148" t="b">
        <v>0</v>
      </c>
      <c r="J4347" s="2" t="str">
        <f>IF(B4347="","",_xlfn.XLOOKUP(B4347,Données!$P$2:$P$11,Données!$Q$2:$Q$11,""))</f>
        <v/>
      </c>
    </row>
    <row r="4348" spans="1:10" ht="24.75" customHeight="1" x14ac:dyDescent="0.25">
      <c r="A4348" s="100"/>
      <c r="B4348" s="100"/>
      <c r="C4348" s="100"/>
      <c r="D4348" s="105" t="str">
        <f>IF(OR(Historique!$B4348="",Historique!$C4348=""),"",IF(IFERROR(COUNTIF(INDEX(Données!$E$2:$Z$100,0,MATCH(Historique!$B4348,Données!$E$1:$Z$1,0)),Historique!$C4348),0)&gt;0,"OK","⚠ ERREUR"))</f>
        <v/>
      </c>
      <c r="F4348" s="148" t="b">
        <v>0</v>
      </c>
      <c r="J4348" s="2" t="str">
        <f>IF(B4348="","",_xlfn.XLOOKUP(B4348,Données!$P$2:$P$11,Données!$Q$2:$Q$11,""))</f>
        <v/>
      </c>
    </row>
    <row r="4349" spans="1:10" ht="24.75" customHeight="1" x14ac:dyDescent="0.25">
      <c r="A4349" s="100"/>
      <c r="B4349" s="100"/>
      <c r="C4349" s="100"/>
      <c r="D4349" s="105" t="str">
        <f>IF(OR(Historique!$B4349="",Historique!$C4349=""),"",IF(IFERROR(COUNTIF(INDEX(Données!$E$2:$Z$100,0,MATCH(Historique!$B4349,Données!$E$1:$Z$1,0)),Historique!$C4349),0)&gt;0,"OK","⚠ ERREUR"))</f>
        <v/>
      </c>
      <c r="F4349" s="148" t="b">
        <v>0</v>
      </c>
      <c r="J4349" s="2" t="str">
        <f>IF(B4349="","",_xlfn.XLOOKUP(B4349,Données!$P$2:$P$11,Données!$Q$2:$Q$11,""))</f>
        <v/>
      </c>
    </row>
    <row r="4350" spans="1:10" ht="24.75" customHeight="1" x14ac:dyDescent="0.25">
      <c r="A4350" s="100"/>
      <c r="B4350" s="100"/>
      <c r="C4350" s="100"/>
      <c r="D4350" s="105" t="str">
        <f>IF(OR(Historique!$B4350="",Historique!$C4350=""),"",IF(IFERROR(COUNTIF(INDEX(Données!$E$2:$Z$100,0,MATCH(Historique!$B4350,Données!$E$1:$Z$1,0)),Historique!$C4350),0)&gt;0,"OK","⚠ ERREUR"))</f>
        <v/>
      </c>
      <c r="F4350" s="148" t="b">
        <v>0</v>
      </c>
      <c r="J4350" s="2" t="str">
        <f>IF(B4350="","",_xlfn.XLOOKUP(B4350,Données!$P$2:$P$11,Données!$Q$2:$Q$11,""))</f>
        <v/>
      </c>
    </row>
    <row r="4351" spans="1:10" ht="24.75" customHeight="1" x14ac:dyDescent="0.25">
      <c r="A4351" s="100"/>
      <c r="B4351" s="100"/>
      <c r="C4351" s="100"/>
      <c r="D4351" s="105" t="str">
        <f>IF(OR(Historique!$B4351="",Historique!$C4351=""),"",IF(IFERROR(COUNTIF(INDEX(Données!$E$2:$Z$100,0,MATCH(Historique!$B4351,Données!$E$1:$Z$1,0)),Historique!$C4351),0)&gt;0,"OK","⚠ ERREUR"))</f>
        <v/>
      </c>
      <c r="F4351" s="148" t="b">
        <v>0</v>
      </c>
      <c r="J4351" s="2" t="str">
        <f>IF(B4351="","",_xlfn.XLOOKUP(B4351,Données!$P$2:$P$11,Données!$Q$2:$Q$11,""))</f>
        <v/>
      </c>
    </row>
    <row r="4352" spans="1:10" ht="24.75" customHeight="1" x14ac:dyDescent="0.25">
      <c r="A4352" s="100"/>
      <c r="B4352" s="100"/>
      <c r="C4352" s="100"/>
      <c r="D4352" s="105" t="str">
        <f>IF(OR(Historique!$B4352="",Historique!$C4352=""),"",IF(IFERROR(COUNTIF(INDEX(Données!$E$2:$Z$100,0,MATCH(Historique!$B4352,Données!$E$1:$Z$1,0)),Historique!$C4352),0)&gt;0,"OK","⚠ ERREUR"))</f>
        <v/>
      </c>
      <c r="F4352" s="148" t="b">
        <v>0</v>
      </c>
      <c r="J4352" s="2" t="str">
        <f>IF(B4352="","",_xlfn.XLOOKUP(B4352,Données!$P$2:$P$11,Données!$Q$2:$Q$11,""))</f>
        <v/>
      </c>
    </row>
    <row r="4353" spans="1:10" ht="24.75" customHeight="1" x14ac:dyDescent="0.25">
      <c r="A4353" s="100"/>
      <c r="B4353" s="100"/>
      <c r="C4353" s="100"/>
      <c r="D4353" s="105" t="str">
        <f>IF(OR(Historique!$B4353="",Historique!$C4353=""),"",IF(IFERROR(COUNTIF(INDEX(Données!$E$2:$Z$100,0,MATCH(Historique!$B4353,Données!$E$1:$Z$1,0)),Historique!$C4353),0)&gt;0,"OK","⚠ ERREUR"))</f>
        <v/>
      </c>
      <c r="F4353" s="148" t="b">
        <v>0</v>
      </c>
      <c r="J4353" s="2" t="str">
        <f>IF(B4353="","",_xlfn.XLOOKUP(B4353,Données!$P$2:$P$11,Données!$Q$2:$Q$11,""))</f>
        <v/>
      </c>
    </row>
    <row r="4354" spans="1:10" ht="24.75" customHeight="1" x14ac:dyDescent="0.25">
      <c r="A4354" s="100"/>
      <c r="B4354" s="100"/>
      <c r="C4354" s="100"/>
      <c r="D4354" s="105" t="str">
        <f>IF(OR(Historique!$B4354="",Historique!$C4354=""),"",IF(IFERROR(COUNTIF(INDEX(Données!$E$2:$Z$100,0,MATCH(Historique!$B4354,Données!$E$1:$Z$1,0)),Historique!$C4354),0)&gt;0,"OK","⚠ ERREUR"))</f>
        <v/>
      </c>
      <c r="F4354" s="148" t="b">
        <v>0</v>
      </c>
      <c r="J4354" s="2" t="str">
        <f>IF(B4354="","",_xlfn.XLOOKUP(B4354,Données!$P$2:$P$11,Données!$Q$2:$Q$11,""))</f>
        <v/>
      </c>
    </row>
    <row r="4355" spans="1:10" ht="24.75" customHeight="1" x14ac:dyDescent="0.25">
      <c r="A4355" s="100"/>
      <c r="B4355" s="100"/>
      <c r="C4355" s="100"/>
      <c r="D4355" s="105" t="str">
        <f>IF(OR(Historique!$B4355="",Historique!$C4355=""),"",IF(IFERROR(COUNTIF(INDEX(Données!$E$2:$Z$100,0,MATCH(Historique!$B4355,Données!$E$1:$Z$1,0)),Historique!$C4355),0)&gt;0,"OK","⚠ ERREUR"))</f>
        <v/>
      </c>
      <c r="F4355" s="148" t="b">
        <v>0</v>
      </c>
      <c r="J4355" s="2" t="str">
        <f>IF(B4355="","",_xlfn.XLOOKUP(B4355,Données!$P$2:$P$11,Données!$Q$2:$Q$11,""))</f>
        <v/>
      </c>
    </row>
    <row r="4356" spans="1:10" ht="24.75" customHeight="1" x14ac:dyDescent="0.25">
      <c r="A4356" s="100"/>
      <c r="B4356" s="100"/>
      <c r="C4356" s="100"/>
      <c r="D4356" s="105" t="str">
        <f>IF(OR(Historique!$B4356="",Historique!$C4356=""),"",IF(IFERROR(COUNTIF(INDEX(Données!$E$2:$Z$100,0,MATCH(Historique!$B4356,Données!$E$1:$Z$1,0)),Historique!$C4356),0)&gt;0,"OK","⚠ ERREUR"))</f>
        <v/>
      </c>
      <c r="F4356" s="148" t="b">
        <v>0</v>
      </c>
      <c r="J4356" s="2" t="str">
        <f>IF(B4356="","",_xlfn.XLOOKUP(B4356,Données!$P$2:$P$11,Données!$Q$2:$Q$11,""))</f>
        <v/>
      </c>
    </row>
    <row r="4357" spans="1:10" ht="24.75" customHeight="1" x14ac:dyDescent="0.25">
      <c r="A4357" s="100"/>
      <c r="B4357" s="100"/>
      <c r="C4357" s="100"/>
      <c r="D4357" s="105" t="str">
        <f>IF(OR(Historique!$B4357="",Historique!$C4357=""),"",IF(IFERROR(COUNTIF(INDEX(Données!$E$2:$Z$100,0,MATCH(Historique!$B4357,Données!$E$1:$Z$1,0)),Historique!$C4357),0)&gt;0,"OK","⚠ ERREUR"))</f>
        <v/>
      </c>
      <c r="F4357" s="148" t="b">
        <v>0</v>
      </c>
      <c r="J4357" s="2" t="str">
        <f>IF(B4357="","",_xlfn.XLOOKUP(B4357,Données!$P$2:$P$11,Données!$Q$2:$Q$11,""))</f>
        <v/>
      </c>
    </row>
    <row r="4358" spans="1:10" ht="24.75" customHeight="1" x14ac:dyDescent="0.25">
      <c r="A4358" s="100"/>
      <c r="B4358" s="100"/>
      <c r="C4358" s="100"/>
      <c r="D4358" s="105" t="str">
        <f>IF(OR(Historique!$B4358="",Historique!$C4358=""),"",IF(IFERROR(COUNTIF(INDEX(Données!$E$2:$Z$100,0,MATCH(Historique!$B4358,Données!$E$1:$Z$1,0)),Historique!$C4358),0)&gt;0,"OK","⚠ ERREUR"))</f>
        <v/>
      </c>
      <c r="F4358" s="148" t="b">
        <v>0</v>
      </c>
      <c r="J4358" s="2" t="str">
        <f>IF(B4358="","",_xlfn.XLOOKUP(B4358,Données!$P$2:$P$11,Données!$Q$2:$Q$11,""))</f>
        <v/>
      </c>
    </row>
    <row r="4359" spans="1:10" ht="24.75" customHeight="1" x14ac:dyDescent="0.25">
      <c r="A4359" s="100"/>
      <c r="B4359" s="100"/>
      <c r="C4359" s="100"/>
      <c r="D4359" s="105" t="str">
        <f>IF(OR(Historique!$B4359="",Historique!$C4359=""),"",IF(IFERROR(COUNTIF(INDEX(Données!$E$2:$Z$100,0,MATCH(Historique!$B4359,Données!$E$1:$Z$1,0)),Historique!$C4359),0)&gt;0,"OK","⚠ ERREUR"))</f>
        <v/>
      </c>
      <c r="F4359" s="148" t="b">
        <v>0</v>
      </c>
      <c r="J4359" s="2" t="str">
        <f>IF(B4359="","",_xlfn.XLOOKUP(B4359,Données!$P$2:$P$11,Données!$Q$2:$Q$11,""))</f>
        <v/>
      </c>
    </row>
    <row r="4360" spans="1:10" ht="24.75" customHeight="1" x14ac:dyDescent="0.25">
      <c r="A4360" s="100"/>
      <c r="B4360" s="100"/>
      <c r="C4360" s="100"/>
      <c r="D4360" s="105" t="str">
        <f>IF(OR(Historique!$B4360="",Historique!$C4360=""),"",IF(IFERROR(COUNTIF(INDEX(Données!$E$2:$Z$100,0,MATCH(Historique!$B4360,Données!$E$1:$Z$1,0)),Historique!$C4360),0)&gt;0,"OK","⚠ ERREUR"))</f>
        <v/>
      </c>
      <c r="F4360" s="148" t="b">
        <v>0</v>
      </c>
      <c r="J4360" s="2" t="str">
        <f>IF(B4360="","",_xlfn.XLOOKUP(B4360,Données!$P$2:$P$11,Données!$Q$2:$Q$11,""))</f>
        <v/>
      </c>
    </row>
    <row r="4361" spans="1:10" ht="24.75" customHeight="1" x14ac:dyDescent="0.25">
      <c r="A4361" s="100"/>
      <c r="B4361" s="100"/>
      <c r="C4361" s="100"/>
      <c r="D4361" s="105" t="str">
        <f>IF(OR(Historique!$B4361="",Historique!$C4361=""),"",IF(IFERROR(COUNTIF(INDEX(Données!$E$2:$Z$100,0,MATCH(Historique!$B4361,Données!$E$1:$Z$1,0)),Historique!$C4361),0)&gt;0,"OK","⚠ ERREUR"))</f>
        <v/>
      </c>
      <c r="F4361" s="148" t="b">
        <v>0</v>
      </c>
      <c r="J4361" s="2" t="str">
        <f>IF(B4361="","",_xlfn.XLOOKUP(B4361,Données!$P$2:$P$11,Données!$Q$2:$Q$11,""))</f>
        <v/>
      </c>
    </row>
    <row r="4362" spans="1:10" ht="24.75" customHeight="1" x14ac:dyDescent="0.25">
      <c r="A4362" s="100"/>
      <c r="B4362" s="100"/>
      <c r="C4362" s="100"/>
      <c r="D4362" s="105" t="str">
        <f>IF(OR(Historique!$B4362="",Historique!$C4362=""),"",IF(IFERROR(COUNTIF(INDEX(Données!$E$2:$Z$100,0,MATCH(Historique!$B4362,Données!$E$1:$Z$1,0)),Historique!$C4362),0)&gt;0,"OK","⚠ ERREUR"))</f>
        <v/>
      </c>
      <c r="F4362" s="148" t="b">
        <v>0</v>
      </c>
      <c r="J4362" s="2" t="str">
        <f>IF(B4362="","",_xlfn.XLOOKUP(B4362,Données!$P$2:$P$11,Données!$Q$2:$Q$11,""))</f>
        <v/>
      </c>
    </row>
    <row r="4363" spans="1:10" ht="24.75" customHeight="1" x14ac:dyDescent="0.25">
      <c r="A4363" s="100"/>
      <c r="B4363" s="100"/>
      <c r="C4363" s="100"/>
      <c r="D4363" s="105" t="str">
        <f>IF(OR(Historique!$B4363="",Historique!$C4363=""),"",IF(IFERROR(COUNTIF(INDEX(Données!$E$2:$Z$100,0,MATCH(Historique!$B4363,Données!$E$1:$Z$1,0)),Historique!$C4363),0)&gt;0,"OK","⚠ ERREUR"))</f>
        <v/>
      </c>
      <c r="F4363" s="148" t="b">
        <v>0</v>
      </c>
      <c r="J4363" s="2" t="str">
        <f>IF(B4363="","",_xlfn.XLOOKUP(B4363,Données!$P$2:$P$11,Données!$Q$2:$Q$11,""))</f>
        <v/>
      </c>
    </row>
    <row r="4364" spans="1:10" ht="24.75" customHeight="1" x14ac:dyDescent="0.25">
      <c r="A4364" s="100"/>
      <c r="B4364" s="100"/>
      <c r="C4364" s="100"/>
      <c r="D4364" s="105" t="str">
        <f>IF(OR(Historique!$B4364="",Historique!$C4364=""),"",IF(IFERROR(COUNTIF(INDEX(Données!$E$2:$Z$100,0,MATCH(Historique!$B4364,Données!$E$1:$Z$1,0)),Historique!$C4364),0)&gt;0,"OK","⚠ ERREUR"))</f>
        <v/>
      </c>
      <c r="F4364" s="148" t="b">
        <v>0</v>
      </c>
      <c r="J4364" s="2" t="str">
        <f>IF(B4364="","",_xlfn.XLOOKUP(B4364,Données!$P$2:$P$11,Données!$Q$2:$Q$11,""))</f>
        <v/>
      </c>
    </row>
    <row r="4365" spans="1:10" ht="24.75" customHeight="1" x14ac:dyDescent="0.25">
      <c r="A4365" s="100"/>
      <c r="B4365" s="100"/>
      <c r="C4365" s="100"/>
      <c r="D4365" s="105" t="str">
        <f>IF(OR(Historique!$B4365="",Historique!$C4365=""),"",IF(IFERROR(COUNTIF(INDEX(Données!$E$2:$Z$100,0,MATCH(Historique!$B4365,Données!$E$1:$Z$1,0)),Historique!$C4365),0)&gt;0,"OK","⚠ ERREUR"))</f>
        <v/>
      </c>
      <c r="F4365" s="148" t="b">
        <v>0</v>
      </c>
      <c r="J4365" s="2" t="str">
        <f>IF(B4365="","",_xlfn.XLOOKUP(B4365,Données!$P$2:$P$11,Données!$Q$2:$Q$11,""))</f>
        <v/>
      </c>
    </row>
    <row r="4366" spans="1:10" ht="24.75" customHeight="1" x14ac:dyDescent="0.25">
      <c r="A4366" s="100"/>
      <c r="B4366" s="100"/>
      <c r="C4366" s="100"/>
      <c r="D4366" s="105" t="str">
        <f>IF(OR(Historique!$B4366="",Historique!$C4366=""),"",IF(IFERROR(COUNTIF(INDEX(Données!$E$2:$Z$100,0,MATCH(Historique!$B4366,Données!$E$1:$Z$1,0)),Historique!$C4366),0)&gt;0,"OK","⚠ ERREUR"))</f>
        <v/>
      </c>
      <c r="F4366" s="148" t="b">
        <v>0</v>
      </c>
      <c r="J4366" s="2" t="str">
        <f>IF(B4366="","",_xlfn.XLOOKUP(B4366,Données!$P$2:$P$11,Données!$Q$2:$Q$11,""))</f>
        <v/>
      </c>
    </row>
    <row r="4367" spans="1:10" ht="24.75" customHeight="1" x14ac:dyDescent="0.25">
      <c r="A4367" s="100"/>
      <c r="B4367" s="100"/>
      <c r="C4367" s="100"/>
      <c r="D4367" s="105" t="str">
        <f>IF(OR(Historique!$B4367="",Historique!$C4367=""),"",IF(IFERROR(COUNTIF(INDEX(Données!$E$2:$Z$100,0,MATCH(Historique!$B4367,Données!$E$1:$Z$1,0)),Historique!$C4367),0)&gt;0,"OK","⚠ ERREUR"))</f>
        <v/>
      </c>
      <c r="F4367" s="148" t="b">
        <v>0</v>
      </c>
      <c r="J4367" s="2" t="str">
        <f>IF(B4367="","",_xlfn.XLOOKUP(B4367,Données!$P$2:$P$11,Données!$Q$2:$Q$11,""))</f>
        <v/>
      </c>
    </row>
    <row r="4368" spans="1:10" ht="24.75" customHeight="1" x14ac:dyDescent="0.25">
      <c r="A4368" s="100"/>
      <c r="B4368" s="100"/>
      <c r="C4368" s="100"/>
      <c r="D4368" s="105" t="str">
        <f>IF(OR(Historique!$B4368="",Historique!$C4368=""),"",IF(IFERROR(COUNTIF(INDEX(Données!$E$2:$Z$100,0,MATCH(Historique!$B4368,Données!$E$1:$Z$1,0)),Historique!$C4368),0)&gt;0,"OK","⚠ ERREUR"))</f>
        <v/>
      </c>
      <c r="F4368" s="148" t="b">
        <v>0</v>
      </c>
      <c r="J4368" s="2" t="str">
        <f>IF(B4368="","",_xlfn.XLOOKUP(B4368,Données!$P$2:$P$11,Données!$Q$2:$Q$11,""))</f>
        <v/>
      </c>
    </row>
    <row r="4369" spans="1:10" ht="24.75" customHeight="1" x14ac:dyDescent="0.25">
      <c r="A4369" s="100"/>
      <c r="B4369" s="100"/>
      <c r="C4369" s="100"/>
      <c r="D4369" s="105" t="str">
        <f>IF(OR(Historique!$B4369="",Historique!$C4369=""),"",IF(IFERROR(COUNTIF(INDEX(Données!$E$2:$Z$100,0,MATCH(Historique!$B4369,Données!$E$1:$Z$1,0)),Historique!$C4369),0)&gt;0,"OK","⚠ ERREUR"))</f>
        <v/>
      </c>
      <c r="F4369" s="148" t="b">
        <v>0</v>
      </c>
      <c r="J4369" s="2" t="str">
        <f>IF(B4369="","",_xlfn.XLOOKUP(B4369,Données!$P$2:$P$11,Données!$Q$2:$Q$11,""))</f>
        <v/>
      </c>
    </row>
    <row r="4370" spans="1:10" ht="24.75" customHeight="1" x14ac:dyDescent="0.25">
      <c r="A4370" s="100"/>
      <c r="B4370" s="100"/>
      <c r="C4370" s="100"/>
      <c r="D4370" s="105" t="str">
        <f>IF(OR(Historique!$B4370="",Historique!$C4370=""),"",IF(IFERROR(COUNTIF(INDEX(Données!$E$2:$Z$100,0,MATCH(Historique!$B4370,Données!$E$1:$Z$1,0)),Historique!$C4370),0)&gt;0,"OK","⚠ ERREUR"))</f>
        <v/>
      </c>
      <c r="F4370" s="148" t="b">
        <v>0</v>
      </c>
      <c r="J4370" s="2" t="str">
        <f>IF(B4370="","",_xlfn.XLOOKUP(B4370,Données!$P$2:$P$11,Données!$Q$2:$Q$11,""))</f>
        <v/>
      </c>
    </row>
    <row r="4371" spans="1:10" ht="24.75" customHeight="1" x14ac:dyDescent="0.25">
      <c r="A4371" s="100"/>
      <c r="B4371" s="100"/>
      <c r="C4371" s="100"/>
      <c r="D4371" s="105" t="str">
        <f>IF(OR(Historique!$B4371="",Historique!$C4371=""),"",IF(IFERROR(COUNTIF(INDEX(Données!$E$2:$Z$100,0,MATCH(Historique!$B4371,Données!$E$1:$Z$1,0)),Historique!$C4371),0)&gt;0,"OK","⚠ ERREUR"))</f>
        <v/>
      </c>
      <c r="F4371" s="148" t="b">
        <v>0</v>
      </c>
      <c r="J4371" s="2" t="str">
        <f>IF(B4371="","",_xlfn.XLOOKUP(B4371,Données!$P$2:$P$11,Données!$Q$2:$Q$11,""))</f>
        <v/>
      </c>
    </row>
    <row r="4372" spans="1:10" ht="24.75" customHeight="1" x14ac:dyDescent="0.25">
      <c r="A4372" s="100"/>
      <c r="B4372" s="100"/>
      <c r="C4372" s="100"/>
      <c r="D4372" s="105" t="str">
        <f>IF(OR(Historique!$B4372="",Historique!$C4372=""),"",IF(IFERROR(COUNTIF(INDEX(Données!$E$2:$Z$100,0,MATCH(Historique!$B4372,Données!$E$1:$Z$1,0)),Historique!$C4372),0)&gt;0,"OK","⚠ ERREUR"))</f>
        <v/>
      </c>
      <c r="F4372" s="148" t="b">
        <v>0</v>
      </c>
      <c r="J4372" s="2" t="str">
        <f>IF(B4372="","",_xlfn.XLOOKUP(B4372,Données!$P$2:$P$11,Données!$Q$2:$Q$11,""))</f>
        <v/>
      </c>
    </row>
    <row r="4373" spans="1:10" ht="24.75" customHeight="1" x14ac:dyDescent="0.25">
      <c r="A4373" s="100"/>
      <c r="B4373" s="100"/>
      <c r="C4373" s="100"/>
      <c r="D4373" s="105" t="str">
        <f>IF(OR(Historique!$B4373="",Historique!$C4373=""),"",IF(IFERROR(COUNTIF(INDEX(Données!$E$2:$Z$100,0,MATCH(Historique!$B4373,Données!$E$1:$Z$1,0)),Historique!$C4373),0)&gt;0,"OK","⚠ ERREUR"))</f>
        <v/>
      </c>
      <c r="F4373" s="148" t="b">
        <v>0</v>
      </c>
      <c r="J4373" s="2" t="str">
        <f>IF(B4373="","",_xlfn.XLOOKUP(B4373,Données!$P$2:$P$11,Données!$Q$2:$Q$11,""))</f>
        <v/>
      </c>
    </row>
    <row r="4374" spans="1:10" ht="24.75" customHeight="1" x14ac:dyDescent="0.25">
      <c r="A4374" s="100"/>
      <c r="B4374" s="100"/>
      <c r="C4374" s="100"/>
      <c r="D4374" s="105" t="str">
        <f>IF(OR(Historique!$B4374="",Historique!$C4374=""),"",IF(IFERROR(COUNTIF(INDEX(Données!$E$2:$Z$100,0,MATCH(Historique!$B4374,Données!$E$1:$Z$1,0)),Historique!$C4374),0)&gt;0,"OK","⚠ ERREUR"))</f>
        <v/>
      </c>
      <c r="F4374" s="148" t="b">
        <v>0</v>
      </c>
      <c r="J4374" s="2" t="str">
        <f>IF(B4374="","",_xlfn.XLOOKUP(B4374,Données!$P$2:$P$11,Données!$Q$2:$Q$11,""))</f>
        <v/>
      </c>
    </row>
    <row r="4375" spans="1:10" ht="24.75" customHeight="1" x14ac:dyDescent="0.25">
      <c r="A4375" s="100"/>
      <c r="B4375" s="100"/>
      <c r="C4375" s="100"/>
      <c r="D4375" s="105" t="str">
        <f>IF(OR(Historique!$B4375="",Historique!$C4375=""),"",IF(IFERROR(COUNTIF(INDEX(Données!$E$2:$Z$100,0,MATCH(Historique!$B4375,Données!$E$1:$Z$1,0)),Historique!$C4375),0)&gt;0,"OK","⚠ ERREUR"))</f>
        <v/>
      </c>
      <c r="F4375" s="148" t="b">
        <v>0</v>
      </c>
      <c r="J4375" s="2" t="str">
        <f>IF(B4375="","",_xlfn.XLOOKUP(B4375,Données!$P$2:$P$11,Données!$Q$2:$Q$11,""))</f>
        <v/>
      </c>
    </row>
    <row r="4376" spans="1:10" ht="24.75" customHeight="1" x14ac:dyDescent="0.25">
      <c r="A4376" s="100"/>
      <c r="B4376" s="100"/>
      <c r="C4376" s="100"/>
      <c r="D4376" s="105" t="str">
        <f>IF(OR(Historique!$B4376="",Historique!$C4376=""),"",IF(IFERROR(COUNTIF(INDEX(Données!$E$2:$Z$100,0,MATCH(Historique!$B4376,Données!$E$1:$Z$1,0)),Historique!$C4376),0)&gt;0,"OK","⚠ ERREUR"))</f>
        <v/>
      </c>
      <c r="F4376" s="148" t="b">
        <v>0</v>
      </c>
      <c r="J4376" s="2" t="str">
        <f>IF(B4376="","",_xlfn.XLOOKUP(B4376,Données!$P$2:$P$11,Données!$Q$2:$Q$11,""))</f>
        <v/>
      </c>
    </row>
    <row r="4377" spans="1:10" ht="24.75" customHeight="1" x14ac:dyDescent="0.25">
      <c r="A4377" s="100"/>
      <c r="B4377" s="100"/>
      <c r="C4377" s="100"/>
      <c r="D4377" s="105" t="str">
        <f>IF(OR(Historique!$B4377="",Historique!$C4377=""),"",IF(IFERROR(COUNTIF(INDEX(Données!$E$2:$Z$100,0,MATCH(Historique!$B4377,Données!$E$1:$Z$1,0)),Historique!$C4377),0)&gt;0,"OK","⚠ ERREUR"))</f>
        <v/>
      </c>
      <c r="F4377" s="148" t="b">
        <v>0</v>
      </c>
      <c r="J4377" s="2" t="str">
        <f>IF(B4377="","",_xlfn.XLOOKUP(B4377,Données!$P$2:$P$11,Données!$Q$2:$Q$11,""))</f>
        <v/>
      </c>
    </row>
    <row r="4378" spans="1:10" ht="24.75" customHeight="1" x14ac:dyDescent="0.25">
      <c r="A4378" s="100"/>
      <c r="B4378" s="100"/>
      <c r="C4378" s="100"/>
      <c r="D4378" s="105" t="str">
        <f>IF(OR(Historique!$B4378="",Historique!$C4378=""),"",IF(IFERROR(COUNTIF(INDEX(Données!$E$2:$Z$100,0,MATCH(Historique!$B4378,Données!$E$1:$Z$1,0)),Historique!$C4378),0)&gt;0,"OK","⚠ ERREUR"))</f>
        <v/>
      </c>
      <c r="F4378" s="148" t="b">
        <v>0</v>
      </c>
      <c r="J4378" s="2" t="str">
        <f>IF(B4378="","",_xlfn.XLOOKUP(B4378,Données!$P$2:$P$11,Données!$Q$2:$Q$11,""))</f>
        <v/>
      </c>
    </row>
    <row r="4379" spans="1:10" ht="24.75" customHeight="1" x14ac:dyDescent="0.25">
      <c r="A4379" s="100"/>
      <c r="B4379" s="100"/>
      <c r="C4379" s="100"/>
      <c r="D4379" s="105" t="str">
        <f>IF(OR(Historique!$B4379="",Historique!$C4379=""),"",IF(IFERROR(COUNTIF(INDEX(Données!$E$2:$Z$100,0,MATCH(Historique!$B4379,Données!$E$1:$Z$1,0)),Historique!$C4379),0)&gt;0,"OK","⚠ ERREUR"))</f>
        <v/>
      </c>
      <c r="F4379" s="148" t="b">
        <v>0</v>
      </c>
      <c r="J4379" s="2" t="str">
        <f>IF(B4379="","",_xlfn.XLOOKUP(B4379,Données!$P$2:$P$11,Données!$Q$2:$Q$11,""))</f>
        <v/>
      </c>
    </row>
    <row r="4380" spans="1:10" ht="24.75" customHeight="1" x14ac:dyDescent="0.25">
      <c r="A4380" s="100"/>
      <c r="B4380" s="100"/>
      <c r="C4380" s="100"/>
      <c r="D4380" s="105" t="str">
        <f>IF(OR(Historique!$B4380="",Historique!$C4380=""),"",IF(IFERROR(COUNTIF(INDEX(Données!$E$2:$Z$100,0,MATCH(Historique!$B4380,Données!$E$1:$Z$1,0)),Historique!$C4380),0)&gt;0,"OK","⚠ ERREUR"))</f>
        <v/>
      </c>
      <c r="F4380" s="148" t="b">
        <v>0</v>
      </c>
      <c r="J4380" s="2" t="str">
        <f>IF(B4380="","",_xlfn.XLOOKUP(B4380,Données!$P$2:$P$11,Données!$Q$2:$Q$11,""))</f>
        <v/>
      </c>
    </row>
    <row r="4381" spans="1:10" ht="24.75" customHeight="1" x14ac:dyDescent="0.25">
      <c r="A4381" s="100"/>
      <c r="B4381" s="100"/>
      <c r="C4381" s="100"/>
      <c r="D4381" s="105" t="str">
        <f>IF(OR(Historique!$B4381="",Historique!$C4381=""),"",IF(IFERROR(COUNTIF(INDEX(Données!$E$2:$Z$100,0,MATCH(Historique!$B4381,Données!$E$1:$Z$1,0)),Historique!$C4381),0)&gt;0,"OK","⚠ ERREUR"))</f>
        <v/>
      </c>
      <c r="F4381" s="148" t="b">
        <v>0</v>
      </c>
      <c r="J4381" s="2" t="str">
        <f>IF(B4381="","",_xlfn.XLOOKUP(B4381,Données!$P$2:$P$11,Données!$Q$2:$Q$11,""))</f>
        <v/>
      </c>
    </row>
    <row r="4382" spans="1:10" ht="24.75" customHeight="1" x14ac:dyDescent="0.25">
      <c r="A4382" s="100"/>
      <c r="B4382" s="100"/>
      <c r="C4382" s="100"/>
      <c r="D4382" s="105" t="str">
        <f>IF(OR(Historique!$B4382="",Historique!$C4382=""),"",IF(IFERROR(COUNTIF(INDEX(Données!$E$2:$Z$100,0,MATCH(Historique!$B4382,Données!$E$1:$Z$1,0)),Historique!$C4382),0)&gt;0,"OK","⚠ ERREUR"))</f>
        <v/>
      </c>
      <c r="F4382" s="148" t="b">
        <v>0</v>
      </c>
      <c r="J4382" s="2" t="str">
        <f>IF(B4382="","",_xlfn.XLOOKUP(B4382,Données!$P$2:$P$11,Données!$Q$2:$Q$11,""))</f>
        <v/>
      </c>
    </row>
    <row r="4383" spans="1:10" ht="24.75" customHeight="1" x14ac:dyDescent="0.25">
      <c r="A4383" s="100"/>
      <c r="B4383" s="100"/>
      <c r="C4383" s="100"/>
      <c r="D4383" s="105" t="str">
        <f>IF(OR(Historique!$B4383="",Historique!$C4383=""),"",IF(IFERROR(COUNTIF(INDEX(Données!$E$2:$Z$100,0,MATCH(Historique!$B4383,Données!$E$1:$Z$1,0)),Historique!$C4383),0)&gt;0,"OK","⚠ ERREUR"))</f>
        <v/>
      </c>
      <c r="F4383" s="148" t="b">
        <v>0</v>
      </c>
      <c r="J4383" s="2" t="str">
        <f>IF(B4383="","",_xlfn.XLOOKUP(B4383,Données!$P$2:$P$11,Données!$Q$2:$Q$11,""))</f>
        <v/>
      </c>
    </row>
    <row r="4384" spans="1:10" ht="24.75" customHeight="1" x14ac:dyDescent="0.25">
      <c r="A4384" s="100"/>
      <c r="B4384" s="100"/>
      <c r="C4384" s="100"/>
      <c r="D4384" s="105" t="str">
        <f>IF(OR(Historique!$B4384="",Historique!$C4384=""),"",IF(IFERROR(COUNTIF(INDEX(Données!$E$2:$Z$100,0,MATCH(Historique!$B4384,Données!$E$1:$Z$1,0)),Historique!$C4384),0)&gt;0,"OK","⚠ ERREUR"))</f>
        <v/>
      </c>
      <c r="F4384" s="148" t="b">
        <v>0</v>
      </c>
      <c r="J4384" s="2" t="str">
        <f>IF(B4384="","",_xlfn.XLOOKUP(B4384,Données!$P$2:$P$11,Données!$Q$2:$Q$11,""))</f>
        <v/>
      </c>
    </row>
    <row r="4385" spans="1:10" ht="24.75" customHeight="1" x14ac:dyDescent="0.25">
      <c r="A4385" s="100"/>
      <c r="B4385" s="100"/>
      <c r="C4385" s="100"/>
      <c r="D4385" s="105" t="str">
        <f>IF(OR(Historique!$B4385="",Historique!$C4385=""),"",IF(IFERROR(COUNTIF(INDEX(Données!$E$2:$Z$100,0,MATCH(Historique!$B4385,Données!$E$1:$Z$1,0)),Historique!$C4385),0)&gt;0,"OK","⚠ ERREUR"))</f>
        <v/>
      </c>
      <c r="F4385" s="148" t="b">
        <v>0</v>
      </c>
      <c r="J4385" s="2" t="str">
        <f>IF(B4385="","",_xlfn.XLOOKUP(B4385,Données!$P$2:$P$11,Données!$Q$2:$Q$11,""))</f>
        <v/>
      </c>
    </row>
    <row r="4386" spans="1:10" ht="24.75" customHeight="1" x14ac:dyDescent="0.25">
      <c r="A4386" s="100"/>
      <c r="B4386" s="100"/>
      <c r="C4386" s="100"/>
      <c r="D4386" s="105" t="str">
        <f>IF(OR(Historique!$B4386="",Historique!$C4386=""),"",IF(IFERROR(COUNTIF(INDEX(Données!$E$2:$Z$100,0,MATCH(Historique!$B4386,Données!$E$1:$Z$1,0)),Historique!$C4386),0)&gt;0,"OK","⚠ ERREUR"))</f>
        <v/>
      </c>
      <c r="F4386" s="148" t="b">
        <v>0</v>
      </c>
      <c r="J4386" s="2" t="str">
        <f>IF(B4386="","",_xlfn.XLOOKUP(B4386,Données!$P$2:$P$11,Données!$Q$2:$Q$11,""))</f>
        <v/>
      </c>
    </row>
    <row r="4387" spans="1:10" ht="24.75" customHeight="1" x14ac:dyDescent="0.25">
      <c r="A4387" s="100"/>
      <c r="B4387" s="100"/>
      <c r="C4387" s="100"/>
      <c r="D4387" s="105" t="str">
        <f>IF(OR(Historique!$B4387="",Historique!$C4387=""),"",IF(IFERROR(COUNTIF(INDEX(Données!$E$2:$Z$100,0,MATCH(Historique!$B4387,Données!$E$1:$Z$1,0)),Historique!$C4387),0)&gt;0,"OK","⚠ ERREUR"))</f>
        <v/>
      </c>
      <c r="F4387" s="148" t="b">
        <v>0</v>
      </c>
      <c r="J4387" s="2" t="str">
        <f>IF(B4387="","",_xlfn.XLOOKUP(B4387,Données!$P$2:$P$11,Données!$Q$2:$Q$11,""))</f>
        <v/>
      </c>
    </row>
    <row r="4388" spans="1:10" ht="24.75" customHeight="1" x14ac:dyDescent="0.25">
      <c r="A4388" s="100"/>
      <c r="B4388" s="100"/>
      <c r="C4388" s="100"/>
      <c r="D4388" s="105" t="str">
        <f>IF(OR(Historique!$B4388="",Historique!$C4388=""),"",IF(IFERROR(COUNTIF(INDEX(Données!$E$2:$Z$100,0,MATCH(Historique!$B4388,Données!$E$1:$Z$1,0)),Historique!$C4388),0)&gt;0,"OK","⚠ ERREUR"))</f>
        <v/>
      </c>
      <c r="F4388" s="148" t="b">
        <v>0</v>
      </c>
      <c r="J4388" s="2" t="str">
        <f>IF(B4388="","",_xlfn.XLOOKUP(B4388,Données!$P$2:$P$11,Données!$Q$2:$Q$11,""))</f>
        <v/>
      </c>
    </row>
    <row r="4389" spans="1:10" ht="24.75" customHeight="1" x14ac:dyDescent="0.25">
      <c r="A4389" s="100"/>
      <c r="B4389" s="100"/>
      <c r="C4389" s="100"/>
      <c r="D4389" s="105" t="str">
        <f>IF(OR(Historique!$B4389="",Historique!$C4389=""),"",IF(IFERROR(COUNTIF(INDEX(Données!$E$2:$Z$100,0,MATCH(Historique!$B4389,Données!$E$1:$Z$1,0)),Historique!$C4389),0)&gt;0,"OK","⚠ ERREUR"))</f>
        <v/>
      </c>
      <c r="F4389" s="148" t="b">
        <v>0</v>
      </c>
      <c r="J4389" s="2" t="str">
        <f>IF(B4389="","",_xlfn.XLOOKUP(B4389,Données!$P$2:$P$11,Données!$Q$2:$Q$11,""))</f>
        <v/>
      </c>
    </row>
    <row r="4390" spans="1:10" ht="24.75" customHeight="1" x14ac:dyDescent="0.25">
      <c r="A4390" s="100"/>
      <c r="B4390" s="100"/>
      <c r="C4390" s="100"/>
      <c r="D4390" s="105" t="str">
        <f>IF(OR(Historique!$B4390="",Historique!$C4390=""),"",IF(IFERROR(COUNTIF(INDEX(Données!$E$2:$Z$100,0,MATCH(Historique!$B4390,Données!$E$1:$Z$1,0)),Historique!$C4390),0)&gt;0,"OK","⚠ ERREUR"))</f>
        <v/>
      </c>
      <c r="F4390" s="148" t="b">
        <v>0</v>
      </c>
      <c r="J4390" s="2" t="str">
        <f>IF(B4390="","",_xlfn.XLOOKUP(B4390,Données!$P$2:$P$11,Données!$Q$2:$Q$11,""))</f>
        <v/>
      </c>
    </row>
    <row r="4391" spans="1:10" ht="24.75" customHeight="1" x14ac:dyDescent="0.25">
      <c r="A4391" s="100"/>
      <c r="B4391" s="100"/>
      <c r="C4391" s="100"/>
      <c r="D4391" s="105" t="str">
        <f>IF(OR(Historique!$B4391="",Historique!$C4391=""),"",IF(IFERROR(COUNTIF(INDEX(Données!$E$2:$Z$100,0,MATCH(Historique!$B4391,Données!$E$1:$Z$1,0)),Historique!$C4391),0)&gt;0,"OK","⚠ ERREUR"))</f>
        <v/>
      </c>
      <c r="F4391" s="148" t="b">
        <v>0</v>
      </c>
      <c r="J4391" s="2" t="str">
        <f>IF(B4391="","",_xlfn.XLOOKUP(B4391,Données!$P$2:$P$11,Données!$Q$2:$Q$11,""))</f>
        <v/>
      </c>
    </row>
    <row r="4392" spans="1:10" ht="24.75" customHeight="1" x14ac:dyDescent="0.25">
      <c r="A4392" s="100"/>
      <c r="B4392" s="100"/>
      <c r="C4392" s="100"/>
      <c r="D4392" s="105" t="str">
        <f>IF(OR(Historique!$B4392="",Historique!$C4392=""),"",IF(IFERROR(COUNTIF(INDEX(Données!$E$2:$Z$100,0,MATCH(Historique!$B4392,Données!$E$1:$Z$1,0)),Historique!$C4392),0)&gt;0,"OK","⚠ ERREUR"))</f>
        <v/>
      </c>
      <c r="F4392" s="148" t="b">
        <v>0</v>
      </c>
      <c r="J4392" s="2" t="str">
        <f>IF(B4392="","",_xlfn.XLOOKUP(B4392,Données!$P$2:$P$11,Données!$Q$2:$Q$11,""))</f>
        <v/>
      </c>
    </row>
    <row r="4393" spans="1:10" ht="24.75" customHeight="1" x14ac:dyDescent="0.25">
      <c r="A4393" s="100"/>
      <c r="B4393" s="100"/>
      <c r="C4393" s="100"/>
      <c r="D4393" s="105" t="str">
        <f>IF(OR(Historique!$B4393="",Historique!$C4393=""),"",IF(IFERROR(COUNTIF(INDEX(Données!$E$2:$Z$100,0,MATCH(Historique!$B4393,Données!$E$1:$Z$1,0)),Historique!$C4393),0)&gt;0,"OK","⚠ ERREUR"))</f>
        <v/>
      </c>
      <c r="F4393" s="148" t="b">
        <v>0</v>
      </c>
      <c r="J4393" s="2" t="str">
        <f>IF(B4393="","",_xlfn.XLOOKUP(B4393,Données!$P$2:$P$11,Données!$Q$2:$Q$11,""))</f>
        <v/>
      </c>
    </row>
    <row r="4394" spans="1:10" ht="24.75" customHeight="1" x14ac:dyDescent="0.25">
      <c r="A4394" s="100"/>
      <c r="B4394" s="100"/>
      <c r="C4394" s="100"/>
      <c r="D4394" s="105" t="str">
        <f>IF(OR(Historique!$B4394="",Historique!$C4394=""),"",IF(IFERROR(COUNTIF(INDEX(Données!$E$2:$Z$100,0,MATCH(Historique!$B4394,Données!$E$1:$Z$1,0)),Historique!$C4394),0)&gt;0,"OK","⚠ ERREUR"))</f>
        <v/>
      </c>
      <c r="F4394" s="148" t="b">
        <v>0</v>
      </c>
      <c r="J4394" s="2" t="str">
        <f>IF(B4394="","",_xlfn.XLOOKUP(B4394,Données!$P$2:$P$11,Données!$Q$2:$Q$11,""))</f>
        <v/>
      </c>
    </row>
    <row r="4395" spans="1:10" ht="24.75" customHeight="1" x14ac:dyDescent="0.25">
      <c r="A4395" s="100"/>
      <c r="B4395" s="100"/>
      <c r="C4395" s="100"/>
      <c r="D4395" s="105" t="str">
        <f>IF(OR(Historique!$B4395="",Historique!$C4395=""),"",IF(IFERROR(COUNTIF(INDEX(Données!$E$2:$Z$100,0,MATCH(Historique!$B4395,Données!$E$1:$Z$1,0)),Historique!$C4395),0)&gt;0,"OK","⚠ ERREUR"))</f>
        <v/>
      </c>
      <c r="F4395" s="148" t="b">
        <v>0</v>
      </c>
      <c r="J4395" s="2" t="str">
        <f>IF(B4395="","",_xlfn.XLOOKUP(B4395,Données!$P$2:$P$11,Données!$Q$2:$Q$11,""))</f>
        <v/>
      </c>
    </row>
    <row r="4396" spans="1:10" ht="24.75" customHeight="1" x14ac:dyDescent="0.25">
      <c r="A4396" s="100"/>
      <c r="B4396" s="100"/>
      <c r="C4396" s="100"/>
      <c r="D4396" s="105" t="str">
        <f>IF(OR(Historique!$B4396="",Historique!$C4396=""),"",IF(IFERROR(COUNTIF(INDEX(Données!$E$2:$Z$100,0,MATCH(Historique!$B4396,Données!$E$1:$Z$1,0)),Historique!$C4396),0)&gt;0,"OK","⚠ ERREUR"))</f>
        <v/>
      </c>
      <c r="F4396" s="148" t="b">
        <v>0</v>
      </c>
      <c r="J4396" s="2" t="str">
        <f>IF(B4396="","",_xlfn.XLOOKUP(B4396,Données!$P$2:$P$11,Données!$Q$2:$Q$11,""))</f>
        <v/>
      </c>
    </row>
    <row r="4397" spans="1:10" ht="24.75" customHeight="1" x14ac:dyDescent="0.25">
      <c r="A4397" s="100"/>
      <c r="B4397" s="100"/>
      <c r="C4397" s="100"/>
      <c r="D4397" s="105" t="str">
        <f>IF(OR(Historique!$B4397="",Historique!$C4397=""),"",IF(IFERROR(COUNTIF(INDEX(Données!$E$2:$Z$100,0,MATCH(Historique!$B4397,Données!$E$1:$Z$1,0)),Historique!$C4397),0)&gt;0,"OK","⚠ ERREUR"))</f>
        <v/>
      </c>
      <c r="F4397" s="148" t="b">
        <v>0</v>
      </c>
      <c r="J4397" s="2" t="str">
        <f>IF(B4397="","",_xlfn.XLOOKUP(B4397,Données!$P$2:$P$11,Données!$Q$2:$Q$11,""))</f>
        <v/>
      </c>
    </row>
    <row r="4398" spans="1:10" ht="24.75" customHeight="1" x14ac:dyDescent="0.25">
      <c r="A4398" s="100"/>
      <c r="B4398" s="100"/>
      <c r="C4398" s="100"/>
      <c r="D4398" s="105" t="str">
        <f>IF(OR(Historique!$B4398="",Historique!$C4398=""),"",IF(IFERROR(COUNTIF(INDEX(Données!$E$2:$Z$100,0,MATCH(Historique!$B4398,Données!$E$1:$Z$1,0)),Historique!$C4398),0)&gt;0,"OK","⚠ ERREUR"))</f>
        <v/>
      </c>
      <c r="F4398" s="148" t="b">
        <v>0</v>
      </c>
      <c r="J4398" s="2" t="str">
        <f>IF(B4398="","",_xlfn.XLOOKUP(B4398,Données!$P$2:$P$11,Données!$Q$2:$Q$11,""))</f>
        <v/>
      </c>
    </row>
    <row r="4399" spans="1:10" ht="24.75" customHeight="1" x14ac:dyDescent="0.25">
      <c r="A4399" s="100"/>
      <c r="B4399" s="100"/>
      <c r="C4399" s="100"/>
      <c r="D4399" s="105" t="str">
        <f>IF(OR(Historique!$B4399="",Historique!$C4399=""),"",IF(IFERROR(COUNTIF(INDEX(Données!$E$2:$Z$100,0,MATCH(Historique!$B4399,Données!$E$1:$Z$1,0)),Historique!$C4399),0)&gt;0,"OK","⚠ ERREUR"))</f>
        <v/>
      </c>
      <c r="F4399" s="148" t="b">
        <v>0</v>
      </c>
      <c r="J4399" s="2" t="str">
        <f>IF(B4399="","",_xlfn.XLOOKUP(B4399,Données!$P$2:$P$11,Données!$Q$2:$Q$11,""))</f>
        <v/>
      </c>
    </row>
    <row r="4400" spans="1:10" ht="24.75" customHeight="1" x14ac:dyDescent="0.25">
      <c r="A4400" s="100"/>
      <c r="B4400" s="100"/>
      <c r="C4400" s="100"/>
      <c r="D4400" s="105" t="str">
        <f>IF(OR(Historique!$B4400="",Historique!$C4400=""),"",IF(IFERROR(COUNTIF(INDEX(Données!$E$2:$Z$100,0,MATCH(Historique!$B4400,Données!$E$1:$Z$1,0)),Historique!$C4400),0)&gt;0,"OK","⚠ ERREUR"))</f>
        <v/>
      </c>
      <c r="F4400" s="148" t="b">
        <v>0</v>
      </c>
      <c r="J4400" s="2" t="str">
        <f>IF(B4400="","",_xlfn.XLOOKUP(B4400,Données!$P$2:$P$11,Données!$Q$2:$Q$11,""))</f>
        <v/>
      </c>
    </row>
    <row r="4401" spans="1:10" ht="24.75" customHeight="1" x14ac:dyDescent="0.25">
      <c r="A4401" s="100"/>
      <c r="B4401" s="100"/>
      <c r="C4401" s="100"/>
      <c r="D4401" s="105" t="str">
        <f>IF(OR(Historique!$B4401="",Historique!$C4401=""),"",IF(IFERROR(COUNTIF(INDEX(Données!$E$2:$Z$100,0,MATCH(Historique!$B4401,Données!$E$1:$Z$1,0)),Historique!$C4401),0)&gt;0,"OK","⚠ ERREUR"))</f>
        <v/>
      </c>
      <c r="F4401" s="148" t="b">
        <v>0</v>
      </c>
      <c r="J4401" s="2" t="str">
        <f>IF(B4401="","",_xlfn.XLOOKUP(B4401,Données!$P$2:$P$11,Données!$Q$2:$Q$11,""))</f>
        <v/>
      </c>
    </row>
    <row r="4402" spans="1:10" ht="24.75" customHeight="1" x14ac:dyDescent="0.25">
      <c r="A4402" s="100"/>
      <c r="B4402" s="100"/>
      <c r="C4402" s="100"/>
      <c r="D4402" s="105" t="str">
        <f>IF(OR(Historique!$B4402="",Historique!$C4402=""),"",IF(IFERROR(COUNTIF(INDEX(Données!$E$2:$Z$100,0,MATCH(Historique!$B4402,Données!$E$1:$Z$1,0)),Historique!$C4402),0)&gt;0,"OK","⚠ ERREUR"))</f>
        <v/>
      </c>
      <c r="F4402" s="148" t="b">
        <v>0</v>
      </c>
      <c r="J4402" s="2" t="str">
        <f>IF(B4402="","",_xlfn.XLOOKUP(B4402,Données!$P$2:$P$11,Données!$Q$2:$Q$11,""))</f>
        <v/>
      </c>
    </row>
    <row r="4403" spans="1:10" ht="24.75" customHeight="1" x14ac:dyDescent="0.25">
      <c r="A4403" s="100"/>
      <c r="B4403" s="100"/>
      <c r="C4403" s="100"/>
      <c r="D4403" s="105" t="str">
        <f>IF(OR(Historique!$B4403="",Historique!$C4403=""),"",IF(IFERROR(COUNTIF(INDEX(Données!$E$2:$Z$100,0,MATCH(Historique!$B4403,Données!$E$1:$Z$1,0)),Historique!$C4403),0)&gt;0,"OK","⚠ ERREUR"))</f>
        <v/>
      </c>
      <c r="F4403" s="148" t="b">
        <v>0</v>
      </c>
      <c r="J4403" s="2" t="str">
        <f>IF(B4403="","",_xlfn.XLOOKUP(B4403,Données!$P$2:$P$11,Données!$Q$2:$Q$11,""))</f>
        <v/>
      </c>
    </row>
    <row r="4404" spans="1:10" ht="24.75" customHeight="1" x14ac:dyDescent="0.25">
      <c r="A4404" s="100"/>
      <c r="B4404" s="100"/>
      <c r="C4404" s="100"/>
      <c r="D4404" s="105" t="str">
        <f>IF(OR(Historique!$B4404="",Historique!$C4404=""),"",IF(IFERROR(COUNTIF(INDEX(Données!$E$2:$Z$100,0,MATCH(Historique!$B4404,Données!$E$1:$Z$1,0)),Historique!$C4404),0)&gt;0,"OK","⚠ ERREUR"))</f>
        <v/>
      </c>
      <c r="F4404" s="148" t="b">
        <v>0</v>
      </c>
      <c r="J4404" s="2" t="str">
        <f>IF(B4404="","",_xlfn.XLOOKUP(B4404,Données!$P$2:$P$11,Données!$Q$2:$Q$11,""))</f>
        <v/>
      </c>
    </row>
    <row r="4405" spans="1:10" ht="24.75" customHeight="1" x14ac:dyDescent="0.25">
      <c r="A4405" s="100"/>
      <c r="B4405" s="100"/>
      <c r="C4405" s="100"/>
      <c r="D4405" s="105" t="str">
        <f>IF(OR(Historique!$B4405="",Historique!$C4405=""),"",IF(IFERROR(COUNTIF(INDEX(Données!$E$2:$Z$100,0,MATCH(Historique!$B4405,Données!$E$1:$Z$1,0)),Historique!$C4405),0)&gt;0,"OK","⚠ ERREUR"))</f>
        <v/>
      </c>
      <c r="F4405" s="148" t="b">
        <v>0</v>
      </c>
      <c r="J4405" s="2" t="str">
        <f>IF(B4405="","",_xlfn.XLOOKUP(B4405,Données!$P$2:$P$11,Données!$Q$2:$Q$11,""))</f>
        <v/>
      </c>
    </row>
    <row r="4406" spans="1:10" ht="24.75" customHeight="1" x14ac:dyDescent="0.25">
      <c r="A4406" s="100"/>
      <c r="B4406" s="100"/>
      <c r="C4406" s="100"/>
      <c r="D4406" s="105" t="str">
        <f>IF(OR(Historique!$B4406="",Historique!$C4406=""),"",IF(IFERROR(COUNTIF(INDEX(Données!$E$2:$Z$100,0,MATCH(Historique!$B4406,Données!$E$1:$Z$1,0)),Historique!$C4406),0)&gt;0,"OK","⚠ ERREUR"))</f>
        <v/>
      </c>
      <c r="F4406" s="148" t="b">
        <v>0</v>
      </c>
      <c r="J4406" s="2" t="str">
        <f>IF(B4406="","",_xlfn.XLOOKUP(B4406,Données!$P$2:$P$11,Données!$Q$2:$Q$11,""))</f>
        <v/>
      </c>
    </row>
    <row r="4407" spans="1:10" ht="24.75" customHeight="1" x14ac:dyDescent="0.25">
      <c r="A4407" s="100"/>
      <c r="B4407" s="100"/>
      <c r="C4407" s="100"/>
      <c r="D4407" s="105" t="str">
        <f>IF(OR(Historique!$B4407="",Historique!$C4407=""),"",IF(IFERROR(COUNTIF(INDEX(Données!$E$2:$Z$100,0,MATCH(Historique!$B4407,Données!$E$1:$Z$1,0)),Historique!$C4407),0)&gt;0,"OK","⚠ ERREUR"))</f>
        <v/>
      </c>
      <c r="F4407" s="148" t="b">
        <v>0</v>
      </c>
      <c r="J4407" s="2" t="str">
        <f>IF(B4407="","",_xlfn.XLOOKUP(B4407,Données!$P$2:$P$11,Données!$Q$2:$Q$11,""))</f>
        <v/>
      </c>
    </row>
    <row r="4408" spans="1:10" ht="24.75" customHeight="1" x14ac:dyDescent="0.25">
      <c r="A4408" s="100"/>
      <c r="B4408" s="100"/>
      <c r="C4408" s="100"/>
      <c r="D4408" s="105" t="str">
        <f>IF(OR(Historique!$B4408="",Historique!$C4408=""),"",IF(IFERROR(COUNTIF(INDEX(Données!$E$2:$Z$100,0,MATCH(Historique!$B4408,Données!$E$1:$Z$1,0)),Historique!$C4408),0)&gt;0,"OK","⚠ ERREUR"))</f>
        <v/>
      </c>
      <c r="F4408" s="148" t="b">
        <v>0</v>
      </c>
      <c r="J4408" s="2" t="str">
        <f>IF(B4408="","",_xlfn.XLOOKUP(B4408,Données!$P$2:$P$11,Données!$Q$2:$Q$11,""))</f>
        <v/>
      </c>
    </row>
    <row r="4409" spans="1:10" ht="24.75" customHeight="1" x14ac:dyDescent="0.25">
      <c r="A4409" s="100"/>
      <c r="B4409" s="100"/>
      <c r="C4409" s="100"/>
      <c r="D4409" s="105" t="str">
        <f>IF(OR(Historique!$B4409="",Historique!$C4409=""),"",IF(IFERROR(COUNTIF(INDEX(Données!$E$2:$Z$100,0,MATCH(Historique!$B4409,Données!$E$1:$Z$1,0)),Historique!$C4409),0)&gt;0,"OK","⚠ ERREUR"))</f>
        <v/>
      </c>
      <c r="F4409" s="148" t="b">
        <v>0</v>
      </c>
      <c r="J4409" s="2" t="str">
        <f>IF(B4409="","",_xlfn.XLOOKUP(B4409,Données!$P$2:$P$11,Données!$Q$2:$Q$11,""))</f>
        <v/>
      </c>
    </row>
    <row r="4410" spans="1:10" ht="24.75" customHeight="1" x14ac:dyDescent="0.25">
      <c r="A4410" s="100"/>
      <c r="B4410" s="100"/>
      <c r="C4410" s="100"/>
      <c r="D4410" s="105" t="str">
        <f>IF(OR(Historique!$B4410="",Historique!$C4410=""),"",IF(IFERROR(COUNTIF(INDEX(Données!$E$2:$Z$100,0,MATCH(Historique!$B4410,Données!$E$1:$Z$1,0)),Historique!$C4410),0)&gt;0,"OK","⚠ ERREUR"))</f>
        <v/>
      </c>
      <c r="F4410" s="148" t="b">
        <v>0</v>
      </c>
      <c r="J4410" s="2" t="str">
        <f>IF(B4410="","",_xlfn.XLOOKUP(B4410,Données!$P$2:$P$11,Données!$Q$2:$Q$11,""))</f>
        <v/>
      </c>
    </row>
    <row r="4411" spans="1:10" ht="24.75" customHeight="1" x14ac:dyDescent="0.25">
      <c r="A4411" s="100"/>
      <c r="B4411" s="100"/>
      <c r="C4411" s="100"/>
      <c r="D4411" s="105" t="str">
        <f>IF(OR(Historique!$B4411="",Historique!$C4411=""),"",IF(IFERROR(COUNTIF(INDEX(Données!$E$2:$Z$100,0,MATCH(Historique!$B4411,Données!$E$1:$Z$1,0)),Historique!$C4411),0)&gt;0,"OK","⚠ ERREUR"))</f>
        <v/>
      </c>
      <c r="F4411" s="148" t="b">
        <v>0</v>
      </c>
      <c r="J4411" s="2" t="str">
        <f>IF(B4411="","",_xlfn.XLOOKUP(B4411,Données!$P$2:$P$11,Données!$Q$2:$Q$11,""))</f>
        <v/>
      </c>
    </row>
    <row r="4412" spans="1:10" ht="24.75" customHeight="1" x14ac:dyDescent="0.25">
      <c r="A4412" s="100"/>
      <c r="B4412" s="100"/>
      <c r="C4412" s="100"/>
      <c r="D4412" s="105" t="str">
        <f>IF(OR(Historique!$B4412="",Historique!$C4412=""),"",IF(IFERROR(COUNTIF(INDEX(Données!$E$2:$Z$100,0,MATCH(Historique!$B4412,Données!$E$1:$Z$1,0)),Historique!$C4412),0)&gt;0,"OK","⚠ ERREUR"))</f>
        <v/>
      </c>
      <c r="F4412" s="148" t="b">
        <v>0</v>
      </c>
      <c r="J4412" s="2" t="str">
        <f>IF(B4412="","",_xlfn.XLOOKUP(B4412,Données!$P$2:$P$11,Données!$Q$2:$Q$11,""))</f>
        <v/>
      </c>
    </row>
    <row r="4413" spans="1:10" ht="24.75" customHeight="1" x14ac:dyDescent="0.25">
      <c r="A4413" s="100"/>
      <c r="B4413" s="100"/>
      <c r="C4413" s="100"/>
      <c r="D4413" s="105" t="str">
        <f>IF(OR(Historique!$B4413="",Historique!$C4413=""),"",IF(IFERROR(COUNTIF(INDEX(Données!$E$2:$Z$100,0,MATCH(Historique!$B4413,Données!$E$1:$Z$1,0)),Historique!$C4413),0)&gt;0,"OK","⚠ ERREUR"))</f>
        <v/>
      </c>
      <c r="F4413" s="148" t="b">
        <v>0</v>
      </c>
      <c r="J4413" s="2" t="str">
        <f>IF(B4413="","",_xlfn.XLOOKUP(B4413,Données!$P$2:$P$11,Données!$Q$2:$Q$11,""))</f>
        <v/>
      </c>
    </row>
    <row r="4414" spans="1:10" ht="24.75" customHeight="1" x14ac:dyDescent="0.25">
      <c r="A4414" s="100"/>
      <c r="B4414" s="100"/>
      <c r="C4414" s="100"/>
      <c r="D4414" s="105" t="str">
        <f>IF(OR(Historique!$B4414="",Historique!$C4414=""),"",IF(IFERROR(COUNTIF(INDEX(Données!$E$2:$Z$100,0,MATCH(Historique!$B4414,Données!$E$1:$Z$1,0)),Historique!$C4414),0)&gt;0,"OK","⚠ ERREUR"))</f>
        <v/>
      </c>
      <c r="F4414" s="148" t="b">
        <v>0</v>
      </c>
      <c r="J4414" s="2" t="str">
        <f>IF(B4414="","",_xlfn.XLOOKUP(B4414,Données!$P$2:$P$11,Données!$Q$2:$Q$11,""))</f>
        <v/>
      </c>
    </row>
    <row r="4415" spans="1:10" ht="24.75" customHeight="1" x14ac:dyDescent="0.25">
      <c r="A4415" s="100"/>
      <c r="B4415" s="100"/>
      <c r="C4415" s="100"/>
      <c r="D4415" s="105" t="str">
        <f>IF(OR(Historique!$B4415="",Historique!$C4415=""),"",IF(IFERROR(COUNTIF(INDEX(Données!$E$2:$Z$100,0,MATCH(Historique!$B4415,Données!$E$1:$Z$1,0)),Historique!$C4415),0)&gt;0,"OK","⚠ ERREUR"))</f>
        <v/>
      </c>
      <c r="F4415" s="148" t="b">
        <v>0</v>
      </c>
      <c r="J4415" s="2" t="str">
        <f>IF(B4415="","",_xlfn.XLOOKUP(B4415,Données!$P$2:$P$11,Données!$Q$2:$Q$11,""))</f>
        <v/>
      </c>
    </row>
    <row r="4416" spans="1:10" ht="24.75" customHeight="1" x14ac:dyDescent="0.25">
      <c r="A4416" s="100"/>
      <c r="B4416" s="100"/>
      <c r="C4416" s="100"/>
      <c r="D4416" s="105" t="str">
        <f>IF(OR(Historique!$B4416="",Historique!$C4416=""),"",IF(IFERROR(COUNTIF(INDEX(Données!$E$2:$Z$100,0,MATCH(Historique!$B4416,Données!$E$1:$Z$1,0)),Historique!$C4416),0)&gt;0,"OK","⚠ ERREUR"))</f>
        <v/>
      </c>
      <c r="F4416" s="148" t="b">
        <v>0</v>
      </c>
      <c r="J4416" s="2" t="str">
        <f>IF(B4416="","",_xlfn.XLOOKUP(B4416,Données!$P$2:$P$11,Données!$Q$2:$Q$11,""))</f>
        <v/>
      </c>
    </row>
    <row r="4417" spans="1:10" ht="24.75" customHeight="1" x14ac:dyDescent="0.25">
      <c r="A4417" s="100"/>
      <c r="B4417" s="100"/>
      <c r="C4417" s="100"/>
      <c r="D4417" s="105" t="str">
        <f>IF(OR(Historique!$B4417="",Historique!$C4417=""),"",IF(IFERROR(COUNTIF(INDEX(Données!$E$2:$Z$100,0,MATCH(Historique!$B4417,Données!$E$1:$Z$1,0)),Historique!$C4417),0)&gt;0,"OK","⚠ ERREUR"))</f>
        <v/>
      </c>
      <c r="F4417" s="148" t="b">
        <v>0</v>
      </c>
      <c r="J4417" s="2" t="str">
        <f>IF(B4417="","",_xlfn.XLOOKUP(B4417,Données!$P$2:$P$11,Données!$Q$2:$Q$11,""))</f>
        <v/>
      </c>
    </row>
    <row r="4418" spans="1:10" ht="24.75" customHeight="1" x14ac:dyDescent="0.25">
      <c r="A4418" s="100"/>
      <c r="B4418" s="100"/>
      <c r="C4418" s="100"/>
      <c r="D4418" s="105" t="str">
        <f>IF(OR(Historique!$B4418="",Historique!$C4418=""),"",IF(IFERROR(COUNTIF(INDEX(Données!$E$2:$Z$100,0,MATCH(Historique!$B4418,Données!$E$1:$Z$1,0)),Historique!$C4418),0)&gt;0,"OK","⚠ ERREUR"))</f>
        <v/>
      </c>
      <c r="F4418" s="148" t="b">
        <v>0</v>
      </c>
      <c r="J4418" s="2" t="str">
        <f>IF(B4418="","",_xlfn.XLOOKUP(B4418,Données!$P$2:$P$11,Données!$Q$2:$Q$11,""))</f>
        <v/>
      </c>
    </row>
    <row r="4419" spans="1:10" ht="24.75" customHeight="1" x14ac:dyDescent="0.25">
      <c r="A4419" s="100"/>
      <c r="B4419" s="100"/>
      <c r="C4419" s="100"/>
      <c r="D4419" s="105" t="str">
        <f>IF(OR(Historique!$B4419="",Historique!$C4419=""),"",IF(IFERROR(COUNTIF(INDEX(Données!$E$2:$Z$100,0,MATCH(Historique!$B4419,Données!$E$1:$Z$1,0)),Historique!$C4419),0)&gt;0,"OK","⚠ ERREUR"))</f>
        <v/>
      </c>
      <c r="F4419" s="148" t="b">
        <v>0</v>
      </c>
      <c r="J4419" s="2" t="str">
        <f>IF(B4419="","",_xlfn.XLOOKUP(B4419,Données!$P$2:$P$11,Données!$Q$2:$Q$11,""))</f>
        <v/>
      </c>
    </row>
    <row r="4420" spans="1:10" ht="24.75" customHeight="1" x14ac:dyDescent="0.25">
      <c r="A4420" s="100"/>
      <c r="B4420" s="100"/>
      <c r="C4420" s="100"/>
      <c r="D4420" s="105" t="str">
        <f>IF(OR(Historique!$B4420="",Historique!$C4420=""),"",IF(IFERROR(COUNTIF(INDEX(Données!$E$2:$Z$100,0,MATCH(Historique!$B4420,Données!$E$1:$Z$1,0)),Historique!$C4420),0)&gt;0,"OK","⚠ ERREUR"))</f>
        <v/>
      </c>
      <c r="F4420" s="148" t="b">
        <v>0</v>
      </c>
      <c r="J4420" s="2" t="str">
        <f>IF(B4420="","",_xlfn.XLOOKUP(B4420,Données!$P$2:$P$11,Données!$Q$2:$Q$11,""))</f>
        <v/>
      </c>
    </row>
    <row r="4421" spans="1:10" ht="24.75" customHeight="1" x14ac:dyDescent="0.25">
      <c r="A4421" s="100"/>
      <c r="B4421" s="100"/>
      <c r="C4421" s="100"/>
      <c r="D4421" s="105" t="str">
        <f>IF(OR(Historique!$B4421="",Historique!$C4421=""),"",IF(IFERROR(COUNTIF(INDEX(Données!$E$2:$Z$100,0,MATCH(Historique!$B4421,Données!$E$1:$Z$1,0)),Historique!$C4421),0)&gt;0,"OK","⚠ ERREUR"))</f>
        <v/>
      </c>
      <c r="F4421" s="148" t="b">
        <v>0</v>
      </c>
      <c r="J4421" s="2" t="str">
        <f>IF(B4421="","",_xlfn.XLOOKUP(B4421,Données!$P$2:$P$11,Données!$Q$2:$Q$11,""))</f>
        <v/>
      </c>
    </row>
    <row r="4422" spans="1:10" ht="24.75" customHeight="1" x14ac:dyDescent="0.25">
      <c r="A4422" s="100"/>
      <c r="B4422" s="100"/>
      <c r="C4422" s="100"/>
      <c r="D4422" s="105" t="str">
        <f>IF(OR(Historique!$B4422="",Historique!$C4422=""),"",IF(IFERROR(COUNTIF(INDEX(Données!$E$2:$Z$100,0,MATCH(Historique!$B4422,Données!$E$1:$Z$1,0)),Historique!$C4422),0)&gt;0,"OK","⚠ ERREUR"))</f>
        <v/>
      </c>
      <c r="F4422" s="148" t="b">
        <v>0</v>
      </c>
      <c r="J4422" s="2" t="str">
        <f>IF(B4422="","",_xlfn.XLOOKUP(B4422,Données!$P$2:$P$11,Données!$Q$2:$Q$11,""))</f>
        <v/>
      </c>
    </row>
    <row r="4423" spans="1:10" ht="24.75" customHeight="1" x14ac:dyDescent="0.25">
      <c r="A4423" s="100"/>
      <c r="B4423" s="100"/>
      <c r="C4423" s="100"/>
      <c r="D4423" s="105" t="str">
        <f>IF(OR(Historique!$B4423="",Historique!$C4423=""),"",IF(IFERROR(COUNTIF(INDEX(Données!$E$2:$Z$100,0,MATCH(Historique!$B4423,Données!$E$1:$Z$1,0)),Historique!$C4423),0)&gt;0,"OK","⚠ ERREUR"))</f>
        <v/>
      </c>
      <c r="F4423" s="148" t="b">
        <v>0</v>
      </c>
      <c r="J4423" s="2" t="str">
        <f>IF(B4423="","",_xlfn.XLOOKUP(B4423,Données!$P$2:$P$11,Données!$Q$2:$Q$11,""))</f>
        <v/>
      </c>
    </row>
    <row r="4424" spans="1:10" ht="24.75" customHeight="1" x14ac:dyDescent="0.25">
      <c r="A4424" s="100"/>
      <c r="B4424" s="100"/>
      <c r="C4424" s="100"/>
      <c r="D4424" s="105" t="str">
        <f>IF(OR(Historique!$B4424="",Historique!$C4424=""),"",IF(IFERROR(COUNTIF(INDEX(Données!$E$2:$Z$100,0,MATCH(Historique!$B4424,Données!$E$1:$Z$1,0)),Historique!$C4424),0)&gt;0,"OK","⚠ ERREUR"))</f>
        <v/>
      </c>
      <c r="F4424" s="148" t="b">
        <v>0</v>
      </c>
      <c r="J4424" s="2" t="str">
        <f>IF(B4424="","",_xlfn.XLOOKUP(B4424,Données!$P$2:$P$11,Données!$Q$2:$Q$11,""))</f>
        <v/>
      </c>
    </row>
    <row r="4425" spans="1:10" ht="24.75" customHeight="1" x14ac:dyDescent="0.25">
      <c r="A4425" s="100"/>
      <c r="B4425" s="100"/>
      <c r="C4425" s="100"/>
      <c r="D4425" s="105" t="str">
        <f>IF(OR(Historique!$B4425="",Historique!$C4425=""),"",IF(IFERROR(COUNTIF(INDEX(Données!$E$2:$Z$100,0,MATCH(Historique!$B4425,Données!$E$1:$Z$1,0)),Historique!$C4425),0)&gt;0,"OK","⚠ ERREUR"))</f>
        <v/>
      </c>
      <c r="F4425" s="148" t="b">
        <v>0</v>
      </c>
      <c r="J4425" s="2" t="str">
        <f>IF(B4425="","",_xlfn.XLOOKUP(B4425,Données!$P$2:$P$11,Données!$Q$2:$Q$11,""))</f>
        <v/>
      </c>
    </row>
    <row r="4426" spans="1:10" ht="24.75" customHeight="1" x14ac:dyDescent="0.25">
      <c r="A4426" s="100"/>
      <c r="B4426" s="100"/>
      <c r="C4426" s="100"/>
      <c r="D4426" s="105" t="str">
        <f>IF(OR(Historique!$B4426="",Historique!$C4426=""),"",IF(IFERROR(COUNTIF(INDEX(Données!$E$2:$Z$100,0,MATCH(Historique!$B4426,Données!$E$1:$Z$1,0)),Historique!$C4426),0)&gt;0,"OK","⚠ ERREUR"))</f>
        <v/>
      </c>
      <c r="F4426" s="148" t="b">
        <v>0</v>
      </c>
      <c r="J4426" s="2" t="str">
        <f>IF(B4426="","",_xlfn.XLOOKUP(B4426,Données!$P$2:$P$11,Données!$Q$2:$Q$11,""))</f>
        <v/>
      </c>
    </row>
    <row r="4427" spans="1:10" ht="24.75" customHeight="1" x14ac:dyDescent="0.25">
      <c r="A4427" s="100"/>
      <c r="B4427" s="100"/>
      <c r="C4427" s="100"/>
      <c r="D4427" s="105" t="str">
        <f>IF(OR(Historique!$B4427="",Historique!$C4427=""),"",IF(IFERROR(COUNTIF(INDEX(Données!$E$2:$Z$100,0,MATCH(Historique!$B4427,Données!$E$1:$Z$1,0)),Historique!$C4427),0)&gt;0,"OK","⚠ ERREUR"))</f>
        <v/>
      </c>
      <c r="F4427" s="148" t="b">
        <v>0</v>
      </c>
      <c r="J4427" s="2" t="str">
        <f>IF(B4427="","",_xlfn.XLOOKUP(B4427,Données!$P$2:$P$11,Données!$Q$2:$Q$11,""))</f>
        <v/>
      </c>
    </row>
    <row r="4428" spans="1:10" ht="24.75" customHeight="1" x14ac:dyDescent="0.25">
      <c r="A4428" s="100"/>
      <c r="B4428" s="100"/>
      <c r="C4428" s="100"/>
      <c r="D4428" s="105" t="str">
        <f>IF(OR(Historique!$B4428="",Historique!$C4428=""),"",IF(IFERROR(COUNTIF(INDEX(Données!$E$2:$Z$100,0,MATCH(Historique!$B4428,Données!$E$1:$Z$1,0)),Historique!$C4428),0)&gt;0,"OK","⚠ ERREUR"))</f>
        <v/>
      </c>
      <c r="F4428" s="148" t="b">
        <v>0</v>
      </c>
      <c r="J4428" s="2" t="str">
        <f>IF(B4428="","",_xlfn.XLOOKUP(B4428,Données!$P$2:$P$11,Données!$Q$2:$Q$11,""))</f>
        <v/>
      </c>
    </row>
    <row r="4429" spans="1:10" ht="24.75" customHeight="1" x14ac:dyDescent="0.25">
      <c r="A4429" s="100"/>
      <c r="B4429" s="100"/>
      <c r="C4429" s="100"/>
      <c r="D4429" s="105" t="str">
        <f>IF(OR(Historique!$B4429="",Historique!$C4429=""),"",IF(IFERROR(COUNTIF(INDEX(Données!$E$2:$Z$100,0,MATCH(Historique!$B4429,Données!$E$1:$Z$1,0)),Historique!$C4429),0)&gt;0,"OK","⚠ ERREUR"))</f>
        <v/>
      </c>
      <c r="F4429" s="148" t="b">
        <v>0</v>
      </c>
      <c r="J4429" s="2" t="str">
        <f>IF(B4429="","",_xlfn.XLOOKUP(B4429,Données!$P$2:$P$11,Données!$Q$2:$Q$11,""))</f>
        <v/>
      </c>
    </row>
    <row r="4430" spans="1:10" ht="24.75" customHeight="1" x14ac:dyDescent="0.25">
      <c r="A4430" s="100"/>
      <c r="B4430" s="100"/>
      <c r="C4430" s="100"/>
      <c r="D4430" s="105" t="str">
        <f>IF(OR(Historique!$B4430="",Historique!$C4430=""),"",IF(IFERROR(COUNTIF(INDEX(Données!$E$2:$Z$100,0,MATCH(Historique!$B4430,Données!$E$1:$Z$1,0)),Historique!$C4430),0)&gt;0,"OK","⚠ ERREUR"))</f>
        <v/>
      </c>
      <c r="F4430" s="148" t="b">
        <v>0</v>
      </c>
      <c r="J4430" s="2" t="str">
        <f>IF(B4430="","",_xlfn.XLOOKUP(B4430,Données!$P$2:$P$11,Données!$Q$2:$Q$11,""))</f>
        <v/>
      </c>
    </row>
    <row r="4431" spans="1:10" ht="24.75" customHeight="1" x14ac:dyDescent="0.25">
      <c r="A4431" s="100"/>
      <c r="B4431" s="100"/>
      <c r="C4431" s="100"/>
      <c r="D4431" s="105" t="str">
        <f>IF(OR(Historique!$B4431="",Historique!$C4431=""),"",IF(IFERROR(COUNTIF(INDEX(Données!$E$2:$Z$100,0,MATCH(Historique!$B4431,Données!$E$1:$Z$1,0)),Historique!$C4431),0)&gt;0,"OK","⚠ ERREUR"))</f>
        <v/>
      </c>
      <c r="F4431" s="148" t="b">
        <v>0</v>
      </c>
      <c r="J4431" s="2" t="str">
        <f>IF(B4431="","",_xlfn.XLOOKUP(B4431,Données!$P$2:$P$11,Données!$Q$2:$Q$11,""))</f>
        <v/>
      </c>
    </row>
    <row r="4432" spans="1:10" ht="24.75" customHeight="1" x14ac:dyDescent="0.25">
      <c r="A4432" s="100"/>
      <c r="B4432" s="100"/>
      <c r="C4432" s="100"/>
      <c r="D4432" s="105" t="str">
        <f>IF(OR(Historique!$B4432="",Historique!$C4432=""),"",IF(IFERROR(COUNTIF(INDEX(Données!$E$2:$Z$100,0,MATCH(Historique!$B4432,Données!$E$1:$Z$1,0)),Historique!$C4432),0)&gt;0,"OK","⚠ ERREUR"))</f>
        <v/>
      </c>
      <c r="F4432" s="148" t="b">
        <v>0</v>
      </c>
      <c r="J4432" s="2" t="str">
        <f>IF(B4432="","",_xlfn.XLOOKUP(B4432,Données!$P$2:$P$11,Données!$Q$2:$Q$11,""))</f>
        <v/>
      </c>
    </row>
    <row r="4433" spans="1:10" ht="24.75" customHeight="1" x14ac:dyDescent="0.25">
      <c r="A4433" s="100"/>
      <c r="B4433" s="100"/>
      <c r="C4433" s="100"/>
      <c r="D4433" s="105" t="str">
        <f>IF(OR(Historique!$B4433="",Historique!$C4433=""),"",IF(IFERROR(COUNTIF(INDEX(Données!$E$2:$Z$100,0,MATCH(Historique!$B4433,Données!$E$1:$Z$1,0)),Historique!$C4433),0)&gt;0,"OK","⚠ ERREUR"))</f>
        <v/>
      </c>
      <c r="F4433" s="148" t="b">
        <v>0</v>
      </c>
      <c r="J4433" s="2" t="str">
        <f>IF(B4433="","",_xlfn.XLOOKUP(B4433,Données!$P$2:$P$11,Données!$Q$2:$Q$11,""))</f>
        <v/>
      </c>
    </row>
    <row r="4434" spans="1:10" ht="24.75" customHeight="1" x14ac:dyDescent="0.25">
      <c r="A4434" s="100"/>
      <c r="B4434" s="100"/>
      <c r="C4434" s="100"/>
      <c r="D4434" s="105" t="str">
        <f>IF(OR(Historique!$B4434="",Historique!$C4434=""),"",IF(IFERROR(COUNTIF(INDEX(Données!$E$2:$Z$100,0,MATCH(Historique!$B4434,Données!$E$1:$Z$1,0)),Historique!$C4434),0)&gt;0,"OK","⚠ ERREUR"))</f>
        <v/>
      </c>
      <c r="F4434" s="148" t="b">
        <v>0</v>
      </c>
      <c r="J4434" s="2" t="str">
        <f>IF(B4434="","",_xlfn.XLOOKUP(B4434,Données!$P$2:$P$11,Données!$Q$2:$Q$11,""))</f>
        <v/>
      </c>
    </row>
    <row r="4435" spans="1:10" ht="24.75" customHeight="1" x14ac:dyDescent="0.25">
      <c r="A4435" s="100"/>
      <c r="B4435" s="100"/>
      <c r="C4435" s="100"/>
      <c r="D4435" s="105" t="str">
        <f>IF(OR(Historique!$B4435="",Historique!$C4435=""),"",IF(IFERROR(COUNTIF(INDEX(Données!$E$2:$Z$100,0,MATCH(Historique!$B4435,Données!$E$1:$Z$1,0)),Historique!$C4435),0)&gt;0,"OK","⚠ ERREUR"))</f>
        <v/>
      </c>
      <c r="F4435" s="148" t="b">
        <v>0</v>
      </c>
      <c r="J4435" s="2" t="str">
        <f>IF(B4435="","",_xlfn.XLOOKUP(B4435,Données!$P$2:$P$11,Données!$Q$2:$Q$11,""))</f>
        <v/>
      </c>
    </row>
    <row r="4436" spans="1:10" ht="24.75" customHeight="1" x14ac:dyDescent="0.25">
      <c r="A4436" s="100"/>
      <c r="B4436" s="100"/>
      <c r="C4436" s="100"/>
      <c r="D4436" s="105" t="str">
        <f>IF(OR(Historique!$B4436="",Historique!$C4436=""),"",IF(IFERROR(COUNTIF(INDEX(Données!$E$2:$Z$100,0,MATCH(Historique!$B4436,Données!$E$1:$Z$1,0)),Historique!$C4436),0)&gt;0,"OK","⚠ ERREUR"))</f>
        <v/>
      </c>
      <c r="F4436" s="148" t="b">
        <v>0</v>
      </c>
      <c r="J4436" s="2" t="str">
        <f>IF(B4436="","",_xlfn.XLOOKUP(B4436,Données!$P$2:$P$11,Données!$Q$2:$Q$11,""))</f>
        <v/>
      </c>
    </row>
    <row r="4437" spans="1:10" ht="24.75" customHeight="1" x14ac:dyDescent="0.25">
      <c r="A4437" s="100"/>
      <c r="B4437" s="100"/>
      <c r="C4437" s="100"/>
      <c r="D4437" s="105" t="str">
        <f>IF(OR(Historique!$B4437="",Historique!$C4437=""),"",IF(IFERROR(COUNTIF(INDEX(Données!$E$2:$Z$100,0,MATCH(Historique!$B4437,Données!$E$1:$Z$1,0)),Historique!$C4437),0)&gt;0,"OK","⚠ ERREUR"))</f>
        <v/>
      </c>
      <c r="F4437" s="148" t="b">
        <v>0</v>
      </c>
      <c r="J4437" s="2" t="str">
        <f>IF(B4437="","",_xlfn.XLOOKUP(B4437,Données!$P$2:$P$11,Données!$Q$2:$Q$11,""))</f>
        <v/>
      </c>
    </row>
    <row r="4438" spans="1:10" ht="24.75" customHeight="1" x14ac:dyDescent="0.25">
      <c r="A4438" s="100"/>
      <c r="B4438" s="100"/>
      <c r="C4438" s="100"/>
      <c r="D4438" s="105" t="str">
        <f>IF(OR(Historique!$B4438="",Historique!$C4438=""),"",IF(IFERROR(COUNTIF(INDEX(Données!$E$2:$Z$100,0,MATCH(Historique!$B4438,Données!$E$1:$Z$1,0)),Historique!$C4438),0)&gt;0,"OK","⚠ ERREUR"))</f>
        <v/>
      </c>
      <c r="F4438" s="148" t="b">
        <v>0</v>
      </c>
      <c r="J4438" s="2" t="str">
        <f>IF(B4438="","",_xlfn.XLOOKUP(B4438,Données!$P$2:$P$11,Données!$Q$2:$Q$11,""))</f>
        <v/>
      </c>
    </row>
    <row r="4439" spans="1:10" ht="24.75" customHeight="1" x14ac:dyDescent="0.25">
      <c r="A4439" s="100"/>
      <c r="B4439" s="100"/>
      <c r="C4439" s="100"/>
      <c r="D4439" s="105" t="str">
        <f>IF(OR(Historique!$B4439="",Historique!$C4439=""),"",IF(IFERROR(COUNTIF(INDEX(Données!$E$2:$Z$100,0,MATCH(Historique!$B4439,Données!$E$1:$Z$1,0)),Historique!$C4439),0)&gt;0,"OK","⚠ ERREUR"))</f>
        <v/>
      </c>
      <c r="F4439" s="148" t="b">
        <v>0</v>
      </c>
      <c r="J4439" s="2" t="str">
        <f>IF(B4439="","",_xlfn.XLOOKUP(B4439,Données!$P$2:$P$11,Données!$Q$2:$Q$11,""))</f>
        <v/>
      </c>
    </row>
    <row r="4440" spans="1:10" ht="24.75" customHeight="1" x14ac:dyDescent="0.25">
      <c r="A4440" s="100"/>
      <c r="B4440" s="100"/>
      <c r="C4440" s="100"/>
      <c r="D4440" s="105" t="str">
        <f>IF(OR(Historique!$B4440="",Historique!$C4440=""),"",IF(IFERROR(COUNTIF(INDEX(Données!$E$2:$Z$100,0,MATCH(Historique!$B4440,Données!$E$1:$Z$1,0)),Historique!$C4440),0)&gt;0,"OK","⚠ ERREUR"))</f>
        <v/>
      </c>
      <c r="F4440" s="148" t="b">
        <v>0</v>
      </c>
      <c r="J4440" s="2" t="str">
        <f>IF(B4440="","",_xlfn.XLOOKUP(B4440,Données!$P$2:$P$11,Données!$Q$2:$Q$11,""))</f>
        <v/>
      </c>
    </row>
    <row r="4441" spans="1:10" ht="24.75" customHeight="1" x14ac:dyDescent="0.25">
      <c r="A4441" s="100"/>
      <c r="B4441" s="100"/>
      <c r="C4441" s="100"/>
      <c r="D4441" s="105" t="str">
        <f>IF(OR(Historique!$B4441="",Historique!$C4441=""),"",IF(IFERROR(COUNTIF(INDEX(Données!$E$2:$Z$100,0,MATCH(Historique!$B4441,Données!$E$1:$Z$1,0)),Historique!$C4441),0)&gt;0,"OK","⚠ ERREUR"))</f>
        <v/>
      </c>
      <c r="F4441" s="148" t="b">
        <v>0</v>
      </c>
      <c r="J4441" s="2" t="str">
        <f>IF(B4441="","",_xlfn.XLOOKUP(B4441,Données!$P$2:$P$11,Données!$Q$2:$Q$11,""))</f>
        <v/>
      </c>
    </row>
    <row r="4442" spans="1:10" ht="24.75" customHeight="1" x14ac:dyDescent="0.25">
      <c r="A4442" s="100"/>
      <c r="B4442" s="100"/>
      <c r="C4442" s="100"/>
      <c r="D4442" s="105" t="str">
        <f>IF(OR(Historique!$B4442="",Historique!$C4442=""),"",IF(IFERROR(COUNTIF(INDEX(Données!$E$2:$Z$100,0,MATCH(Historique!$B4442,Données!$E$1:$Z$1,0)),Historique!$C4442),0)&gt;0,"OK","⚠ ERREUR"))</f>
        <v/>
      </c>
      <c r="F4442" s="148" t="b">
        <v>0</v>
      </c>
      <c r="J4442" s="2" t="str">
        <f>IF(B4442="","",_xlfn.XLOOKUP(B4442,Données!$P$2:$P$11,Données!$Q$2:$Q$11,""))</f>
        <v/>
      </c>
    </row>
    <row r="4443" spans="1:10" ht="24.75" customHeight="1" x14ac:dyDescent="0.25">
      <c r="A4443" s="100"/>
      <c r="B4443" s="100"/>
      <c r="C4443" s="100"/>
      <c r="D4443" s="105" t="str">
        <f>IF(OR(Historique!$B4443="",Historique!$C4443=""),"",IF(IFERROR(COUNTIF(INDEX(Données!$E$2:$Z$100,0,MATCH(Historique!$B4443,Données!$E$1:$Z$1,0)),Historique!$C4443),0)&gt;0,"OK","⚠ ERREUR"))</f>
        <v/>
      </c>
      <c r="F4443" s="148" t="b">
        <v>0</v>
      </c>
      <c r="J4443" s="2" t="str">
        <f>IF(B4443="","",_xlfn.XLOOKUP(B4443,Données!$P$2:$P$11,Données!$Q$2:$Q$11,""))</f>
        <v/>
      </c>
    </row>
    <row r="4444" spans="1:10" ht="24.75" customHeight="1" x14ac:dyDescent="0.25">
      <c r="A4444" s="100"/>
      <c r="B4444" s="100"/>
      <c r="C4444" s="100"/>
      <c r="D4444" s="105" t="str">
        <f>IF(OR(Historique!$B4444="",Historique!$C4444=""),"",IF(IFERROR(COUNTIF(INDEX(Données!$E$2:$Z$100,0,MATCH(Historique!$B4444,Données!$E$1:$Z$1,0)),Historique!$C4444),0)&gt;0,"OK","⚠ ERREUR"))</f>
        <v/>
      </c>
      <c r="F4444" s="148" t="b">
        <v>0</v>
      </c>
      <c r="J4444" s="2" t="str">
        <f>IF(B4444="","",_xlfn.XLOOKUP(B4444,Données!$P$2:$P$11,Données!$Q$2:$Q$11,""))</f>
        <v/>
      </c>
    </row>
    <row r="4445" spans="1:10" ht="24.75" customHeight="1" x14ac:dyDescent="0.25">
      <c r="A4445" s="100"/>
      <c r="B4445" s="100"/>
      <c r="C4445" s="100"/>
      <c r="D4445" s="105" t="str">
        <f>IF(OR(Historique!$B4445="",Historique!$C4445=""),"",IF(IFERROR(COUNTIF(INDEX(Données!$E$2:$Z$100,0,MATCH(Historique!$B4445,Données!$E$1:$Z$1,0)),Historique!$C4445),0)&gt;0,"OK","⚠ ERREUR"))</f>
        <v/>
      </c>
      <c r="F4445" s="148" t="b">
        <v>0</v>
      </c>
      <c r="J4445" s="2" t="str">
        <f>IF(B4445="","",_xlfn.XLOOKUP(B4445,Données!$P$2:$P$11,Données!$Q$2:$Q$11,""))</f>
        <v/>
      </c>
    </row>
    <row r="4446" spans="1:10" ht="24.75" customHeight="1" x14ac:dyDescent="0.25">
      <c r="A4446" s="100"/>
      <c r="B4446" s="100"/>
      <c r="C4446" s="100"/>
      <c r="D4446" s="105" t="str">
        <f>IF(OR(Historique!$B4446="",Historique!$C4446=""),"",IF(IFERROR(COUNTIF(INDEX(Données!$E$2:$Z$100,0,MATCH(Historique!$B4446,Données!$E$1:$Z$1,0)),Historique!$C4446),0)&gt;0,"OK","⚠ ERREUR"))</f>
        <v/>
      </c>
      <c r="F4446" s="148" t="b">
        <v>0</v>
      </c>
      <c r="J4446" s="2" t="str">
        <f>IF(B4446="","",_xlfn.XLOOKUP(B4446,Données!$P$2:$P$11,Données!$Q$2:$Q$11,""))</f>
        <v/>
      </c>
    </row>
    <row r="4447" spans="1:10" ht="24.75" customHeight="1" x14ac:dyDescent="0.25">
      <c r="A4447" s="100"/>
      <c r="B4447" s="100"/>
      <c r="C4447" s="100"/>
      <c r="D4447" s="105" t="str">
        <f>IF(OR(Historique!$B4447="",Historique!$C4447=""),"",IF(IFERROR(COUNTIF(INDEX(Données!$E$2:$Z$100,0,MATCH(Historique!$B4447,Données!$E$1:$Z$1,0)),Historique!$C4447),0)&gt;0,"OK","⚠ ERREUR"))</f>
        <v/>
      </c>
      <c r="F4447" s="148" t="b">
        <v>0</v>
      </c>
      <c r="J4447" s="2" t="str">
        <f>IF(B4447="","",_xlfn.XLOOKUP(B4447,Données!$P$2:$P$11,Données!$Q$2:$Q$11,""))</f>
        <v/>
      </c>
    </row>
    <row r="4448" spans="1:10" ht="24.75" customHeight="1" x14ac:dyDescent="0.25">
      <c r="A4448" s="100"/>
      <c r="B4448" s="100"/>
      <c r="C4448" s="100"/>
      <c r="D4448" s="105" t="str">
        <f>IF(OR(Historique!$B4448="",Historique!$C4448=""),"",IF(IFERROR(COUNTIF(INDEX(Données!$E$2:$Z$100,0,MATCH(Historique!$B4448,Données!$E$1:$Z$1,0)),Historique!$C4448),0)&gt;0,"OK","⚠ ERREUR"))</f>
        <v/>
      </c>
      <c r="F4448" s="148" t="b">
        <v>0</v>
      </c>
      <c r="J4448" s="2" t="str">
        <f>IF(B4448="","",_xlfn.XLOOKUP(B4448,Données!$P$2:$P$11,Données!$Q$2:$Q$11,""))</f>
        <v/>
      </c>
    </row>
    <row r="4449" spans="1:10" ht="24.75" customHeight="1" x14ac:dyDescent="0.25">
      <c r="A4449" s="100"/>
      <c r="B4449" s="100"/>
      <c r="C4449" s="100"/>
      <c r="D4449" s="105" t="str">
        <f>IF(OR(Historique!$B4449="",Historique!$C4449=""),"",IF(IFERROR(COUNTIF(INDEX(Données!$E$2:$Z$100,0,MATCH(Historique!$B4449,Données!$E$1:$Z$1,0)),Historique!$C4449),0)&gt;0,"OK","⚠ ERREUR"))</f>
        <v/>
      </c>
      <c r="F4449" s="148" t="b">
        <v>0</v>
      </c>
      <c r="J4449" s="2" t="str">
        <f>IF(B4449="","",_xlfn.XLOOKUP(B4449,Données!$P$2:$P$11,Données!$Q$2:$Q$11,""))</f>
        <v/>
      </c>
    </row>
    <row r="4450" spans="1:10" ht="24.75" customHeight="1" x14ac:dyDescent="0.25">
      <c r="A4450" s="100"/>
      <c r="B4450" s="100"/>
      <c r="C4450" s="100"/>
      <c r="D4450" s="105" t="str">
        <f>IF(OR(Historique!$B4450="",Historique!$C4450=""),"",IF(IFERROR(COUNTIF(INDEX(Données!$E$2:$Z$100,0,MATCH(Historique!$B4450,Données!$E$1:$Z$1,0)),Historique!$C4450),0)&gt;0,"OK","⚠ ERREUR"))</f>
        <v/>
      </c>
      <c r="F4450" s="148" t="b">
        <v>0</v>
      </c>
      <c r="J4450" s="2" t="str">
        <f>IF(B4450="","",_xlfn.XLOOKUP(B4450,Données!$P$2:$P$11,Données!$Q$2:$Q$11,""))</f>
        <v/>
      </c>
    </row>
    <row r="4451" spans="1:10" ht="24.75" customHeight="1" x14ac:dyDescent="0.25">
      <c r="A4451" s="100"/>
      <c r="B4451" s="100"/>
      <c r="C4451" s="100"/>
      <c r="D4451" s="105" t="str">
        <f>IF(OR(Historique!$B4451="",Historique!$C4451=""),"",IF(IFERROR(COUNTIF(INDEX(Données!$E$2:$Z$100,0,MATCH(Historique!$B4451,Données!$E$1:$Z$1,0)),Historique!$C4451),0)&gt;0,"OK","⚠ ERREUR"))</f>
        <v/>
      </c>
      <c r="F4451" s="148" t="b">
        <v>0</v>
      </c>
      <c r="J4451" s="2" t="str">
        <f>IF(B4451="","",_xlfn.XLOOKUP(B4451,Données!$P$2:$P$11,Données!$Q$2:$Q$11,""))</f>
        <v/>
      </c>
    </row>
    <row r="4452" spans="1:10" ht="24.75" customHeight="1" x14ac:dyDescent="0.25">
      <c r="A4452" s="100"/>
      <c r="B4452" s="100"/>
      <c r="C4452" s="100"/>
      <c r="D4452" s="105" t="str">
        <f>IF(OR(Historique!$B4452="",Historique!$C4452=""),"",IF(IFERROR(COUNTIF(INDEX(Données!$E$2:$Z$100,0,MATCH(Historique!$B4452,Données!$E$1:$Z$1,0)),Historique!$C4452),0)&gt;0,"OK","⚠ ERREUR"))</f>
        <v/>
      </c>
      <c r="F4452" s="148" t="b">
        <v>0</v>
      </c>
      <c r="J4452" s="2" t="str">
        <f>IF(B4452="","",_xlfn.XLOOKUP(B4452,Données!$P$2:$P$11,Données!$Q$2:$Q$11,""))</f>
        <v/>
      </c>
    </row>
    <row r="4453" spans="1:10" ht="24.75" customHeight="1" x14ac:dyDescent="0.25">
      <c r="A4453" s="100"/>
      <c r="B4453" s="100"/>
      <c r="C4453" s="100"/>
      <c r="D4453" s="105" t="str">
        <f>IF(OR(Historique!$B4453="",Historique!$C4453=""),"",IF(IFERROR(COUNTIF(INDEX(Données!$E$2:$Z$100,0,MATCH(Historique!$B4453,Données!$E$1:$Z$1,0)),Historique!$C4453),0)&gt;0,"OK","⚠ ERREUR"))</f>
        <v/>
      </c>
      <c r="F4453" s="148" t="b">
        <v>0</v>
      </c>
      <c r="J4453" s="2" t="str">
        <f>IF(B4453="","",_xlfn.XLOOKUP(B4453,Données!$P$2:$P$11,Données!$Q$2:$Q$11,""))</f>
        <v/>
      </c>
    </row>
    <row r="4454" spans="1:10" ht="24.75" customHeight="1" x14ac:dyDescent="0.25">
      <c r="A4454" s="100"/>
      <c r="B4454" s="100"/>
      <c r="C4454" s="100"/>
      <c r="D4454" s="105" t="str">
        <f>IF(OR(Historique!$B4454="",Historique!$C4454=""),"",IF(IFERROR(COUNTIF(INDEX(Données!$E$2:$Z$100,0,MATCH(Historique!$B4454,Données!$E$1:$Z$1,0)),Historique!$C4454),0)&gt;0,"OK","⚠ ERREUR"))</f>
        <v/>
      </c>
      <c r="F4454" s="148" t="b">
        <v>0</v>
      </c>
      <c r="J4454" s="2" t="str">
        <f>IF(B4454="","",_xlfn.XLOOKUP(B4454,Données!$P$2:$P$11,Données!$Q$2:$Q$11,""))</f>
        <v/>
      </c>
    </row>
    <row r="4455" spans="1:10" ht="24.75" customHeight="1" x14ac:dyDescent="0.25">
      <c r="A4455" s="100"/>
      <c r="B4455" s="100"/>
      <c r="C4455" s="100"/>
      <c r="D4455" s="105" t="str">
        <f>IF(OR(Historique!$B4455="",Historique!$C4455=""),"",IF(IFERROR(COUNTIF(INDEX(Données!$E$2:$Z$100,0,MATCH(Historique!$B4455,Données!$E$1:$Z$1,0)),Historique!$C4455),0)&gt;0,"OK","⚠ ERREUR"))</f>
        <v/>
      </c>
      <c r="F4455" s="148" t="b">
        <v>0</v>
      </c>
      <c r="J4455" s="2" t="str">
        <f>IF(B4455="","",_xlfn.XLOOKUP(B4455,Données!$P$2:$P$11,Données!$Q$2:$Q$11,""))</f>
        <v/>
      </c>
    </row>
    <row r="4456" spans="1:10" ht="24.75" customHeight="1" x14ac:dyDescent="0.25">
      <c r="A4456" s="100"/>
      <c r="B4456" s="100"/>
      <c r="C4456" s="100"/>
      <c r="D4456" s="105" t="str">
        <f>IF(OR(Historique!$B4456="",Historique!$C4456=""),"",IF(IFERROR(COUNTIF(INDEX(Données!$E$2:$Z$100,0,MATCH(Historique!$B4456,Données!$E$1:$Z$1,0)),Historique!$C4456),0)&gt;0,"OK","⚠ ERREUR"))</f>
        <v/>
      </c>
      <c r="F4456" s="148" t="b">
        <v>0</v>
      </c>
      <c r="J4456" s="2" t="str">
        <f>IF(B4456="","",_xlfn.XLOOKUP(B4456,Données!$P$2:$P$11,Données!$Q$2:$Q$11,""))</f>
        <v/>
      </c>
    </row>
    <row r="4457" spans="1:10" ht="24.75" customHeight="1" x14ac:dyDescent="0.25">
      <c r="A4457" s="100"/>
      <c r="B4457" s="100"/>
      <c r="C4457" s="100"/>
      <c r="D4457" s="105" t="str">
        <f>IF(OR(Historique!$B4457="",Historique!$C4457=""),"",IF(IFERROR(COUNTIF(INDEX(Données!$E$2:$Z$100,0,MATCH(Historique!$B4457,Données!$E$1:$Z$1,0)),Historique!$C4457),0)&gt;0,"OK","⚠ ERREUR"))</f>
        <v/>
      </c>
      <c r="F4457" s="148" t="b">
        <v>0</v>
      </c>
      <c r="J4457" s="2" t="str">
        <f>IF(B4457="","",_xlfn.XLOOKUP(B4457,Données!$P$2:$P$11,Données!$Q$2:$Q$11,""))</f>
        <v/>
      </c>
    </row>
    <row r="4458" spans="1:10" ht="24.75" customHeight="1" x14ac:dyDescent="0.25">
      <c r="A4458" s="100"/>
      <c r="B4458" s="100"/>
      <c r="C4458" s="100"/>
      <c r="D4458" s="105" t="str">
        <f>IF(OR(Historique!$B4458="",Historique!$C4458=""),"",IF(IFERROR(COUNTIF(INDEX(Données!$E$2:$Z$100,0,MATCH(Historique!$B4458,Données!$E$1:$Z$1,0)),Historique!$C4458),0)&gt;0,"OK","⚠ ERREUR"))</f>
        <v/>
      </c>
      <c r="F4458" s="148" t="b">
        <v>0</v>
      </c>
      <c r="J4458" s="2" t="str">
        <f>IF(B4458="","",_xlfn.XLOOKUP(B4458,Données!$P$2:$P$11,Données!$Q$2:$Q$11,""))</f>
        <v/>
      </c>
    </row>
    <row r="4459" spans="1:10" ht="24.75" customHeight="1" x14ac:dyDescent="0.25">
      <c r="A4459" s="100"/>
      <c r="B4459" s="100"/>
      <c r="C4459" s="100"/>
      <c r="D4459" s="105" t="str">
        <f>IF(OR(Historique!$B4459="",Historique!$C4459=""),"",IF(IFERROR(COUNTIF(INDEX(Données!$E$2:$Z$100,0,MATCH(Historique!$B4459,Données!$E$1:$Z$1,0)),Historique!$C4459),0)&gt;0,"OK","⚠ ERREUR"))</f>
        <v/>
      </c>
      <c r="F4459" s="148" t="b">
        <v>0</v>
      </c>
      <c r="J4459" s="2" t="str">
        <f>IF(B4459="","",_xlfn.XLOOKUP(B4459,Données!$P$2:$P$11,Données!$Q$2:$Q$11,""))</f>
        <v/>
      </c>
    </row>
    <row r="4460" spans="1:10" ht="24.75" customHeight="1" x14ac:dyDescent="0.25">
      <c r="A4460" s="100"/>
      <c r="B4460" s="100"/>
      <c r="C4460" s="100"/>
      <c r="D4460" s="105" t="str">
        <f>IF(OR(Historique!$B4460="",Historique!$C4460=""),"",IF(IFERROR(COUNTIF(INDEX(Données!$E$2:$Z$100,0,MATCH(Historique!$B4460,Données!$E$1:$Z$1,0)),Historique!$C4460),0)&gt;0,"OK","⚠ ERREUR"))</f>
        <v/>
      </c>
      <c r="F4460" s="148" t="b">
        <v>0</v>
      </c>
      <c r="J4460" s="2" t="str">
        <f>IF(B4460="","",_xlfn.XLOOKUP(B4460,Données!$P$2:$P$11,Données!$Q$2:$Q$11,""))</f>
        <v/>
      </c>
    </row>
    <row r="4461" spans="1:10" ht="24.75" customHeight="1" x14ac:dyDescent="0.25">
      <c r="A4461" s="100"/>
      <c r="B4461" s="100"/>
      <c r="C4461" s="100"/>
      <c r="D4461" s="105" t="str">
        <f>IF(OR(Historique!$B4461="",Historique!$C4461=""),"",IF(IFERROR(COUNTIF(INDEX(Données!$E$2:$Z$100,0,MATCH(Historique!$B4461,Données!$E$1:$Z$1,0)),Historique!$C4461),0)&gt;0,"OK","⚠ ERREUR"))</f>
        <v/>
      </c>
      <c r="F4461" s="148" t="b">
        <v>0</v>
      </c>
      <c r="J4461" s="2" t="str">
        <f>IF(B4461="","",_xlfn.XLOOKUP(B4461,Données!$P$2:$P$11,Données!$Q$2:$Q$11,""))</f>
        <v/>
      </c>
    </row>
    <row r="4462" spans="1:10" ht="24.75" customHeight="1" x14ac:dyDescent="0.25">
      <c r="A4462" s="100"/>
      <c r="B4462" s="100"/>
      <c r="C4462" s="100"/>
      <c r="D4462" s="105" t="str">
        <f>IF(OR(Historique!$B4462="",Historique!$C4462=""),"",IF(IFERROR(COUNTIF(INDEX(Données!$E$2:$Z$100,0,MATCH(Historique!$B4462,Données!$E$1:$Z$1,0)),Historique!$C4462),0)&gt;0,"OK","⚠ ERREUR"))</f>
        <v/>
      </c>
      <c r="F4462" s="148" t="b">
        <v>0</v>
      </c>
      <c r="J4462" s="2" t="str">
        <f>IF(B4462="","",_xlfn.XLOOKUP(B4462,Données!$P$2:$P$11,Données!$Q$2:$Q$11,""))</f>
        <v/>
      </c>
    </row>
    <row r="4463" spans="1:10" ht="24.75" customHeight="1" x14ac:dyDescent="0.25">
      <c r="A4463" s="100"/>
      <c r="B4463" s="100"/>
      <c r="C4463" s="100"/>
      <c r="D4463" s="105" t="str">
        <f>IF(OR(Historique!$B4463="",Historique!$C4463=""),"",IF(IFERROR(COUNTIF(INDEX(Données!$E$2:$Z$100,0,MATCH(Historique!$B4463,Données!$E$1:$Z$1,0)),Historique!$C4463),0)&gt;0,"OK","⚠ ERREUR"))</f>
        <v/>
      </c>
      <c r="F4463" s="148" t="b">
        <v>0</v>
      </c>
      <c r="J4463" s="2" t="str">
        <f>IF(B4463="","",_xlfn.XLOOKUP(B4463,Données!$P$2:$P$11,Données!$Q$2:$Q$11,""))</f>
        <v/>
      </c>
    </row>
    <row r="4464" spans="1:10" ht="24.75" customHeight="1" x14ac:dyDescent="0.25">
      <c r="A4464" s="100"/>
      <c r="B4464" s="100"/>
      <c r="C4464" s="100"/>
      <c r="D4464" s="105" t="str">
        <f>IF(OR(Historique!$B4464="",Historique!$C4464=""),"",IF(IFERROR(COUNTIF(INDEX(Données!$E$2:$Z$100,0,MATCH(Historique!$B4464,Données!$E$1:$Z$1,0)),Historique!$C4464),0)&gt;0,"OK","⚠ ERREUR"))</f>
        <v/>
      </c>
      <c r="F4464" s="148" t="b">
        <v>0</v>
      </c>
      <c r="J4464" s="2" t="str">
        <f>IF(B4464="","",_xlfn.XLOOKUP(B4464,Données!$P$2:$P$11,Données!$Q$2:$Q$11,""))</f>
        <v/>
      </c>
    </row>
    <row r="4465" spans="1:10" ht="24.75" customHeight="1" x14ac:dyDescent="0.25">
      <c r="A4465" s="100"/>
      <c r="B4465" s="100"/>
      <c r="C4465" s="100"/>
      <c r="D4465" s="105" t="str">
        <f>IF(OR(Historique!$B4465="",Historique!$C4465=""),"",IF(IFERROR(COUNTIF(INDEX(Données!$E$2:$Z$100,0,MATCH(Historique!$B4465,Données!$E$1:$Z$1,0)),Historique!$C4465),0)&gt;0,"OK","⚠ ERREUR"))</f>
        <v/>
      </c>
      <c r="F4465" s="148" t="b">
        <v>0</v>
      </c>
      <c r="J4465" s="2" t="str">
        <f>IF(B4465="","",_xlfn.XLOOKUP(B4465,Données!$P$2:$P$11,Données!$Q$2:$Q$11,""))</f>
        <v/>
      </c>
    </row>
    <row r="4466" spans="1:10" ht="24.75" customHeight="1" x14ac:dyDescent="0.25">
      <c r="A4466" s="100"/>
      <c r="B4466" s="100"/>
      <c r="C4466" s="100"/>
      <c r="D4466" s="105" t="str">
        <f>IF(OR(Historique!$B4466="",Historique!$C4466=""),"",IF(IFERROR(COUNTIF(INDEX(Données!$E$2:$Z$100,0,MATCH(Historique!$B4466,Données!$E$1:$Z$1,0)),Historique!$C4466),0)&gt;0,"OK","⚠ ERREUR"))</f>
        <v/>
      </c>
      <c r="F4466" s="148" t="b">
        <v>0</v>
      </c>
      <c r="J4466" s="2" t="str">
        <f>IF(B4466="","",_xlfn.XLOOKUP(B4466,Données!$P$2:$P$11,Données!$Q$2:$Q$11,""))</f>
        <v/>
      </c>
    </row>
    <row r="4467" spans="1:10" ht="24.75" customHeight="1" x14ac:dyDescent="0.25">
      <c r="A4467" s="100"/>
      <c r="B4467" s="100"/>
      <c r="C4467" s="100"/>
      <c r="D4467" s="105" t="str">
        <f>IF(OR(Historique!$B4467="",Historique!$C4467=""),"",IF(IFERROR(COUNTIF(INDEX(Données!$E$2:$Z$100,0,MATCH(Historique!$B4467,Données!$E$1:$Z$1,0)),Historique!$C4467),0)&gt;0,"OK","⚠ ERREUR"))</f>
        <v/>
      </c>
      <c r="F4467" s="148" t="b">
        <v>0</v>
      </c>
      <c r="J4467" s="2" t="str">
        <f>IF(B4467="","",_xlfn.XLOOKUP(B4467,Données!$P$2:$P$11,Données!$Q$2:$Q$11,""))</f>
        <v/>
      </c>
    </row>
    <row r="4468" spans="1:10" ht="24.75" customHeight="1" x14ac:dyDescent="0.25">
      <c r="A4468" s="100"/>
      <c r="B4468" s="100"/>
      <c r="C4468" s="100"/>
      <c r="D4468" s="105" t="str">
        <f>IF(OR(Historique!$B4468="",Historique!$C4468=""),"",IF(IFERROR(COUNTIF(INDEX(Données!$E$2:$Z$100,0,MATCH(Historique!$B4468,Données!$E$1:$Z$1,0)),Historique!$C4468),0)&gt;0,"OK","⚠ ERREUR"))</f>
        <v/>
      </c>
      <c r="F4468" s="148" t="b">
        <v>0</v>
      </c>
      <c r="J4468" s="2" t="str">
        <f>IF(B4468="","",_xlfn.XLOOKUP(B4468,Données!$P$2:$P$11,Données!$Q$2:$Q$11,""))</f>
        <v/>
      </c>
    </row>
    <row r="4469" spans="1:10" ht="24.75" customHeight="1" x14ac:dyDescent="0.25">
      <c r="A4469" s="100"/>
      <c r="B4469" s="100"/>
      <c r="C4469" s="100"/>
      <c r="D4469" s="105" t="str">
        <f>IF(OR(Historique!$B4469="",Historique!$C4469=""),"",IF(IFERROR(COUNTIF(INDEX(Données!$E$2:$Z$100,0,MATCH(Historique!$B4469,Données!$E$1:$Z$1,0)),Historique!$C4469),0)&gt;0,"OK","⚠ ERREUR"))</f>
        <v/>
      </c>
      <c r="F4469" s="148" t="b">
        <v>0</v>
      </c>
      <c r="J4469" s="2" t="str">
        <f>IF(B4469="","",_xlfn.XLOOKUP(B4469,Données!$P$2:$P$11,Données!$Q$2:$Q$11,""))</f>
        <v/>
      </c>
    </row>
    <row r="4470" spans="1:10" ht="24.75" customHeight="1" x14ac:dyDescent="0.25">
      <c r="A4470" s="100"/>
      <c r="B4470" s="100"/>
      <c r="C4470" s="100"/>
      <c r="D4470" s="105" t="str">
        <f>IF(OR(Historique!$B4470="",Historique!$C4470=""),"",IF(IFERROR(COUNTIF(INDEX(Données!$E$2:$Z$100,0,MATCH(Historique!$B4470,Données!$E$1:$Z$1,0)),Historique!$C4470),0)&gt;0,"OK","⚠ ERREUR"))</f>
        <v/>
      </c>
      <c r="F4470" s="148" t="b">
        <v>0</v>
      </c>
      <c r="J4470" s="2" t="str">
        <f>IF(B4470="","",_xlfn.XLOOKUP(B4470,Données!$P$2:$P$11,Données!$Q$2:$Q$11,""))</f>
        <v/>
      </c>
    </row>
    <row r="4471" spans="1:10" ht="24.75" customHeight="1" x14ac:dyDescent="0.25">
      <c r="A4471" s="100"/>
      <c r="B4471" s="100"/>
      <c r="C4471" s="100"/>
      <c r="D4471" s="105" t="str">
        <f>IF(OR(Historique!$B4471="",Historique!$C4471=""),"",IF(IFERROR(COUNTIF(INDEX(Données!$E$2:$Z$100,0,MATCH(Historique!$B4471,Données!$E$1:$Z$1,0)),Historique!$C4471),0)&gt;0,"OK","⚠ ERREUR"))</f>
        <v/>
      </c>
      <c r="F4471" s="148" t="b">
        <v>0</v>
      </c>
      <c r="J4471" s="2" t="str">
        <f>IF(B4471="","",_xlfn.XLOOKUP(B4471,Données!$P$2:$P$11,Données!$Q$2:$Q$11,""))</f>
        <v/>
      </c>
    </row>
    <row r="4472" spans="1:10" ht="24.75" customHeight="1" x14ac:dyDescent="0.25">
      <c r="A4472" s="100"/>
      <c r="B4472" s="100"/>
      <c r="C4472" s="100"/>
      <c r="D4472" s="105" t="str">
        <f>IF(OR(Historique!$B4472="",Historique!$C4472=""),"",IF(IFERROR(COUNTIF(INDEX(Données!$E$2:$Z$100,0,MATCH(Historique!$B4472,Données!$E$1:$Z$1,0)),Historique!$C4472),0)&gt;0,"OK","⚠ ERREUR"))</f>
        <v/>
      </c>
      <c r="F4472" s="148" t="b">
        <v>0</v>
      </c>
      <c r="J4472" s="2" t="str">
        <f>IF(B4472="","",_xlfn.XLOOKUP(B4472,Données!$P$2:$P$11,Données!$Q$2:$Q$11,""))</f>
        <v/>
      </c>
    </row>
    <row r="4473" spans="1:10" ht="24.75" customHeight="1" x14ac:dyDescent="0.25">
      <c r="A4473" s="100"/>
      <c r="B4473" s="100"/>
      <c r="C4473" s="100"/>
      <c r="D4473" s="105" t="str">
        <f>IF(OR(Historique!$B4473="",Historique!$C4473=""),"",IF(IFERROR(COUNTIF(INDEX(Données!$E$2:$Z$100,0,MATCH(Historique!$B4473,Données!$E$1:$Z$1,0)),Historique!$C4473),0)&gt;0,"OK","⚠ ERREUR"))</f>
        <v/>
      </c>
      <c r="F4473" s="148" t="b">
        <v>0</v>
      </c>
      <c r="J4473" s="2" t="str">
        <f>IF(B4473="","",_xlfn.XLOOKUP(B4473,Données!$P$2:$P$11,Données!$Q$2:$Q$11,""))</f>
        <v/>
      </c>
    </row>
    <row r="4474" spans="1:10" ht="24.75" customHeight="1" x14ac:dyDescent="0.25">
      <c r="A4474" s="100"/>
      <c r="B4474" s="100"/>
      <c r="C4474" s="100"/>
      <c r="D4474" s="105" t="str">
        <f>IF(OR(Historique!$B4474="",Historique!$C4474=""),"",IF(IFERROR(COUNTIF(INDEX(Données!$E$2:$Z$100,0,MATCH(Historique!$B4474,Données!$E$1:$Z$1,0)),Historique!$C4474),0)&gt;0,"OK","⚠ ERREUR"))</f>
        <v/>
      </c>
      <c r="F4474" s="148" t="b">
        <v>0</v>
      </c>
      <c r="J4474" s="2" t="str">
        <f>IF(B4474="","",_xlfn.XLOOKUP(B4474,Données!$P$2:$P$11,Données!$Q$2:$Q$11,""))</f>
        <v/>
      </c>
    </row>
    <row r="4475" spans="1:10" ht="24.75" customHeight="1" x14ac:dyDescent="0.25">
      <c r="A4475" s="100"/>
      <c r="B4475" s="100"/>
      <c r="C4475" s="100"/>
      <c r="D4475" s="105" t="str">
        <f>IF(OR(Historique!$B4475="",Historique!$C4475=""),"",IF(IFERROR(COUNTIF(INDEX(Données!$E$2:$Z$100,0,MATCH(Historique!$B4475,Données!$E$1:$Z$1,0)),Historique!$C4475),0)&gt;0,"OK","⚠ ERREUR"))</f>
        <v/>
      </c>
      <c r="F4475" s="148" t="b">
        <v>0</v>
      </c>
      <c r="J4475" s="2" t="str">
        <f>IF(B4475="","",_xlfn.XLOOKUP(B4475,Données!$P$2:$P$11,Données!$Q$2:$Q$11,""))</f>
        <v/>
      </c>
    </row>
    <row r="4476" spans="1:10" ht="24.75" customHeight="1" x14ac:dyDescent="0.25">
      <c r="A4476" s="100"/>
      <c r="B4476" s="100"/>
      <c r="C4476" s="100"/>
      <c r="D4476" s="105" t="str">
        <f>IF(OR(Historique!$B4476="",Historique!$C4476=""),"",IF(IFERROR(COUNTIF(INDEX(Données!$E$2:$Z$100,0,MATCH(Historique!$B4476,Données!$E$1:$Z$1,0)),Historique!$C4476),0)&gt;0,"OK","⚠ ERREUR"))</f>
        <v/>
      </c>
      <c r="F4476" s="148" t="b">
        <v>0</v>
      </c>
      <c r="J4476" s="2" t="str">
        <f>IF(B4476="","",_xlfn.XLOOKUP(B4476,Données!$P$2:$P$11,Données!$Q$2:$Q$11,""))</f>
        <v/>
      </c>
    </row>
    <row r="4477" spans="1:10" ht="24.75" customHeight="1" x14ac:dyDescent="0.25">
      <c r="A4477" s="100"/>
      <c r="B4477" s="100"/>
      <c r="C4477" s="100"/>
      <c r="D4477" s="105" t="str">
        <f>IF(OR(Historique!$B4477="",Historique!$C4477=""),"",IF(IFERROR(COUNTIF(INDEX(Données!$E$2:$Z$100,0,MATCH(Historique!$B4477,Données!$E$1:$Z$1,0)),Historique!$C4477),0)&gt;0,"OK","⚠ ERREUR"))</f>
        <v/>
      </c>
      <c r="F4477" s="148" t="b">
        <v>0</v>
      </c>
      <c r="J4477" s="2" t="str">
        <f>IF(B4477="","",_xlfn.XLOOKUP(B4477,Données!$P$2:$P$11,Données!$Q$2:$Q$11,""))</f>
        <v/>
      </c>
    </row>
    <row r="4478" spans="1:10" ht="24.75" customHeight="1" x14ac:dyDescent="0.25">
      <c r="A4478" s="100"/>
      <c r="B4478" s="100"/>
      <c r="C4478" s="100"/>
      <c r="D4478" s="105" t="str">
        <f>IF(OR(Historique!$B4478="",Historique!$C4478=""),"",IF(IFERROR(COUNTIF(INDEX(Données!$E$2:$Z$100,0,MATCH(Historique!$B4478,Données!$E$1:$Z$1,0)),Historique!$C4478),0)&gt;0,"OK","⚠ ERREUR"))</f>
        <v/>
      </c>
      <c r="F4478" s="148" t="b">
        <v>0</v>
      </c>
      <c r="J4478" s="2" t="str">
        <f>IF(B4478="","",_xlfn.XLOOKUP(B4478,Données!$P$2:$P$11,Données!$Q$2:$Q$11,""))</f>
        <v/>
      </c>
    </row>
    <row r="4479" spans="1:10" ht="24.75" customHeight="1" x14ac:dyDescent="0.25">
      <c r="A4479" s="100"/>
      <c r="B4479" s="100"/>
      <c r="C4479" s="100"/>
      <c r="D4479" s="105" t="str">
        <f>IF(OR(Historique!$B4479="",Historique!$C4479=""),"",IF(IFERROR(COUNTIF(INDEX(Données!$E$2:$Z$100,0,MATCH(Historique!$B4479,Données!$E$1:$Z$1,0)),Historique!$C4479),0)&gt;0,"OK","⚠ ERREUR"))</f>
        <v/>
      </c>
      <c r="F4479" s="148" t="b">
        <v>0</v>
      </c>
      <c r="J4479" s="2" t="str">
        <f>IF(B4479="","",_xlfn.XLOOKUP(B4479,Données!$P$2:$P$11,Données!$Q$2:$Q$11,""))</f>
        <v/>
      </c>
    </row>
    <row r="4480" spans="1:10" ht="24.75" customHeight="1" x14ac:dyDescent="0.25">
      <c r="A4480" s="100"/>
      <c r="B4480" s="100"/>
      <c r="C4480" s="100"/>
      <c r="D4480" s="105" t="str">
        <f>IF(OR(Historique!$B4480="",Historique!$C4480=""),"",IF(IFERROR(COUNTIF(INDEX(Données!$E$2:$Z$100,0,MATCH(Historique!$B4480,Données!$E$1:$Z$1,0)),Historique!$C4480),0)&gt;0,"OK","⚠ ERREUR"))</f>
        <v/>
      </c>
      <c r="F4480" s="148" t="b">
        <v>0</v>
      </c>
      <c r="J4480" s="2" t="str">
        <f>IF(B4480="","",_xlfn.XLOOKUP(B4480,Données!$P$2:$P$11,Données!$Q$2:$Q$11,""))</f>
        <v/>
      </c>
    </row>
    <row r="4481" spans="1:10" ht="24.75" customHeight="1" x14ac:dyDescent="0.25">
      <c r="A4481" s="100"/>
      <c r="B4481" s="100"/>
      <c r="C4481" s="100"/>
      <c r="D4481" s="105" t="str">
        <f>IF(OR(Historique!$B4481="",Historique!$C4481=""),"",IF(IFERROR(COUNTIF(INDEX(Données!$E$2:$Z$100,0,MATCH(Historique!$B4481,Données!$E$1:$Z$1,0)),Historique!$C4481),0)&gt;0,"OK","⚠ ERREUR"))</f>
        <v/>
      </c>
      <c r="F4481" s="148" t="b">
        <v>0</v>
      </c>
      <c r="J4481" s="2" t="str">
        <f>IF(B4481="","",_xlfn.XLOOKUP(B4481,Données!$P$2:$P$11,Données!$Q$2:$Q$11,""))</f>
        <v/>
      </c>
    </row>
    <row r="4482" spans="1:10" ht="24.75" customHeight="1" x14ac:dyDescent="0.25">
      <c r="A4482" s="100"/>
      <c r="B4482" s="100"/>
      <c r="C4482" s="100"/>
      <c r="D4482" s="105" t="str">
        <f>IF(OR(Historique!$B4482="",Historique!$C4482=""),"",IF(IFERROR(COUNTIF(INDEX(Données!$E$2:$Z$100,0,MATCH(Historique!$B4482,Données!$E$1:$Z$1,0)),Historique!$C4482),0)&gt;0,"OK","⚠ ERREUR"))</f>
        <v/>
      </c>
      <c r="F4482" s="148" t="b">
        <v>0</v>
      </c>
      <c r="J4482" s="2" t="str">
        <f>IF(B4482="","",_xlfn.XLOOKUP(B4482,Données!$P$2:$P$11,Données!$Q$2:$Q$11,""))</f>
        <v/>
      </c>
    </row>
    <row r="4483" spans="1:10" ht="24.75" customHeight="1" x14ac:dyDescent="0.25">
      <c r="A4483" s="100"/>
      <c r="B4483" s="100"/>
      <c r="C4483" s="100"/>
      <c r="D4483" s="105" t="str">
        <f>IF(OR(Historique!$B4483="",Historique!$C4483=""),"",IF(IFERROR(COUNTIF(INDEX(Données!$E$2:$Z$100,0,MATCH(Historique!$B4483,Données!$E$1:$Z$1,0)),Historique!$C4483),0)&gt;0,"OK","⚠ ERREUR"))</f>
        <v/>
      </c>
      <c r="F4483" s="148" t="b">
        <v>0</v>
      </c>
      <c r="J4483" s="2" t="str">
        <f>IF(B4483="","",_xlfn.XLOOKUP(B4483,Données!$P$2:$P$11,Données!$Q$2:$Q$11,""))</f>
        <v/>
      </c>
    </row>
    <row r="4484" spans="1:10" ht="24.75" customHeight="1" x14ac:dyDescent="0.25">
      <c r="A4484" s="100"/>
      <c r="B4484" s="100"/>
      <c r="C4484" s="100"/>
      <c r="D4484" s="105" t="str">
        <f>IF(OR(Historique!$B4484="",Historique!$C4484=""),"",IF(IFERROR(COUNTIF(INDEX(Données!$E$2:$Z$100,0,MATCH(Historique!$B4484,Données!$E$1:$Z$1,0)),Historique!$C4484),0)&gt;0,"OK","⚠ ERREUR"))</f>
        <v/>
      </c>
      <c r="F4484" s="148" t="b">
        <v>0</v>
      </c>
      <c r="J4484" s="2" t="str">
        <f>IF(B4484="","",_xlfn.XLOOKUP(B4484,Données!$P$2:$P$11,Données!$Q$2:$Q$11,""))</f>
        <v/>
      </c>
    </row>
    <row r="4485" spans="1:10" ht="24.75" customHeight="1" x14ac:dyDescent="0.25">
      <c r="A4485" s="100"/>
      <c r="B4485" s="100"/>
      <c r="C4485" s="100"/>
      <c r="D4485" s="105" t="str">
        <f>IF(OR(Historique!$B4485="",Historique!$C4485=""),"",IF(IFERROR(COUNTIF(INDEX(Données!$E$2:$Z$100,0,MATCH(Historique!$B4485,Données!$E$1:$Z$1,0)),Historique!$C4485),0)&gt;0,"OK","⚠ ERREUR"))</f>
        <v/>
      </c>
      <c r="F4485" s="148" t="b">
        <v>0</v>
      </c>
      <c r="J4485" s="2" t="str">
        <f>IF(B4485="","",_xlfn.XLOOKUP(B4485,Données!$P$2:$P$11,Données!$Q$2:$Q$11,""))</f>
        <v/>
      </c>
    </row>
    <row r="4486" spans="1:10" ht="24.75" customHeight="1" x14ac:dyDescent="0.25">
      <c r="A4486" s="100"/>
      <c r="B4486" s="100"/>
      <c r="C4486" s="100"/>
      <c r="D4486" s="105" t="str">
        <f>IF(OR(Historique!$B4486="",Historique!$C4486=""),"",IF(IFERROR(COUNTIF(INDEX(Données!$E$2:$Z$100,0,MATCH(Historique!$B4486,Données!$E$1:$Z$1,0)),Historique!$C4486),0)&gt;0,"OK","⚠ ERREUR"))</f>
        <v/>
      </c>
      <c r="F4486" s="148" t="b">
        <v>0</v>
      </c>
      <c r="J4486" s="2" t="str">
        <f>IF(B4486="","",_xlfn.XLOOKUP(B4486,Données!$P$2:$P$11,Données!$Q$2:$Q$11,""))</f>
        <v/>
      </c>
    </row>
    <row r="4487" spans="1:10" ht="24.75" customHeight="1" x14ac:dyDescent="0.25">
      <c r="A4487" s="100"/>
      <c r="B4487" s="100"/>
      <c r="C4487" s="100"/>
      <c r="D4487" s="105" t="str">
        <f>IF(OR(Historique!$B4487="",Historique!$C4487=""),"",IF(IFERROR(COUNTIF(INDEX(Données!$E$2:$Z$100,0,MATCH(Historique!$B4487,Données!$E$1:$Z$1,0)),Historique!$C4487),0)&gt;0,"OK","⚠ ERREUR"))</f>
        <v/>
      </c>
      <c r="F4487" s="148" t="b">
        <v>0</v>
      </c>
      <c r="J4487" s="2" t="str">
        <f>IF(B4487="","",_xlfn.XLOOKUP(B4487,Données!$P$2:$P$11,Données!$Q$2:$Q$11,""))</f>
        <v/>
      </c>
    </row>
    <row r="4488" spans="1:10" ht="24.75" customHeight="1" x14ac:dyDescent="0.25">
      <c r="A4488" s="100"/>
      <c r="B4488" s="100"/>
      <c r="C4488" s="100"/>
      <c r="D4488" s="105" t="str">
        <f>IF(OR(Historique!$B4488="",Historique!$C4488=""),"",IF(IFERROR(COUNTIF(INDEX(Données!$E$2:$Z$100,0,MATCH(Historique!$B4488,Données!$E$1:$Z$1,0)),Historique!$C4488),0)&gt;0,"OK","⚠ ERREUR"))</f>
        <v/>
      </c>
      <c r="F4488" s="148" t="b">
        <v>0</v>
      </c>
      <c r="J4488" s="2" t="str">
        <f>IF(B4488="","",_xlfn.XLOOKUP(B4488,Données!$P$2:$P$11,Données!$Q$2:$Q$11,""))</f>
        <v/>
      </c>
    </row>
    <row r="4489" spans="1:10" ht="24.75" customHeight="1" x14ac:dyDescent="0.25">
      <c r="A4489" s="100"/>
      <c r="B4489" s="100"/>
      <c r="C4489" s="100"/>
      <c r="D4489" s="105" t="str">
        <f>IF(OR(Historique!$B4489="",Historique!$C4489=""),"",IF(IFERROR(COUNTIF(INDEX(Données!$E$2:$Z$100,0,MATCH(Historique!$B4489,Données!$E$1:$Z$1,0)),Historique!$C4489),0)&gt;0,"OK","⚠ ERREUR"))</f>
        <v/>
      </c>
      <c r="F4489" s="148" t="b">
        <v>0</v>
      </c>
      <c r="J4489" s="2" t="str">
        <f>IF(B4489="","",_xlfn.XLOOKUP(B4489,Données!$P$2:$P$11,Données!$Q$2:$Q$11,""))</f>
        <v/>
      </c>
    </row>
    <row r="4490" spans="1:10" ht="24.75" customHeight="1" x14ac:dyDescent="0.25">
      <c r="A4490" s="100"/>
      <c r="B4490" s="100"/>
      <c r="C4490" s="100"/>
      <c r="D4490" s="105" t="str">
        <f>IF(OR(Historique!$B4490="",Historique!$C4490=""),"",IF(IFERROR(COUNTIF(INDEX(Données!$E$2:$Z$100,0,MATCH(Historique!$B4490,Données!$E$1:$Z$1,0)),Historique!$C4490),0)&gt;0,"OK","⚠ ERREUR"))</f>
        <v/>
      </c>
      <c r="F4490" s="148" t="b">
        <v>0</v>
      </c>
      <c r="J4490" s="2" t="str">
        <f>IF(B4490="","",_xlfn.XLOOKUP(B4490,Données!$P$2:$P$11,Données!$Q$2:$Q$11,""))</f>
        <v/>
      </c>
    </row>
    <row r="4491" spans="1:10" ht="24.75" customHeight="1" x14ac:dyDescent="0.25">
      <c r="A4491" s="100"/>
      <c r="B4491" s="100"/>
      <c r="C4491" s="100"/>
      <c r="D4491" s="105" t="str">
        <f>IF(OR(Historique!$B4491="",Historique!$C4491=""),"",IF(IFERROR(COUNTIF(INDEX(Données!$E$2:$Z$100,0,MATCH(Historique!$B4491,Données!$E$1:$Z$1,0)),Historique!$C4491),0)&gt;0,"OK","⚠ ERREUR"))</f>
        <v/>
      </c>
      <c r="F4491" s="148" t="b">
        <v>0</v>
      </c>
      <c r="J4491" s="2" t="str">
        <f>IF(B4491="","",_xlfn.XLOOKUP(B4491,Données!$P$2:$P$11,Données!$Q$2:$Q$11,""))</f>
        <v/>
      </c>
    </row>
    <row r="4492" spans="1:10" ht="24.75" customHeight="1" x14ac:dyDescent="0.25">
      <c r="A4492" s="100"/>
      <c r="B4492" s="100"/>
      <c r="C4492" s="100"/>
      <c r="D4492" s="105" t="str">
        <f>IF(OR(Historique!$B4492="",Historique!$C4492=""),"",IF(IFERROR(COUNTIF(INDEX(Données!$E$2:$Z$100,0,MATCH(Historique!$B4492,Données!$E$1:$Z$1,0)),Historique!$C4492),0)&gt;0,"OK","⚠ ERREUR"))</f>
        <v/>
      </c>
      <c r="F4492" s="148" t="b">
        <v>0</v>
      </c>
      <c r="J4492" s="2" t="str">
        <f>IF(B4492="","",_xlfn.XLOOKUP(B4492,Données!$P$2:$P$11,Données!$Q$2:$Q$11,""))</f>
        <v/>
      </c>
    </row>
    <row r="4493" spans="1:10" ht="24.75" customHeight="1" x14ac:dyDescent="0.25">
      <c r="A4493" s="100"/>
      <c r="B4493" s="100"/>
      <c r="C4493" s="100"/>
      <c r="D4493" s="105" t="str">
        <f>IF(OR(Historique!$B4493="",Historique!$C4493=""),"",IF(IFERROR(COUNTIF(INDEX(Données!$E$2:$Z$100,0,MATCH(Historique!$B4493,Données!$E$1:$Z$1,0)),Historique!$C4493),0)&gt;0,"OK","⚠ ERREUR"))</f>
        <v/>
      </c>
      <c r="F4493" s="148" t="b">
        <v>0</v>
      </c>
      <c r="J4493" s="2" t="str">
        <f>IF(B4493="","",_xlfn.XLOOKUP(B4493,Données!$P$2:$P$11,Données!$Q$2:$Q$11,""))</f>
        <v/>
      </c>
    </row>
    <row r="4494" spans="1:10" ht="24.75" customHeight="1" x14ac:dyDescent="0.25">
      <c r="A4494" s="100"/>
      <c r="B4494" s="100"/>
      <c r="C4494" s="100"/>
      <c r="D4494" s="105" t="str">
        <f>IF(OR(Historique!$B4494="",Historique!$C4494=""),"",IF(IFERROR(COUNTIF(INDEX(Données!$E$2:$Z$100,0,MATCH(Historique!$B4494,Données!$E$1:$Z$1,0)),Historique!$C4494),0)&gt;0,"OK","⚠ ERREUR"))</f>
        <v/>
      </c>
      <c r="F4494" s="148" t="b">
        <v>0</v>
      </c>
      <c r="J4494" s="2" t="str">
        <f>IF(B4494="","",_xlfn.XLOOKUP(B4494,Données!$P$2:$P$11,Données!$Q$2:$Q$11,""))</f>
        <v/>
      </c>
    </row>
    <row r="4495" spans="1:10" ht="24.75" customHeight="1" x14ac:dyDescent="0.25">
      <c r="A4495" s="100"/>
      <c r="B4495" s="100"/>
      <c r="C4495" s="100"/>
      <c r="D4495" s="105" t="str">
        <f>IF(OR(Historique!$B4495="",Historique!$C4495=""),"",IF(IFERROR(COUNTIF(INDEX(Données!$E$2:$Z$100,0,MATCH(Historique!$B4495,Données!$E$1:$Z$1,0)),Historique!$C4495),0)&gt;0,"OK","⚠ ERREUR"))</f>
        <v/>
      </c>
      <c r="F4495" s="148" t="b">
        <v>0</v>
      </c>
      <c r="J4495" s="2" t="str">
        <f>IF(B4495="","",_xlfn.XLOOKUP(B4495,Données!$P$2:$P$11,Données!$Q$2:$Q$11,""))</f>
        <v/>
      </c>
    </row>
    <row r="4496" spans="1:10" ht="24.75" customHeight="1" x14ac:dyDescent="0.25">
      <c r="A4496" s="100"/>
      <c r="B4496" s="100"/>
      <c r="C4496" s="100"/>
      <c r="D4496" s="105" t="str">
        <f>IF(OR(Historique!$B4496="",Historique!$C4496=""),"",IF(IFERROR(COUNTIF(INDEX(Données!$E$2:$Z$100,0,MATCH(Historique!$B4496,Données!$E$1:$Z$1,0)),Historique!$C4496),0)&gt;0,"OK","⚠ ERREUR"))</f>
        <v/>
      </c>
      <c r="F4496" s="148" t="b">
        <v>0</v>
      </c>
      <c r="J4496" s="2" t="str">
        <f>IF(B4496="","",_xlfn.XLOOKUP(B4496,Données!$P$2:$P$11,Données!$Q$2:$Q$11,""))</f>
        <v/>
      </c>
    </row>
    <row r="4497" spans="1:10" ht="24.75" customHeight="1" x14ac:dyDescent="0.25">
      <c r="A4497" s="100"/>
      <c r="B4497" s="100"/>
      <c r="C4497" s="100"/>
      <c r="D4497" s="105" t="str">
        <f>IF(OR(Historique!$B4497="",Historique!$C4497=""),"",IF(IFERROR(COUNTIF(INDEX(Données!$E$2:$Z$100,0,MATCH(Historique!$B4497,Données!$E$1:$Z$1,0)),Historique!$C4497),0)&gt;0,"OK","⚠ ERREUR"))</f>
        <v/>
      </c>
      <c r="F4497" s="148" t="b">
        <v>0</v>
      </c>
      <c r="J4497" s="2" t="str">
        <f>IF(B4497="","",_xlfn.XLOOKUP(B4497,Données!$P$2:$P$11,Données!$Q$2:$Q$11,""))</f>
        <v/>
      </c>
    </row>
    <row r="4498" spans="1:10" ht="24.75" customHeight="1" x14ac:dyDescent="0.25">
      <c r="A4498" s="100"/>
      <c r="B4498" s="100"/>
      <c r="C4498" s="100"/>
      <c r="D4498" s="105" t="str">
        <f>IF(OR(Historique!$B4498="",Historique!$C4498=""),"",IF(IFERROR(COUNTIF(INDEX(Données!$E$2:$Z$100,0,MATCH(Historique!$B4498,Données!$E$1:$Z$1,0)),Historique!$C4498),0)&gt;0,"OK","⚠ ERREUR"))</f>
        <v/>
      </c>
      <c r="F4498" s="148" t="b">
        <v>0</v>
      </c>
      <c r="J4498" s="2" t="str">
        <f>IF(B4498="","",_xlfn.XLOOKUP(B4498,Données!$P$2:$P$11,Données!$Q$2:$Q$11,""))</f>
        <v/>
      </c>
    </row>
    <row r="4499" spans="1:10" ht="24.75" customHeight="1" x14ac:dyDescent="0.25">
      <c r="A4499" s="100"/>
      <c r="B4499" s="100"/>
      <c r="C4499" s="100"/>
      <c r="D4499" s="105" t="str">
        <f>IF(OR(Historique!$B4499="",Historique!$C4499=""),"",IF(IFERROR(COUNTIF(INDEX(Données!$E$2:$Z$100,0,MATCH(Historique!$B4499,Données!$E$1:$Z$1,0)),Historique!$C4499),0)&gt;0,"OK","⚠ ERREUR"))</f>
        <v/>
      </c>
      <c r="F4499" s="148" t="b">
        <v>0</v>
      </c>
      <c r="J4499" s="2" t="str">
        <f>IF(B4499="","",_xlfn.XLOOKUP(B4499,Données!$P$2:$P$11,Données!$Q$2:$Q$11,""))</f>
        <v/>
      </c>
    </row>
    <row r="4500" spans="1:10" ht="24.75" customHeight="1" x14ac:dyDescent="0.25">
      <c r="A4500" s="100"/>
      <c r="B4500" s="100"/>
      <c r="C4500" s="100"/>
      <c r="D4500" s="105" t="str">
        <f>IF(OR(Historique!$B4500="",Historique!$C4500=""),"",IF(IFERROR(COUNTIF(INDEX(Données!$E$2:$Z$100,0,MATCH(Historique!$B4500,Données!$E$1:$Z$1,0)),Historique!$C4500),0)&gt;0,"OK","⚠ ERREUR"))</f>
        <v/>
      </c>
      <c r="F4500" s="148" t="b">
        <v>0</v>
      </c>
      <c r="J4500" s="2" t="str">
        <f>IF(B4500="","",_xlfn.XLOOKUP(B4500,Données!$P$2:$P$11,Données!$Q$2:$Q$11,""))</f>
        <v/>
      </c>
    </row>
    <row r="4501" spans="1:10" ht="24.75" customHeight="1" x14ac:dyDescent="0.25">
      <c r="A4501" s="100"/>
      <c r="B4501" s="100"/>
      <c r="C4501" s="100"/>
      <c r="D4501" s="105" t="str">
        <f>IF(OR(Historique!$B4501="",Historique!$C4501=""),"",IF(IFERROR(COUNTIF(INDEX(Données!$E$2:$Z$100,0,MATCH(Historique!$B4501,Données!$E$1:$Z$1,0)),Historique!$C4501),0)&gt;0,"OK","⚠ ERREUR"))</f>
        <v/>
      </c>
      <c r="F4501" s="148" t="b">
        <v>0</v>
      </c>
      <c r="J4501" s="2" t="str">
        <f>IF(B4501="","",_xlfn.XLOOKUP(B4501,Données!$P$2:$P$11,Données!$Q$2:$Q$11,""))</f>
        <v/>
      </c>
    </row>
    <row r="4502" spans="1:10" ht="24.75" customHeight="1" x14ac:dyDescent="0.25">
      <c r="A4502" s="100"/>
      <c r="B4502" s="100"/>
      <c r="C4502" s="100"/>
      <c r="D4502" s="105" t="str">
        <f>IF(OR(Historique!$B4502="",Historique!$C4502=""),"",IF(IFERROR(COUNTIF(INDEX(Données!$E$2:$Z$100,0,MATCH(Historique!$B4502,Données!$E$1:$Z$1,0)),Historique!$C4502),0)&gt;0,"OK","⚠ ERREUR"))</f>
        <v/>
      </c>
      <c r="F4502" s="148" t="b">
        <v>0</v>
      </c>
      <c r="J4502" s="2" t="str">
        <f>IF(B4502="","",_xlfn.XLOOKUP(B4502,Données!$P$2:$P$11,Données!$Q$2:$Q$11,""))</f>
        <v/>
      </c>
    </row>
    <row r="4503" spans="1:10" ht="24.75" customHeight="1" x14ac:dyDescent="0.25">
      <c r="A4503" s="100"/>
      <c r="B4503" s="100"/>
      <c r="C4503" s="100"/>
      <c r="D4503" s="105" t="str">
        <f>IF(OR(Historique!$B4503="",Historique!$C4503=""),"",IF(IFERROR(COUNTIF(INDEX(Données!$E$2:$Z$100,0,MATCH(Historique!$B4503,Données!$E$1:$Z$1,0)),Historique!$C4503),0)&gt;0,"OK","⚠ ERREUR"))</f>
        <v/>
      </c>
      <c r="F4503" s="148" t="b">
        <v>0</v>
      </c>
      <c r="J4503" s="2" t="str">
        <f>IF(B4503="","",_xlfn.XLOOKUP(B4503,Données!$P$2:$P$11,Données!$Q$2:$Q$11,""))</f>
        <v/>
      </c>
    </row>
    <row r="4504" spans="1:10" ht="24.75" customHeight="1" x14ac:dyDescent="0.25">
      <c r="A4504" s="100"/>
      <c r="B4504" s="100"/>
      <c r="C4504" s="100"/>
      <c r="D4504" s="105" t="str">
        <f>IF(OR(Historique!$B4504="",Historique!$C4504=""),"",IF(IFERROR(COUNTIF(INDEX(Données!$E$2:$Z$100,0,MATCH(Historique!$B4504,Données!$E$1:$Z$1,0)),Historique!$C4504),0)&gt;0,"OK","⚠ ERREUR"))</f>
        <v/>
      </c>
      <c r="F4504" s="148" t="b">
        <v>0</v>
      </c>
      <c r="J4504" s="2" t="str">
        <f>IF(B4504="","",_xlfn.XLOOKUP(B4504,Données!$P$2:$P$11,Données!$Q$2:$Q$11,""))</f>
        <v/>
      </c>
    </row>
    <row r="4505" spans="1:10" ht="24.75" customHeight="1" x14ac:dyDescent="0.25">
      <c r="A4505" s="100"/>
      <c r="B4505" s="100"/>
      <c r="C4505" s="100"/>
      <c r="D4505" s="105" t="str">
        <f>IF(OR(Historique!$B4505="",Historique!$C4505=""),"",IF(IFERROR(COUNTIF(INDEX(Données!$E$2:$Z$100,0,MATCH(Historique!$B4505,Données!$E$1:$Z$1,0)),Historique!$C4505),0)&gt;0,"OK","⚠ ERREUR"))</f>
        <v/>
      </c>
      <c r="F4505" s="148" t="b">
        <v>0</v>
      </c>
      <c r="J4505" s="2" t="str">
        <f>IF(B4505="","",_xlfn.XLOOKUP(B4505,Données!$P$2:$P$11,Données!$Q$2:$Q$11,""))</f>
        <v/>
      </c>
    </row>
    <row r="4506" spans="1:10" ht="24.75" customHeight="1" x14ac:dyDescent="0.25">
      <c r="A4506" s="100"/>
      <c r="B4506" s="100"/>
      <c r="C4506" s="100"/>
      <c r="D4506" s="105" t="str">
        <f>IF(OR(Historique!$B4506="",Historique!$C4506=""),"",IF(IFERROR(COUNTIF(INDEX(Données!$E$2:$Z$100,0,MATCH(Historique!$B4506,Données!$E$1:$Z$1,0)),Historique!$C4506),0)&gt;0,"OK","⚠ ERREUR"))</f>
        <v/>
      </c>
      <c r="F4506" s="148" t="b">
        <v>0</v>
      </c>
      <c r="J4506" s="2" t="str">
        <f>IF(B4506="","",_xlfn.XLOOKUP(B4506,Données!$P$2:$P$11,Données!$Q$2:$Q$11,""))</f>
        <v/>
      </c>
    </row>
    <row r="4507" spans="1:10" ht="24.75" customHeight="1" x14ac:dyDescent="0.25">
      <c r="A4507" s="100"/>
      <c r="B4507" s="100"/>
      <c r="C4507" s="100"/>
      <c r="D4507" s="105" t="str">
        <f>IF(OR(Historique!$B4507="",Historique!$C4507=""),"",IF(IFERROR(COUNTIF(INDEX(Données!$E$2:$Z$100,0,MATCH(Historique!$B4507,Données!$E$1:$Z$1,0)),Historique!$C4507),0)&gt;0,"OK","⚠ ERREUR"))</f>
        <v/>
      </c>
      <c r="F4507" s="148" t="b">
        <v>0</v>
      </c>
      <c r="J4507" s="2" t="str">
        <f>IF(B4507="","",_xlfn.XLOOKUP(B4507,Données!$P$2:$P$11,Données!$Q$2:$Q$11,""))</f>
        <v/>
      </c>
    </row>
    <row r="4508" spans="1:10" ht="24.75" customHeight="1" x14ac:dyDescent="0.25">
      <c r="A4508" s="100"/>
      <c r="B4508" s="100"/>
      <c r="C4508" s="100"/>
      <c r="D4508" s="105" t="str">
        <f>IF(OR(Historique!$B4508="",Historique!$C4508=""),"",IF(IFERROR(COUNTIF(INDEX(Données!$E$2:$Z$100,0,MATCH(Historique!$B4508,Données!$E$1:$Z$1,0)),Historique!$C4508),0)&gt;0,"OK","⚠ ERREUR"))</f>
        <v/>
      </c>
      <c r="F4508" s="148" t="b">
        <v>0</v>
      </c>
      <c r="J4508" s="2" t="str">
        <f>IF(B4508="","",_xlfn.XLOOKUP(B4508,Données!$P$2:$P$11,Données!$Q$2:$Q$11,""))</f>
        <v/>
      </c>
    </row>
    <row r="4509" spans="1:10" ht="24.75" customHeight="1" x14ac:dyDescent="0.25">
      <c r="A4509" s="100"/>
      <c r="B4509" s="100"/>
      <c r="C4509" s="100"/>
      <c r="D4509" s="105" t="str">
        <f>IF(OR(Historique!$B4509="",Historique!$C4509=""),"",IF(IFERROR(COUNTIF(INDEX(Données!$E$2:$Z$100,0,MATCH(Historique!$B4509,Données!$E$1:$Z$1,0)),Historique!$C4509),0)&gt;0,"OK","⚠ ERREUR"))</f>
        <v/>
      </c>
      <c r="F4509" s="148" t="b">
        <v>0</v>
      </c>
      <c r="J4509" s="2" t="str">
        <f>IF(B4509="","",_xlfn.XLOOKUP(B4509,Données!$P$2:$P$11,Données!$Q$2:$Q$11,""))</f>
        <v/>
      </c>
    </row>
    <row r="4510" spans="1:10" ht="24.75" customHeight="1" x14ac:dyDescent="0.25">
      <c r="A4510" s="100"/>
      <c r="B4510" s="100"/>
      <c r="C4510" s="100"/>
      <c r="D4510" s="105" t="str">
        <f>IF(OR(Historique!$B4510="",Historique!$C4510=""),"",IF(IFERROR(COUNTIF(INDEX(Données!$E$2:$Z$100,0,MATCH(Historique!$B4510,Données!$E$1:$Z$1,0)),Historique!$C4510),0)&gt;0,"OK","⚠ ERREUR"))</f>
        <v/>
      </c>
      <c r="F4510" s="148" t="b">
        <v>0</v>
      </c>
      <c r="J4510" s="2" t="str">
        <f>IF(B4510="","",_xlfn.XLOOKUP(B4510,Données!$P$2:$P$11,Données!$Q$2:$Q$11,""))</f>
        <v/>
      </c>
    </row>
    <row r="4511" spans="1:10" ht="24.75" customHeight="1" x14ac:dyDescent="0.25">
      <c r="A4511" s="100"/>
      <c r="B4511" s="100"/>
      <c r="C4511" s="100"/>
      <c r="D4511" s="105" t="str">
        <f>IF(OR(Historique!$B4511="",Historique!$C4511=""),"",IF(IFERROR(COUNTIF(INDEX(Données!$E$2:$Z$100,0,MATCH(Historique!$B4511,Données!$E$1:$Z$1,0)),Historique!$C4511),0)&gt;0,"OK","⚠ ERREUR"))</f>
        <v/>
      </c>
      <c r="F4511" s="148" t="b">
        <v>0</v>
      </c>
      <c r="J4511" s="2" t="str">
        <f>IF(B4511="","",_xlfn.XLOOKUP(B4511,Données!$P$2:$P$11,Données!$Q$2:$Q$11,""))</f>
        <v/>
      </c>
    </row>
    <row r="4512" spans="1:10" ht="24.75" customHeight="1" x14ac:dyDescent="0.25">
      <c r="A4512" s="100"/>
      <c r="B4512" s="100"/>
      <c r="C4512" s="100"/>
      <c r="D4512" s="105" t="str">
        <f>IF(OR(Historique!$B4512="",Historique!$C4512=""),"",IF(IFERROR(COUNTIF(INDEX(Données!$E$2:$Z$100,0,MATCH(Historique!$B4512,Données!$E$1:$Z$1,0)),Historique!$C4512),0)&gt;0,"OK","⚠ ERREUR"))</f>
        <v/>
      </c>
      <c r="F4512" s="148" t="b">
        <v>0</v>
      </c>
      <c r="J4512" s="2" t="str">
        <f>IF(B4512="","",_xlfn.XLOOKUP(B4512,Données!$P$2:$P$11,Données!$Q$2:$Q$11,""))</f>
        <v/>
      </c>
    </row>
    <row r="4513" spans="1:10" ht="24.75" customHeight="1" x14ac:dyDescent="0.25">
      <c r="A4513" s="100"/>
      <c r="B4513" s="100"/>
      <c r="C4513" s="100"/>
      <c r="D4513" s="105" t="str">
        <f>IF(OR(Historique!$B4513="",Historique!$C4513=""),"",IF(IFERROR(COUNTIF(INDEX(Données!$E$2:$Z$100,0,MATCH(Historique!$B4513,Données!$E$1:$Z$1,0)),Historique!$C4513),0)&gt;0,"OK","⚠ ERREUR"))</f>
        <v/>
      </c>
      <c r="F4513" s="148" t="b">
        <v>0</v>
      </c>
      <c r="J4513" s="2" t="str">
        <f>IF(B4513="","",_xlfn.XLOOKUP(B4513,Données!$P$2:$P$11,Données!$Q$2:$Q$11,""))</f>
        <v/>
      </c>
    </row>
    <row r="4514" spans="1:10" ht="24.75" customHeight="1" x14ac:dyDescent="0.25">
      <c r="A4514" s="100"/>
      <c r="B4514" s="100"/>
      <c r="C4514" s="100"/>
      <c r="D4514" s="105" t="str">
        <f>IF(OR(Historique!$B4514="",Historique!$C4514=""),"",IF(IFERROR(COUNTIF(INDEX(Données!$E$2:$Z$100,0,MATCH(Historique!$B4514,Données!$E$1:$Z$1,0)),Historique!$C4514),0)&gt;0,"OK","⚠ ERREUR"))</f>
        <v/>
      </c>
      <c r="F4514" s="148" t="b">
        <v>0</v>
      </c>
      <c r="J4514" s="2" t="str">
        <f>IF(B4514="","",_xlfn.XLOOKUP(B4514,Données!$P$2:$P$11,Données!$Q$2:$Q$11,""))</f>
        <v/>
      </c>
    </row>
    <row r="4515" spans="1:10" ht="24.75" customHeight="1" x14ac:dyDescent="0.25">
      <c r="A4515" s="100"/>
      <c r="B4515" s="100"/>
      <c r="C4515" s="100"/>
      <c r="D4515" s="105" t="str">
        <f>IF(OR(Historique!$B4515="",Historique!$C4515=""),"",IF(IFERROR(COUNTIF(INDEX(Données!$E$2:$Z$100,0,MATCH(Historique!$B4515,Données!$E$1:$Z$1,0)),Historique!$C4515),0)&gt;0,"OK","⚠ ERREUR"))</f>
        <v/>
      </c>
      <c r="F4515" s="148" t="b">
        <v>0</v>
      </c>
      <c r="J4515" s="2" t="str">
        <f>IF(B4515="","",_xlfn.XLOOKUP(B4515,Données!$P$2:$P$11,Données!$Q$2:$Q$11,""))</f>
        <v/>
      </c>
    </row>
    <row r="4516" spans="1:10" ht="24.75" customHeight="1" x14ac:dyDescent="0.25">
      <c r="A4516" s="100"/>
      <c r="B4516" s="100"/>
      <c r="C4516" s="100"/>
      <c r="D4516" s="105" t="str">
        <f>IF(OR(Historique!$B4516="",Historique!$C4516=""),"",IF(IFERROR(COUNTIF(INDEX(Données!$E$2:$Z$100,0,MATCH(Historique!$B4516,Données!$E$1:$Z$1,0)),Historique!$C4516),0)&gt;0,"OK","⚠ ERREUR"))</f>
        <v/>
      </c>
      <c r="F4516" s="148" t="b">
        <v>0</v>
      </c>
      <c r="J4516" s="2" t="str">
        <f>IF(B4516="","",_xlfn.XLOOKUP(B4516,Données!$P$2:$P$11,Données!$Q$2:$Q$11,""))</f>
        <v/>
      </c>
    </row>
    <row r="4517" spans="1:10" ht="24.75" customHeight="1" x14ac:dyDescent="0.25">
      <c r="A4517" s="100"/>
      <c r="B4517" s="100"/>
      <c r="C4517" s="100"/>
      <c r="D4517" s="105" t="str">
        <f>IF(OR(Historique!$B4517="",Historique!$C4517=""),"",IF(IFERROR(COUNTIF(INDEX(Données!$E$2:$Z$100,0,MATCH(Historique!$B4517,Données!$E$1:$Z$1,0)),Historique!$C4517),0)&gt;0,"OK","⚠ ERREUR"))</f>
        <v/>
      </c>
      <c r="F4517" s="148" t="b">
        <v>0</v>
      </c>
      <c r="J4517" s="2" t="str">
        <f>IF(B4517="","",_xlfn.XLOOKUP(B4517,Données!$P$2:$P$11,Données!$Q$2:$Q$11,""))</f>
        <v/>
      </c>
    </row>
    <row r="4518" spans="1:10" ht="24.75" customHeight="1" x14ac:dyDescent="0.25">
      <c r="A4518" s="100"/>
      <c r="B4518" s="100"/>
      <c r="C4518" s="100"/>
      <c r="D4518" s="105" t="str">
        <f>IF(OR(Historique!$B4518="",Historique!$C4518=""),"",IF(IFERROR(COUNTIF(INDEX(Données!$E$2:$Z$100,0,MATCH(Historique!$B4518,Données!$E$1:$Z$1,0)),Historique!$C4518),0)&gt;0,"OK","⚠ ERREUR"))</f>
        <v/>
      </c>
      <c r="F4518" s="148" t="b">
        <v>0</v>
      </c>
      <c r="J4518" s="2" t="str">
        <f>IF(B4518="","",_xlfn.XLOOKUP(B4518,Données!$P$2:$P$11,Données!$Q$2:$Q$11,""))</f>
        <v/>
      </c>
    </row>
    <row r="4519" spans="1:10" ht="24.75" customHeight="1" x14ac:dyDescent="0.25">
      <c r="A4519" s="100"/>
      <c r="B4519" s="100"/>
      <c r="C4519" s="100"/>
      <c r="D4519" s="105" t="str">
        <f>IF(OR(Historique!$B4519="",Historique!$C4519=""),"",IF(IFERROR(COUNTIF(INDEX(Données!$E$2:$Z$100,0,MATCH(Historique!$B4519,Données!$E$1:$Z$1,0)),Historique!$C4519),0)&gt;0,"OK","⚠ ERREUR"))</f>
        <v/>
      </c>
      <c r="F4519" s="148" t="b">
        <v>0</v>
      </c>
      <c r="J4519" s="2" t="str">
        <f>IF(B4519="","",_xlfn.XLOOKUP(B4519,Données!$P$2:$P$11,Données!$Q$2:$Q$11,""))</f>
        <v/>
      </c>
    </row>
    <row r="4520" spans="1:10" ht="24.75" customHeight="1" x14ac:dyDescent="0.25">
      <c r="A4520" s="100"/>
      <c r="B4520" s="100"/>
      <c r="C4520" s="100"/>
      <c r="D4520" s="105" t="str">
        <f>IF(OR(Historique!$B4520="",Historique!$C4520=""),"",IF(IFERROR(COUNTIF(INDEX(Données!$E$2:$Z$100,0,MATCH(Historique!$B4520,Données!$E$1:$Z$1,0)),Historique!$C4520),0)&gt;0,"OK","⚠ ERREUR"))</f>
        <v/>
      </c>
      <c r="F4520" s="148" t="b">
        <v>0</v>
      </c>
      <c r="J4520" s="2" t="str">
        <f>IF(B4520="","",_xlfn.XLOOKUP(B4520,Données!$P$2:$P$11,Données!$Q$2:$Q$11,""))</f>
        <v/>
      </c>
    </row>
    <row r="4521" spans="1:10" ht="24.75" customHeight="1" x14ac:dyDescent="0.25">
      <c r="A4521" s="100"/>
      <c r="B4521" s="100"/>
      <c r="C4521" s="100"/>
      <c r="D4521" s="105" t="str">
        <f>IF(OR(Historique!$B4521="",Historique!$C4521=""),"",IF(IFERROR(COUNTIF(INDEX(Données!$E$2:$Z$100,0,MATCH(Historique!$B4521,Données!$E$1:$Z$1,0)),Historique!$C4521),0)&gt;0,"OK","⚠ ERREUR"))</f>
        <v/>
      </c>
      <c r="F4521" s="148" t="b">
        <v>0</v>
      </c>
      <c r="J4521" s="2" t="str">
        <f>IF(B4521="","",_xlfn.XLOOKUP(B4521,Données!$P$2:$P$11,Données!$Q$2:$Q$11,""))</f>
        <v/>
      </c>
    </row>
    <row r="4522" spans="1:10" ht="24.75" customHeight="1" x14ac:dyDescent="0.25">
      <c r="A4522" s="100"/>
      <c r="B4522" s="100"/>
      <c r="C4522" s="100"/>
      <c r="D4522" s="105" t="str">
        <f>IF(OR(Historique!$B4522="",Historique!$C4522=""),"",IF(IFERROR(COUNTIF(INDEX(Données!$E$2:$Z$100,0,MATCH(Historique!$B4522,Données!$E$1:$Z$1,0)),Historique!$C4522),0)&gt;0,"OK","⚠ ERREUR"))</f>
        <v/>
      </c>
      <c r="F4522" s="148" t="b">
        <v>0</v>
      </c>
      <c r="J4522" s="2" t="str">
        <f>IF(B4522="","",_xlfn.XLOOKUP(B4522,Données!$P$2:$P$11,Données!$Q$2:$Q$11,""))</f>
        <v/>
      </c>
    </row>
    <row r="4523" spans="1:10" ht="24.75" customHeight="1" x14ac:dyDescent="0.25">
      <c r="A4523" s="100"/>
      <c r="B4523" s="100"/>
      <c r="C4523" s="100"/>
      <c r="D4523" s="105" t="str">
        <f>IF(OR(Historique!$B4523="",Historique!$C4523=""),"",IF(IFERROR(COUNTIF(INDEX(Données!$E$2:$Z$100,0,MATCH(Historique!$B4523,Données!$E$1:$Z$1,0)),Historique!$C4523),0)&gt;0,"OK","⚠ ERREUR"))</f>
        <v/>
      </c>
      <c r="F4523" s="148" t="b">
        <v>0</v>
      </c>
      <c r="J4523" s="2" t="str">
        <f>IF(B4523="","",_xlfn.XLOOKUP(B4523,Données!$P$2:$P$11,Données!$Q$2:$Q$11,""))</f>
        <v/>
      </c>
    </row>
    <row r="4524" spans="1:10" ht="24.75" customHeight="1" x14ac:dyDescent="0.25">
      <c r="A4524" s="100"/>
      <c r="B4524" s="100"/>
      <c r="C4524" s="100"/>
      <c r="D4524" s="105" t="str">
        <f>IF(OR(Historique!$B4524="",Historique!$C4524=""),"",IF(IFERROR(COUNTIF(INDEX(Données!$E$2:$Z$100,0,MATCH(Historique!$B4524,Données!$E$1:$Z$1,0)),Historique!$C4524),0)&gt;0,"OK","⚠ ERREUR"))</f>
        <v/>
      </c>
      <c r="F4524" s="148" t="b">
        <v>0</v>
      </c>
      <c r="J4524" s="2" t="str">
        <f>IF(B4524="","",_xlfn.XLOOKUP(B4524,Données!$P$2:$P$11,Données!$Q$2:$Q$11,""))</f>
        <v/>
      </c>
    </row>
    <row r="4525" spans="1:10" ht="24.75" customHeight="1" x14ac:dyDescent="0.25">
      <c r="A4525" s="100"/>
      <c r="B4525" s="100"/>
      <c r="C4525" s="100"/>
      <c r="D4525" s="105" t="str">
        <f>IF(OR(Historique!$B4525="",Historique!$C4525=""),"",IF(IFERROR(COUNTIF(INDEX(Données!$E$2:$Z$100,0,MATCH(Historique!$B4525,Données!$E$1:$Z$1,0)),Historique!$C4525),0)&gt;0,"OK","⚠ ERREUR"))</f>
        <v/>
      </c>
      <c r="F4525" s="148" t="b">
        <v>0</v>
      </c>
      <c r="J4525" s="2" t="str">
        <f>IF(B4525="","",_xlfn.XLOOKUP(B4525,Données!$P$2:$P$11,Données!$Q$2:$Q$11,""))</f>
        <v/>
      </c>
    </row>
    <row r="4526" spans="1:10" ht="24.75" customHeight="1" x14ac:dyDescent="0.25">
      <c r="A4526" s="100"/>
      <c r="B4526" s="100"/>
      <c r="C4526" s="100"/>
      <c r="D4526" s="105" t="str">
        <f>IF(OR(Historique!$B4526="",Historique!$C4526=""),"",IF(IFERROR(COUNTIF(INDEX(Données!$E$2:$Z$100,0,MATCH(Historique!$B4526,Données!$E$1:$Z$1,0)),Historique!$C4526),0)&gt;0,"OK","⚠ ERREUR"))</f>
        <v/>
      </c>
      <c r="F4526" s="148" t="b">
        <v>0</v>
      </c>
      <c r="J4526" s="2" t="str">
        <f>IF(B4526="","",_xlfn.XLOOKUP(B4526,Données!$P$2:$P$11,Données!$Q$2:$Q$11,""))</f>
        <v/>
      </c>
    </row>
    <row r="4527" spans="1:10" ht="24.75" customHeight="1" x14ac:dyDescent="0.25">
      <c r="A4527" s="100"/>
      <c r="B4527" s="100"/>
      <c r="C4527" s="100"/>
      <c r="D4527" s="105" t="str">
        <f>IF(OR(Historique!$B4527="",Historique!$C4527=""),"",IF(IFERROR(COUNTIF(INDEX(Données!$E$2:$Z$100,0,MATCH(Historique!$B4527,Données!$E$1:$Z$1,0)),Historique!$C4527),0)&gt;0,"OK","⚠ ERREUR"))</f>
        <v/>
      </c>
      <c r="F4527" s="148" t="b">
        <v>0</v>
      </c>
      <c r="J4527" s="2" t="str">
        <f>IF(B4527="","",_xlfn.XLOOKUP(B4527,Données!$P$2:$P$11,Données!$Q$2:$Q$11,""))</f>
        <v/>
      </c>
    </row>
    <row r="4528" spans="1:10" ht="24.75" customHeight="1" x14ac:dyDescent="0.25">
      <c r="A4528" s="100"/>
      <c r="B4528" s="100"/>
      <c r="C4528" s="100"/>
      <c r="D4528" s="105" t="str">
        <f>IF(OR(Historique!$B4528="",Historique!$C4528=""),"",IF(IFERROR(COUNTIF(INDEX(Données!$E$2:$Z$100,0,MATCH(Historique!$B4528,Données!$E$1:$Z$1,0)),Historique!$C4528),0)&gt;0,"OK","⚠ ERREUR"))</f>
        <v/>
      </c>
      <c r="F4528" s="148" t="b">
        <v>0</v>
      </c>
      <c r="J4528" s="2" t="str">
        <f>IF(B4528="","",_xlfn.XLOOKUP(B4528,Données!$P$2:$P$11,Données!$Q$2:$Q$11,""))</f>
        <v/>
      </c>
    </row>
    <row r="4529" spans="1:10" ht="24.75" customHeight="1" x14ac:dyDescent="0.25">
      <c r="A4529" s="100"/>
      <c r="B4529" s="100"/>
      <c r="C4529" s="100"/>
      <c r="D4529" s="105" t="str">
        <f>IF(OR(Historique!$B4529="",Historique!$C4529=""),"",IF(IFERROR(COUNTIF(INDEX(Données!$E$2:$Z$100,0,MATCH(Historique!$B4529,Données!$E$1:$Z$1,0)),Historique!$C4529),0)&gt;0,"OK","⚠ ERREUR"))</f>
        <v/>
      </c>
      <c r="F4529" s="148" t="b">
        <v>0</v>
      </c>
      <c r="J4529" s="2" t="str">
        <f>IF(B4529="","",_xlfn.XLOOKUP(B4529,Données!$P$2:$P$11,Données!$Q$2:$Q$11,""))</f>
        <v/>
      </c>
    </row>
    <row r="4530" spans="1:10" ht="24.75" customHeight="1" x14ac:dyDescent="0.25">
      <c r="A4530" s="100"/>
      <c r="B4530" s="100"/>
      <c r="C4530" s="100"/>
      <c r="D4530" s="105" t="str">
        <f>IF(OR(Historique!$B4530="",Historique!$C4530=""),"",IF(IFERROR(COUNTIF(INDEX(Données!$E$2:$Z$100,0,MATCH(Historique!$B4530,Données!$E$1:$Z$1,0)),Historique!$C4530),0)&gt;0,"OK","⚠ ERREUR"))</f>
        <v/>
      </c>
      <c r="F4530" s="148" t="b">
        <v>0</v>
      </c>
      <c r="J4530" s="2" t="str">
        <f>IF(B4530="","",_xlfn.XLOOKUP(B4530,Données!$P$2:$P$11,Données!$Q$2:$Q$11,""))</f>
        <v/>
      </c>
    </row>
    <row r="4531" spans="1:10" ht="24.75" customHeight="1" x14ac:dyDescent="0.25">
      <c r="A4531" s="100"/>
      <c r="B4531" s="100"/>
      <c r="C4531" s="100"/>
      <c r="D4531" s="105" t="str">
        <f>IF(OR(Historique!$B4531="",Historique!$C4531=""),"",IF(IFERROR(COUNTIF(INDEX(Données!$E$2:$Z$100,0,MATCH(Historique!$B4531,Données!$E$1:$Z$1,0)),Historique!$C4531),0)&gt;0,"OK","⚠ ERREUR"))</f>
        <v/>
      </c>
      <c r="F4531" s="148" t="b">
        <v>0</v>
      </c>
      <c r="J4531" s="2" t="str">
        <f>IF(B4531="","",_xlfn.XLOOKUP(B4531,Données!$P$2:$P$11,Données!$Q$2:$Q$11,""))</f>
        <v/>
      </c>
    </row>
    <row r="4532" spans="1:10" ht="24.75" customHeight="1" x14ac:dyDescent="0.25">
      <c r="A4532" s="100"/>
      <c r="B4532" s="100"/>
      <c r="C4532" s="100"/>
      <c r="D4532" s="105" t="str">
        <f>IF(OR(Historique!$B4532="",Historique!$C4532=""),"",IF(IFERROR(COUNTIF(INDEX(Données!$E$2:$Z$100,0,MATCH(Historique!$B4532,Données!$E$1:$Z$1,0)),Historique!$C4532),0)&gt;0,"OK","⚠ ERREUR"))</f>
        <v/>
      </c>
      <c r="F4532" s="148" t="b">
        <v>0</v>
      </c>
      <c r="J4532" s="2" t="str">
        <f>IF(B4532="","",_xlfn.XLOOKUP(B4532,Données!$P$2:$P$11,Données!$Q$2:$Q$11,""))</f>
        <v/>
      </c>
    </row>
    <row r="4533" spans="1:10" ht="24.75" customHeight="1" x14ac:dyDescent="0.25">
      <c r="A4533" s="100"/>
      <c r="B4533" s="100"/>
      <c r="C4533" s="100"/>
      <c r="D4533" s="105" t="str">
        <f>IF(OR(Historique!$B4533="",Historique!$C4533=""),"",IF(IFERROR(COUNTIF(INDEX(Données!$E$2:$Z$100,0,MATCH(Historique!$B4533,Données!$E$1:$Z$1,0)),Historique!$C4533),0)&gt;0,"OK","⚠ ERREUR"))</f>
        <v/>
      </c>
      <c r="F4533" s="148" t="b">
        <v>0</v>
      </c>
      <c r="J4533" s="2" t="str">
        <f>IF(B4533="","",_xlfn.XLOOKUP(B4533,Données!$P$2:$P$11,Données!$Q$2:$Q$11,""))</f>
        <v/>
      </c>
    </row>
    <row r="4534" spans="1:10" ht="24.75" customHeight="1" x14ac:dyDescent="0.25">
      <c r="A4534" s="100"/>
      <c r="B4534" s="100"/>
      <c r="C4534" s="100"/>
      <c r="D4534" s="105" t="str">
        <f>IF(OR(Historique!$B4534="",Historique!$C4534=""),"",IF(IFERROR(COUNTIF(INDEX(Données!$E$2:$Z$100,0,MATCH(Historique!$B4534,Données!$E$1:$Z$1,0)),Historique!$C4534),0)&gt;0,"OK","⚠ ERREUR"))</f>
        <v/>
      </c>
      <c r="F4534" s="148" t="b">
        <v>0</v>
      </c>
      <c r="J4534" s="2" t="str">
        <f>IF(B4534="","",_xlfn.XLOOKUP(B4534,Données!$P$2:$P$11,Données!$Q$2:$Q$11,""))</f>
        <v/>
      </c>
    </row>
    <row r="4535" spans="1:10" ht="24.75" customHeight="1" x14ac:dyDescent="0.25">
      <c r="A4535" s="100"/>
      <c r="B4535" s="100"/>
      <c r="C4535" s="100"/>
      <c r="D4535" s="105" t="str">
        <f>IF(OR(Historique!$B4535="",Historique!$C4535=""),"",IF(IFERROR(COUNTIF(INDEX(Données!$E$2:$Z$100,0,MATCH(Historique!$B4535,Données!$E$1:$Z$1,0)),Historique!$C4535),0)&gt;0,"OK","⚠ ERREUR"))</f>
        <v/>
      </c>
      <c r="F4535" s="148" t="b">
        <v>0</v>
      </c>
      <c r="J4535" s="2" t="str">
        <f>IF(B4535="","",_xlfn.XLOOKUP(B4535,Données!$P$2:$P$11,Données!$Q$2:$Q$11,""))</f>
        <v/>
      </c>
    </row>
    <row r="4536" spans="1:10" ht="24.75" customHeight="1" x14ac:dyDescent="0.25">
      <c r="A4536" s="100"/>
      <c r="B4536" s="100"/>
      <c r="C4536" s="100"/>
      <c r="D4536" s="105" t="str">
        <f>IF(OR(Historique!$B4536="",Historique!$C4536=""),"",IF(IFERROR(COUNTIF(INDEX(Données!$E$2:$Z$100,0,MATCH(Historique!$B4536,Données!$E$1:$Z$1,0)),Historique!$C4536),0)&gt;0,"OK","⚠ ERREUR"))</f>
        <v/>
      </c>
      <c r="F4536" s="148" t="b">
        <v>0</v>
      </c>
      <c r="J4536" s="2" t="str">
        <f>IF(B4536="","",_xlfn.XLOOKUP(B4536,Données!$P$2:$P$11,Données!$Q$2:$Q$11,""))</f>
        <v/>
      </c>
    </row>
    <row r="4537" spans="1:10" ht="24.75" customHeight="1" x14ac:dyDescent="0.25">
      <c r="A4537" s="100"/>
      <c r="B4537" s="100"/>
      <c r="C4537" s="100"/>
      <c r="D4537" s="105" t="str">
        <f>IF(OR(Historique!$B4537="",Historique!$C4537=""),"",IF(IFERROR(COUNTIF(INDEX(Données!$E$2:$Z$100,0,MATCH(Historique!$B4537,Données!$E$1:$Z$1,0)),Historique!$C4537),0)&gt;0,"OK","⚠ ERREUR"))</f>
        <v/>
      </c>
      <c r="F4537" s="148" t="b">
        <v>0</v>
      </c>
      <c r="J4537" s="2" t="str">
        <f>IF(B4537="","",_xlfn.XLOOKUP(B4537,Données!$P$2:$P$11,Données!$Q$2:$Q$11,""))</f>
        <v/>
      </c>
    </row>
    <row r="4538" spans="1:10" ht="24.75" customHeight="1" x14ac:dyDescent="0.25">
      <c r="A4538" s="100"/>
      <c r="B4538" s="100"/>
      <c r="C4538" s="100"/>
      <c r="D4538" s="105" t="str">
        <f>IF(OR(Historique!$B4538="",Historique!$C4538=""),"",IF(IFERROR(COUNTIF(INDEX(Données!$E$2:$Z$100,0,MATCH(Historique!$B4538,Données!$E$1:$Z$1,0)),Historique!$C4538),0)&gt;0,"OK","⚠ ERREUR"))</f>
        <v/>
      </c>
      <c r="F4538" s="148" t="b">
        <v>0</v>
      </c>
      <c r="J4538" s="2" t="str">
        <f>IF(B4538="","",_xlfn.XLOOKUP(B4538,Données!$P$2:$P$11,Données!$Q$2:$Q$11,""))</f>
        <v/>
      </c>
    </row>
    <row r="4539" spans="1:10" ht="24.75" customHeight="1" x14ac:dyDescent="0.25">
      <c r="A4539" s="100"/>
      <c r="B4539" s="100"/>
      <c r="C4539" s="100"/>
      <c r="D4539" s="105" t="str">
        <f>IF(OR(Historique!$B4539="",Historique!$C4539=""),"",IF(IFERROR(COUNTIF(INDEX(Données!$E$2:$Z$100,0,MATCH(Historique!$B4539,Données!$E$1:$Z$1,0)),Historique!$C4539),0)&gt;0,"OK","⚠ ERREUR"))</f>
        <v/>
      </c>
      <c r="F4539" s="148" t="b">
        <v>0</v>
      </c>
      <c r="J4539" s="2" t="str">
        <f>IF(B4539="","",_xlfn.XLOOKUP(B4539,Données!$P$2:$P$11,Données!$Q$2:$Q$11,""))</f>
        <v/>
      </c>
    </row>
    <row r="4540" spans="1:10" ht="24.75" customHeight="1" x14ac:dyDescent="0.25">
      <c r="A4540" s="100"/>
      <c r="B4540" s="100"/>
      <c r="C4540" s="100"/>
      <c r="D4540" s="105" t="str">
        <f>IF(OR(Historique!$B4540="",Historique!$C4540=""),"",IF(IFERROR(COUNTIF(INDEX(Données!$E$2:$Z$100,0,MATCH(Historique!$B4540,Données!$E$1:$Z$1,0)),Historique!$C4540),0)&gt;0,"OK","⚠ ERREUR"))</f>
        <v/>
      </c>
      <c r="F4540" s="148" t="b">
        <v>0</v>
      </c>
      <c r="J4540" s="2" t="str">
        <f>IF(B4540="","",_xlfn.XLOOKUP(B4540,Données!$P$2:$P$11,Données!$Q$2:$Q$11,""))</f>
        <v/>
      </c>
    </row>
    <row r="4541" spans="1:10" ht="24.75" customHeight="1" x14ac:dyDescent="0.25">
      <c r="A4541" s="100"/>
      <c r="B4541" s="100"/>
      <c r="C4541" s="100"/>
      <c r="D4541" s="105" t="str">
        <f>IF(OR(Historique!$B4541="",Historique!$C4541=""),"",IF(IFERROR(COUNTIF(INDEX(Données!$E$2:$Z$100,0,MATCH(Historique!$B4541,Données!$E$1:$Z$1,0)),Historique!$C4541),0)&gt;0,"OK","⚠ ERREUR"))</f>
        <v/>
      </c>
      <c r="F4541" s="148" t="b">
        <v>0</v>
      </c>
      <c r="J4541" s="2" t="str">
        <f>IF(B4541="","",_xlfn.XLOOKUP(B4541,Données!$P$2:$P$11,Données!$Q$2:$Q$11,""))</f>
        <v/>
      </c>
    </row>
    <row r="4542" spans="1:10" ht="24.75" customHeight="1" x14ac:dyDescent="0.25">
      <c r="A4542" s="100"/>
      <c r="B4542" s="100"/>
      <c r="C4542" s="100"/>
      <c r="D4542" s="105" t="str">
        <f>IF(OR(Historique!$B4542="",Historique!$C4542=""),"",IF(IFERROR(COUNTIF(INDEX(Données!$E$2:$Z$100,0,MATCH(Historique!$B4542,Données!$E$1:$Z$1,0)),Historique!$C4542),0)&gt;0,"OK","⚠ ERREUR"))</f>
        <v/>
      </c>
      <c r="F4542" s="148" t="b">
        <v>0</v>
      </c>
      <c r="J4542" s="2" t="str">
        <f>IF(B4542="","",_xlfn.XLOOKUP(B4542,Données!$P$2:$P$11,Données!$Q$2:$Q$11,""))</f>
        <v/>
      </c>
    </row>
    <row r="4543" spans="1:10" ht="24.75" customHeight="1" x14ac:dyDescent="0.25">
      <c r="A4543" s="100"/>
      <c r="B4543" s="100"/>
      <c r="C4543" s="100"/>
      <c r="D4543" s="105" t="str">
        <f>IF(OR(Historique!$B4543="",Historique!$C4543=""),"",IF(IFERROR(COUNTIF(INDEX(Données!$E$2:$Z$100,0,MATCH(Historique!$B4543,Données!$E$1:$Z$1,0)),Historique!$C4543),0)&gt;0,"OK","⚠ ERREUR"))</f>
        <v/>
      </c>
      <c r="F4543" s="148" t="b">
        <v>0</v>
      </c>
      <c r="J4543" s="2" t="str">
        <f>IF(B4543="","",_xlfn.XLOOKUP(B4543,Données!$P$2:$P$11,Données!$Q$2:$Q$11,""))</f>
        <v/>
      </c>
    </row>
    <row r="4544" spans="1:10" ht="24.75" customHeight="1" x14ac:dyDescent="0.25">
      <c r="A4544" s="100"/>
      <c r="B4544" s="100"/>
      <c r="C4544" s="100"/>
      <c r="D4544" s="105" t="str">
        <f>IF(OR(Historique!$B4544="",Historique!$C4544=""),"",IF(IFERROR(COUNTIF(INDEX(Données!$E$2:$Z$100,0,MATCH(Historique!$B4544,Données!$E$1:$Z$1,0)),Historique!$C4544),0)&gt;0,"OK","⚠ ERREUR"))</f>
        <v/>
      </c>
      <c r="F4544" s="148" t="b">
        <v>0</v>
      </c>
      <c r="J4544" s="2" t="str">
        <f>IF(B4544="","",_xlfn.XLOOKUP(B4544,Données!$P$2:$P$11,Données!$Q$2:$Q$11,""))</f>
        <v/>
      </c>
    </row>
    <row r="4545" spans="1:10" ht="24.75" customHeight="1" x14ac:dyDescent="0.25">
      <c r="A4545" s="100"/>
      <c r="B4545" s="100"/>
      <c r="C4545" s="100"/>
      <c r="D4545" s="105" t="str">
        <f>IF(OR(Historique!$B4545="",Historique!$C4545=""),"",IF(IFERROR(COUNTIF(INDEX(Données!$E$2:$Z$100,0,MATCH(Historique!$B4545,Données!$E$1:$Z$1,0)),Historique!$C4545),0)&gt;0,"OK","⚠ ERREUR"))</f>
        <v/>
      </c>
      <c r="F4545" s="148" t="b">
        <v>0</v>
      </c>
      <c r="J4545" s="2" t="str">
        <f>IF(B4545="","",_xlfn.XLOOKUP(B4545,Données!$P$2:$P$11,Données!$Q$2:$Q$11,""))</f>
        <v/>
      </c>
    </row>
    <row r="4546" spans="1:10" ht="24.75" customHeight="1" x14ac:dyDescent="0.25">
      <c r="A4546" s="100"/>
      <c r="B4546" s="100"/>
      <c r="C4546" s="100"/>
      <c r="D4546" s="105" t="str">
        <f>IF(OR(Historique!$B4546="",Historique!$C4546=""),"",IF(IFERROR(COUNTIF(INDEX(Données!$E$2:$Z$100,0,MATCH(Historique!$B4546,Données!$E$1:$Z$1,0)),Historique!$C4546),0)&gt;0,"OK","⚠ ERREUR"))</f>
        <v/>
      </c>
      <c r="F4546" s="148" t="b">
        <v>0</v>
      </c>
      <c r="J4546" s="2" t="str">
        <f>IF(B4546="","",_xlfn.XLOOKUP(B4546,Données!$P$2:$P$11,Données!$Q$2:$Q$11,""))</f>
        <v/>
      </c>
    </row>
    <row r="4547" spans="1:10" ht="24.75" customHeight="1" x14ac:dyDescent="0.25">
      <c r="A4547" s="100"/>
      <c r="B4547" s="100"/>
      <c r="C4547" s="100"/>
      <c r="D4547" s="105" t="str">
        <f>IF(OR(Historique!$B4547="",Historique!$C4547=""),"",IF(IFERROR(COUNTIF(INDEX(Données!$E$2:$Z$100,0,MATCH(Historique!$B4547,Données!$E$1:$Z$1,0)),Historique!$C4547),0)&gt;0,"OK","⚠ ERREUR"))</f>
        <v/>
      </c>
      <c r="F4547" s="148" t="b">
        <v>0</v>
      </c>
      <c r="J4547" s="2" t="str">
        <f>IF(B4547="","",_xlfn.XLOOKUP(B4547,Données!$P$2:$P$11,Données!$Q$2:$Q$11,""))</f>
        <v/>
      </c>
    </row>
    <row r="4548" spans="1:10" ht="24.75" customHeight="1" x14ac:dyDescent="0.25">
      <c r="A4548" s="100"/>
      <c r="B4548" s="100"/>
      <c r="C4548" s="100"/>
      <c r="D4548" s="105" t="str">
        <f>IF(OR(Historique!$B4548="",Historique!$C4548=""),"",IF(IFERROR(COUNTIF(INDEX(Données!$E$2:$Z$100,0,MATCH(Historique!$B4548,Données!$E$1:$Z$1,0)),Historique!$C4548),0)&gt;0,"OK","⚠ ERREUR"))</f>
        <v/>
      </c>
      <c r="F4548" s="148" t="b">
        <v>0</v>
      </c>
      <c r="J4548" s="2" t="str">
        <f>IF(B4548="","",_xlfn.XLOOKUP(B4548,Données!$P$2:$P$11,Données!$Q$2:$Q$11,""))</f>
        <v/>
      </c>
    </row>
    <row r="4549" spans="1:10" ht="24.75" customHeight="1" x14ac:dyDescent="0.25">
      <c r="A4549" s="100"/>
      <c r="B4549" s="100"/>
      <c r="C4549" s="100"/>
      <c r="D4549" s="105" t="str">
        <f>IF(OR(Historique!$B4549="",Historique!$C4549=""),"",IF(IFERROR(COUNTIF(INDEX(Données!$E$2:$Z$100,0,MATCH(Historique!$B4549,Données!$E$1:$Z$1,0)),Historique!$C4549),0)&gt;0,"OK","⚠ ERREUR"))</f>
        <v/>
      </c>
      <c r="F4549" s="148" t="b">
        <v>0</v>
      </c>
      <c r="J4549" s="2" t="str">
        <f>IF(B4549="","",_xlfn.XLOOKUP(B4549,Données!$P$2:$P$11,Données!$Q$2:$Q$11,""))</f>
        <v/>
      </c>
    </row>
    <row r="4550" spans="1:10" ht="24.75" customHeight="1" x14ac:dyDescent="0.25">
      <c r="A4550" s="100"/>
      <c r="B4550" s="100"/>
      <c r="C4550" s="100"/>
      <c r="D4550" s="105" t="str">
        <f>IF(OR(Historique!$B4550="",Historique!$C4550=""),"",IF(IFERROR(COUNTIF(INDEX(Données!$E$2:$Z$100,0,MATCH(Historique!$B4550,Données!$E$1:$Z$1,0)),Historique!$C4550),0)&gt;0,"OK","⚠ ERREUR"))</f>
        <v/>
      </c>
      <c r="F4550" s="148" t="b">
        <v>0</v>
      </c>
      <c r="J4550" s="2" t="str">
        <f>IF(B4550="","",_xlfn.XLOOKUP(B4550,Données!$P$2:$P$11,Données!$Q$2:$Q$11,""))</f>
        <v/>
      </c>
    </row>
    <row r="4551" spans="1:10" ht="24.75" customHeight="1" x14ac:dyDescent="0.25">
      <c r="A4551" s="100"/>
      <c r="B4551" s="100"/>
      <c r="C4551" s="100"/>
      <c r="D4551" s="105" t="str">
        <f>IF(OR(Historique!$B4551="",Historique!$C4551=""),"",IF(IFERROR(COUNTIF(INDEX(Données!$E$2:$Z$100,0,MATCH(Historique!$B4551,Données!$E$1:$Z$1,0)),Historique!$C4551),0)&gt;0,"OK","⚠ ERREUR"))</f>
        <v/>
      </c>
      <c r="F4551" s="148" t="b">
        <v>0</v>
      </c>
      <c r="J4551" s="2" t="str">
        <f>IF(B4551="","",_xlfn.XLOOKUP(B4551,Données!$P$2:$P$11,Données!$Q$2:$Q$11,""))</f>
        <v/>
      </c>
    </row>
    <row r="4552" spans="1:10" ht="24.75" customHeight="1" x14ac:dyDescent="0.25">
      <c r="A4552" s="100"/>
      <c r="B4552" s="100"/>
      <c r="C4552" s="100"/>
      <c r="D4552" s="105" t="str">
        <f>IF(OR(Historique!$B4552="",Historique!$C4552=""),"",IF(IFERROR(COUNTIF(INDEX(Données!$E$2:$Z$100,0,MATCH(Historique!$B4552,Données!$E$1:$Z$1,0)),Historique!$C4552),0)&gt;0,"OK","⚠ ERREUR"))</f>
        <v/>
      </c>
      <c r="F4552" s="148" t="b">
        <v>0</v>
      </c>
      <c r="J4552" s="2" t="str">
        <f>IF(B4552="","",_xlfn.XLOOKUP(B4552,Données!$P$2:$P$11,Données!$Q$2:$Q$11,""))</f>
        <v/>
      </c>
    </row>
    <row r="4553" spans="1:10" ht="24.75" customHeight="1" x14ac:dyDescent="0.25">
      <c r="A4553" s="100"/>
      <c r="B4553" s="100"/>
      <c r="C4553" s="100"/>
      <c r="D4553" s="105" t="str">
        <f>IF(OR(Historique!$B4553="",Historique!$C4553=""),"",IF(IFERROR(COUNTIF(INDEX(Données!$E$2:$Z$100,0,MATCH(Historique!$B4553,Données!$E$1:$Z$1,0)),Historique!$C4553),0)&gt;0,"OK","⚠ ERREUR"))</f>
        <v/>
      </c>
      <c r="F4553" s="148" t="b">
        <v>0</v>
      </c>
      <c r="J4553" s="2" t="str">
        <f>IF(B4553="","",_xlfn.XLOOKUP(B4553,Données!$P$2:$P$11,Données!$Q$2:$Q$11,""))</f>
        <v/>
      </c>
    </row>
    <row r="4554" spans="1:10" ht="24.75" customHeight="1" x14ac:dyDescent="0.25">
      <c r="A4554" s="100"/>
      <c r="B4554" s="100"/>
      <c r="C4554" s="100"/>
      <c r="D4554" s="105" t="str">
        <f>IF(OR(Historique!$B4554="",Historique!$C4554=""),"",IF(IFERROR(COUNTIF(INDEX(Données!$E$2:$Z$100,0,MATCH(Historique!$B4554,Données!$E$1:$Z$1,0)),Historique!$C4554),0)&gt;0,"OK","⚠ ERREUR"))</f>
        <v/>
      </c>
      <c r="F4554" s="148" t="b">
        <v>0</v>
      </c>
      <c r="J4554" s="2" t="str">
        <f>IF(B4554="","",_xlfn.XLOOKUP(B4554,Données!$P$2:$P$11,Données!$Q$2:$Q$11,""))</f>
        <v/>
      </c>
    </row>
    <row r="4555" spans="1:10" ht="24.75" customHeight="1" x14ac:dyDescent="0.25">
      <c r="A4555" s="100"/>
      <c r="B4555" s="100"/>
      <c r="C4555" s="100"/>
      <c r="D4555" s="105" t="str">
        <f>IF(OR(Historique!$B4555="",Historique!$C4555=""),"",IF(IFERROR(COUNTIF(INDEX(Données!$E$2:$Z$100,0,MATCH(Historique!$B4555,Données!$E$1:$Z$1,0)),Historique!$C4555),0)&gt;0,"OK","⚠ ERREUR"))</f>
        <v/>
      </c>
      <c r="F4555" s="148" t="b">
        <v>0</v>
      </c>
      <c r="J4555" s="2" t="str">
        <f>IF(B4555="","",_xlfn.XLOOKUP(B4555,Données!$P$2:$P$11,Données!$Q$2:$Q$11,""))</f>
        <v/>
      </c>
    </row>
    <row r="4556" spans="1:10" ht="24.75" customHeight="1" x14ac:dyDescent="0.25">
      <c r="A4556" s="100"/>
      <c r="B4556" s="100"/>
      <c r="C4556" s="100"/>
      <c r="D4556" s="105" t="str">
        <f>IF(OR(Historique!$B4556="",Historique!$C4556=""),"",IF(IFERROR(COUNTIF(INDEX(Données!$E$2:$Z$100,0,MATCH(Historique!$B4556,Données!$E$1:$Z$1,0)),Historique!$C4556),0)&gt;0,"OK","⚠ ERREUR"))</f>
        <v/>
      </c>
      <c r="F4556" s="148" t="b">
        <v>0</v>
      </c>
      <c r="J4556" s="2" t="str">
        <f>IF(B4556="","",_xlfn.XLOOKUP(B4556,Données!$P$2:$P$11,Données!$Q$2:$Q$11,""))</f>
        <v/>
      </c>
    </row>
    <row r="4557" spans="1:10" ht="24.75" customHeight="1" x14ac:dyDescent="0.25">
      <c r="A4557" s="100"/>
      <c r="B4557" s="100"/>
      <c r="C4557" s="100"/>
      <c r="D4557" s="105" t="str">
        <f>IF(OR(Historique!$B4557="",Historique!$C4557=""),"",IF(IFERROR(COUNTIF(INDEX(Données!$E$2:$Z$100,0,MATCH(Historique!$B4557,Données!$E$1:$Z$1,0)),Historique!$C4557),0)&gt;0,"OK","⚠ ERREUR"))</f>
        <v/>
      </c>
      <c r="F4557" s="148" t="b">
        <v>0</v>
      </c>
      <c r="J4557" s="2" t="str">
        <f>IF(B4557="","",_xlfn.XLOOKUP(B4557,Données!$P$2:$P$11,Données!$Q$2:$Q$11,""))</f>
        <v/>
      </c>
    </row>
    <row r="4558" spans="1:10" ht="24.75" customHeight="1" x14ac:dyDescent="0.25">
      <c r="A4558" s="100"/>
      <c r="B4558" s="100"/>
      <c r="C4558" s="100"/>
      <c r="D4558" s="105" t="str">
        <f>IF(OR(Historique!$B4558="",Historique!$C4558=""),"",IF(IFERROR(COUNTIF(INDEX(Données!$E$2:$Z$100,0,MATCH(Historique!$B4558,Données!$E$1:$Z$1,0)),Historique!$C4558),0)&gt;0,"OK","⚠ ERREUR"))</f>
        <v/>
      </c>
      <c r="F4558" s="148" t="b">
        <v>0</v>
      </c>
      <c r="J4558" s="2" t="str">
        <f>IF(B4558="","",_xlfn.XLOOKUP(B4558,Données!$P$2:$P$11,Données!$Q$2:$Q$11,""))</f>
        <v/>
      </c>
    </row>
    <row r="4559" spans="1:10" ht="24.75" customHeight="1" x14ac:dyDescent="0.25">
      <c r="A4559" s="100"/>
      <c r="B4559" s="100"/>
      <c r="C4559" s="100"/>
      <c r="D4559" s="105" t="str">
        <f>IF(OR(Historique!$B4559="",Historique!$C4559=""),"",IF(IFERROR(COUNTIF(INDEX(Données!$E$2:$Z$100,0,MATCH(Historique!$B4559,Données!$E$1:$Z$1,0)),Historique!$C4559),0)&gt;0,"OK","⚠ ERREUR"))</f>
        <v/>
      </c>
      <c r="F4559" s="148" t="b">
        <v>0</v>
      </c>
      <c r="J4559" s="2" t="str">
        <f>IF(B4559="","",_xlfn.XLOOKUP(B4559,Données!$P$2:$P$11,Données!$Q$2:$Q$11,""))</f>
        <v/>
      </c>
    </row>
    <row r="4560" spans="1:10" ht="24.75" customHeight="1" x14ac:dyDescent="0.25">
      <c r="A4560" s="100"/>
      <c r="B4560" s="100"/>
      <c r="C4560" s="100"/>
      <c r="D4560" s="105" t="str">
        <f>IF(OR(Historique!$B4560="",Historique!$C4560=""),"",IF(IFERROR(COUNTIF(INDEX(Données!$E$2:$Z$100,0,MATCH(Historique!$B4560,Données!$E$1:$Z$1,0)),Historique!$C4560),0)&gt;0,"OK","⚠ ERREUR"))</f>
        <v/>
      </c>
      <c r="F4560" s="148" t="b">
        <v>0</v>
      </c>
      <c r="J4560" s="2" t="str">
        <f>IF(B4560="","",_xlfn.XLOOKUP(B4560,Données!$P$2:$P$11,Données!$Q$2:$Q$11,""))</f>
        <v/>
      </c>
    </row>
    <row r="4561" spans="1:10" ht="24.75" customHeight="1" x14ac:dyDescent="0.25">
      <c r="A4561" s="100"/>
      <c r="B4561" s="100"/>
      <c r="C4561" s="100"/>
      <c r="D4561" s="105" t="str">
        <f>IF(OR(Historique!$B4561="",Historique!$C4561=""),"",IF(IFERROR(COUNTIF(INDEX(Données!$E$2:$Z$100,0,MATCH(Historique!$B4561,Données!$E$1:$Z$1,0)),Historique!$C4561),0)&gt;0,"OK","⚠ ERREUR"))</f>
        <v/>
      </c>
      <c r="F4561" s="148" t="b">
        <v>0</v>
      </c>
      <c r="J4561" s="2" t="str">
        <f>IF(B4561="","",_xlfn.XLOOKUP(B4561,Données!$P$2:$P$11,Données!$Q$2:$Q$11,""))</f>
        <v/>
      </c>
    </row>
    <row r="4562" spans="1:10" ht="24.75" customHeight="1" x14ac:dyDescent="0.25">
      <c r="A4562" s="100"/>
      <c r="B4562" s="100"/>
      <c r="C4562" s="100"/>
      <c r="D4562" s="105" t="str">
        <f>IF(OR(Historique!$B4562="",Historique!$C4562=""),"",IF(IFERROR(COUNTIF(INDEX(Données!$E$2:$Z$100,0,MATCH(Historique!$B4562,Données!$E$1:$Z$1,0)),Historique!$C4562),0)&gt;0,"OK","⚠ ERREUR"))</f>
        <v/>
      </c>
      <c r="F4562" s="148" t="b">
        <v>0</v>
      </c>
      <c r="J4562" s="2" t="str">
        <f>IF(B4562="","",_xlfn.XLOOKUP(B4562,Données!$P$2:$P$11,Données!$Q$2:$Q$11,""))</f>
        <v/>
      </c>
    </row>
    <row r="4563" spans="1:10" ht="24.75" customHeight="1" x14ac:dyDescent="0.25">
      <c r="A4563" s="100"/>
      <c r="B4563" s="100"/>
      <c r="C4563" s="100"/>
      <c r="D4563" s="105" t="str">
        <f>IF(OR(Historique!$B4563="",Historique!$C4563=""),"",IF(IFERROR(COUNTIF(INDEX(Données!$E$2:$Z$100,0,MATCH(Historique!$B4563,Données!$E$1:$Z$1,0)),Historique!$C4563),0)&gt;0,"OK","⚠ ERREUR"))</f>
        <v/>
      </c>
      <c r="F4563" s="148" t="b">
        <v>0</v>
      </c>
      <c r="J4563" s="2" t="str">
        <f>IF(B4563="","",_xlfn.XLOOKUP(B4563,Données!$P$2:$P$11,Données!$Q$2:$Q$11,""))</f>
        <v/>
      </c>
    </row>
    <row r="4564" spans="1:10" ht="24.75" customHeight="1" x14ac:dyDescent="0.25">
      <c r="A4564" s="100"/>
      <c r="B4564" s="100"/>
      <c r="C4564" s="100"/>
      <c r="D4564" s="105" t="str">
        <f>IF(OR(Historique!$B4564="",Historique!$C4564=""),"",IF(IFERROR(COUNTIF(INDEX(Données!$E$2:$Z$100,0,MATCH(Historique!$B4564,Données!$E$1:$Z$1,0)),Historique!$C4564),0)&gt;0,"OK","⚠ ERREUR"))</f>
        <v/>
      </c>
      <c r="F4564" s="148" t="b">
        <v>0</v>
      </c>
      <c r="J4564" s="2" t="str">
        <f>IF(B4564="","",_xlfn.XLOOKUP(B4564,Données!$P$2:$P$11,Données!$Q$2:$Q$11,""))</f>
        <v/>
      </c>
    </row>
    <row r="4565" spans="1:10" ht="24.75" customHeight="1" x14ac:dyDescent="0.25">
      <c r="A4565" s="100"/>
      <c r="B4565" s="100"/>
      <c r="C4565" s="100"/>
      <c r="D4565" s="105" t="str">
        <f>IF(OR(Historique!$B4565="",Historique!$C4565=""),"",IF(IFERROR(COUNTIF(INDEX(Données!$E$2:$Z$100,0,MATCH(Historique!$B4565,Données!$E$1:$Z$1,0)),Historique!$C4565),0)&gt;0,"OK","⚠ ERREUR"))</f>
        <v/>
      </c>
      <c r="F4565" s="148" t="b">
        <v>0</v>
      </c>
      <c r="J4565" s="2" t="str">
        <f>IF(B4565="","",_xlfn.XLOOKUP(B4565,Données!$P$2:$P$11,Données!$Q$2:$Q$11,""))</f>
        <v/>
      </c>
    </row>
    <row r="4566" spans="1:10" ht="24.75" customHeight="1" x14ac:dyDescent="0.25">
      <c r="A4566" s="100"/>
      <c r="B4566" s="100"/>
      <c r="C4566" s="100"/>
      <c r="D4566" s="105" t="str">
        <f>IF(OR(Historique!$B4566="",Historique!$C4566=""),"",IF(IFERROR(COUNTIF(INDEX(Données!$E$2:$Z$100,0,MATCH(Historique!$B4566,Données!$E$1:$Z$1,0)),Historique!$C4566),0)&gt;0,"OK","⚠ ERREUR"))</f>
        <v/>
      </c>
      <c r="F4566" s="148" t="b">
        <v>0</v>
      </c>
      <c r="J4566" s="2" t="str">
        <f>IF(B4566="","",_xlfn.XLOOKUP(B4566,Données!$P$2:$P$11,Données!$Q$2:$Q$11,""))</f>
        <v/>
      </c>
    </row>
    <row r="4567" spans="1:10" ht="24.75" customHeight="1" x14ac:dyDescent="0.25">
      <c r="A4567" s="100"/>
      <c r="B4567" s="100"/>
      <c r="C4567" s="100"/>
      <c r="D4567" s="105" t="str">
        <f>IF(OR(Historique!$B4567="",Historique!$C4567=""),"",IF(IFERROR(COUNTIF(INDEX(Données!$E$2:$Z$100,0,MATCH(Historique!$B4567,Données!$E$1:$Z$1,0)),Historique!$C4567),0)&gt;0,"OK","⚠ ERREUR"))</f>
        <v/>
      </c>
      <c r="F4567" s="148" t="b">
        <v>0</v>
      </c>
      <c r="J4567" s="2" t="str">
        <f>IF(B4567="","",_xlfn.XLOOKUP(B4567,Données!$P$2:$P$11,Données!$Q$2:$Q$11,""))</f>
        <v/>
      </c>
    </row>
    <row r="4568" spans="1:10" ht="24.75" customHeight="1" x14ac:dyDescent="0.25">
      <c r="A4568" s="100"/>
      <c r="B4568" s="100"/>
      <c r="C4568" s="100"/>
      <c r="D4568" s="105" t="str">
        <f>IF(OR(Historique!$B4568="",Historique!$C4568=""),"",IF(IFERROR(COUNTIF(INDEX(Données!$E$2:$Z$100,0,MATCH(Historique!$B4568,Données!$E$1:$Z$1,0)),Historique!$C4568),0)&gt;0,"OK","⚠ ERREUR"))</f>
        <v/>
      </c>
      <c r="F4568" s="148" t="b">
        <v>0</v>
      </c>
      <c r="J4568" s="2" t="str">
        <f>IF(B4568="","",_xlfn.XLOOKUP(B4568,Données!$P$2:$P$11,Données!$Q$2:$Q$11,""))</f>
        <v/>
      </c>
    </row>
    <row r="4569" spans="1:10" ht="24.75" customHeight="1" x14ac:dyDescent="0.25">
      <c r="A4569" s="100"/>
      <c r="B4569" s="100"/>
      <c r="C4569" s="100"/>
      <c r="D4569" s="105" t="str">
        <f>IF(OR(Historique!$B4569="",Historique!$C4569=""),"",IF(IFERROR(COUNTIF(INDEX(Données!$E$2:$Z$100,0,MATCH(Historique!$B4569,Données!$E$1:$Z$1,0)),Historique!$C4569),0)&gt;0,"OK","⚠ ERREUR"))</f>
        <v/>
      </c>
      <c r="F4569" s="148" t="b">
        <v>0</v>
      </c>
      <c r="J4569" s="2" t="str">
        <f>IF(B4569="","",_xlfn.XLOOKUP(B4569,Données!$P$2:$P$11,Données!$Q$2:$Q$11,""))</f>
        <v/>
      </c>
    </row>
    <row r="4570" spans="1:10" ht="24.75" customHeight="1" x14ac:dyDescent="0.25">
      <c r="A4570" s="100"/>
      <c r="B4570" s="100"/>
      <c r="C4570" s="100"/>
      <c r="D4570" s="105" t="str">
        <f>IF(OR(Historique!$B4570="",Historique!$C4570=""),"",IF(IFERROR(COUNTIF(INDEX(Données!$E$2:$Z$100,0,MATCH(Historique!$B4570,Données!$E$1:$Z$1,0)),Historique!$C4570),0)&gt;0,"OK","⚠ ERREUR"))</f>
        <v/>
      </c>
      <c r="F4570" s="148" t="b">
        <v>0</v>
      </c>
      <c r="J4570" s="2" t="str">
        <f>IF(B4570="","",_xlfn.XLOOKUP(B4570,Données!$P$2:$P$11,Données!$Q$2:$Q$11,""))</f>
        <v/>
      </c>
    </row>
    <row r="4571" spans="1:10" ht="24.75" customHeight="1" x14ac:dyDescent="0.25">
      <c r="A4571" s="100"/>
      <c r="B4571" s="100"/>
      <c r="C4571" s="100"/>
      <c r="D4571" s="105" t="str">
        <f>IF(OR(Historique!$B4571="",Historique!$C4571=""),"",IF(IFERROR(COUNTIF(INDEX(Données!$E$2:$Z$100,0,MATCH(Historique!$B4571,Données!$E$1:$Z$1,0)),Historique!$C4571),0)&gt;0,"OK","⚠ ERREUR"))</f>
        <v/>
      </c>
      <c r="F4571" s="148" t="b">
        <v>0</v>
      </c>
      <c r="J4571" s="2" t="str">
        <f>IF(B4571="","",_xlfn.XLOOKUP(B4571,Données!$P$2:$P$11,Données!$Q$2:$Q$11,""))</f>
        <v/>
      </c>
    </row>
    <row r="4572" spans="1:10" ht="24.75" customHeight="1" x14ac:dyDescent="0.25">
      <c r="A4572" s="100"/>
      <c r="B4572" s="100"/>
      <c r="C4572" s="100"/>
      <c r="D4572" s="105" t="str">
        <f>IF(OR(Historique!$B4572="",Historique!$C4572=""),"",IF(IFERROR(COUNTIF(INDEX(Données!$E$2:$Z$100,0,MATCH(Historique!$B4572,Données!$E$1:$Z$1,0)),Historique!$C4572),0)&gt;0,"OK","⚠ ERREUR"))</f>
        <v/>
      </c>
      <c r="F4572" s="148" t="b">
        <v>0</v>
      </c>
      <c r="J4572" s="2" t="str">
        <f>IF(B4572="","",_xlfn.XLOOKUP(B4572,Données!$P$2:$P$11,Données!$Q$2:$Q$11,""))</f>
        <v/>
      </c>
    </row>
    <row r="4573" spans="1:10" ht="24.75" customHeight="1" x14ac:dyDescent="0.25">
      <c r="A4573" s="100"/>
      <c r="B4573" s="100"/>
      <c r="C4573" s="100"/>
      <c r="D4573" s="105" t="str">
        <f>IF(OR(Historique!$B4573="",Historique!$C4573=""),"",IF(IFERROR(COUNTIF(INDEX(Données!$E$2:$Z$100,0,MATCH(Historique!$B4573,Données!$E$1:$Z$1,0)),Historique!$C4573),0)&gt;0,"OK","⚠ ERREUR"))</f>
        <v/>
      </c>
      <c r="F4573" s="148" t="b">
        <v>0</v>
      </c>
      <c r="J4573" s="2" t="str">
        <f>IF(B4573="","",_xlfn.XLOOKUP(B4573,Données!$P$2:$P$11,Données!$Q$2:$Q$11,""))</f>
        <v/>
      </c>
    </row>
    <row r="4574" spans="1:10" ht="24.75" customHeight="1" x14ac:dyDescent="0.25">
      <c r="A4574" s="100"/>
      <c r="B4574" s="100"/>
      <c r="C4574" s="100"/>
      <c r="D4574" s="105" t="str">
        <f>IF(OR(Historique!$B4574="",Historique!$C4574=""),"",IF(IFERROR(COUNTIF(INDEX(Données!$E$2:$Z$100,0,MATCH(Historique!$B4574,Données!$E$1:$Z$1,0)),Historique!$C4574),0)&gt;0,"OK","⚠ ERREUR"))</f>
        <v/>
      </c>
      <c r="F4574" s="148" t="b">
        <v>0</v>
      </c>
      <c r="J4574" s="2" t="str">
        <f>IF(B4574="","",_xlfn.XLOOKUP(B4574,Données!$P$2:$P$11,Données!$Q$2:$Q$11,""))</f>
        <v/>
      </c>
    </row>
    <row r="4575" spans="1:10" ht="24.75" customHeight="1" x14ac:dyDescent="0.25">
      <c r="A4575" s="100"/>
      <c r="B4575" s="100"/>
      <c r="C4575" s="100"/>
      <c r="D4575" s="105" t="str">
        <f>IF(OR(Historique!$B4575="",Historique!$C4575=""),"",IF(IFERROR(COUNTIF(INDEX(Données!$E$2:$Z$100,0,MATCH(Historique!$B4575,Données!$E$1:$Z$1,0)),Historique!$C4575),0)&gt;0,"OK","⚠ ERREUR"))</f>
        <v/>
      </c>
      <c r="F4575" s="148" t="b">
        <v>0</v>
      </c>
      <c r="J4575" s="2" t="str">
        <f>IF(B4575="","",_xlfn.XLOOKUP(B4575,Données!$P$2:$P$11,Données!$Q$2:$Q$11,""))</f>
        <v/>
      </c>
    </row>
    <row r="4576" spans="1:10" ht="24.75" customHeight="1" x14ac:dyDescent="0.25">
      <c r="A4576" s="100"/>
      <c r="B4576" s="100"/>
      <c r="C4576" s="100"/>
      <c r="D4576" s="105" t="str">
        <f>IF(OR(Historique!$B4576="",Historique!$C4576=""),"",IF(IFERROR(COUNTIF(INDEX(Données!$E$2:$Z$100,0,MATCH(Historique!$B4576,Données!$E$1:$Z$1,0)),Historique!$C4576),0)&gt;0,"OK","⚠ ERREUR"))</f>
        <v/>
      </c>
      <c r="F4576" s="148" t="b">
        <v>0</v>
      </c>
      <c r="J4576" s="2" t="str">
        <f>IF(B4576="","",_xlfn.XLOOKUP(B4576,Données!$P$2:$P$11,Données!$Q$2:$Q$11,""))</f>
        <v/>
      </c>
    </row>
    <row r="4577" spans="1:10" ht="24.75" customHeight="1" x14ac:dyDescent="0.25">
      <c r="A4577" s="100"/>
      <c r="B4577" s="100"/>
      <c r="C4577" s="100"/>
      <c r="D4577" s="105" t="str">
        <f>IF(OR(Historique!$B4577="",Historique!$C4577=""),"",IF(IFERROR(COUNTIF(INDEX(Données!$E$2:$Z$100,0,MATCH(Historique!$B4577,Données!$E$1:$Z$1,0)),Historique!$C4577),0)&gt;0,"OK","⚠ ERREUR"))</f>
        <v/>
      </c>
      <c r="F4577" s="148" t="b">
        <v>0</v>
      </c>
      <c r="J4577" s="2" t="str">
        <f>IF(B4577="","",_xlfn.XLOOKUP(B4577,Données!$P$2:$P$11,Données!$Q$2:$Q$11,""))</f>
        <v/>
      </c>
    </row>
    <row r="4578" spans="1:10" ht="24.75" customHeight="1" x14ac:dyDescent="0.25">
      <c r="A4578" s="100"/>
      <c r="B4578" s="100"/>
      <c r="C4578" s="100"/>
      <c r="D4578" s="105" t="str">
        <f>IF(OR(Historique!$B4578="",Historique!$C4578=""),"",IF(IFERROR(COUNTIF(INDEX(Données!$E$2:$Z$100,0,MATCH(Historique!$B4578,Données!$E$1:$Z$1,0)),Historique!$C4578),0)&gt;0,"OK","⚠ ERREUR"))</f>
        <v/>
      </c>
      <c r="F4578" s="148" t="b">
        <v>0</v>
      </c>
      <c r="J4578" s="2" t="str">
        <f>IF(B4578="","",_xlfn.XLOOKUP(B4578,Données!$P$2:$P$11,Données!$Q$2:$Q$11,""))</f>
        <v/>
      </c>
    </row>
    <row r="4579" spans="1:10" ht="24.75" customHeight="1" x14ac:dyDescent="0.25">
      <c r="A4579" s="100"/>
      <c r="B4579" s="100"/>
      <c r="C4579" s="100"/>
      <c r="D4579" s="105" t="str">
        <f>IF(OR(Historique!$B4579="",Historique!$C4579=""),"",IF(IFERROR(COUNTIF(INDEX(Données!$E$2:$Z$100,0,MATCH(Historique!$B4579,Données!$E$1:$Z$1,0)),Historique!$C4579),0)&gt;0,"OK","⚠ ERREUR"))</f>
        <v/>
      </c>
      <c r="F4579" s="148" t="b">
        <v>0</v>
      </c>
      <c r="J4579" s="2" t="str">
        <f>IF(B4579="","",_xlfn.XLOOKUP(B4579,Données!$P$2:$P$11,Données!$Q$2:$Q$11,""))</f>
        <v/>
      </c>
    </row>
    <row r="4580" spans="1:10" ht="24.75" customHeight="1" x14ac:dyDescent="0.25">
      <c r="A4580" s="100"/>
      <c r="B4580" s="100"/>
      <c r="C4580" s="100"/>
      <c r="D4580" s="105" t="str">
        <f>IF(OR(Historique!$B4580="",Historique!$C4580=""),"",IF(IFERROR(COUNTIF(INDEX(Données!$E$2:$Z$100,0,MATCH(Historique!$B4580,Données!$E$1:$Z$1,0)),Historique!$C4580),0)&gt;0,"OK","⚠ ERREUR"))</f>
        <v/>
      </c>
      <c r="F4580" s="148" t="b">
        <v>0</v>
      </c>
      <c r="J4580" s="2" t="str">
        <f>IF(B4580="","",_xlfn.XLOOKUP(B4580,Données!$P$2:$P$11,Données!$Q$2:$Q$11,""))</f>
        <v/>
      </c>
    </row>
    <row r="4581" spans="1:10" ht="24.75" customHeight="1" x14ac:dyDescent="0.25">
      <c r="A4581" s="100"/>
      <c r="B4581" s="100"/>
      <c r="C4581" s="100"/>
      <c r="D4581" s="105" t="str">
        <f>IF(OR(Historique!$B4581="",Historique!$C4581=""),"",IF(IFERROR(COUNTIF(INDEX(Données!$E$2:$Z$100,0,MATCH(Historique!$B4581,Données!$E$1:$Z$1,0)),Historique!$C4581),0)&gt;0,"OK","⚠ ERREUR"))</f>
        <v/>
      </c>
      <c r="F4581" s="148" t="b">
        <v>0</v>
      </c>
      <c r="J4581" s="2" t="str">
        <f>IF(B4581="","",_xlfn.XLOOKUP(B4581,Données!$P$2:$P$11,Données!$Q$2:$Q$11,""))</f>
        <v/>
      </c>
    </row>
    <row r="4582" spans="1:10" ht="24.75" customHeight="1" x14ac:dyDescent="0.25">
      <c r="A4582" s="100"/>
      <c r="B4582" s="100"/>
      <c r="C4582" s="100"/>
      <c r="D4582" s="105" t="str">
        <f>IF(OR(Historique!$B4582="",Historique!$C4582=""),"",IF(IFERROR(COUNTIF(INDEX(Données!$E$2:$Z$100,0,MATCH(Historique!$B4582,Données!$E$1:$Z$1,0)),Historique!$C4582),0)&gt;0,"OK","⚠ ERREUR"))</f>
        <v/>
      </c>
      <c r="F4582" s="148" t="b">
        <v>0</v>
      </c>
      <c r="J4582" s="2" t="str">
        <f>IF(B4582="","",_xlfn.XLOOKUP(B4582,Données!$P$2:$P$11,Données!$Q$2:$Q$11,""))</f>
        <v/>
      </c>
    </row>
    <row r="4583" spans="1:10" ht="24.75" customHeight="1" x14ac:dyDescent="0.25">
      <c r="A4583" s="100"/>
      <c r="B4583" s="100"/>
      <c r="C4583" s="100"/>
      <c r="D4583" s="105" t="str">
        <f>IF(OR(Historique!$B4583="",Historique!$C4583=""),"",IF(IFERROR(COUNTIF(INDEX(Données!$E$2:$Z$100,0,MATCH(Historique!$B4583,Données!$E$1:$Z$1,0)),Historique!$C4583),0)&gt;0,"OK","⚠ ERREUR"))</f>
        <v/>
      </c>
      <c r="F4583" s="148" t="b">
        <v>0</v>
      </c>
      <c r="J4583" s="2" t="str">
        <f>IF(B4583="","",_xlfn.XLOOKUP(B4583,Données!$P$2:$P$11,Données!$Q$2:$Q$11,""))</f>
        <v/>
      </c>
    </row>
    <row r="4584" spans="1:10" ht="24.75" customHeight="1" x14ac:dyDescent="0.25">
      <c r="A4584" s="100"/>
      <c r="B4584" s="100"/>
      <c r="C4584" s="100"/>
      <c r="D4584" s="105" t="str">
        <f>IF(OR(Historique!$B4584="",Historique!$C4584=""),"",IF(IFERROR(COUNTIF(INDEX(Données!$E$2:$Z$100,0,MATCH(Historique!$B4584,Données!$E$1:$Z$1,0)),Historique!$C4584),0)&gt;0,"OK","⚠ ERREUR"))</f>
        <v/>
      </c>
      <c r="F4584" s="148" t="b">
        <v>0</v>
      </c>
      <c r="J4584" s="2" t="str">
        <f>IF(B4584="","",_xlfn.XLOOKUP(B4584,Données!$P$2:$P$11,Données!$Q$2:$Q$11,""))</f>
        <v/>
      </c>
    </row>
    <row r="4585" spans="1:10" ht="24.75" customHeight="1" x14ac:dyDescent="0.25">
      <c r="A4585" s="100"/>
      <c r="B4585" s="100"/>
      <c r="C4585" s="100"/>
      <c r="D4585" s="105" t="str">
        <f>IF(OR(Historique!$B4585="",Historique!$C4585=""),"",IF(IFERROR(COUNTIF(INDEX(Données!$E$2:$Z$100,0,MATCH(Historique!$B4585,Données!$E$1:$Z$1,0)),Historique!$C4585),0)&gt;0,"OK","⚠ ERREUR"))</f>
        <v/>
      </c>
      <c r="F4585" s="148" t="b">
        <v>0</v>
      </c>
      <c r="J4585" s="2" t="str">
        <f>IF(B4585="","",_xlfn.XLOOKUP(B4585,Données!$P$2:$P$11,Données!$Q$2:$Q$11,""))</f>
        <v/>
      </c>
    </row>
    <row r="4586" spans="1:10" ht="24.75" customHeight="1" x14ac:dyDescent="0.25">
      <c r="A4586" s="100"/>
      <c r="B4586" s="100"/>
      <c r="C4586" s="100"/>
      <c r="D4586" s="105" t="str">
        <f>IF(OR(Historique!$B4586="",Historique!$C4586=""),"",IF(IFERROR(COUNTIF(INDEX(Données!$E$2:$Z$100,0,MATCH(Historique!$B4586,Données!$E$1:$Z$1,0)),Historique!$C4586),0)&gt;0,"OK","⚠ ERREUR"))</f>
        <v/>
      </c>
      <c r="F4586" s="148" t="b">
        <v>0</v>
      </c>
      <c r="J4586" s="2" t="str">
        <f>IF(B4586="","",_xlfn.XLOOKUP(B4586,Données!$P$2:$P$11,Données!$Q$2:$Q$11,""))</f>
        <v/>
      </c>
    </row>
    <row r="4587" spans="1:10" ht="24.75" customHeight="1" x14ac:dyDescent="0.25">
      <c r="A4587" s="100"/>
      <c r="B4587" s="100"/>
      <c r="C4587" s="100"/>
      <c r="D4587" s="105" t="str">
        <f>IF(OR(Historique!$B4587="",Historique!$C4587=""),"",IF(IFERROR(COUNTIF(INDEX(Données!$E$2:$Z$100,0,MATCH(Historique!$B4587,Données!$E$1:$Z$1,0)),Historique!$C4587),0)&gt;0,"OK","⚠ ERREUR"))</f>
        <v/>
      </c>
      <c r="F4587" s="148" t="b">
        <v>0</v>
      </c>
      <c r="J4587" s="2" t="str">
        <f>IF(B4587="","",_xlfn.XLOOKUP(B4587,Données!$P$2:$P$11,Données!$Q$2:$Q$11,""))</f>
        <v/>
      </c>
    </row>
    <row r="4588" spans="1:10" ht="24.75" customHeight="1" x14ac:dyDescent="0.25">
      <c r="A4588" s="100"/>
      <c r="B4588" s="100"/>
      <c r="C4588" s="100"/>
      <c r="D4588" s="105" t="str">
        <f>IF(OR(Historique!$B4588="",Historique!$C4588=""),"",IF(IFERROR(COUNTIF(INDEX(Données!$E$2:$Z$100,0,MATCH(Historique!$B4588,Données!$E$1:$Z$1,0)),Historique!$C4588),0)&gt;0,"OK","⚠ ERREUR"))</f>
        <v/>
      </c>
      <c r="F4588" s="148" t="b">
        <v>0</v>
      </c>
      <c r="J4588" s="2" t="str">
        <f>IF(B4588="","",_xlfn.XLOOKUP(B4588,Données!$P$2:$P$11,Données!$Q$2:$Q$11,""))</f>
        <v/>
      </c>
    </row>
    <row r="4589" spans="1:10" ht="24.75" customHeight="1" x14ac:dyDescent="0.25">
      <c r="A4589" s="100"/>
      <c r="B4589" s="100"/>
      <c r="C4589" s="100"/>
      <c r="D4589" s="105" t="str">
        <f>IF(OR(Historique!$B4589="",Historique!$C4589=""),"",IF(IFERROR(COUNTIF(INDEX(Données!$E$2:$Z$100,0,MATCH(Historique!$B4589,Données!$E$1:$Z$1,0)),Historique!$C4589),0)&gt;0,"OK","⚠ ERREUR"))</f>
        <v/>
      </c>
      <c r="F4589" s="148" t="b">
        <v>0</v>
      </c>
      <c r="J4589" s="2" t="str">
        <f>IF(B4589="","",_xlfn.XLOOKUP(B4589,Données!$P$2:$P$11,Données!$Q$2:$Q$11,""))</f>
        <v/>
      </c>
    </row>
    <row r="4590" spans="1:10" ht="24.75" customHeight="1" x14ac:dyDescent="0.25">
      <c r="A4590" s="100"/>
      <c r="B4590" s="100"/>
      <c r="C4590" s="100"/>
      <c r="D4590" s="105" t="str">
        <f>IF(OR(Historique!$B4590="",Historique!$C4590=""),"",IF(IFERROR(COUNTIF(INDEX(Données!$E$2:$Z$100,0,MATCH(Historique!$B4590,Données!$E$1:$Z$1,0)),Historique!$C4590),0)&gt;0,"OK","⚠ ERREUR"))</f>
        <v/>
      </c>
      <c r="F4590" s="148" t="b">
        <v>0</v>
      </c>
      <c r="J4590" s="2" t="str">
        <f>IF(B4590="","",_xlfn.XLOOKUP(B4590,Données!$P$2:$P$11,Données!$Q$2:$Q$11,""))</f>
        <v/>
      </c>
    </row>
    <row r="4591" spans="1:10" ht="24.75" customHeight="1" x14ac:dyDescent="0.25">
      <c r="A4591" s="100"/>
      <c r="B4591" s="100"/>
      <c r="C4591" s="100"/>
      <c r="D4591" s="105" t="str">
        <f>IF(OR(Historique!$B4591="",Historique!$C4591=""),"",IF(IFERROR(COUNTIF(INDEX(Données!$E$2:$Z$100,0,MATCH(Historique!$B4591,Données!$E$1:$Z$1,0)),Historique!$C4591),0)&gt;0,"OK","⚠ ERREUR"))</f>
        <v/>
      </c>
      <c r="F4591" s="148" t="b">
        <v>0</v>
      </c>
      <c r="J4591" s="2" t="str">
        <f>IF(B4591="","",_xlfn.XLOOKUP(B4591,Données!$P$2:$P$11,Données!$Q$2:$Q$11,""))</f>
        <v/>
      </c>
    </row>
    <row r="4592" spans="1:10" ht="24.75" customHeight="1" x14ac:dyDescent="0.25">
      <c r="A4592" s="100"/>
      <c r="B4592" s="100"/>
      <c r="C4592" s="100"/>
      <c r="D4592" s="105" t="str">
        <f>IF(OR(Historique!$B4592="",Historique!$C4592=""),"",IF(IFERROR(COUNTIF(INDEX(Données!$E$2:$Z$100,0,MATCH(Historique!$B4592,Données!$E$1:$Z$1,0)),Historique!$C4592),0)&gt;0,"OK","⚠ ERREUR"))</f>
        <v/>
      </c>
      <c r="F4592" s="148" t="b">
        <v>0</v>
      </c>
      <c r="J4592" s="2" t="str">
        <f>IF(B4592="","",_xlfn.XLOOKUP(B4592,Données!$P$2:$P$11,Données!$Q$2:$Q$11,""))</f>
        <v/>
      </c>
    </row>
    <row r="4593" spans="1:10" ht="24.75" customHeight="1" x14ac:dyDescent="0.25">
      <c r="A4593" s="100"/>
      <c r="B4593" s="100"/>
      <c r="C4593" s="100"/>
      <c r="D4593" s="105" t="str">
        <f>IF(OR(Historique!$B4593="",Historique!$C4593=""),"",IF(IFERROR(COUNTIF(INDEX(Données!$E$2:$Z$100,0,MATCH(Historique!$B4593,Données!$E$1:$Z$1,0)),Historique!$C4593),0)&gt;0,"OK","⚠ ERREUR"))</f>
        <v/>
      </c>
      <c r="F4593" s="148" t="b">
        <v>0</v>
      </c>
      <c r="J4593" s="2" t="str">
        <f>IF(B4593="","",_xlfn.XLOOKUP(B4593,Données!$P$2:$P$11,Données!$Q$2:$Q$11,""))</f>
        <v/>
      </c>
    </row>
    <row r="4594" spans="1:10" ht="24.75" customHeight="1" x14ac:dyDescent="0.25">
      <c r="A4594" s="100"/>
      <c r="B4594" s="100"/>
      <c r="C4594" s="100"/>
      <c r="D4594" s="105" t="str">
        <f>IF(OR(Historique!$B4594="",Historique!$C4594=""),"",IF(IFERROR(COUNTIF(INDEX(Données!$E$2:$Z$100,0,MATCH(Historique!$B4594,Données!$E$1:$Z$1,0)),Historique!$C4594),0)&gt;0,"OK","⚠ ERREUR"))</f>
        <v/>
      </c>
      <c r="F4594" s="148" t="b">
        <v>0</v>
      </c>
      <c r="J4594" s="2" t="str">
        <f>IF(B4594="","",_xlfn.XLOOKUP(B4594,Données!$P$2:$P$11,Données!$Q$2:$Q$11,""))</f>
        <v/>
      </c>
    </row>
    <row r="4595" spans="1:10" ht="24.75" customHeight="1" x14ac:dyDescent="0.25">
      <c r="A4595" s="100"/>
      <c r="B4595" s="100"/>
      <c r="C4595" s="100"/>
      <c r="D4595" s="105" t="str">
        <f>IF(OR(Historique!$B4595="",Historique!$C4595=""),"",IF(IFERROR(COUNTIF(INDEX(Données!$E$2:$Z$100,0,MATCH(Historique!$B4595,Données!$E$1:$Z$1,0)),Historique!$C4595),0)&gt;0,"OK","⚠ ERREUR"))</f>
        <v/>
      </c>
      <c r="F4595" s="148" t="b">
        <v>0</v>
      </c>
      <c r="J4595" s="2" t="str">
        <f>IF(B4595="","",_xlfn.XLOOKUP(B4595,Données!$P$2:$P$11,Données!$Q$2:$Q$11,""))</f>
        <v/>
      </c>
    </row>
    <row r="4596" spans="1:10" ht="24.75" customHeight="1" x14ac:dyDescent="0.25">
      <c r="A4596" s="100"/>
      <c r="B4596" s="100"/>
      <c r="C4596" s="100"/>
      <c r="D4596" s="105" t="str">
        <f>IF(OR(Historique!$B4596="",Historique!$C4596=""),"",IF(IFERROR(COUNTIF(INDEX(Données!$E$2:$Z$100,0,MATCH(Historique!$B4596,Données!$E$1:$Z$1,0)),Historique!$C4596),0)&gt;0,"OK","⚠ ERREUR"))</f>
        <v/>
      </c>
      <c r="F4596" s="148" t="b">
        <v>0</v>
      </c>
      <c r="J4596" s="2" t="str">
        <f>IF(B4596="","",_xlfn.XLOOKUP(B4596,Données!$P$2:$P$11,Données!$Q$2:$Q$11,""))</f>
        <v/>
      </c>
    </row>
    <row r="4597" spans="1:10" ht="24.75" customHeight="1" x14ac:dyDescent="0.25">
      <c r="A4597" s="100"/>
      <c r="B4597" s="100"/>
      <c r="C4597" s="100"/>
      <c r="D4597" s="105" t="str">
        <f>IF(OR(Historique!$B4597="",Historique!$C4597=""),"",IF(IFERROR(COUNTIF(INDEX(Données!$E$2:$Z$100,0,MATCH(Historique!$B4597,Données!$E$1:$Z$1,0)),Historique!$C4597),0)&gt;0,"OK","⚠ ERREUR"))</f>
        <v/>
      </c>
      <c r="F4597" s="148" t="b">
        <v>0</v>
      </c>
      <c r="J4597" s="2" t="str">
        <f>IF(B4597="","",_xlfn.XLOOKUP(B4597,Données!$P$2:$P$11,Données!$Q$2:$Q$11,""))</f>
        <v/>
      </c>
    </row>
    <row r="4598" spans="1:10" ht="24.75" customHeight="1" x14ac:dyDescent="0.25">
      <c r="A4598" s="100"/>
      <c r="B4598" s="100"/>
      <c r="C4598" s="100"/>
      <c r="D4598" s="105" t="str">
        <f>IF(OR(Historique!$B4598="",Historique!$C4598=""),"",IF(IFERROR(COUNTIF(INDEX(Données!$E$2:$Z$100,0,MATCH(Historique!$B4598,Données!$E$1:$Z$1,0)),Historique!$C4598),0)&gt;0,"OK","⚠ ERREUR"))</f>
        <v/>
      </c>
      <c r="F4598" s="148" t="b">
        <v>0</v>
      </c>
      <c r="J4598" s="2" t="str">
        <f>IF(B4598="","",_xlfn.XLOOKUP(B4598,Données!$P$2:$P$11,Données!$Q$2:$Q$11,""))</f>
        <v/>
      </c>
    </row>
    <row r="4599" spans="1:10" ht="24.75" customHeight="1" x14ac:dyDescent="0.25">
      <c r="A4599" s="100"/>
      <c r="B4599" s="100"/>
      <c r="C4599" s="100"/>
      <c r="D4599" s="105" t="str">
        <f>IF(OR(Historique!$B4599="",Historique!$C4599=""),"",IF(IFERROR(COUNTIF(INDEX(Données!$E$2:$Z$100,0,MATCH(Historique!$B4599,Données!$E$1:$Z$1,0)),Historique!$C4599),0)&gt;0,"OK","⚠ ERREUR"))</f>
        <v/>
      </c>
      <c r="F4599" s="148" t="b">
        <v>0</v>
      </c>
      <c r="J4599" s="2" t="str">
        <f>IF(B4599="","",_xlfn.XLOOKUP(B4599,Données!$P$2:$P$11,Données!$Q$2:$Q$11,""))</f>
        <v/>
      </c>
    </row>
    <row r="4600" spans="1:10" ht="24.75" customHeight="1" x14ac:dyDescent="0.25">
      <c r="A4600" s="100"/>
      <c r="B4600" s="100"/>
      <c r="C4600" s="100"/>
      <c r="D4600" s="105" t="str">
        <f>IF(OR(Historique!$B4600="",Historique!$C4600=""),"",IF(IFERROR(COUNTIF(INDEX(Données!$E$2:$Z$100,0,MATCH(Historique!$B4600,Données!$E$1:$Z$1,0)),Historique!$C4600),0)&gt;0,"OK","⚠ ERREUR"))</f>
        <v/>
      </c>
      <c r="F4600" s="148" t="b">
        <v>0</v>
      </c>
      <c r="J4600" s="2" t="str">
        <f>IF(B4600="","",_xlfn.XLOOKUP(B4600,Données!$P$2:$P$11,Données!$Q$2:$Q$11,""))</f>
        <v/>
      </c>
    </row>
    <row r="4601" spans="1:10" ht="24.75" customHeight="1" x14ac:dyDescent="0.25">
      <c r="A4601" s="100"/>
      <c r="B4601" s="100"/>
      <c r="C4601" s="100"/>
      <c r="D4601" s="105" t="str">
        <f>IF(OR(Historique!$B4601="",Historique!$C4601=""),"",IF(IFERROR(COUNTIF(INDEX(Données!$E$2:$Z$100,0,MATCH(Historique!$B4601,Données!$E$1:$Z$1,0)),Historique!$C4601),0)&gt;0,"OK","⚠ ERREUR"))</f>
        <v/>
      </c>
      <c r="F4601" s="148" t="b">
        <v>0</v>
      </c>
      <c r="J4601" s="2" t="str">
        <f>IF(B4601="","",_xlfn.XLOOKUP(B4601,Données!$P$2:$P$11,Données!$Q$2:$Q$11,""))</f>
        <v/>
      </c>
    </row>
    <row r="4602" spans="1:10" ht="24.75" customHeight="1" x14ac:dyDescent="0.25">
      <c r="A4602" s="100"/>
      <c r="B4602" s="100"/>
      <c r="C4602" s="100"/>
      <c r="D4602" s="105" t="str">
        <f>IF(OR(Historique!$B4602="",Historique!$C4602=""),"",IF(IFERROR(COUNTIF(INDEX(Données!$E$2:$Z$100,0,MATCH(Historique!$B4602,Données!$E$1:$Z$1,0)),Historique!$C4602),0)&gt;0,"OK","⚠ ERREUR"))</f>
        <v/>
      </c>
      <c r="F4602" s="148" t="b">
        <v>0</v>
      </c>
      <c r="J4602" s="2" t="str">
        <f>IF(B4602="","",_xlfn.XLOOKUP(B4602,Données!$P$2:$P$11,Données!$Q$2:$Q$11,""))</f>
        <v/>
      </c>
    </row>
    <row r="4603" spans="1:10" ht="24.75" customHeight="1" x14ac:dyDescent="0.25">
      <c r="A4603" s="100"/>
      <c r="B4603" s="100"/>
      <c r="C4603" s="100"/>
      <c r="D4603" s="105" t="str">
        <f>IF(OR(Historique!$B4603="",Historique!$C4603=""),"",IF(IFERROR(COUNTIF(INDEX(Données!$E$2:$Z$100,0,MATCH(Historique!$B4603,Données!$E$1:$Z$1,0)),Historique!$C4603),0)&gt;0,"OK","⚠ ERREUR"))</f>
        <v/>
      </c>
      <c r="F4603" s="148" t="b">
        <v>0</v>
      </c>
      <c r="J4603" s="2" t="str">
        <f>IF(B4603="","",_xlfn.XLOOKUP(B4603,Données!$P$2:$P$11,Données!$Q$2:$Q$11,""))</f>
        <v/>
      </c>
    </row>
    <row r="4604" spans="1:10" ht="24.75" customHeight="1" x14ac:dyDescent="0.25">
      <c r="A4604" s="100"/>
      <c r="B4604" s="100"/>
      <c r="C4604" s="100"/>
      <c r="D4604" s="105" t="str">
        <f>IF(OR(Historique!$B4604="",Historique!$C4604=""),"",IF(IFERROR(COUNTIF(INDEX(Données!$E$2:$Z$100,0,MATCH(Historique!$B4604,Données!$E$1:$Z$1,0)),Historique!$C4604),0)&gt;0,"OK","⚠ ERREUR"))</f>
        <v/>
      </c>
      <c r="F4604" s="148" t="b">
        <v>0</v>
      </c>
      <c r="J4604" s="2" t="str">
        <f>IF(B4604="","",_xlfn.XLOOKUP(B4604,Données!$P$2:$P$11,Données!$Q$2:$Q$11,""))</f>
        <v/>
      </c>
    </row>
    <row r="4605" spans="1:10" ht="24.75" customHeight="1" x14ac:dyDescent="0.25">
      <c r="A4605" s="100"/>
      <c r="B4605" s="100"/>
      <c r="C4605" s="100"/>
      <c r="D4605" s="105" t="str">
        <f>IF(OR(Historique!$B4605="",Historique!$C4605=""),"",IF(IFERROR(COUNTIF(INDEX(Données!$E$2:$Z$100,0,MATCH(Historique!$B4605,Données!$E$1:$Z$1,0)),Historique!$C4605),0)&gt;0,"OK","⚠ ERREUR"))</f>
        <v/>
      </c>
      <c r="F4605" s="148" t="b">
        <v>0</v>
      </c>
      <c r="J4605" s="2" t="str">
        <f>IF(B4605="","",_xlfn.XLOOKUP(B4605,Données!$P$2:$P$11,Données!$Q$2:$Q$11,""))</f>
        <v/>
      </c>
    </row>
    <row r="4606" spans="1:10" ht="24.75" customHeight="1" x14ac:dyDescent="0.25">
      <c r="A4606" s="100"/>
      <c r="B4606" s="100"/>
      <c r="C4606" s="100"/>
      <c r="D4606" s="105" t="str">
        <f>IF(OR(Historique!$B4606="",Historique!$C4606=""),"",IF(IFERROR(COUNTIF(INDEX(Données!$E$2:$Z$100,0,MATCH(Historique!$B4606,Données!$E$1:$Z$1,0)),Historique!$C4606),0)&gt;0,"OK","⚠ ERREUR"))</f>
        <v/>
      </c>
      <c r="F4606" s="148" t="b">
        <v>0</v>
      </c>
      <c r="J4606" s="2" t="str">
        <f>IF(B4606="","",_xlfn.XLOOKUP(B4606,Données!$P$2:$P$11,Données!$Q$2:$Q$11,""))</f>
        <v/>
      </c>
    </row>
    <row r="4607" spans="1:10" ht="24.75" customHeight="1" x14ac:dyDescent="0.25">
      <c r="A4607" s="100"/>
      <c r="B4607" s="100"/>
      <c r="C4607" s="100"/>
      <c r="D4607" s="105" t="str">
        <f>IF(OR(Historique!$B4607="",Historique!$C4607=""),"",IF(IFERROR(COUNTIF(INDEX(Données!$E$2:$Z$100,0,MATCH(Historique!$B4607,Données!$E$1:$Z$1,0)),Historique!$C4607),0)&gt;0,"OK","⚠ ERREUR"))</f>
        <v/>
      </c>
      <c r="F4607" s="148" t="b">
        <v>0</v>
      </c>
      <c r="J4607" s="2" t="str">
        <f>IF(B4607="","",_xlfn.XLOOKUP(B4607,Données!$P$2:$P$11,Données!$Q$2:$Q$11,""))</f>
        <v/>
      </c>
    </row>
    <row r="4608" spans="1:10" ht="24.75" customHeight="1" x14ac:dyDescent="0.25">
      <c r="A4608" s="100"/>
      <c r="B4608" s="100"/>
      <c r="C4608" s="100"/>
      <c r="D4608" s="105" t="str">
        <f>IF(OR(Historique!$B4608="",Historique!$C4608=""),"",IF(IFERROR(COUNTIF(INDEX(Données!$E$2:$Z$100,0,MATCH(Historique!$B4608,Données!$E$1:$Z$1,0)),Historique!$C4608),0)&gt;0,"OK","⚠ ERREUR"))</f>
        <v/>
      </c>
      <c r="F4608" s="148" t="b">
        <v>0</v>
      </c>
      <c r="J4608" s="2" t="str">
        <f>IF(B4608="","",_xlfn.XLOOKUP(B4608,Données!$P$2:$P$11,Données!$Q$2:$Q$11,""))</f>
        <v/>
      </c>
    </row>
    <row r="4609" spans="1:10" ht="24.75" customHeight="1" x14ac:dyDescent="0.25">
      <c r="A4609" s="100"/>
      <c r="B4609" s="100"/>
      <c r="C4609" s="100"/>
      <c r="D4609" s="105" t="str">
        <f>IF(OR(Historique!$B4609="",Historique!$C4609=""),"",IF(IFERROR(COUNTIF(INDEX(Données!$E$2:$Z$100,0,MATCH(Historique!$B4609,Données!$E$1:$Z$1,0)),Historique!$C4609),0)&gt;0,"OK","⚠ ERREUR"))</f>
        <v/>
      </c>
      <c r="F4609" s="148" t="b">
        <v>0</v>
      </c>
      <c r="J4609" s="2" t="str">
        <f>IF(B4609="","",_xlfn.XLOOKUP(B4609,Données!$P$2:$P$11,Données!$Q$2:$Q$11,""))</f>
        <v/>
      </c>
    </row>
    <row r="4610" spans="1:10" ht="24.75" customHeight="1" x14ac:dyDescent="0.25">
      <c r="A4610" s="100"/>
      <c r="B4610" s="100"/>
      <c r="C4610" s="100"/>
      <c r="D4610" s="105" t="str">
        <f>IF(OR(Historique!$B4610="",Historique!$C4610=""),"",IF(IFERROR(COUNTIF(INDEX(Données!$E$2:$Z$100,0,MATCH(Historique!$B4610,Données!$E$1:$Z$1,0)),Historique!$C4610),0)&gt;0,"OK","⚠ ERREUR"))</f>
        <v/>
      </c>
      <c r="F4610" s="148" t="b">
        <v>0</v>
      </c>
      <c r="J4610" s="2" t="str">
        <f>IF(B4610="","",_xlfn.XLOOKUP(B4610,Données!$P$2:$P$11,Données!$Q$2:$Q$11,""))</f>
        <v/>
      </c>
    </row>
    <row r="4611" spans="1:10" ht="24.75" customHeight="1" x14ac:dyDescent="0.25">
      <c r="A4611" s="100"/>
      <c r="B4611" s="100"/>
      <c r="C4611" s="100"/>
      <c r="D4611" s="105" t="str">
        <f>IF(OR(Historique!$B4611="",Historique!$C4611=""),"",IF(IFERROR(COUNTIF(INDEX(Données!$E$2:$Z$100,0,MATCH(Historique!$B4611,Données!$E$1:$Z$1,0)),Historique!$C4611),0)&gt;0,"OK","⚠ ERREUR"))</f>
        <v/>
      </c>
      <c r="F4611" s="148" t="b">
        <v>0</v>
      </c>
      <c r="J4611" s="2" t="str">
        <f>IF(B4611="","",_xlfn.XLOOKUP(B4611,Données!$P$2:$P$11,Données!$Q$2:$Q$11,""))</f>
        <v/>
      </c>
    </row>
    <row r="4612" spans="1:10" ht="24.75" customHeight="1" x14ac:dyDescent="0.25">
      <c r="A4612" s="100"/>
      <c r="B4612" s="100"/>
      <c r="C4612" s="100"/>
      <c r="D4612" s="105" t="str">
        <f>IF(OR(Historique!$B4612="",Historique!$C4612=""),"",IF(IFERROR(COUNTIF(INDEX(Données!$E$2:$Z$100,0,MATCH(Historique!$B4612,Données!$E$1:$Z$1,0)),Historique!$C4612),0)&gt;0,"OK","⚠ ERREUR"))</f>
        <v/>
      </c>
      <c r="F4612" s="148" t="b">
        <v>0</v>
      </c>
      <c r="J4612" s="2" t="str">
        <f>IF(B4612="","",_xlfn.XLOOKUP(B4612,Données!$P$2:$P$11,Données!$Q$2:$Q$11,""))</f>
        <v/>
      </c>
    </row>
    <row r="4613" spans="1:10" ht="24.75" customHeight="1" x14ac:dyDescent="0.25">
      <c r="A4613" s="100"/>
      <c r="B4613" s="100"/>
      <c r="C4613" s="100"/>
      <c r="D4613" s="105" t="str">
        <f>IF(OR(Historique!$B4613="",Historique!$C4613=""),"",IF(IFERROR(COUNTIF(INDEX(Données!$E$2:$Z$100,0,MATCH(Historique!$B4613,Données!$E$1:$Z$1,0)),Historique!$C4613),0)&gt;0,"OK","⚠ ERREUR"))</f>
        <v/>
      </c>
      <c r="F4613" s="148" t="b">
        <v>0</v>
      </c>
      <c r="J4613" s="2" t="str">
        <f>IF(B4613="","",_xlfn.XLOOKUP(B4613,Données!$P$2:$P$11,Données!$Q$2:$Q$11,""))</f>
        <v/>
      </c>
    </row>
    <row r="4614" spans="1:10" ht="24.75" customHeight="1" x14ac:dyDescent="0.25">
      <c r="A4614" s="100"/>
      <c r="B4614" s="100"/>
      <c r="C4614" s="100"/>
      <c r="D4614" s="105" t="str">
        <f>IF(OR(Historique!$B4614="",Historique!$C4614=""),"",IF(IFERROR(COUNTIF(INDEX(Données!$E$2:$Z$100,0,MATCH(Historique!$B4614,Données!$E$1:$Z$1,0)),Historique!$C4614),0)&gt;0,"OK","⚠ ERREUR"))</f>
        <v/>
      </c>
      <c r="F4614" s="148" t="b">
        <v>0</v>
      </c>
      <c r="J4614" s="2" t="str">
        <f>IF(B4614="","",_xlfn.XLOOKUP(B4614,Données!$P$2:$P$11,Données!$Q$2:$Q$11,""))</f>
        <v/>
      </c>
    </row>
    <row r="4615" spans="1:10" ht="24.75" customHeight="1" x14ac:dyDescent="0.25">
      <c r="A4615" s="100"/>
      <c r="B4615" s="100"/>
      <c r="C4615" s="100"/>
      <c r="D4615" s="105" t="str">
        <f>IF(OR(Historique!$B4615="",Historique!$C4615=""),"",IF(IFERROR(COUNTIF(INDEX(Données!$E$2:$Z$100,0,MATCH(Historique!$B4615,Données!$E$1:$Z$1,0)),Historique!$C4615),0)&gt;0,"OK","⚠ ERREUR"))</f>
        <v/>
      </c>
      <c r="F4615" s="148" t="b">
        <v>0</v>
      </c>
      <c r="J4615" s="2" t="str">
        <f>IF(B4615="","",_xlfn.XLOOKUP(B4615,Données!$P$2:$P$11,Données!$Q$2:$Q$11,""))</f>
        <v/>
      </c>
    </row>
    <row r="4616" spans="1:10" ht="24.75" customHeight="1" x14ac:dyDescent="0.25">
      <c r="A4616" s="100"/>
      <c r="B4616" s="100"/>
      <c r="C4616" s="100"/>
      <c r="D4616" s="105" t="str">
        <f>IF(OR(Historique!$B4616="",Historique!$C4616=""),"",IF(IFERROR(COUNTIF(INDEX(Données!$E$2:$Z$100,0,MATCH(Historique!$B4616,Données!$E$1:$Z$1,0)),Historique!$C4616),0)&gt;0,"OK","⚠ ERREUR"))</f>
        <v/>
      </c>
      <c r="F4616" s="148" t="b">
        <v>0</v>
      </c>
      <c r="J4616" s="2" t="str">
        <f>IF(B4616="","",_xlfn.XLOOKUP(B4616,Données!$P$2:$P$11,Données!$Q$2:$Q$11,""))</f>
        <v/>
      </c>
    </row>
    <row r="4617" spans="1:10" ht="24.75" customHeight="1" x14ac:dyDescent="0.25">
      <c r="A4617" s="100"/>
      <c r="B4617" s="100"/>
      <c r="C4617" s="100"/>
      <c r="D4617" s="105" t="str">
        <f>IF(OR(Historique!$B4617="",Historique!$C4617=""),"",IF(IFERROR(COUNTIF(INDEX(Données!$E$2:$Z$100,0,MATCH(Historique!$B4617,Données!$E$1:$Z$1,0)),Historique!$C4617),0)&gt;0,"OK","⚠ ERREUR"))</f>
        <v/>
      </c>
      <c r="F4617" s="148" t="b">
        <v>0</v>
      </c>
      <c r="J4617" s="2" t="str">
        <f>IF(B4617="","",_xlfn.XLOOKUP(B4617,Données!$P$2:$P$11,Données!$Q$2:$Q$11,""))</f>
        <v/>
      </c>
    </row>
    <row r="4618" spans="1:10" ht="24.75" customHeight="1" x14ac:dyDescent="0.25">
      <c r="A4618" s="100"/>
      <c r="B4618" s="100"/>
      <c r="C4618" s="100"/>
      <c r="D4618" s="105" t="str">
        <f>IF(OR(Historique!$B4618="",Historique!$C4618=""),"",IF(IFERROR(COUNTIF(INDEX(Données!$E$2:$Z$100,0,MATCH(Historique!$B4618,Données!$E$1:$Z$1,0)),Historique!$C4618),0)&gt;0,"OK","⚠ ERREUR"))</f>
        <v/>
      </c>
      <c r="F4618" s="148" t="b">
        <v>0</v>
      </c>
      <c r="J4618" s="2" t="str">
        <f>IF(B4618="","",_xlfn.XLOOKUP(B4618,Données!$P$2:$P$11,Données!$Q$2:$Q$11,""))</f>
        <v/>
      </c>
    </row>
    <row r="4619" spans="1:10" ht="24.75" customHeight="1" x14ac:dyDescent="0.25">
      <c r="A4619" s="100"/>
      <c r="B4619" s="100"/>
      <c r="C4619" s="100"/>
      <c r="D4619" s="105" t="str">
        <f>IF(OR(Historique!$B4619="",Historique!$C4619=""),"",IF(IFERROR(COUNTIF(INDEX(Données!$E$2:$Z$100,0,MATCH(Historique!$B4619,Données!$E$1:$Z$1,0)),Historique!$C4619),0)&gt;0,"OK","⚠ ERREUR"))</f>
        <v/>
      </c>
      <c r="F4619" s="148" t="b">
        <v>0</v>
      </c>
      <c r="J4619" s="2" t="str">
        <f>IF(B4619="","",_xlfn.XLOOKUP(B4619,Données!$P$2:$P$11,Données!$Q$2:$Q$11,""))</f>
        <v/>
      </c>
    </row>
    <row r="4620" spans="1:10" ht="24.75" customHeight="1" x14ac:dyDescent="0.25">
      <c r="A4620" s="100"/>
      <c r="B4620" s="100"/>
      <c r="C4620" s="100"/>
      <c r="D4620" s="105" t="str">
        <f>IF(OR(Historique!$B4620="",Historique!$C4620=""),"",IF(IFERROR(COUNTIF(INDEX(Données!$E$2:$Z$100,0,MATCH(Historique!$B4620,Données!$E$1:$Z$1,0)),Historique!$C4620),0)&gt;0,"OK","⚠ ERREUR"))</f>
        <v/>
      </c>
      <c r="F4620" s="148" t="b">
        <v>0</v>
      </c>
      <c r="J4620" s="2" t="str">
        <f>IF(B4620="","",_xlfn.XLOOKUP(B4620,Données!$P$2:$P$11,Données!$Q$2:$Q$11,""))</f>
        <v/>
      </c>
    </row>
    <row r="4621" spans="1:10" ht="24.75" customHeight="1" x14ac:dyDescent="0.25">
      <c r="A4621" s="100"/>
      <c r="B4621" s="100"/>
      <c r="C4621" s="100"/>
      <c r="D4621" s="105" t="str">
        <f>IF(OR(Historique!$B4621="",Historique!$C4621=""),"",IF(IFERROR(COUNTIF(INDEX(Données!$E$2:$Z$100,0,MATCH(Historique!$B4621,Données!$E$1:$Z$1,0)),Historique!$C4621),0)&gt;0,"OK","⚠ ERREUR"))</f>
        <v/>
      </c>
      <c r="F4621" s="148" t="b">
        <v>0</v>
      </c>
      <c r="J4621" s="2" t="str">
        <f>IF(B4621="","",_xlfn.XLOOKUP(B4621,Données!$P$2:$P$11,Données!$Q$2:$Q$11,""))</f>
        <v/>
      </c>
    </row>
    <row r="4622" spans="1:10" ht="24.75" customHeight="1" x14ac:dyDescent="0.25">
      <c r="A4622" s="100"/>
      <c r="B4622" s="100"/>
      <c r="C4622" s="100"/>
      <c r="D4622" s="105" t="str">
        <f>IF(OR(Historique!$B4622="",Historique!$C4622=""),"",IF(IFERROR(COUNTIF(INDEX(Données!$E$2:$Z$100,0,MATCH(Historique!$B4622,Données!$E$1:$Z$1,0)),Historique!$C4622),0)&gt;0,"OK","⚠ ERREUR"))</f>
        <v/>
      </c>
      <c r="F4622" s="148" t="b">
        <v>0</v>
      </c>
      <c r="J4622" s="2" t="str">
        <f>IF(B4622="","",_xlfn.XLOOKUP(B4622,Données!$P$2:$P$11,Données!$Q$2:$Q$11,""))</f>
        <v/>
      </c>
    </row>
    <row r="4623" spans="1:10" ht="24.75" customHeight="1" x14ac:dyDescent="0.25">
      <c r="A4623" s="100"/>
      <c r="B4623" s="100"/>
      <c r="C4623" s="100"/>
      <c r="D4623" s="105" t="str">
        <f>IF(OR(Historique!$B4623="",Historique!$C4623=""),"",IF(IFERROR(COUNTIF(INDEX(Données!$E$2:$Z$100,0,MATCH(Historique!$B4623,Données!$E$1:$Z$1,0)),Historique!$C4623),0)&gt;0,"OK","⚠ ERREUR"))</f>
        <v/>
      </c>
      <c r="F4623" s="148" t="b">
        <v>0</v>
      </c>
      <c r="J4623" s="2" t="str">
        <f>IF(B4623="","",_xlfn.XLOOKUP(B4623,Données!$P$2:$P$11,Données!$Q$2:$Q$11,""))</f>
        <v/>
      </c>
    </row>
    <row r="4624" spans="1:10" ht="24.75" customHeight="1" x14ac:dyDescent="0.25">
      <c r="A4624" s="100"/>
      <c r="B4624" s="100"/>
      <c r="C4624" s="100"/>
      <c r="D4624" s="105" t="str">
        <f>IF(OR(Historique!$B4624="",Historique!$C4624=""),"",IF(IFERROR(COUNTIF(INDEX(Données!$E$2:$Z$100,0,MATCH(Historique!$B4624,Données!$E$1:$Z$1,0)),Historique!$C4624),0)&gt;0,"OK","⚠ ERREUR"))</f>
        <v/>
      </c>
      <c r="F4624" s="148" t="b">
        <v>0</v>
      </c>
      <c r="J4624" s="2" t="str">
        <f>IF(B4624="","",_xlfn.XLOOKUP(B4624,Données!$P$2:$P$11,Données!$Q$2:$Q$11,""))</f>
        <v/>
      </c>
    </row>
    <row r="4625" spans="1:10" ht="24.75" customHeight="1" x14ac:dyDescent="0.25">
      <c r="A4625" s="100"/>
      <c r="B4625" s="100"/>
      <c r="C4625" s="100"/>
      <c r="D4625" s="105" t="str">
        <f>IF(OR(Historique!$B4625="",Historique!$C4625=""),"",IF(IFERROR(COUNTIF(INDEX(Données!$E$2:$Z$100,0,MATCH(Historique!$B4625,Données!$E$1:$Z$1,0)),Historique!$C4625),0)&gt;0,"OK","⚠ ERREUR"))</f>
        <v/>
      </c>
      <c r="F4625" s="148" t="b">
        <v>0</v>
      </c>
      <c r="J4625" s="2" t="str">
        <f>IF(B4625="","",_xlfn.XLOOKUP(B4625,Données!$P$2:$P$11,Données!$Q$2:$Q$11,""))</f>
        <v/>
      </c>
    </row>
    <row r="4626" spans="1:10" ht="24.75" customHeight="1" x14ac:dyDescent="0.25">
      <c r="A4626" s="100"/>
      <c r="B4626" s="100"/>
      <c r="C4626" s="100"/>
      <c r="D4626" s="105" t="str">
        <f>IF(OR(Historique!$B4626="",Historique!$C4626=""),"",IF(IFERROR(COUNTIF(INDEX(Données!$E$2:$Z$100,0,MATCH(Historique!$B4626,Données!$E$1:$Z$1,0)),Historique!$C4626),0)&gt;0,"OK","⚠ ERREUR"))</f>
        <v/>
      </c>
      <c r="F4626" s="148" t="b">
        <v>0</v>
      </c>
      <c r="J4626" s="2" t="str">
        <f>IF(B4626="","",_xlfn.XLOOKUP(B4626,Données!$P$2:$P$11,Données!$Q$2:$Q$11,""))</f>
        <v/>
      </c>
    </row>
    <row r="4627" spans="1:10" ht="24.75" customHeight="1" x14ac:dyDescent="0.25">
      <c r="A4627" s="100"/>
      <c r="B4627" s="100"/>
      <c r="C4627" s="100"/>
      <c r="D4627" s="105" t="str">
        <f>IF(OR(Historique!$B4627="",Historique!$C4627=""),"",IF(IFERROR(COUNTIF(INDEX(Données!$E$2:$Z$100,0,MATCH(Historique!$B4627,Données!$E$1:$Z$1,0)),Historique!$C4627),0)&gt;0,"OK","⚠ ERREUR"))</f>
        <v/>
      </c>
      <c r="F4627" s="148" t="b">
        <v>0</v>
      </c>
      <c r="J4627" s="2" t="str">
        <f>IF(B4627="","",_xlfn.XLOOKUP(B4627,Données!$P$2:$P$11,Données!$Q$2:$Q$11,""))</f>
        <v/>
      </c>
    </row>
    <row r="4628" spans="1:10" ht="24.75" customHeight="1" x14ac:dyDescent="0.25">
      <c r="A4628" s="100"/>
      <c r="B4628" s="100"/>
      <c r="C4628" s="100"/>
      <c r="D4628" s="105" t="str">
        <f>IF(OR(Historique!$B4628="",Historique!$C4628=""),"",IF(IFERROR(COUNTIF(INDEX(Données!$E$2:$Z$100,0,MATCH(Historique!$B4628,Données!$E$1:$Z$1,0)),Historique!$C4628),0)&gt;0,"OK","⚠ ERREUR"))</f>
        <v/>
      </c>
      <c r="F4628" s="148" t="b">
        <v>0</v>
      </c>
      <c r="J4628" s="2" t="str">
        <f>IF(B4628="","",_xlfn.XLOOKUP(B4628,Données!$P$2:$P$11,Données!$Q$2:$Q$11,""))</f>
        <v/>
      </c>
    </row>
    <row r="4629" spans="1:10" ht="24.75" customHeight="1" x14ac:dyDescent="0.25">
      <c r="A4629" s="100"/>
      <c r="B4629" s="100"/>
      <c r="C4629" s="100"/>
      <c r="D4629" s="105" t="str">
        <f>IF(OR(Historique!$B4629="",Historique!$C4629=""),"",IF(IFERROR(COUNTIF(INDEX(Données!$E$2:$Z$100,0,MATCH(Historique!$B4629,Données!$E$1:$Z$1,0)),Historique!$C4629),0)&gt;0,"OK","⚠ ERREUR"))</f>
        <v/>
      </c>
      <c r="F4629" s="148" t="b">
        <v>0</v>
      </c>
      <c r="J4629" s="2" t="str">
        <f>IF(B4629="","",_xlfn.XLOOKUP(B4629,Données!$P$2:$P$11,Données!$Q$2:$Q$11,""))</f>
        <v/>
      </c>
    </row>
    <row r="4630" spans="1:10" ht="24.75" customHeight="1" x14ac:dyDescent="0.25">
      <c r="A4630" s="100"/>
      <c r="B4630" s="100"/>
      <c r="C4630" s="100"/>
      <c r="D4630" s="105" t="str">
        <f>IF(OR(Historique!$B4630="",Historique!$C4630=""),"",IF(IFERROR(COUNTIF(INDEX(Données!$E$2:$Z$100,0,MATCH(Historique!$B4630,Données!$E$1:$Z$1,0)),Historique!$C4630),0)&gt;0,"OK","⚠ ERREUR"))</f>
        <v/>
      </c>
      <c r="F4630" s="148" t="b">
        <v>0</v>
      </c>
      <c r="J4630" s="2" t="str">
        <f>IF(B4630="","",_xlfn.XLOOKUP(B4630,Données!$P$2:$P$11,Données!$Q$2:$Q$11,""))</f>
        <v/>
      </c>
    </row>
    <row r="4631" spans="1:10" ht="24.75" customHeight="1" x14ac:dyDescent="0.25">
      <c r="A4631" s="100"/>
      <c r="B4631" s="100"/>
      <c r="C4631" s="100"/>
      <c r="D4631" s="105" t="str">
        <f>IF(OR(Historique!$B4631="",Historique!$C4631=""),"",IF(IFERROR(COUNTIF(INDEX(Données!$E$2:$Z$100,0,MATCH(Historique!$B4631,Données!$E$1:$Z$1,0)),Historique!$C4631),0)&gt;0,"OK","⚠ ERREUR"))</f>
        <v/>
      </c>
      <c r="F4631" s="148" t="b">
        <v>0</v>
      </c>
      <c r="J4631" s="2" t="str">
        <f>IF(B4631="","",_xlfn.XLOOKUP(B4631,Données!$P$2:$P$11,Données!$Q$2:$Q$11,""))</f>
        <v/>
      </c>
    </row>
    <row r="4632" spans="1:10" ht="24.75" customHeight="1" x14ac:dyDescent="0.25">
      <c r="A4632" s="100"/>
      <c r="B4632" s="100"/>
      <c r="C4632" s="100"/>
      <c r="D4632" s="105" t="str">
        <f>IF(OR(Historique!$B4632="",Historique!$C4632=""),"",IF(IFERROR(COUNTIF(INDEX(Données!$E$2:$Z$100,0,MATCH(Historique!$B4632,Données!$E$1:$Z$1,0)),Historique!$C4632),0)&gt;0,"OK","⚠ ERREUR"))</f>
        <v/>
      </c>
      <c r="F4632" s="148" t="b">
        <v>0</v>
      </c>
      <c r="J4632" s="2" t="str">
        <f>IF(B4632="","",_xlfn.XLOOKUP(B4632,Données!$P$2:$P$11,Données!$Q$2:$Q$11,""))</f>
        <v/>
      </c>
    </row>
    <row r="4633" spans="1:10" ht="24.75" customHeight="1" x14ac:dyDescent="0.25">
      <c r="A4633" s="100"/>
      <c r="B4633" s="100"/>
      <c r="C4633" s="100"/>
      <c r="D4633" s="105" t="str">
        <f>IF(OR(Historique!$B4633="",Historique!$C4633=""),"",IF(IFERROR(COUNTIF(INDEX(Données!$E$2:$Z$100,0,MATCH(Historique!$B4633,Données!$E$1:$Z$1,0)),Historique!$C4633),0)&gt;0,"OK","⚠ ERREUR"))</f>
        <v/>
      </c>
      <c r="F4633" s="148" t="b">
        <v>0</v>
      </c>
      <c r="J4633" s="2" t="str">
        <f>IF(B4633="","",_xlfn.XLOOKUP(B4633,Données!$P$2:$P$11,Données!$Q$2:$Q$11,""))</f>
        <v/>
      </c>
    </row>
    <row r="4634" spans="1:10" ht="24.75" customHeight="1" x14ac:dyDescent="0.25">
      <c r="A4634" s="100"/>
      <c r="B4634" s="100"/>
      <c r="C4634" s="100"/>
      <c r="D4634" s="105" t="str">
        <f>IF(OR(Historique!$B4634="",Historique!$C4634=""),"",IF(IFERROR(COUNTIF(INDEX(Données!$E$2:$Z$100,0,MATCH(Historique!$B4634,Données!$E$1:$Z$1,0)),Historique!$C4634),0)&gt;0,"OK","⚠ ERREUR"))</f>
        <v/>
      </c>
      <c r="F4634" s="148" t="b">
        <v>0</v>
      </c>
      <c r="J4634" s="2" t="str">
        <f>IF(B4634="","",_xlfn.XLOOKUP(B4634,Données!$P$2:$P$11,Données!$Q$2:$Q$11,""))</f>
        <v/>
      </c>
    </row>
    <row r="4635" spans="1:10" ht="24.75" customHeight="1" x14ac:dyDescent="0.25">
      <c r="A4635" s="100"/>
      <c r="B4635" s="100"/>
      <c r="C4635" s="100"/>
      <c r="D4635" s="105" t="str">
        <f>IF(OR(Historique!$B4635="",Historique!$C4635=""),"",IF(IFERROR(COUNTIF(INDEX(Données!$E$2:$Z$100,0,MATCH(Historique!$B4635,Données!$E$1:$Z$1,0)),Historique!$C4635),0)&gt;0,"OK","⚠ ERREUR"))</f>
        <v/>
      </c>
      <c r="F4635" s="148" t="b">
        <v>0</v>
      </c>
      <c r="J4635" s="2" t="str">
        <f>IF(B4635="","",_xlfn.XLOOKUP(B4635,Données!$P$2:$P$11,Données!$Q$2:$Q$11,""))</f>
        <v/>
      </c>
    </row>
    <row r="4636" spans="1:10" ht="24.75" customHeight="1" x14ac:dyDescent="0.25">
      <c r="A4636" s="100"/>
      <c r="B4636" s="100"/>
      <c r="C4636" s="100"/>
      <c r="D4636" s="105" t="str">
        <f>IF(OR(Historique!$B4636="",Historique!$C4636=""),"",IF(IFERROR(COUNTIF(INDEX(Données!$E$2:$Z$100,0,MATCH(Historique!$B4636,Données!$E$1:$Z$1,0)),Historique!$C4636),0)&gt;0,"OK","⚠ ERREUR"))</f>
        <v/>
      </c>
      <c r="F4636" s="148" t="b">
        <v>0</v>
      </c>
      <c r="J4636" s="2" t="str">
        <f>IF(B4636="","",_xlfn.XLOOKUP(B4636,Données!$P$2:$P$11,Données!$Q$2:$Q$11,""))</f>
        <v/>
      </c>
    </row>
    <row r="4637" spans="1:10" ht="24.75" customHeight="1" x14ac:dyDescent="0.25">
      <c r="A4637" s="100"/>
      <c r="B4637" s="100"/>
      <c r="C4637" s="100"/>
      <c r="D4637" s="105" t="str">
        <f>IF(OR(Historique!$B4637="",Historique!$C4637=""),"",IF(IFERROR(COUNTIF(INDEX(Données!$E$2:$Z$100,0,MATCH(Historique!$B4637,Données!$E$1:$Z$1,0)),Historique!$C4637),0)&gt;0,"OK","⚠ ERREUR"))</f>
        <v/>
      </c>
      <c r="F4637" s="148" t="b">
        <v>0</v>
      </c>
      <c r="J4637" s="2" t="str">
        <f>IF(B4637="","",_xlfn.XLOOKUP(B4637,Données!$P$2:$P$11,Données!$Q$2:$Q$11,""))</f>
        <v/>
      </c>
    </row>
    <row r="4638" spans="1:10" ht="24.75" customHeight="1" x14ac:dyDescent="0.25">
      <c r="A4638" s="100"/>
      <c r="B4638" s="100"/>
      <c r="C4638" s="100"/>
      <c r="D4638" s="105" t="str">
        <f>IF(OR(Historique!$B4638="",Historique!$C4638=""),"",IF(IFERROR(COUNTIF(INDEX(Données!$E$2:$Z$100,0,MATCH(Historique!$B4638,Données!$E$1:$Z$1,0)),Historique!$C4638),0)&gt;0,"OK","⚠ ERREUR"))</f>
        <v/>
      </c>
      <c r="F4638" s="148" t="b">
        <v>0</v>
      </c>
      <c r="J4638" s="2" t="str">
        <f>IF(B4638="","",_xlfn.XLOOKUP(B4638,Données!$P$2:$P$11,Données!$Q$2:$Q$11,""))</f>
        <v/>
      </c>
    </row>
    <row r="4639" spans="1:10" ht="24.75" customHeight="1" x14ac:dyDescent="0.25">
      <c r="A4639" s="100"/>
      <c r="B4639" s="100"/>
      <c r="C4639" s="100"/>
      <c r="D4639" s="105" t="str">
        <f>IF(OR(Historique!$B4639="",Historique!$C4639=""),"",IF(IFERROR(COUNTIF(INDEX(Données!$E$2:$Z$100,0,MATCH(Historique!$B4639,Données!$E$1:$Z$1,0)),Historique!$C4639),0)&gt;0,"OK","⚠ ERREUR"))</f>
        <v/>
      </c>
      <c r="F4639" s="148" t="b">
        <v>0</v>
      </c>
      <c r="J4639" s="2" t="str">
        <f>IF(B4639="","",_xlfn.XLOOKUP(B4639,Données!$P$2:$P$11,Données!$Q$2:$Q$11,""))</f>
        <v/>
      </c>
    </row>
    <row r="4640" spans="1:10" ht="24.75" customHeight="1" x14ac:dyDescent="0.25">
      <c r="A4640" s="100"/>
      <c r="B4640" s="100"/>
      <c r="C4640" s="100"/>
      <c r="D4640" s="105" t="str">
        <f>IF(OR(Historique!$B4640="",Historique!$C4640=""),"",IF(IFERROR(COUNTIF(INDEX(Données!$E$2:$Z$100,0,MATCH(Historique!$B4640,Données!$E$1:$Z$1,0)),Historique!$C4640),0)&gt;0,"OK","⚠ ERREUR"))</f>
        <v/>
      </c>
      <c r="F4640" s="148" t="b">
        <v>0</v>
      </c>
      <c r="J4640" s="2" t="str">
        <f>IF(B4640="","",_xlfn.XLOOKUP(B4640,Données!$P$2:$P$11,Données!$Q$2:$Q$11,""))</f>
        <v/>
      </c>
    </row>
    <row r="4641" spans="1:10" ht="24.75" customHeight="1" x14ac:dyDescent="0.25">
      <c r="A4641" s="100"/>
      <c r="B4641" s="100"/>
      <c r="C4641" s="100"/>
      <c r="D4641" s="105" t="str">
        <f>IF(OR(Historique!$B4641="",Historique!$C4641=""),"",IF(IFERROR(COUNTIF(INDEX(Données!$E$2:$Z$100,0,MATCH(Historique!$B4641,Données!$E$1:$Z$1,0)),Historique!$C4641),0)&gt;0,"OK","⚠ ERREUR"))</f>
        <v/>
      </c>
      <c r="F4641" s="148" t="b">
        <v>0</v>
      </c>
      <c r="J4641" s="2" t="str">
        <f>IF(B4641="","",_xlfn.XLOOKUP(B4641,Données!$P$2:$P$11,Données!$Q$2:$Q$11,""))</f>
        <v/>
      </c>
    </row>
    <row r="4642" spans="1:10" ht="24.75" customHeight="1" x14ac:dyDescent="0.25">
      <c r="A4642" s="100"/>
      <c r="B4642" s="100"/>
      <c r="C4642" s="100"/>
      <c r="D4642" s="105" t="str">
        <f>IF(OR(Historique!$B4642="",Historique!$C4642=""),"",IF(IFERROR(COUNTIF(INDEX(Données!$E$2:$Z$100,0,MATCH(Historique!$B4642,Données!$E$1:$Z$1,0)),Historique!$C4642),0)&gt;0,"OK","⚠ ERREUR"))</f>
        <v/>
      </c>
      <c r="F4642" s="148" t="b">
        <v>0</v>
      </c>
      <c r="J4642" s="2" t="str">
        <f>IF(B4642="","",_xlfn.XLOOKUP(B4642,Données!$P$2:$P$11,Données!$Q$2:$Q$11,""))</f>
        <v/>
      </c>
    </row>
    <row r="4643" spans="1:10" ht="24.75" customHeight="1" x14ac:dyDescent="0.25">
      <c r="A4643" s="100"/>
      <c r="B4643" s="100"/>
      <c r="C4643" s="100"/>
      <c r="D4643" s="105" t="str">
        <f>IF(OR(Historique!$B4643="",Historique!$C4643=""),"",IF(IFERROR(COUNTIF(INDEX(Données!$E$2:$Z$100,0,MATCH(Historique!$B4643,Données!$E$1:$Z$1,0)),Historique!$C4643),0)&gt;0,"OK","⚠ ERREUR"))</f>
        <v/>
      </c>
      <c r="F4643" s="148" t="b">
        <v>0</v>
      </c>
      <c r="J4643" s="2" t="str">
        <f>IF(B4643="","",_xlfn.XLOOKUP(B4643,Données!$P$2:$P$11,Données!$Q$2:$Q$11,""))</f>
        <v/>
      </c>
    </row>
    <row r="4644" spans="1:10" ht="24.75" customHeight="1" x14ac:dyDescent="0.25">
      <c r="A4644" s="100"/>
      <c r="B4644" s="100"/>
      <c r="C4644" s="100"/>
      <c r="D4644" s="105" t="str">
        <f>IF(OR(Historique!$B4644="",Historique!$C4644=""),"",IF(IFERROR(COUNTIF(INDEX(Données!$E$2:$Z$100,0,MATCH(Historique!$B4644,Données!$E$1:$Z$1,0)),Historique!$C4644),0)&gt;0,"OK","⚠ ERREUR"))</f>
        <v/>
      </c>
      <c r="F4644" s="148" t="b">
        <v>0</v>
      </c>
      <c r="J4644" s="2" t="str">
        <f>IF(B4644="","",_xlfn.XLOOKUP(B4644,Données!$P$2:$P$11,Données!$Q$2:$Q$11,""))</f>
        <v/>
      </c>
    </row>
    <row r="4645" spans="1:10" ht="24.75" customHeight="1" x14ac:dyDescent="0.25">
      <c r="A4645" s="100"/>
      <c r="B4645" s="100"/>
      <c r="C4645" s="100"/>
      <c r="D4645" s="105" t="str">
        <f>IF(OR(Historique!$B4645="",Historique!$C4645=""),"",IF(IFERROR(COUNTIF(INDEX(Données!$E$2:$Z$100,0,MATCH(Historique!$B4645,Données!$E$1:$Z$1,0)),Historique!$C4645),0)&gt;0,"OK","⚠ ERREUR"))</f>
        <v/>
      </c>
      <c r="F4645" s="148" t="b">
        <v>0</v>
      </c>
      <c r="J4645" s="2" t="str">
        <f>IF(B4645="","",_xlfn.XLOOKUP(B4645,Données!$P$2:$P$11,Données!$Q$2:$Q$11,""))</f>
        <v/>
      </c>
    </row>
    <row r="4646" spans="1:10" ht="24.75" customHeight="1" x14ac:dyDescent="0.25">
      <c r="A4646" s="100"/>
      <c r="B4646" s="100"/>
      <c r="C4646" s="100"/>
      <c r="D4646" s="105" t="str">
        <f>IF(OR(Historique!$B4646="",Historique!$C4646=""),"",IF(IFERROR(COUNTIF(INDEX(Données!$E$2:$Z$100,0,MATCH(Historique!$B4646,Données!$E$1:$Z$1,0)),Historique!$C4646),0)&gt;0,"OK","⚠ ERREUR"))</f>
        <v/>
      </c>
      <c r="F4646" s="148" t="b">
        <v>0</v>
      </c>
      <c r="J4646" s="2" t="str">
        <f>IF(B4646="","",_xlfn.XLOOKUP(B4646,Données!$P$2:$P$11,Données!$Q$2:$Q$11,""))</f>
        <v/>
      </c>
    </row>
    <row r="4647" spans="1:10" ht="24.75" customHeight="1" x14ac:dyDescent="0.25">
      <c r="A4647" s="100"/>
      <c r="B4647" s="100"/>
      <c r="C4647" s="100"/>
      <c r="D4647" s="105" t="str">
        <f>IF(OR(Historique!$B4647="",Historique!$C4647=""),"",IF(IFERROR(COUNTIF(INDEX(Données!$E$2:$Z$100,0,MATCH(Historique!$B4647,Données!$E$1:$Z$1,0)),Historique!$C4647),0)&gt;0,"OK","⚠ ERREUR"))</f>
        <v/>
      </c>
      <c r="F4647" s="148" t="b">
        <v>0</v>
      </c>
      <c r="J4647" s="2" t="str">
        <f>IF(B4647="","",_xlfn.XLOOKUP(B4647,Données!$P$2:$P$11,Données!$Q$2:$Q$11,""))</f>
        <v/>
      </c>
    </row>
    <row r="4648" spans="1:10" ht="24.75" customHeight="1" x14ac:dyDescent="0.25">
      <c r="A4648" s="100"/>
      <c r="B4648" s="100"/>
      <c r="C4648" s="100"/>
      <c r="D4648" s="105" t="str">
        <f>IF(OR(Historique!$B4648="",Historique!$C4648=""),"",IF(IFERROR(COUNTIF(INDEX(Données!$E$2:$Z$100,0,MATCH(Historique!$B4648,Données!$E$1:$Z$1,0)),Historique!$C4648),0)&gt;0,"OK","⚠ ERREUR"))</f>
        <v/>
      </c>
      <c r="F4648" s="148" t="b">
        <v>0</v>
      </c>
      <c r="J4648" s="2" t="str">
        <f>IF(B4648="","",_xlfn.XLOOKUP(B4648,Données!$P$2:$P$11,Données!$Q$2:$Q$11,""))</f>
        <v/>
      </c>
    </row>
    <row r="4649" spans="1:10" ht="24.75" customHeight="1" x14ac:dyDescent="0.25">
      <c r="A4649" s="100"/>
      <c r="B4649" s="100"/>
      <c r="C4649" s="100"/>
      <c r="D4649" s="105" t="str">
        <f>IF(OR(Historique!$B4649="",Historique!$C4649=""),"",IF(IFERROR(COUNTIF(INDEX(Données!$E$2:$Z$100,0,MATCH(Historique!$B4649,Données!$E$1:$Z$1,0)),Historique!$C4649),0)&gt;0,"OK","⚠ ERREUR"))</f>
        <v/>
      </c>
      <c r="F4649" s="148" t="b">
        <v>0</v>
      </c>
      <c r="J4649" s="2" t="str">
        <f>IF(B4649="","",_xlfn.XLOOKUP(B4649,Données!$P$2:$P$11,Données!$Q$2:$Q$11,""))</f>
        <v/>
      </c>
    </row>
    <row r="4650" spans="1:10" ht="24.75" customHeight="1" x14ac:dyDescent="0.25">
      <c r="A4650" s="100"/>
      <c r="B4650" s="100"/>
      <c r="C4650" s="100"/>
      <c r="D4650" s="105" t="str">
        <f>IF(OR(Historique!$B4650="",Historique!$C4650=""),"",IF(IFERROR(COUNTIF(INDEX(Données!$E$2:$Z$100,0,MATCH(Historique!$B4650,Données!$E$1:$Z$1,0)),Historique!$C4650),0)&gt;0,"OK","⚠ ERREUR"))</f>
        <v/>
      </c>
      <c r="F4650" s="148" t="b">
        <v>0</v>
      </c>
      <c r="J4650" s="2" t="str">
        <f>IF(B4650="","",_xlfn.XLOOKUP(B4650,Données!$P$2:$P$11,Données!$Q$2:$Q$11,""))</f>
        <v/>
      </c>
    </row>
    <row r="4651" spans="1:10" ht="24.75" customHeight="1" x14ac:dyDescent="0.25">
      <c r="A4651" s="100"/>
      <c r="B4651" s="100"/>
      <c r="C4651" s="100"/>
      <c r="D4651" s="105" t="str">
        <f>IF(OR(Historique!$B4651="",Historique!$C4651=""),"",IF(IFERROR(COUNTIF(INDEX(Données!$E$2:$Z$100,0,MATCH(Historique!$B4651,Données!$E$1:$Z$1,0)),Historique!$C4651),0)&gt;0,"OK","⚠ ERREUR"))</f>
        <v/>
      </c>
      <c r="F4651" s="148" t="b">
        <v>0</v>
      </c>
      <c r="J4651" s="2" t="str">
        <f>IF(B4651="","",_xlfn.XLOOKUP(B4651,Données!$P$2:$P$11,Données!$Q$2:$Q$11,""))</f>
        <v/>
      </c>
    </row>
    <row r="4652" spans="1:10" ht="24.75" customHeight="1" x14ac:dyDescent="0.25">
      <c r="A4652" s="100"/>
      <c r="B4652" s="100"/>
      <c r="C4652" s="100"/>
      <c r="D4652" s="105" t="str">
        <f>IF(OR(Historique!$B4652="",Historique!$C4652=""),"",IF(IFERROR(COUNTIF(INDEX(Données!$E$2:$Z$100,0,MATCH(Historique!$B4652,Données!$E$1:$Z$1,0)),Historique!$C4652),0)&gt;0,"OK","⚠ ERREUR"))</f>
        <v/>
      </c>
      <c r="F4652" s="148" t="b">
        <v>0</v>
      </c>
      <c r="J4652" s="2" t="str">
        <f>IF(B4652="","",_xlfn.XLOOKUP(B4652,Données!$P$2:$P$11,Données!$Q$2:$Q$11,""))</f>
        <v/>
      </c>
    </row>
    <row r="4653" spans="1:10" ht="24.75" customHeight="1" x14ac:dyDescent="0.25">
      <c r="A4653" s="100"/>
      <c r="B4653" s="100"/>
      <c r="C4653" s="100"/>
      <c r="D4653" s="105" t="str">
        <f>IF(OR(Historique!$B4653="",Historique!$C4653=""),"",IF(IFERROR(COUNTIF(INDEX(Données!$E$2:$Z$100,0,MATCH(Historique!$B4653,Données!$E$1:$Z$1,0)),Historique!$C4653),0)&gt;0,"OK","⚠ ERREUR"))</f>
        <v/>
      </c>
      <c r="F4653" s="148" t="b">
        <v>0</v>
      </c>
      <c r="J4653" s="2" t="str">
        <f>IF(B4653="","",_xlfn.XLOOKUP(B4653,Données!$P$2:$P$11,Données!$Q$2:$Q$11,""))</f>
        <v/>
      </c>
    </row>
    <row r="4654" spans="1:10" ht="24.75" customHeight="1" x14ac:dyDescent="0.25">
      <c r="A4654" s="100"/>
      <c r="B4654" s="100"/>
      <c r="C4654" s="100"/>
      <c r="D4654" s="105" t="str">
        <f>IF(OR(Historique!$B4654="",Historique!$C4654=""),"",IF(IFERROR(COUNTIF(INDEX(Données!$E$2:$Z$100,0,MATCH(Historique!$B4654,Données!$E$1:$Z$1,0)),Historique!$C4654),0)&gt;0,"OK","⚠ ERREUR"))</f>
        <v/>
      </c>
      <c r="F4654" s="148" t="b">
        <v>0</v>
      </c>
      <c r="J4654" s="2" t="str">
        <f>IF(B4654="","",_xlfn.XLOOKUP(B4654,Données!$P$2:$P$11,Données!$Q$2:$Q$11,""))</f>
        <v/>
      </c>
    </row>
    <row r="4655" spans="1:10" ht="24.75" customHeight="1" x14ac:dyDescent="0.25">
      <c r="A4655" s="100"/>
      <c r="B4655" s="100"/>
      <c r="C4655" s="100"/>
      <c r="D4655" s="105" t="str">
        <f>IF(OR(Historique!$B4655="",Historique!$C4655=""),"",IF(IFERROR(COUNTIF(INDEX(Données!$E$2:$Z$100,0,MATCH(Historique!$B4655,Données!$E$1:$Z$1,0)),Historique!$C4655),0)&gt;0,"OK","⚠ ERREUR"))</f>
        <v/>
      </c>
      <c r="F4655" s="148" t="b">
        <v>0</v>
      </c>
      <c r="J4655" s="2" t="str">
        <f>IF(B4655="","",_xlfn.XLOOKUP(B4655,Données!$P$2:$P$11,Données!$Q$2:$Q$11,""))</f>
        <v/>
      </c>
    </row>
    <row r="4656" spans="1:10" ht="24.75" customHeight="1" x14ac:dyDescent="0.25">
      <c r="A4656" s="100"/>
      <c r="B4656" s="100"/>
      <c r="C4656" s="100"/>
      <c r="D4656" s="105" t="str">
        <f>IF(OR(Historique!$B4656="",Historique!$C4656=""),"",IF(IFERROR(COUNTIF(INDEX(Données!$E$2:$Z$100,0,MATCH(Historique!$B4656,Données!$E$1:$Z$1,0)),Historique!$C4656),0)&gt;0,"OK","⚠ ERREUR"))</f>
        <v/>
      </c>
      <c r="F4656" s="148" t="b">
        <v>0</v>
      </c>
      <c r="J4656" s="2" t="str">
        <f>IF(B4656="","",_xlfn.XLOOKUP(B4656,Données!$P$2:$P$11,Données!$Q$2:$Q$11,""))</f>
        <v/>
      </c>
    </row>
    <row r="4657" spans="1:10" ht="24.75" customHeight="1" x14ac:dyDescent="0.25">
      <c r="A4657" s="100"/>
      <c r="B4657" s="100"/>
      <c r="C4657" s="100"/>
      <c r="D4657" s="105" t="str">
        <f>IF(OR(Historique!$B4657="",Historique!$C4657=""),"",IF(IFERROR(COUNTIF(INDEX(Données!$E$2:$Z$100,0,MATCH(Historique!$B4657,Données!$E$1:$Z$1,0)),Historique!$C4657),0)&gt;0,"OK","⚠ ERREUR"))</f>
        <v/>
      </c>
      <c r="F4657" s="148" t="b">
        <v>0</v>
      </c>
      <c r="J4657" s="2" t="str">
        <f>IF(B4657="","",_xlfn.XLOOKUP(B4657,Données!$P$2:$P$11,Données!$Q$2:$Q$11,""))</f>
        <v/>
      </c>
    </row>
    <row r="4658" spans="1:10" ht="24.75" customHeight="1" x14ac:dyDescent="0.25">
      <c r="A4658" s="100"/>
      <c r="B4658" s="100"/>
      <c r="C4658" s="100"/>
      <c r="D4658" s="105" t="str">
        <f>IF(OR(Historique!$B4658="",Historique!$C4658=""),"",IF(IFERROR(COUNTIF(INDEX(Données!$E$2:$Z$100,0,MATCH(Historique!$B4658,Données!$E$1:$Z$1,0)),Historique!$C4658),0)&gt;0,"OK","⚠ ERREUR"))</f>
        <v/>
      </c>
      <c r="F4658" s="148" t="b">
        <v>0</v>
      </c>
      <c r="J4658" s="2" t="str">
        <f>IF(B4658="","",_xlfn.XLOOKUP(B4658,Données!$P$2:$P$11,Données!$Q$2:$Q$11,""))</f>
        <v/>
      </c>
    </row>
    <row r="4659" spans="1:10" ht="24.75" customHeight="1" x14ac:dyDescent="0.25">
      <c r="A4659" s="100"/>
      <c r="B4659" s="100"/>
      <c r="C4659" s="100"/>
      <c r="D4659" s="105" t="str">
        <f>IF(OR(Historique!$B4659="",Historique!$C4659=""),"",IF(IFERROR(COUNTIF(INDEX(Données!$E$2:$Z$100,0,MATCH(Historique!$B4659,Données!$E$1:$Z$1,0)),Historique!$C4659),0)&gt;0,"OK","⚠ ERREUR"))</f>
        <v/>
      </c>
      <c r="F4659" s="148" t="b">
        <v>0</v>
      </c>
      <c r="J4659" s="2" t="str">
        <f>IF(B4659="","",_xlfn.XLOOKUP(B4659,Données!$P$2:$P$11,Données!$Q$2:$Q$11,""))</f>
        <v/>
      </c>
    </row>
    <row r="4660" spans="1:10" ht="24.75" customHeight="1" x14ac:dyDescent="0.25">
      <c r="A4660" s="100"/>
      <c r="B4660" s="100"/>
      <c r="C4660" s="100"/>
      <c r="D4660" s="105" t="str">
        <f>IF(OR(Historique!$B4660="",Historique!$C4660=""),"",IF(IFERROR(COUNTIF(INDEX(Données!$E$2:$Z$100,0,MATCH(Historique!$B4660,Données!$E$1:$Z$1,0)),Historique!$C4660),0)&gt;0,"OK","⚠ ERREUR"))</f>
        <v/>
      </c>
      <c r="F4660" s="148" t="b">
        <v>0</v>
      </c>
      <c r="J4660" s="2" t="str">
        <f>IF(B4660="","",_xlfn.XLOOKUP(B4660,Données!$P$2:$P$11,Données!$Q$2:$Q$11,""))</f>
        <v/>
      </c>
    </row>
    <row r="4661" spans="1:10" ht="24.75" customHeight="1" x14ac:dyDescent="0.25">
      <c r="A4661" s="100"/>
      <c r="B4661" s="100"/>
      <c r="C4661" s="100"/>
      <c r="D4661" s="105" t="str">
        <f>IF(OR(Historique!$B4661="",Historique!$C4661=""),"",IF(IFERROR(COUNTIF(INDEX(Données!$E$2:$Z$100,0,MATCH(Historique!$B4661,Données!$E$1:$Z$1,0)),Historique!$C4661),0)&gt;0,"OK","⚠ ERREUR"))</f>
        <v/>
      </c>
      <c r="F4661" s="148" t="b">
        <v>0</v>
      </c>
      <c r="J4661" s="2" t="str">
        <f>IF(B4661="","",_xlfn.XLOOKUP(B4661,Données!$P$2:$P$11,Données!$Q$2:$Q$11,""))</f>
        <v/>
      </c>
    </row>
    <row r="4662" spans="1:10" ht="24.75" customHeight="1" x14ac:dyDescent="0.25">
      <c r="A4662" s="100"/>
      <c r="B4662" s="100"/>
      <c r="C4662" s="100"/>
      <c r="D4662" s="105" t="str">
        <f>IF(OR(Historique!$B4662="",Historique!$C4662=""),"",IF(IFERROR(COUNTIF(INDEX(Données!$E$2:$Z$100,0,MATCH(Historique!$B4662,Données!$E$1:$Z$1,0)),Historique!$C4662),0)&gt;0,"OK","⚠ ERREUR"))</f>
        <v/>
      </c>
      <c r="F4662" s="148" t="b">
        <v>0</v>
      </c>
      <c r="J4662" s="2" t="str">
        <f>IF(B4662="","",_xlfn.XLOOKUP(B4662,Données!$P$2:$P$11,Données!$Q$2:$Q$11,""))</f>
        <v/>
      </c>
    </row>
    <row r="4663" spans="1:10" ht="24.75" customHeight="1" x14ac:dyDescent="0.25">
      <c r="A4663" s="100"/>
      <c r="B4663" s="100"/>
      <c r="C4663" s="100"/>
      <c r="D4663" s="105" t="str">
        <f>IF(OR(Historique!$B4663="",Historique!$C4663=""),"",IF(IFERROR(COUNTIF(INDEX(Données!$E$2:$Z$100,0,MATCH(Historique!$B4663,Données!$E$1:$Z$1,0)),Historique!$C4663),0)&gt;0,"OK","⚠ ERREUR"))</f>
        <v/>
      </c>
      <c r="F4663" s="148" t="b">
        <v>0</v>
      </c>
      <c r="J4663" s="2" t="str">
        <f>IF(B4663="","",_xlfn.XLOOKUP(B4663,Données!$P$2:$P$11,Données!$Q$2:$Q$11,""))</f>
        <v/>
      </c>
    </row>
    <row r="4664" spans="1:10" ht="24.75" customHeight="1" x14ac:dyDescent="0.25">
      <c r="A4664" s="100"/>
      <c r="B4664" s="100"/>
      <c r="C4664" s="100"/>
      <c r="D4664" s="105" t="str">
        <f>IF(OR(Historique!$B4664="",Historique!$C4664=""),"",IF(IFERROR(COUNTIF(INDEX(Données!$E$2:$Z$100,0,MATCH(Historique!$B4664,Données!$E$1:$Z$1,0)),Historique!$C4664),0)&gt;0,"OK","⚠ ERREUR"))</f>
        <v/>
      </c>
      <c r="F4664" s="148" t="b">
        <v>0</v>
      </c>
      <c r="J4664" s="2" t="str">
        <f>IF(B4664="","",_xlfn.XLOOKUP(B4664,Données!$P$2:$P$11,Données!$Q$2:$Q$11,""))</f>
        <v/>
      </c>
    </row>
    <row r="4665" spans="1:10" ht="24.75" customHeight="1" x14ac:dyDescent="0.25">
      <c r="A4665" s="100"/>
      <c r="B4665" s="100"/>
      <c r="C4665" s="100"/>
      <c r="D4665" s="105" t="str">
        <f>IF(OR(Historique!$B4665="",Historique!$C4665=""),"",IF(IFERROR(COUNTIF(INDEX(Données!$E$2:$Z$100,0,MATCH(Historique!$B4665,Données!$E$1:$Z$1,0)),Historique!$C4665),0)&gt;0,"OK","⚠ ERREUR"))</f>
        <v/>
      </c>
      <c r="F4665" s="148" t="b">
        <v>0</v>
      </c>
      <c r="J4665" s="2" t="str">
        <f>IF(B4665="","",_xlfn.XLOOKUP(B4665,Données!$P$2:$P$11,Données!$Q$2:$Q$11,""))</f>
        <v/>
      </c>
    </row>
    <row r="4666" spans="1:10" ht="24.75" customHeight="1" x14ac:dyDescent="0.25">
      <c r="A4666" s="100"/>
      <c r="B4666" s="100"/>
      <c r="C4666" s="100"/>
      <c r="D4666" s="105" t="str">
        <f>IF(OR(Historique!$B4666="",Historique!$C4666=""),"",IF(IFERROR(COUNTIF(INDEX(Données!$E$2:$Z$100,0,MATCH(Historique!$B4666,Données!$E$1:$Z$1,0)),Historique!$C4666),0)&gt;0,"OK","⚠ ERREUR"))</f>
        <v/>
      </c>
      <c r="F4666" s="148" t="b">
        <v>0</v>
      </c>
      <c r="J4666" s="2" t="str">
        <f>IF(B4666="","",_xlfn.XLOOKUP(B4666,Données!$P$2:$P$11,Données!$Q$2:$Q$11,""))</f>
        <v/>
      </c>
    </row>
    <row r="4667" spans="1:10" ht="24.75" customHeight="1" x14ac:dyDescent="0.25">
      <c r="A4667" s="100"/>
      <c r="B4667" s="100"/>
      <c r="C4667" s="100"/>
      <c r="D4667" s="105" t="str">
        <f>IF(OR(Historique!$B4667="",Historique!$C4667=""),"",IF(IFERROR(COUNTIF(INDEX(Données!$E$2:$Z$100,0,MATCH(Historique!$B4667,Données!$E$1:$Z$1,0)),Historique!$C4667),0)&gt;0,"OK","⚠ ERREUR"))</f>
        <v/>
      </c>
      <c r="F4667" s="148" t="b">
        <v>0</v>
      </c>
      <c r="J4667" s="2" t="str">
        <f>IF(B4667="","",_xlfn.XLOOKUP(B4667,Données!$P$2:$P$11,Données!$Q$2:$Q$11,""))</f>
        <v/>
      </c>
    </row>
    <row r="4668" spans="1:10" ht="24.75" customHeight="1" x14ac:dyDescent="0.25">
      <c r="A4668" s="100"/>
      <c r="B4668" s="100"/>
      <c r="C4668" s="100"/>
      <c r="D4668" s="105" t="str">
        <f>IF(OR(Historique!$B4668="",Historique!$C4668=""),"",IF(IFERROR(COUNTIF(INDEX(Données!$E$2:$Z$100,0,MATCH(Historique!$B4668,Données!$E$1:$Z$1,0)),Historique!$C4668),0)&gt;0,"OK","⚠ ERREUR"))</f>
        <v/>
      </c>
      <c r="F4668" s="148" t="b">
        <v>0</v>
      </c>
      <c r="J4668" s="2" t="str">
        <f>IF(B4668="","",_xlfn.XLOOKUP(B4668,Données!$P$2:$P$11,Données!$Q$2:$Q$11,""))</f>
        <v/>
      </c>
    </row>
    <row r="4669" spans="1:10" ht="24.75" customHeight="1" x14ac:dyDescent="0.25">
      <c r="A4669" s="100"/>
      <c r="B4669" s="100"/>
      <c r="C4669" s="100"/>
      <c r="D4669" s="105" t="str">
        <f>IF(OR(Historique!$B4669="",Historique!$C4669=""),"",IF(IFERROR(COUNTIF(INDEX(Données!$E$2:$Z$100,0,MATCH(Historique!$B4669,Données!$E$1:$Z$1,0)),Historique!$C4669),0)&gt;0,"OK","⚠ ERREUR"))</f>
        <v/>
      </c>
      <c r="F4669" s="148" t="b">
        <v>0</v>
      </c>
      <c r="J4669" s="2" t="str">
        <f>IF(B4669="","",_xlfn.XLOOKUP(B4669,Données!$P$2:$P$11,Données!$Q$2:$Q$11,""))</f>
        <v/>
      </c>
    </row>
    <row r="4670" spans="1:10" ht="24.75" customHeight="1" x14ac:dyDescent="0.25">
      <c r="A4670" s="100"/>
      <c r="B4670" s="100"/>
      <c r="C4670" s="100"/>
      <c r="D4670" s="105" t="str">
        <f>IF(OR(Historique!$B4670="",Historique!$C4670=""),"",IF(IFERROR(COUNTIF(INDEX(Données!$E$2:$Z$100,0,MATCH(Historique!$B4670,Données!$E$1:$Z$1,0)),Historique!$C4670),0)&gt;0,"OK","⚠ ERREUR"))</f>
        <v/>
      </c>
      <c r="F4670" s="148" t="b">
        <v>0</v>
      </c>
      <c r="J4670" s="2" t="str">
        <f>IF(B4670="","",_xlfn.XLOOKUP(B4670,Données!$P$2:$P$11,Données!$Q$2:$Q$11,""))</f>
        <v/>
      </c>
    </row>
    <row r="4671" spans="1:10" ht="24.75" customHeight="1" x14ac:dyDescent="0.25">
      <c r="A4671" s="100"/>
      <c r="B4671" s="100"/>
      <c r="C4671" s="100"/>
      <c r="D4671" s="105" t="str">
        <f>IF(OR(Historique!$B4671="",Historique!$C4671=""),"",IF(IFERROR(COUNTIF(INDEX(Données!$E$2:$Z$100,0,MATCH(Historique!$B4671,Données!$E$1:$Z$1,0)),Historique!$C4671),0)&gt;0,"OK","⚠ ERREUR"))</f>
        <v/>
      </c>
      <c r="F4671" s="148" t="b">
        <v>0</v>
      </c>
      <c r="J4671" s="2" t="str">
        <f>IF(B4671="","",_xlfn.XLOOKUP(B4671,Données!$P$2:$P$11,Données!$Q$2:$Q$11,""))</f>
        <v/>
      </c>
    </row>
    <row r="4672" spans="1:10" ht="24.75" customHeight="1" x14ac:dyDescent="0.25">
      <c r="A4672" s="100"/>
      <c r="B4672" s="100"/>
      <c r="C4672" s="100"/>
      <c r="D4672" s="105" t="str">
        <f>IF(OR(Historique!$B4672="",Historique!$C4672=""),"",IF(IFERROR(COUNTIF(INDEX(Données!$E$2:$Z$100,0,MATCH(Historique!$B4672,Données!$E$1:$Z$1,0)),Historique!$C4672),0)&gt;0,"OK","⚠ ERREUR"))</f>
        <v/>
      </c>
      <c r="F4672" s="148" t="b">
        <v>0</v>
      </c>
      <c r="J4672" s="2" t="str">
        <f>IF(B4672="","",_xlfn.XLOOKUP(B4672,Données!$P$2:$P$11,Données!$Q$2:$Q$11,""))</f>
        <v/>
      </c>
    </row>
    <row r="4673" spans="1:10" ht="24.75" customHeight="1" x14ac:dyDescent="0.25">
      <c r="A4673" s="100"/>
      <c r="B4673" s="100"/>
      <c r="C4673" s="100"/>
      <c r="D4673" s="105" t="str">
        <f>IF(OR(Historique!$B4673="",Historique!$C4673=""),"",IF(IFERROR(COUNTIF(INDEX(Données!$E$2:$Z$100,0,MATCH(Historique!$B4673,Données!$E$1:$Z$1,0)),Historique!$C4673),0)&gt;0,"OK","⚠ ERREUR"))</f>
        <v/>
      </c>
      <c r="F4673" s="148" t="b">
        <v>0</v>
      </c>
      <c r="J4673" s="2" t="str">
        <f>IF(B4673="","",_xlfn.XLOOKUP(B4673,Données!$P$2:$P$11,Données!$Q$2:$Q$11,""))</f>
        <v/>
      </c>
    </row>
    <row r="4674" spans="1:10" ht="24.75" customHeight="1" x14ac:dyDescent="0.25">
      <c r="A4674" s="100"/>
      <c r="B4674" s="100"/>
      <c r="C4674" s="100"/>
      <c r="D4674" s="105" t="str">
        <f>IF(OR(Historique!$B4674="",Historique!$C4674=""),"",IF(IFERROR(COUNTIF(INDEX(Données!$E$2:$Z$100,0,MATCH(Historique!$B4674,Données!$E$1:$Z$1,0)),Historique!$C4674),0)&gt;0,"OK","⚠ ERREUR"))</f>
        <v/>
      </c>
      <c r="F4674" s="148" t="b">
        <v>0</v>
      </c>
      <c r="J4674" s="2" t="str">
        <f>IF(B4674="","",_xlfn.XLOOKUP(B4674,Données!$P$2:$P$11,Données!$Q$2:$Q$11,""))</f>
        <v/>
      </c>
    </row>
    <row r="4675" spans="1:10" ht="24.75" customHeight="1" x14ac:dyDescent="0.25">
      <c r="A4675" s="100"/>
      <c r="B4675" s="100"/>
      <c r="C4675" s="100"/>
      <c r="D4675" s="105" t="str">
        <f>IF(OR(Historique!$B4675="",Historique!$C4675=""),"",IF(IFERROR(COUNTIF(INDEX(Données!$E$2:$Z$100,0,MATCH(Historique!$B4675,Données!$E$1:$Z$1,0)),Historique!$C4675),0)&gt;0,"OK","⚠ ERREUR"))</f>
        <v/>
      </c>
      <c r="F4675" s="148" t="b">
        <v>0</v>
      </c>
      <c r="J4675" s="2" t="str">
        <f>IF(B4675="","",_xlfn.XLOOKUP(B4675,Données!$P$2:$P$11,Données!$Q$2:$Q$11,""))</f>
        <v/>
      </c>
    </row>
    <row r="4676" spans="1:10" ht="24.75" customHeight="1" x14ac:dyDescent="0.25">
      <c r="A4676" s="100"/>
      <c r="B4676" s="100"/>
      <c r="C4676" s="100"/>
      <c r="D4676" s="105" t="str">
        <f>IF(OR(Historique!$B4676="",Historique!$C4676=""),"",IF(IFERROR(COUNTIF(INDEX(Données!$E$2:$Z$100,0,MATCH(Historique!$B4676,Données!$E$1:$Z$1,0)),Historique!$C4676),0)&gt;0,"OK","⚠ ERREUR"))</f>
        <v/>
      </c>
      <c r="F4676" s="148" t="b">
        <v>0</v>
      </c>
      <c r="J4676" s="2" t="str">
        <f>IF(B4676="","",_xlfn.XLOOKUP(B4676,Données!$P$2:$P$11,Données!$Q$2:$Q$11,""))</f>
        <v/>
      </c>
    </row>
    <row r="4677" spans="1:10" ht="24.75" customHeight="1" x14ac:dyDescent="0.25">
      <c r="A4677" s="100"/>
      <c r="B4677" s="100"/>
      <c r="C4677" s="100"/>
      <c r="D4677" s="105" t="str">
        <f>IF(OR(Historique!$B4677="",Historique!$C4677=""),"",IF(IFERROR(COUNTIF(INDEX(Données!$E$2:$Z$100,0,MATCH(Historique!$B4677,Données!$E$1:$Z$1,0)),Historique!$C4677),0)&gt;0,"OK","⚠ ERREUR"))</f>
        <v/>
      </c>
      <c r="F4677" s="148" t="b">
        <v>0</v>
      </c>
      <c r="J4677" s="2" t="str">
        <f>IF(B4677="","",_xlfn.XLOOKUP(B4677,Données!$P$2:$P$11,Données!$Q$2:$Q$11,""))</f>
        <v/>
      </c>
    </row>
    <row r="4678" spans="1:10" ht="24.75" customHeight="1" x14ac:dyDescent="0.25">
      <c r="A4678" s="100"/>
      <c r="B4678" s="100"/>
      <c r="C4678" s="100"/>
      <c r="D4678" s="105" t="str">
        <f>IF(OR(Historique!$B4678="",Historique!$C4678=""),"",IF(IFERROR(COUNTIF(INDEX(Données!$E$2:$Z$100,0,MATCH(Historique!$B4678,Données!$E$1:$Z$1,0)),Historique!$C4678),0)&gt;0,"OK","⚠ ERREUR"))</f>
        <v/>
      </c>
      <c r="F4678" s="148" t="b">
        <v>0</v>
      </c>
      <c r="J4678" s="2" t="str">
        <f>IF(B4678="","",_xlfn.XLOOKUP(B4678,Données!$P$2:$P$11,Données!$Q$2:$Q$11,""))</f>
        <v/>
      </c>
    </row>
    <row r="4679" spans="1:10" ht="24.75" customHeight="1" x14ac:dyDescent="0.25">
      <c r="A4679" s="100"/>
      <c r="B4679" s="100"/>
      <c r="C4679" s="100"/>
      <c r="D4679" s="105" t="str">
        <f>IF(OR(Historique!$B4679="",Historique!$C4679=""),"",IF(IFERROR(COUNTIF(INDEX(Données!$E$2:$Z$100,0,MATCH(Historique!$B4679,Données!$E$1:$Z$1,0)),Historique!$C4679),0)&gt;0,"OK","⚠ ERREUR"))</f>
        <v/>
      </c>
      <c r="F4679" s="148" t="b">
        <v>0</v>
      </c>
      <c r="J4679" s="2" t="str">
        <f>IF(B4679="","",_xlfn.XLOOKUP(B4679,Données!$P$2:$P$11,Données!$Q$2:$Q$11,""))</f>
        <v/>
      </c>
    </row>
    <row r="4680" spans="1:10" ht="24.75" customHeight="1" x14ac:dyDescent="0.25">
      <c r="A4680" s="100"/>
      <c r="B4680" s="100"/>
      <c r="C4680" s="100"/>
      <c r="D4680" s="105" t="str">
        <f>IF(OR(Historique!$B4680="",Historique!$C4680=""),"",IF(IFERROR(COUNTIF(INDEX(Données!$E$2:$Z$100,0,MATCH(Historique!$B4680,Données!$E$1:$Z$1,0)),Historique!$C4680),0)&gt;0,"OK","⚠ ERREUR"))</f>
        <v/>
      </c>
      <c r="F4680" s="148" t="b">
        <v>0</v>
      </c>
      <c r="J4680" s="2" t="str">
        <f>IF(B4680="","",_xlfn.XLOOKUP(B4680,Données!$P$2:$P$11,Données!$Q$2:$Q$11,""))</f>
        <v/>
      </c>
    </row>
    <row r="4681" spans="1:10" ht="24.75" customHeight="1" x14ac:dyDescent="0.25">
      <c r="A4681" s="100"/>
      <c r="B4681" s="100"/>
      <c r="C4681" s="100"/>
      <c r="D4681" s="105" t="str">
        <f>IF(OR(Historique!$B4681="",Historique!$C4681=""),"",IF(IFERROR(COUNTIF(INDEX(Données!$E$2:$Z$100,0,MATCH(Historique!$B4681,Données!$E$1:$Z$1,0)),Historique!$C4681),0)&gt;0,"OK","⚠ ERREUR"))</f>
        <v/>
      </c>
      <c r="F4681" s="148" t="b">
        <v>0</v>
      </c>
      <c r="J4681" s="2" t="str">
        <f>IF(B4681="","",_xlfn.XLOOKUP(B4681,Données!$P$2:$P$11,Données!$Q$2:$Q$11,""))</f>
        <v/>
      </c>
    </row>
    <row r="4682" spans="1:10" ht="24.75" customHeight="1" x14ac:dyDescent="0.25">
      <c r="A4682" s="100"/>
      <c r="B4682" s="100"/>
      <c r="C4682" s="100"/>
      <c r="D4682" s="105" t="str">
        <f>IF(OR(Historique!$B4682="",Historique!$C4682=""),"",IF(IFERROR(COUNTIF(INDEX(Données!$E$2:$Z$100,0,MATCH(Historique!$B4682,Données!$E$1:$Z$1,0)),Historique!$C4682),0)&gt;0,"OK","⚠ ERREUR"))</f>
        <v/>
      </c>
      <c r="F4682" s="148" t="b">
        <v>0</v>
      </c>
      <c r="J4682" s="2" t="str">
        <f>IF(B4682="","",_xlfn.XLOOKUP(B4682,Données!$P$2:$P$11,Données!$Q$2:$Q$11,""))</f>
        <v/>
      </c>
    </row>
    <row r="4683" spans="1:10" ht="24.75" customHeight="1" x14ac:dyDescent="0.25">
      <c r="A4683" s="100"/>
      <c r="B4683" s="100"/>
      <c r="C4683" s="100"/>
      <c r="D4683" s="105" t="str">
        <f>IF(OR(Historique!$B4683="",Historique!$C4683=""),"",IF(IFERROR(COUNTIF(INDEX(Données!$E$2:$Z$100,0,MATCH(Historique!$B4683,Données!$E$1:$Z$1,0)),Historique!$C4683),0)&gt;0,"OK","⚠ ERREUR"))</f>
        <v/>
      </c>
      <c r="F4683" s="148" t="b">
        <v>0</v>
      </c>
      <c r="J4683" s="2" t="str">
        <f>IF(B4683="","",_xlfn.XLOOKUP(B4683,Données!$P$2:$P$11,Données!$Q$2:$Q$11,""))</f>
        <v/>
      </c>
    </row>
    <row r="4684" spans="1:10" ht="24.75" customHeight="1" x14ac:dyDescent="0.25">
      <c r="A4684" s="100"/>
      <c r="B4684" s="100"/>
      <c r="C4684" s="100"/>
      <c r="D4684" s="105" t="str">
        <f>IF(OR(Historique!$B4684="",Historique!$C4684=""),"",IF(IFERROR(COUNTIF(INDEX(Données!$E$2:$Z$100,0,MATCH(Historique!$B4684,Données!$E$1:$Z$1,0)),Historique!$C4684),0)&gt;0,"OK","⚠ ERREUR"))</f>
        <v/>
      </c>
      <c r="F4684" s="148" t="b">
        <v>0</v>
      </c>
      <c r="J4684" s="2" t="str">
        <f>IF(B4684="","",_xlfn.XLOOKUP(B4684,Données!$P$2:$P$11,Données!$Q$2:$Q$11,""))</f>
        <v/>
      </c>
    </row>
    <row r="4685" spans="1:10" ht="24.75" customHeight="1" x14ac:dyDescent="0.25">
      <c r="A4685" s="100"/>
      <c r="B4685" s="100"/>
      <c r="C4685" s="100"/>
      <c r="D4685" s="105" t="str">
        <f>IF(OR(Historique!$B4685="",Historique!$C4685=""),"",IF(IFERROR(COUNTIF(INDEX(Données!$E$2:$Z$100,0,MATCH(Historique!$B4685,Données!$E$1:$Z$1,0)),Historique!$C4685),0)&gt;0,"OK","⚠ ERREUR"))</f>
        <v/>
      </c>
      <c r="F4685" s="148" t="b">
        <v>0</v>
      </c>
      <c r="J4685" s="2" t="str">
        <f>IF(B4685="","",_xlfn.XLOOKUP(B4685,Données!$P$2:$P$11,Données!$Q$2:$Q$11,""))</f>
        <v/>
      </c>
    </row>
    <row r="4686" spans="1:10" ht="24.75" customHeight="1" x14ac:dyDescent="0.25">
      <c r="A4686" s="100"/>
      <c r="B4686" s="100"/>
      <c r="C4686" s="100"/>
      <c r="D4686" s="105" t="str">
        <f>IF(OR(Historique!$B4686="",Historique!$C4686=""),"",IF(IFERROR(COUNTIF(INDEX(Données!$E$2:$Z$100,0,MATCH(Historique!$B4686,Données!$E$1:$Z$1,0)),Historique!$C4686),0)&gt;0,"OK","⚠ ERREUR"))</f>
        <v/>
      </c>
      <c r="F4686" s="148" t="b">
        <v>0</v>
      </c>
      <c r="J4686" s="2" t="str">
        <f>IF(B4686="","",_xlfn.XLOOKUP(B4686,Données!$P$2:$P$11,Données!$Q$2:$Q$11,""))</f>
        <v/>
      </c>
    </row>
    <row r="4687" spans="1:10" ht="24.75" customHeight="1" x14ac:dyDescent="0.25">
      <c r="A4687" s="100"/>
      <c r="B4687" s="100"/>
      <c r="C4687" s="100"/>
      <c r="D4687" s="105" t="str">
        <f>IF(OR(Historique!$B4687="",Historique!$C4687=""),"",IF(IFERROR(COUNTIF(INDEX(Données!$E$2:$Z$100,0,MATCH(Historique!$B4687,Données!$E$1:$Z$1,0)),Historique!$C4687),0)&gt;0,"OK","⚠ ERREUR"))</f>
        <v/>
      </c>
      <c r="F4687" s="148" t="b">
        <v>0</v>
      </c>
      <c r="J4687" s="2" t="str">
        <f>IF(B4687="","",_xlfn.XLOOKUP(B4687,Données!$P$2:$P$11,Données!$Q$2:$Q$11,""))</f>
        <v/>
      </c>
    </row>
    <row r="4688" spans="1:10" ht="24.75" customHeight="1" x14ac:dyDescent="0.25">
      <c r="A4688" s="100"/>
      <c r="B4688" s="100"/>
      <c r="C4688" s="100"/>
      <c r="D4688" s="105" t="str">
        <f>IF(OR(Historique!$B4688="",Historique!$C4688=""),"",IF(IFERROR(COUNTIF(INDEX(Données!$E$2:$Z$100,0,MATCH(Historique!$B4688,Données!$E$1:$Z$1,0)),Historique!$C4688),0)&gt;0,"OK","⚠ ERREUR"))</f>
        <v/>
      </c>
      <c r="F4688" s="148" t="b">
        <v>0</v>
      </c>
      <c r="J4688" s="2" t="str">
        <f>IF(B4688="","",_xlfn.XLOOKUP(B4688,Données!$P$2:$P$11,Données!$Q$2:$Q$11,""))</f>
        <v/>
      </c>
    </row>
    <row r="4689" spans="1:10" ht="24.75" customHeight="1" x14ac:dyDescent="0.25">
      <c r="A4689" s="100"/>
      <c r="B4689" s="100"/>
      <c r="C4689" s="100"/>
      <c r="D4689" s="105" t="str">
        <f>IF(OR(Historique!$B4689="",Historique!$C4689=""),"",IF(IFERROR(COUNTIF(INDEX(Données!$E$2:$Z$100,0,MATCH(Historique!$B4689,Données!$E$1:$Z$1,0)),Historique!$C4689),0)&gt;0,"OK","⚠ ERREUR"))</f>
        <v/>
      </c>
      <c r="F4689" s="148" t="b">
        <v>0</v>
      </c>
      <c r="J4689" s="2" t="str">
        <f>IF(B4689="","",_xlfn.XLOOKUP(B4689,Données!$P$2:$P$11,Données!$Q$2:$Q$11,""))</f>
        <v/>
      </c>
    </row>
    <row r="4690" spans="1:10" ht="24.75" customHeight="1" x14ac:dyDescent="0.25">
      <c r="A4690" s="100"/>
      <c r="B4690" s="100"/>
      <c r="C4690" s="100"/>
      <c r="D4690" s="105" t="str">
        <f>IF(OR(Historique!$B4690="",Historique!$C4690=""),"",IF(IFERROR(COUNTIF(INDEX(Données!$E$2:$Z$100,0,MATCH(Historique!$B4690,Données!$E$1:$Z$1,0)),Historique!$C4690),0)&gt;0,"OK","⚠ ERREUR"))</f>
        <v/>
      </c>
      <c r="F4690" s="148" t="b">
        <v>0</v>
      </c>
      <c r="J4690" s="2" t="str">
        <f>IF(B4690="","",_xlfn.XLOOKUP(B4690,Données!$P$2:$P$11,Données!$Q$2:$Q$11,""))</f>
        <v/>
      </c>
    </row>
    <row r="4691" spans="1:10" ht="24.75" customHeight="1" x14ac:dyDescent="0.25">
      <c r="A4691" s="100"/>
      <c r="B4691" s="100"/>
      <c r="C4691" s="100"/>
      <c r="D4691" s="105" t="str">
        <f>IF(OR(Historique!$B4691="",Historique!$C4691=""),"",IF(IFERROR(COUNTIF(INDEX(Données!$E$2:$Z$100,0,MATCH(Historique!$B4691,Données!$E$1:$Z$1,0)),Historique!$C4691),0)&gt;0,"OK","⚠ ERREUR"))</f>
        <v/>
      </c>
      <c r="F4691" s="148" t="b">
        <v>0</v>
      </c>
      <c r="J4691" s="2" t="str">
        <f>IF(B4691="","",_xlfn.XLOOKUP(B4691,Données!$P$2:$P$11,Données!$Q$2:$Q$11,""))</f>
        <v/>
      </c>
    </row>
    <row r="4692" spans="1:10" ht="24.75" customHeight="1" x14ac:dyDescent="0.25">
      <c r="A4692" s="100"/>
      <c r="B4692" s="100"/>
      <c r="C4692" s="100"/>
      <c r="D4692" s="105" t="str">
        <f>IF(OR(Historique!$B4692="",Historique!$C4692=""),"",IF(IFERROR(COUNTIF(INDEX(Données!$E$2:$Z$100,0,MATCH(Historique!$B4692,Données!$E$1:$Z$1,0)),Historique!$C4692),0)&gt;0,"OK","⚠ ERREUR"))</f>
        <v/>
      </c>
      <c r="F4692" s="148" t="b">
        <v>0</v>
      </c>
      <c r="J4692" s="2" t="str">
        <f>IF(B4692="","",_xlfn.XLOOKUP(B4692,Données!$P$2:$P$11,Données!$Q$2:$Q$11,""))</f>
        <v/>
      </c>
    </row>
    <row r="4693" spans="1:10" ht="24.75" customHeight="1" x14ac:dyDescent="0.25">
      <c r="A4693" s="100"/>
      <c r="B4693" s="100"/>
      <c r="C4693" s="100"/>
      <c r="D4693" s="105" t="str">
        <f>IF(OR(Historique!$B4693="",Historique!$C4693=""),"",IF(IFERROR(COUNTIF(INDEX(Données!$E$2:$Z$100,0,MATCH(Historique!$B4693,Données!$E$1:$Z$1,0)),Historique!$C4693),0)&gt;0,"OK","⚠ ERREUR"))</f>
        <v/>
      </c>
      <c r="F4693" s="148" t="b">
        <v>0</v>
      </c>
      <c r="J4693" s="2" t="str">
        <f>IF(B4693="","",_xlfn.XLOOKUP(B4693,Données!$P$2:$P$11,Données!$Q$2:$Q$11,""))</f>
        <v/>
      </c>
    </row>
    <row r="4694" spans="1:10" ht="24.75" customHeight="1" x14ac:dyDescent="0.25">
      <c r="A4694" s="100"/>
      <c r="B4694" s="100"/>
      <c r="C4694" s="100"/>
      <c r="D4694" s="105" t="str">
        <f>IF(OR(Historique!$B4694="",Historique!$C4694=""),"",IF(IFERROR(COUNTIF(INDEX(Données!$E$2:$Z$100,0,MATCH(Historique!$B4694,Données!$E$1:$Z$1,0)),Historique!$C4694),0)&gt;0,"OK","⚠ ERREUR"))</f>
        <v/>
      </c>
      <c r="F4694" s="148" t="b">
        <v>0</v>
      </c>
      <c r="J4694" s="2" t="str">
        <f>IF(B4694="","",_xlfn.XLOOKUP(B4694,Données!$P$2:$P$11,Données!$Q$2:$Q$11,""))</f>
        <v/>
      </c>
    </row>
    <row r="4695" spans="1:10" ht="24.75" customHeight="1" x14ac:dyDescent="0.25">
      <c r="A4695" s="100"/>
      <c r="B4695" s="100"/>
      <c r="C4695" s="100"/>
      <c r="D4695" s="105" t="str">
        <f>IF(OR(Historique!$B4695="",Historique!$C4695=""),"",IF(IFERROR(COUNTIF(INDEX(Données!$E$2:$Z$100,0,MATCH(Historique!$B4695,Données!$E$1:$Z$1,0)),Historique!$C4695),0)&gt;0,"OK","⚠ ERREUR"))</f>
        <v/>
      </c>
      <c r="F4695" s="148" t="b">
        <v>0</v>
      </c>
      <c r="J4695" s="2" t="str">
        <f>IF(B4695="","",_xlfn.XLOOKUP(B4695,Données!$P$2:$P$11,Données!$Q$2:$Q$11,""))</f>
        <v/>
      </c>
    </row>
    <row r="4696" spans="1:10" ht="24.75" customHeight="1" x14ac:dyDescent="0.25">
      <c r="A4696" s="100"/>
      <c r="B4696" s="100"/>
      <c r="C4696" s="100"/>
      <c r="D4696" s="105" t="str">
        <f>IF(OR(Historique!$B4696="",Historique!$C4696=""),"",IF(IFERROR(COUNTIF(INDEX(Données!$E$2:$Z$100,0,MATCH(Historique!$B4696,Données!$E$1:$Z$1,0)),Historique!$C4696),0)&gt;0,"OK","⚠ ERREUR"))</f>
        <v/>
      </c>
      <c r="F4696" s="148" t="b">
        <v>0</v>
      </c>
      <c r="J4696" s="2" t="str">
        <f>IF(B4696="","",_xlfn.XLOOKUP(B4696,Données!$P$2:$P$11,Données!$Q$2:$Q$11,""))</f>
        <v/>
      </c>
    </row>
    <row r="4697" spans="1:10" ht="24.75" customHeight="1" x14ac:dyDescent="0.25">
      <c r="A4697" s="100"/>
      <c r="B4697" s="100"/>
      <c r="C4697" s="100"/>
      <c r="D4697" s="105" t="str">
        <f>IF(OR(Historique!$B4697="",Historique!$C4697=""),"",IF(IFERROR(COUNTIF(INDEX(Données!$E$2:$Z$100,0,MATCH(Historique!$B4697,Données!$E$1:$Z$1,0)),Historique!$C4697),0)&gt;0,"OK","⚠ ERREUR"))</f>
        <v/>
      </c>
      <c r="F4697" s="148" t="b">
        <v>0</v>
      </c>
      <c r="J4697" s="2" t="str">
        <f>IF(B4697="","",_xlfn.XLOOKUP(B4697,Données!$P$2:$P$11,Données!$Q$2:$Q$11,""))</f>
        <v/>
      </c>
    </row>
    <row r="4698" spans="1:10" ht="24.75" customHeight="1" x14ac:dyDescent="0.25">
      <c r="A4698" s="100"/>
      <c r="B4698" s="100"/>
      <c r="C4698" s="100"/>
      <c r="D4698" s="105" t="str">
        <f>IF(OR(Historique!$B4698="",Historique!$C4698=""),"",IF(IFERROR(COUNTIF(INDEX(Données!$E$2:$Z$100,0,MATCH(Historique!$B4698,Données!$E$1:$Z$1,0)),Historique!$C4698),0)&gt;0,"OK","⚠ ERREUR"))</f>
        <v/>
      </c>
      <c r="F4698" s="148" t="b">
        <v>0</v>
      </c>
      <c r="J4698" s="2" t="str">
        <f>IF(B4698="","",_xlfn.XLOOKUP(B4698,Données!$P$2:$P$11,Données!$Q$2:$Q$11,""))</f>
        <v/>
      </c>
    </row>
    <row r="4699" spans="1:10" ht="24.75" customHeight="1" x14ac:dyDescent="0.25">
      <c r="A4699" s="100"/>
      <c r="B4699" s="100"/>
      <c r="C4699" s="100"/>
      <c r="D4699" s="105" t="str">
        <f>IF(OR(Historique!$B4699="",Historique!$C4699=""),"",IF(IFERROR(COUNTIF(INDEX(Données!$E$2:$Z$100,0,MATCH(Historique!$B4699,Données!$E$1:$Z$1,0)),Historique!$C4699),0)&gt;0,"OK","⚠ ERREUR"))</f>
        <v/>
      </c>
      <c r="F4699" s="148" t="b">
        <v>0</v>
      </c>
      <c r="J4699" s="2" t="str">
        <f>IF(B4699="","",_xlfn.XLOOKUP(B4699,Données!$P$2:$P$11,Données!$Q$2:$Q$11,""))</f>
        <v/>
      </c>
    </row>
    <row r="4700" spans="1:10" ht="24.75" customHeight="1" x14ac:dyDescent="0.25">
      <c r="A4700" s="100"/>
      <c r="B4700" s="100"/>
      <c r="C4700" s="100"/>
      <c r="D4700" s="105" t="str">
        <f>IF(OR(Historique!$B4700="",Historique!$C4700=""),"",IF(IFERROR(COUNTIF(INDEX(Données!$E$2:$Z$100,0,MATCH(Historique!$B4700,Données!$E$1:$Z$1,0)),Historique!$C4700),0)&gt;0,"OK","⚠ ERREUR"))</f>
        <v/>
      </c>
      <c r="F4700" s="148" t="b">
        <v>0</v>
      </c>
      <c r="J4700" s="2" t="str">
        <f>IF(B4700="","",_xlfn.XLOOKUP(B4700,Données!$P$2:$P$11,Données!$Q$2:$Q$11,""))</f>
        <v/>
      </c>
    </row>
    <row r="4701" spans="1:10" ht="24.75" customHeight="1" x14ac:dyDescent="0.25">
      <c r="A4701" s="100"/>
      <c r="B4701" s="100"/>
      <c r="C4701" s="100"/>
      <c r="D4701" s="105" t="str">
        <f>IF(OR(Historique!$B4701="",Historique!$C4701=""),"",IF(IFERROR(COUNTIF(INDEX(Données!$E$2:$Z$100,0,MATCH(Historique!$B4701,Données!$E$1:$Z$1,0)),Historique!$C4701),0)&gt;0,"OK","⚠ ERREUR"))</f>
        <v/>
      </c>
      <c r="F4701" s="148" t="b">
        <v>0</v>
      </c>
      <c r="J4701" s="2" t="str">
        <f>IF(B4701="","",_xlfn.XLOOKUP(B4701,Données!$P$2:$P$11,Données!$Q$2:$Q$11,""))</f>
        <v/>
      </c>
    </row>
    <row r="4702" spans="1:10" ht="24.75" customHeight="1" x14ac:dyDescent="0.25">
      <c r="A4702" s="100"/>
      <c r="B4702" s="100"/>
      <c r="C4702" s="100"/>
      <c r="D4702" s="105" t="str">
        <f>IF(OR(Historique!$B4702="",Historique!$C4702=""),"",IF(IFERROR(COUNTIF(INDEX(Données!$E$2:$Z$100,0,MATCH(Historique!$B4702,Données!$E$1:$Z$1,0)),Historique!$C4702),0)&gt;0,"OK","⚠ ERREUR"))</f>
        <v/>
      </c>
      <c r="F4702" s="148" t="b">
        <v>0</v>
      </c>
      <c r="J4702" s="2" t="str">
        <f>IF(B4702="","",_xlfn.XLOOKUP(B4702,Données!$P$2:$P$11,Données!$Q$2:$Q$11,""))</f>
        <v/>
      </c>
    </row>
    <row r="4703" spans="1:10" ht="24.75" customHeight="1" x14ac:dyDescent="0.25">
      <c r="A4703" s="100"/>
      <c r="B4703" s="100"/>
      <c r="C4703" s="100"/>
      <c r="D4703" s="105" t="str">
        <f>IF(OR(Historique!$B4703="",Historique!$C4703=""),"",IF(IFERROR(COUNTIF(INDEX(Données!$E$2:$Z$100,0,MATCH(Historique!$B4703,Données!$E$1:$Z$1,0)),Historique!$C4703),0)&gt;0,"OK","⚠ ERREUR"))</f>
        <v/>
      </c>
      <c r="F4703" s="148" t="b">
        <v>0</v>
      </c>
      <c r="J4703" s="2" t="str">
        <f>IF(B4703="","",_xlfn.XLOOKUP(B4703,Données!$P$2:$P$11,Données!$Q$2:$Q$11,""))</f>
        <v/>
      </c>
    </row>
    <row r="4704" spans="1:10" ht="24.75" customHeight="1" x14ac:dyDescent="0.25">
      <c r="A4704" s="100"/>
      <c r="B4704" s="100"/>
      <c r="C4704" s="100"/>
      <c r="D4704" s="105" t="str">
        <f>IF(OR(Historique!$B4704="",Historique!$C4704=""),"",IF(IFERROR(COUNTIF(INDEX(Données!$E$2:$Z$100,0,MATCH(Historique!$B4704,Données!$E$1:$Z$1,0)),Historique!$C4704),0)&gt;0,"OK","⚠ ERREUR"))</f>
        <v/>
      </c>
      <c r="F4704" s="148" t="b">
        <v>0</v>
      </c>
      <c r="J4704" s="2" t="str">
        <f>IF(B4704="","",_xlfn.XLOOKUP(B4704,Données!$P$2:$P$11,Données!$Q$2:$Q$11,""))</f>
        <v/>
      </c>
    </row>
    <row r="4705" spans="1:10" ht="24.75" customHeight="1" x14ac:dyDescent="0.25">
      <c r="A4705" s="100"/>
      <c r="B4705" s="100"/>
      <c r="C4705" s="100"/>
      <c r="D4705" s="105" t="str">
        <f>IF(OR(Historique!$B4705="",Historique!$C4705=""),"",IF(IFERROR(COUNTIF(INDEX(Données!$E$2:$Z$100,0,MATCH(Historique!$B4705,Données!$E$1:$Z$1,0)),Historique!$C4705),0)&gt;0,"OK","⚠ ERREUR"))</f>
        <v/>
      </c>
      <c r="F4705" s="148" t="b">
        <v>0</v>
      </c>
      <c r="J4705" s="2" t="str">
        <f>IF(B4705="","",_xlfn.XLOOKUP(B4705,Données!$P$2:$P$11,Données!$Q$2:$Q$11,""))</f>
        <v/>
      </c>
    </row>
    <row r="4706" spans="1:10" ht="24.75" customHeight="1" x14ac:dyDescent="0.25">
      <c r="A4706" s="100"/>
      <c r="B4706" s="100"/>
      <c r="C4706" s="100"/>
      <c r="D4706" s="105" t="str">
        <f>IF(OR(Historique!$B4706="",Historique!$C4706=""),"",IF(IFERROR(COUNTIF(INDEX(Données!$E$2:$Z$100,0,MATCH(Historique!$B4706,Données!$E$1:$Z$1,0)),Historique!$C4706),0)&gt;0,"OK","⚠ ERREUR"))</f>
        <v/>
      </c>
      <c r="F4706" s="148" t="b">
        <v>0</v>
      </c>
      <c r="J4706" s="2" t="str">
        <f>IF(B4706="","",_xlfn.XLOOKUP(B4706,Données!$P$2:$P$11,Données!$Q$2:$Q$11,""))</f>
        <v/>
      </c>
    </row>
    <row r="4707" spans="1:10" ht="24.75" customHeight="1" x14ac:dyDescent="0.25">
      <c r="A4707" s="100"/>
      <c r="B4707" s="100"/>
      <c r="C4707" s="100"/>
      <c r="D4707" s="105" t="str">
        <f>IF(OR(Historique!$B4707="",Historique!$C4707=""),"",IF(IFERROR(COUNTIF(INDEX(Données!$E$2:$Z$100,0,MATCH(Historique!$B4707,Données!$E$1:$Z$1,0)),Historique!$C4707),0)&gt;0,"OK","⚠ ERREUR"))</f>
        <v/>
      </c>
      <c r="F4707" s="148" t="b">
        <v>0</v>
      </c>
      <c r="J4707" s="2" t="str">
        <f>IF(B4707="","",_xlfn.XLOOKUP(B4707,Données!$P$2:$P$11,Données!$Q$2:$Q$11,""))</f>
        <v/>
      </c>
    </row>
    <row r="4708" spans="1:10" ht="24.75" customHeight="1" x14ac:dyDescent="0.25">
      <c r="A4708" s="100"/>
      <c r="B4708" s="100"/>
      <c r="C4708" s="100"/>
      <c r="D4708" s="105" t="str">
        <f>IF(OR(Historique!$B4708="",Historique!$C4708=""),"",IF(IFERROR(COUNTIF(INDEX(Données!$E$2:$Z$100,0,MATCH(Historique!$B4708,Données!$E$1:$Z$1,0)),Historique!$C4708),0)&gt;0,"OK","⚠ ERREUR"))</f>
        <v/>
      </c>
      <c r="F4708" s="148" t="b">
        <v>0</v>
      </c>
      <c r="J4708" s="2" t="str">
        <f>IF(B4708="","",_xlfn.XLOOKUP(B4708,Données!$P$2:$P$11,Données!$Q$2:$Q$11,""))</f>
        <v/>
      </c>
    </row>
    <row r="4709" spans="1:10" ht="24.75" customHeight="1" x14ac:dyDescent="0.25">
      <c r="A4709" s="100"/>
      <c r="B4709" s="100"/>
      <c r="C4709" s="100"/>
      <c r="D4709" s="105" t="str">
        <f>IF(OR(Historique!$B4709="",Historique!$C4709=""),"",IF(IFERROR(COUNTIF(INDEX(Données!$E$2:$Z$100,0,MATCH(Historique!$B4709,Données!$E$1:$Z$1,0)),Historique!$C4709),0)&gt;0,"OK","⚠ ERREUR"))</f>
        <v/>
      </c>
      <c r="F4709" s="148" t="b">
        <v>0</v>
      </c>
      <c r="J4709" s="2" t="str">
        <f>IF(B4709="","",_xlfn.XLOOKUP(B4709,Données!$P$2:$P$11,Données!$Q$2:$Q$11,""))</f>
        <v/>
      </c>
    </row>
    <row r="4710" spans="1:10" ht="24.75" customHeight="1" x14ac:dyDescent="0.25">
      <c r="A4710" s="100"/>
      <c r="B4710" s="100"/>
      <c r="C4710" s="100"/>
      <c r="D4710" s="105" t="str">
        <f>IF(OR(Historique!$B4710="",Historique!$C4710=""),"",IF(IFERROR(COUNTIF(INDEX(Données!$E$2:$Z$100,0,MATCH(Historique!$B4710,Données!$E$1:$Z$1,0)),Historique!$C4710),0)&gt;0,"OK","⚠ ERREUR"))</f>
        <v/>
      </c>
      <c r="F4710" s="148" t="b">
        <v>0</v>
      </c>
      <c r="J4710" s="2" t="str">
        <f>IF(B4710="","",_xlfn.XLOOKUP(B4710,Données!$P$2:$P$11,Données!$Q$2:$Q$11,""))</f>
        <v/>
      </c>
    </row>
    <row r="4711" spans="1:10" ht="24.75" customHeight="1" x14ac:dyDescent="0.25">
      <c r="A4711" s="100"/>
      <c r="B4711" s="100"/>
      <c r="C4711" s="100"/>
      <c r="D4711" s="105" t="str">
        <f>IF(OR(Historique!$B4711="",Historique!$C4711=""),"",IF(IFERROR(COUNTIF(INDEX(Données!$E$2:$Z$100,0,MATCH(Historique!$B4711,Données!$E$1:$Z$1,0)),Historique!$C4711),0)&gt;0,"OK","⚠ ERREUR"))</f>
        <v/>
      </c>
      <c r="F4711" s="148" t="b">
        <v>0</v>
      </c>
      <c r="J4711" s="2" t="str">
        <f>IF(B4711="","",_xlfn.XLOOKUP(B4711,Données!$P$2:$P$11,Données!$Q$2:$Q$11,""))</f>
        <v/>
      </c>
    </row>
    <row r="4712" spans="1:10" ht="24.75" customHeight="1" x14ac:dyDescent="0.25">
      <c r="A4712" s="100"/>
      <c r="B4712" s="100"/>
      <c r="C4712" s="100"/>
      <c r="D4712" s="105" t="str">
        <f>IF(OR(Historique!$B4712="",Historique!$C4712=""),"",IF(IFERROR(COUNTIF(INDEX(Données!$E$2:$Z$100,0,MATCH(Historique!$B4712,Données!$E$1:$Z$1,0)),Historique!$C4712),0)&gt;0,"OK","⚠ ERREUR"))</f>
        <v/>
      </c>
      <c r="F4712" s="148" t="b">
        <v>0</v>
      </c>
      <c r="J4712" s="2" t="str">
        <f>IF(B4712="","",_xlfn.XLOOKUP(B4712,Données!$P$2:$P$11,Données!$Q$2:$Q$11,""))</f>
        <v/>
      </c>
    </row>
    <row r="4713" spans="1:10" ht="24.75" customHeight="1" x14ac:dyDescent="0.25">
      <c r="A4713" s="100"/>
      <c r="B4713" s="100"/>
      <c r="C4713" s="100"/>
      <c r="D4713" s="105" t="str">
        <f>IF(OR(Historique!$B4713="",Historique!$C4713=""),"",IF(IFERROR(COUNTIF(INDEX(Données!$E$2:$Z$100,0,MATCH(Historique!$B4713,Données!$E$1:$Z$1,0)),Historique!$C4713),0)&gt;0,"OK","⚠ ERREUR"))</f>
        <v/>
      </c>
      <c r="F4713" s="148" t="b">
        <v>0</v>
      </c>
      <c r="J4713" s="2" t="str">
        <f>IF(B4713="","",_xlfn.XLOOKUP(B4713,Données!$P$2:$P$11,Données!$Q$2:$Q$11,""))</f>
        <v/>
      </c>
    </row>
    <row r="4714" spans="1:10" ht="24.75" customHeight="1" x14ac:dyDescent="0.25">
      <c r="A4714" s="100"/>
      <c r="B4714" s="100"/>
      <c r="C4714" s="100"/>
      <c r="D4714" s="105" t="str">
        <f>IF(OR(Historique!$B4714="",Historique!$C4714=""),"",IF(IFERROR(COUNTIF(INDEX(Données!$E$2:$Z$100,0,MATCH(Historique!$B4714,Données!$E$1:$Z$1,0)),Historique!$C4714),0)&gt;0,"OK","⚠ ERREUR"))</f>
        <v/>
      </c>
      <c r="F4714" s="148" t="b">
        <v>0</v>
      </c>
      <c r="J4714" s="2" t="str">
        <f>IF(B4714="","",_xlfn.XLOOKUP(B4714,Données!$P$2:$P$11,Données!$Q$2:$Q$11,""))</f>
        <v/>
      </c>
    </row>
    <row r="4715" spans="1:10" ht="24.75" customHeight="1" x14ac:dyDescent="0.25">
      <c r="A4715" s="100"/>
      <c r="B4715" s="100"/>
      <c r="C4715" s="100"/>
      <c r="D4715" s="105" t="str">
        <f>IF(OR(Historique!$B4715="",Historique!$C4715=""),"",IF(IFERROR(COUNTIF(INDEX(Données!$E$2:$Z$100,0,MATCH(Historique!$B4715,Données!$E$1:$Z$1,0)),Historique!$C4715),0)&gt;0,"OK","⚠ ERREUR"))</f>
        <v/>
      </c>
      <c r="F4715" s="148" t="b">
        <v>0</v>
      </c>
      <c r="J4715" s="2" t="str">
        <f>IF(B4715="","",_xlfn.XLOOKUP(B4715,Données!$P$2:$P$11,Données!$Q$2:$Q$11,""))</f>
        <v/>
      </c>
    </row>
    <row r="4716" spans="1:10" ht="24.75" customHeight="1" x14ac:dyDescent="0.25">
      <c r="A4716" s="100"/>
      <c r="B4716" s="100"/>
      <c r="C4716" s="100"/>
      <c r="D4716" s="105" t="str">
        <f>IF(OR(Historique!$B4716="",Historique!$C4716=""),"",IF(IFERROR(COUNTIF(INDEX(Données!$E$2:$Z$100,0,MATCH(Historique!$B4716,Données!$E$1:$Z$1,0)),Historique!$C4716),0)&gt;0,"OK","⚠ ERREUR"))</f>
        <v/>
      </c>
      <c r="F4716" s="148" t="b">
        <v>0</v>
      </c>
      <c r="J4716" s="2" t="str">
        <f>IF(B4716="","",_xlfn.XLOOKUP(B4716,Données!$P$2:$P$11,Données!$Q$2:$Q$11,""))</f>
        <v/>
      </c>
    </row>
    <row r="4717" spans="1:10" ht="24.75" customHeight="1" x14ac:dyDescent="0.25">
      <c r="A4717" s="100"/>
      <c r="B4717" s="100"/>
      <c r="C4717" s="100"/>
      <c r="D4717" s="105" t="str">
        <f>IF(OR(Historique!$B4717="",Historique!$C4717=""),"",IF(IFERROR(COUNTIF(INDEX(Données!$E$2:$Z$100,0,MATCH(Historique!$B4717,Données!$E$1:$Z$1,0)),Historique!$C4717),0)&gt;0,"OK","⚠ ERREUR"))</f>
        <v/>
      </c>
      <c r="F4717" s="148" t="b">
        <v>0</v>
      </c>
      <c r="J4717" s="2" t="str">
        <f>IF(B4717="","",_xlfn.XLOOKUP(B4717,Données!$P$2:$P$11,Données!$Q$2:$Q$11,""))</f>
        <v/>
      </c>
    </row>
    <row r="4718" spans="1:10" ht="24.75" customHeight="1" x14ac:dyDescent="0.25">
      <c r="A4718" s="100"/>
      <c r="B4718" s="100"/>
      <c r="C4718" s="100"/>
      <c r="D4718" s="105" t="str">
        <f>IF(OR(Historique!$B4718="",Historique!$C4718=""),"",IF(IFERROR(COUNTIF(INDEX(Données!$E$2:$Z$100,0,MATCH(Historique!$B4718,Données!$E$1:$Z$1,0)),Historique!$C4718),0)&gt;0,"OK","⚠ ERREUR"))</f>
        <v/>
      </c>
      <c r="F4718" s="148" t="b">
        <v>0</v>
      </c>
      <c r="J4718" s="2" t="str">
        <f>IF(B4718="","",_xlfn.XLOOKUP(B4718,Données!$P$2:$P$11,Données!$Q$2:$Q$11,""))</f>
        <v/>
      </c>
    </row>
    <row r="4719" spans="1:10" ht="24.75" customHeight="1" x14ac:dyDescent="0.25">
      <c r="A4719" s="100"/>
      <c r="B4719" s="100"/>
      <c r="C4719" s="100"/>
      <c r="D4719" s="105" t="str">
        <f>IF(OR(Historique!$B4719="",Historique!$C4719=""),"",IF(IFERROR(COUNTIF(INDEX(Données!$E$2:$Z$100,0,MATCH(Historique!$B4719,Données!$E$1:$Z$1,0)),Historique!$C4719),0)&gt;0,"OK","⚠ ERREUR"))</f>
        <v/>
      </c>
      <c r="F4719" s="148" t="b">
        <v>0</v>
      </c>
      <c r="J4719" s="2" t="str">
        <f>IF(B4719="","",_xlfn.XLOOKUP(B4719,Données!$P$2:$P$11,Données!$Q$2:$Q$11,""))</f>
        <v/>
      </c>
    </row>
    <row r="4720" spans="1:10" ht="24.75" customHeight="1" x14ac:dyDescent="0.25">
      <c r="A4720" s="100"/>
      <c r="B4720" s="100"/>
      <c r="C4720" s="100"/>
      <c r="D4720" s="105" t="str">
        <f>IF(OR(Historique!$B4720="",Historique!$C4720=""),"",IF(IFERROR(COUNTIF(INDEX(Données!$E$2:$Z$100,0,MATCH(Historique!$B4720,Données!$E$1:$Z$1,0)),Historique!$C4720),0)&gt;0,"OK","⚠ ERREUR"))</f>
        <v/>
      </c>
      <c r="F4720" s="148" t="b">
        <v>0</v>
      </c>
      <c r="J4720" s="2" t="str">
        <f>IF(B4720="","",_xlfn.XLOOKUP(B4720,Données!$P$2:$P$11,Données!$Q$2:$Q$11,""))</f>
        <v/>
      </c>
    </row>
    <row r="4721" spans="1:10" ht="24.75" customHeight="1" x14ac:dyDescent="0.25">
      <c r="A4721" s="100"/>
      <c r="B4721" s="100"/>
      <c r="C4721" s="100"/>
      <c r="D4721" s="105" t="str">
        <f>IF(OR(Historique!$B4721="",Historique!$C4721=""),"",IF(IFERROR(COUNTIF(INDEX(Données!$E$2:$Z$100,0,MATCH(Historique!$B4721,Données!$E$1:$Z$1,0)),Historique!$C4721),0)&gt;0,"OK","⚠ ERREUR"))</f>
        <v/>
      </c>
      <c r="F4721" s="148" t="b">
        <v>0</v>
      </c>
      <c r="J4721" s="2" t="str">
        <f>IF(B4721="","",_xlfn.XLOOKUP(B4721,Données!$P$2:$P$11,Données!$Q$2:$Q$11,""))</f>
        <v/>
      </c>
    </row>
    <row r="4722" spans="1:10" ht="24.75" customHeight="1" x14ac:dyDescent="0.25">
      <c r="A4722" s="100"/>
      <c r="B4722" s="100"/>
      <c r="C4722" s="100"/>
      <c r="D4722" s="105" t="str">
        <f>IF(OR(Historique!$B4722="",Historique!$C4722=""),"",IF(IFERROR(COUNTIF(INDEX(Données!$E$2:$Z$100,0,MATCH(Historique!$B4722,Données!$E$1:$Z$1,0)),Historique!$C4722),0)&gt;0,"OK","⚠ ERREUR"))</f>
        <v/>
      </c>
      <c r="F4722" s="148" t="b">
        <v>0</v>
      </c>
      <c r="J4722" s="2" t="str">
        <f>IF(B4722="","",_xlfn.XLOOKUP(B4722,Données!$P$2:$P$11,Données!$Q$2:$Q$11,""))</f>
        <v/>
      </c>
    </row>
    <row r="4723" spans="1:10" ht="24.75" customHeight="1" x14ac:dyDescent="0.25">
      <c r="A4723" s="100"/>
      <c r="B4723" s="100"/>
      <c r="C4723" s="100"/>
      <c r="D4723" s="105" t="str">
        <f>IF(OR(Historique!$B4723="",Historique!$C4723=""),"",IF(IFERROR(COUNTIF(INDEX(Données!$E$2:$Z$100,0,MATCH(Historique!$B4723,Données!$E$1:$Z$1,0)),Historique!$C4723),0)&gt;0,"OK","⚠ ERREUR"))</f>
        <v/>
      </c>
      <c r="F4723" s="148" t="b">
        <v>0</v>
      </c>
      <c r="J4723" s="2" t="str">
        <f>IF(B4723="","",_xlfn.XLOOKUP(B4723,Données!$P$2:$P$11,Données!$Q$2:$Q$11,""))</f>
        <v/>
      </c>
    </row>
    <row r="4724" spans="1:10" ht="24.75" customHeight="1" x14ac:dyDescent="0.25">
      <c r="A4724" s="100"/>
      <c r="B4724" s="100"/>
      <c r="C4724" s="100"/>
      <c r="D4724" s="105" t="str">
        <f>IF(OR(Historique!$B4724="",Historique!$C4724=""),"",IF(IFERROR(COUNTIF(INDEX(Données!$E$2:$Z$100,0,MATCH(Historique!$B4724,Données!$E$1:$Z$1,0)),Historique!$C4724),0)&gt;0,"OK","⚠ ERREUR"))</f>
        <v/>
      </c>
      <c r="F4724" s="148" t="b">
        <v>0</v>
      </c>
      <c r="J4724" s="2" t="str">
        <f>IF(B4724="","",_xlfn.XLOOKUP(B4724,Données!$P$2:$P$11,Données!$Q$2:$Q$11,""))</f>
        <v/>
      </c>
    </row>
    <row r="4725" spans="1:10" ht="24.75" customHeight="1" x14ac:dyDescent="0.25">
      <c r="A4725" s="100"/>
      <c r="B4725" s="100"/>
      <c r="C4725" s="100"/>
      <c r="D4725" s="105" t="str">
        <f>IF(OR(Historique!$B4725="",Historique!$C4725=""),"",IF(IFERROR(COUNTIF(INDEX(Données!$E$2:$Z$100,0,MATCH(Historique!$B4725,Données!$E$1:$Z$1,0)),Historique!$C4725),0)&gt;0,"OK","⚠ ERREUR"))</f>
        <v/>
      </c>
      <c r="F4725" s="148" t="b">
        <v>0</v>
      </c>
      <c r="J4725" s="2" t="str">
        <f>IF(B4725="","",_xlfn.XLOOKUP(B4725,Données!$P$2:$P$11,Données!$Q$2:$Q$11,""))</f>
        <v/>
      </c>
    </row>
    <row r="4726" spans="1:10" ht="24.75" customHeight="1" x14ac:dyDescent="0.25">
      <c r="A4726" s="100"/>
      <c r="B4726" s="100"/>
      <c r="C4726" s="100"/>
      <c r="D4726" s="105" t="str">
        <f>IF(OR(Historique!$B4726="",Historique!$C4726=""),"",IF(IFERROR(COUNTIF(INDEX(Données!$E$2:$Z$100,0,MATCH(Historique!$B4726,Données!$E$1:$Z$1,0)),Historique!$C4726),0)&gt;0,"OK","⚠ ERREUR"))</f>
        <v/>
      </c>
      <c r="F4726" s="148" t="b">
        <v>0</v>
      </c>
      <c r="J4726" s="2" t="str">
        <f>IF(B4726="","",_xlfn.XLOOKUP(B4726,Données!$P$2:$P$11,Données!$Q$2:$Q$11,""))</f>
        <v/>
      </c>
    </row>
    <row r="4727" spans="1:10" ht="24.75" customHeight="1" x14ac:dyDescent="0.25">
      <c r="A4727" s="100"/>
      <c r="B4727" s="100"/>
      <c r="C4727" s="100"/>
      <c r="D4727" s="105" t="str">
        <f>IF(OR(Historique!$B4727="",Historique!$C4727=""),"",IF(IFERROR(COUNTIF(INDEX(Données!$E$2:$Z$100,0,MATCH(Historique!$B4727,Données!$E$1:$Z$1,0)),Historique!$C4727),0)&gt;0,"OK","⚠ ERREUR"))</f>
        <v/>
      </c>
      <c r="F4727" s="148" t="b">
        <v>0</v>
      </c>
      <c r="J4727" s="2" t="str">
        <f>IF(B4727="","",_xlfn.XLOOKUP(B4727,Données!$P$2:$P$11,Données!$Q$2:$Q$11,""))</f>
        <v/>
      </c>
    </row>
    <row r="4728" spans="1:10" ht="24.75" customHeight="1" x14ac:dyDescent="0.25">
      <c r="A4728" s="100"/>
      <c r="B4728" s="100"/>
      <c r="C4728" s="100"/>
      <c r="D4728" s="105" t="str">
        <f>IF(OR(Historique!$B4728="",Historique!$C4728=""),"",IF(IFERROR(COUNTIF(INDEX(Données!$E$2:$Z$100,0,MATCH(Historique!$B4728,Données!$E$1:$Z$1,0)),Historique!$C4728),0)&gt;0,"OK","⚠ ERREUR"))</f>
        <v/>
      </c>
      <c r="F4728" s="148" t="b">
        <v>0</v>
      </c>
      <c r="J4728" s="2" t="str">
        <f>IF(B4728="","",_xlfn.XLOOKUP(B4728,Données!$P$2:$P$11,Données!$Q$2:$Q$11,""))</f>
        <v/>
      </c>
    </row>
    <row r="4729" spans="1:10" ht="24.75" customHeight="1" x14ac:dyDescent="0.25">
      <c r="A4729" s="100"/>
      <c r="B4729" s="100"/>
      <c r="C4729" s="100"/>
      <c r="D4729" s="105" t="str">
        <f>IF(OR(Historique!$B4729="",Historique!$C4729=""),"",IF(IFERROR(COUNTIF(INDEX(Données!$E$2:$Z$100,0,MATCH(Historique!$B4729,Données!$E$1:$Z$1,0)),Historique!$C4729),0)&gt;0,"OK","⚠ ERREUR"))</f>
        <v/>
      </c>
      <c r="F4729" s="148" t="b">
        <v>0</v>
      </c>
      <c r="J4729" s="2" t="str">
        <f>IF(B4729="","",_xlfn.XLOOKUP(B4729,Données!$P$2:$P$11,Données!$Q$2:$Q$11,""))</f>
        <v/>
      </c>
    </row>
    <row r="4730" spans="1:10" ht="24.75" customHeight="1" x14ac:dyDescent="0.25">
      <c r="A4730" s="100"/>
      <c r="B4730" s="100"/>
      <c r="C4730" s="100"/>
      <c r="D4730" s="105" t="str">
        <f>IF(OR(Historique!$B4730="",Historique!$C4730=""),"",IF(IFERROR(COUNTIF(INDEX(Données!$E$2:$Z$100,0,MATCH(Historique!$B4730,Données!$E$1:$Z$1,0)),Historique!$C4730),0)&gt;0,"OK","⚠ ERREUR"))</f>
        <v/>
      </c>
      <c r="F4730" s="148" t="b">
        <v>0</v>
      </c>
      <c r="J4730" s="2" t="str">
        <f>IF(B4730="","",_xlfn.XLOOKUP(B4730,Données!$P$2:$P$11,Données!$Q$2:$Q$11,""))</f>
        <v/>
      </c>
    </row>
    <row r="4731" spans="1:10" ht="24.75" customHeight="1" x14ac:dyDescent="0.25">
      <c r="A4731" s="100"/>
      <c r="B4731" s="100"/>
      <c r="C4731" s="100"/>
      <c r="D4731" s="105" t="str">
        <f>IF(OR(Historique!$B4731="",Historique!$C4731=""),"",IF(IFERROR(COUNTIF(INDEX(Données!$E$2:$Z$100,0,MATCH(Historique!$B4731,Données!$E$1:$Z$1,0)),Historique!$C4731),0)&gt;0,"OK","⚠ ERREUR"))</f>
        <v/>
      </c>
      <c r="F4731" s="148" t="b">
        <v>0</v>
      </c>
      <c r="J4731" s="2" t="str">
        <f>IF(B4731="","",_xlfn.XLOOKUP(B4731,Données!$P$2:$P$11,Données!$Q$2:$Q$11,""))</f>
        <v/>
      </c>
    </row>
    <row r="4732" spans="1:10" ht="24.75" customHeight="1" x14ac:dyDescent="0.25">
      <c r="A4732" s="100"/>
      <c r="B4732" s="100"/>
      <c r="C4732" s="100"/>
      <c r="D4732" s="105" t="str">
        <f>IF(OR(Historique!$B4732="",Historique!$C4732=""),"",IF(IFERROR(COUNTIF(INDEX(Données!$E$2:$Z$100,0,MATCH(Historique!$B4732,Données!$E$1:$Z$1,0)),Historique!$C4732),0)&gt;0,"OK","⚠ ERREUR"))</f>
        <v/>
      </c>
      <c r="F4732" s="148" t="b">
        <v>0</v>
      </c>
      <c r="J4732" s="2" t="str">
        <f>IF(B4732="","",_xlfn.XLOOKUP(B4732,Données!$P$2:$P$11,Données!$Q$2:$Q$11,""))</f>
        <v/>
      </c>
    </row>
    <row r="4733" spans="1:10" ht="24.75" customHeight="1" x14ac:dyDescent="0.25">
      <c r="A4733" s="100"/>
      <c r="B4733" s="100"/>
      <c r="C4733" s="100"/>
      <c r="D4733" s="105" t="str">
        <f>IF(OR(Historique!$B4733="",Historique!$C4733=""),"",IF(IFERROR(COUNTIF(INDEX(Données!$E$2:$Z$100,0,MATCH(Historique!$B4733,Données!$E$1:$Z$1,0)),Historique!$C4733),0)&gt;0,"OK","⚠ ERREUR"))</f>
        <v/>
      </c>
      <c r="F4733" s="148" t="b">
        <v>0</v>
      </c>
      <c r="J4733" s="2" t="str">
        <f>IF(B4733="","",_xlfn.XLOOKUP(B4733,Données!$P$2:$P$11,Données!$Q$2:$Q$11,""))</f>
        <v/>
      </c>
    </row>
    <row r="4734" spans="1:10" ht="24.75" customHeight="1" x14ac:dyDescent="0.25">
      <c r="A4734" s="100"/>
      <c r="B4734" s="100"/>
      <c r="C4734" s="100"/>
      <c r="D4734" s="105" t="str">
        <f>IF(OR(Historique!$B4734="",Historique!$C4734=""),"",IF(IFERROR(COUNTIF(INDEX(Données!$E$2:$Z$100,0,MATCH(Historique!$B4734,Données!$E$1:$Z$1,0)),Historique!$C4734),0)&gt;0,"OK","⚠ ERREUR"))</f>
        <v/>
      </c>
      <c r="F4734" s="148" t="b">
        <v>0</v>
      </c>
      <c r="J4734" s="2" t="str">
        <f>IF(B4734="","",_xlfn.XLOOKUP(B4734,Données!$P$2:$P$11,Données!$Q$2:$Q$11,""))</f>
        <v/>
      </c>
    </row>
    <row r="4735" spans="1:10" ht="24.75" customHeight="1" x14ac:dyDescent="0.25">
      <c r="A4735" s="100"/>
      <c r="B4735" s="100"/>
      <c r="C4735" s="100"/>
      <c r="D4735" s="105" t="str">
        <f>IF(OR(Historique!$B4735="",Historique!$C4735=""),"",IF(IFERROR(COUNTIF(INDEX(Données!$E$2:$Z$100,0,MATCH(Historique!$B4735,Données!$E$1:$Z$1,0)),Historique!$C4735),0)&gt;0,"OK","⚠ ERREUR"))</f>
        <v/>
      </c>
      <c r="F4735" s="148" t="b">
        <v>0</v>
      </c>
      <c r="J4735" s="2" t="str">
        <f>IF(B4735="","",_xlfn.XLOOKUP(B4735,Données!$P$2:$P$11,Données!$Q$2:$Q$11,""))</f>
        <v/>
      </c>
    </row>
    <row r="4736" spans="1:10" ht="24.75" customHeight="1" x14ac:dyDescent="0.25">
      <c r="A4736" s="100"/>
      <c r="B4736" s="100"/>
      <c r="C4736" s="100"/>
      <c r="D4736" s="105" t="str">
        <f>IF(OR(Historique!$B4736="",Historique!$C4736=""),"",IF(IFERROR(COUNTIF(INDEX(Données!$E$2:$Z$100,0,MATCH(Historique!$B4736,Données!$E$1:$Z$1,0)),Historique!$C4736),0)&gt;0,"OK","⚠ ERREUR"))</f>
        <v/>
      </c>
      <c r="F4736" s="148" t="b">
        <v>0</v>
      </c>
      <c r="J4736" s="2" t="str">
        <f>IF(B4736="","",_xlfn.XLOOKUP(B4736,Données!$P$2:$P$11,Données!$Q$2:$Q$11,""))</f>
        <v/>
      </c>
    </row>
    <row r="4737" spans="1:10" ht="24.75" customHeight="1" x14ac:dyDescent="0.25">
      <c r="A4737" s="100"/>
      <c r="B4737" s="100"/>
      <c r="C4737" s="100"/>
      <c r="D4737" s="105" t="str">
        <f>IF(OR(Historique!$B4737="",Historique!$C4737=""),"",IF(IFERROR(COUNTIF(INDEX(Données!$E$2:$Z$100,0,MATCH(Historique!$B4737,Données!$E$1:$Z$1,0)),Historique!$C4737),0)&gt;0,"OK","⚠ ERREUR"))</f>
        <v/>
      </c>
      <c r="F4737" s="148" t="b">
        <v>0</v>
      </c>
      <c r="J4737" s="2" t="str">
        <f>IF(B4737="","",_xlfn.XLOOKUP(B4737,Données!$P$2:$P$11,Données!$Q$2:$Q$11,""))</f>
        <v/>
      </c>
    </row>
    <row r="4738" spans="1:10" ht="24.75" customHeight="1" x14ac:dyDescent="0.25">
      <c r="A4738" s="100"/>
      <c r="B4738" s="100"/>
      <c r="C4738" s="100"/>
      <c r="D4738" s="105" t="str">
        <f>IF(OR(Historique!$B4738="",Historique!$C4738=""),"",IF(IFERROR(COUNTIF(INDEX(Données!$E$2:$Z$100,0,MATCH(Historique!$B4738,Données!$E$1:$Z$1,0)),Historique!$C4738),0)&gt;0,"OK","⚠ ERREUR"))</f>
        <v/>
      </c>
      <c r="F4738" s="148" t="b">
        <v>0</v>
      </c>
      <c r="J4738" s="2" t="str">
        <f>IF(B4738="","",_xlfn.XLOOKUP(B4738,Données!$P$2:$P$11,Données!$Q$2:$Q$11,""))</f>
        <v/>
      </c>
    </row>
    <row r="4739" spans="1:10" ht="24.75" customHeight="1" x14ac:dyDescent="0.25">
      <c r="A4739" s="100"/>
      <c r="B4739" s="100"/>
      <c r="C4739" s="100"/>
      <c r="D4739" s="105" t="str">
        <f>IF(OR(Historique!$B4739="",Historique!$C4739=""),"",IF(IFERROR(COUNTIF(INDEX(Données!$E$2:$Z$100,0,MATCH(Historique!$B4739,Données!$E$1:$Z$1,0)),Historique!$C4739),0)&gt;0,"OK","⚠ ERREUR"))</f>
        <v/>
      </c>
      <c r="F4739" s="148" t="b">
        <v>0</v>
      </c>
      <c r="J4739" s="2" t="str">
        <f>IF(B4739="","",_xlfn.XLOOKUP(B4739,Données!$P$2:$P$11,Données!$Q$2:$Q$11,""))</f>
        <v/>
      </c>
    </row>
    <row r="4740" spans="1:10" ht="24.75" customHeight="1" x14ac:dyDescent="0.25">
      <c r="A4740" s="100"/>
      <c r="B4740" s="100"/>
      <c r="C4740" s="100"/>
      <c r="D4740" s="105" t="str">
        <f>IF(OR(Historique!$B4740="",Historique!$C4740=""),"",IF(IFERROR(COUNTIF(INDEX(Données!$E$2:$Z$100,0,MATCH(Historique!$B4740,Données!$E$1:$Z$1,0)),Historique!$C4740),0)&gt;0,"OK","⚠ ERREUR"))</f>
        <v/>
      </c>
      <c r="F4740" s="148" t="b">
        <v>0</v>
      </c>
      <c r="J4740" s="2" t="str">
        <f>IF(B4740="","",_xlfn.XLOOKUP(B4740,Données!$P$2:$P$11,Données!$Q$2:$Q$11,""))</f>
        <v/>
      </c>
    </row>
    <row r="4741" spans="1:10" ht="24.75" customHeight="1" x14ac:dyDescent="0.25">
      <c r="A4741" s="100"/>
      <c r="B4741" s="100"/>
      <c r="C4741" s="100"/>
      <c r="D4741" s="105" t="str">
        <f>IF(OR(Historique!$B4741="",Historique!$C4741=""),"",IF(IFERROR(COUNTIF(INDEX(Données!$E$2:$Z$100,0,MATCH(Historique!$B4741,Données!$E$1:$Z$1,0)),Historique!$C4741),0)&gt;0,"OK","⚠ ERREUR"))</f>
        <v/>
      </c>
      <c r="F4741" s="148" t="b">
        <v>0</v>
      </c>
      <c r="J4741" s="2" t="str">
        <f>IF(B4741="","",_xlfn.XLOOKUP(B4741,Données!$P$2:$P$11,Données!$Q$2:$Q$11,""))</f>
        <v/>
      </c>
    </row>
    <row r="4742" spans="1:10" ht="24.75" customHeight="1" x14ac:dyDescent="0.25">
      <c r="A4742" s="100"/>
      <c r="B4742" s="100"/>
      <c r="C4742" s="100"/>
      <c r="D4742" s="105" t="str">
        <f>IF(OR(Historique!$B4742="",Historique!$C4742=""),"",IF(IFERROR(COUNTIF(INDEX(Données!$E$2:$Z$100,0,MATCH(Historique!$B4742,Données!$E$1:$Z$1,0)),Historique!$C4742),0)&gt;0,"OK","⚠ ERREUR"))</f>
        <v/>
      </c>
      <c r="F4742" s="148" t="b">
        <v>0</v>
      </c>
      <c r="J4742" s="2" t="str">
        <f>IF(B4742="","",_xlfn.XLOOKUP(B4742,Données!$P$2:$P$11,Données!$Q$2:$Q$11,""))</f>
        <v/>
      </c>
    </row>
    <row r="4743" spans="1:10" ht="24.75" customHeight="1" x14ac:dyDescent="0.25">
      <c r="A4743" s="100"/>
      <c r="B4743" s="100"/>
      <c r="C4743" s="100"/>
      <c r="D4743" s="105" t="str">
        <f>IF(OR(Historique!$B4743="",Historique!$C4743=""),"",IF(IFERROR(COUNTIF(INDEX(Données!$E$2:$Z$100,0,MATCH(Historique!$B4743,Données!$E$1:$Z$1,0)),Historique!$C4743),0)&gt;0,"OK","⚠ ERREUR"))</f>
        <v/>
      </c>
      <c r="F4743" s="148" t="b">
        <v>0</v>
      </c>
      <c r="J4743" s="2" t="str">
        <f>IF(B4743="","",_xlfn.XLOOKUP(B4743,Données!$P$2:$P$11,Données!$Q$2:$Q$11,""))</f>
        <v/>
      </c>
    </row>
    <row r="4744" spans="1:10" ht="24.75" customHeight="1" x14ac:dyDescent="0.25">
      <c r="A4744" s="100"/>
      <c r="B4744" s="100"/>
      <c r="C4744" s="100"/>
      <c r="D4744" s="105" t="str">
        <f>IF(OR(Historique!$B4744="",Historique!$C4744=""),"",IF(IFERROR(COUNTIF(INDEX(Données!$E$2:$Z$100,0,MATCH(Historique!$B4744,Données!$E$1:$Z$1,0)),Historique!$C4744),0)&gt;0,"OK","⚠ ERREUR"))</f>
        <v/>
      </c>
      <c r="F4744" s="148" t="b">
        <v>0</v>
      </c>
      <c r="J4744" s="2" t="str">
        <f>IF(B4744="","",_xlfn.XLOOKUP(B4744,Données!$P$2:$P$11,Données!$Q$2:$Q$11,""))</f>
        <v/>
      </c>
    </row>
    <row r="4745" spans="1:10" ht="24.75" customHeight="1" x14ac:dyDescent="0.25">
      <c r="A4745" s="100"/>
      <c r="B4745" s="100"/>
      <c r="C4745" s="100"/>
      <c r="D4745" s="105" t="str">
        <f>IF(OR(Historique!$B4745="",Historique!$C4745=""),"",IF(IFERROR(COUNTIF(INDEX(Données!$E$2:$Z$100,0,MATCH(Historique!$B4745,Données!$E$1:$Z$1,0)),Historique!$C4745),0)&gt;0,"OK","⚠ ERREUR"))</f>
        <v/>
      </c>
      <c r="F4745" s="148" t="b">
        <v>0</v>
      </c>
      <c r="J4745" s="2" t="str">
        <f>IF(B4745="","",_xlfn.XLOOKUP(B4745,Données!$P$2:$P$11,Données!$Q$2:$Q$11,""))</f>
        <v/>
      </c>
    </row>
    <row r="4746" spans="1:10" ht="24.75" customHeight="1" x14ac:dyDescent="0.25">
      <c r="A4746" s="100"/>
      <c r="B4746" s="100"/>
      <c r="C4746" s="100"/>
      <c r="D4746" s="105" t="str">
        <f>IF(OR(Historique!$B4746="",Historique!$C4746=""),"",IF(IFERROR(COUNTIF(INDEX(Données!$E$2:$Z$100,0,MATCH(Historique!$B4746,Données!$E$1:$Z$1,0)),Historique!$C4746),0)&gt;0,"OK","⚠ ERREUR"))</f>
        <v/>
      </c>
      <c r="F4746" s="148" t="b">
        <v>0</v>
      </c>
      <c r="J4746" s="2" t="str">
        <f>IF(B4746="","",_xlfn.XLOOKUP(B4746,Données!$P$2:$P$11,Données!$Q$2:$Q$11,""))</f>
        <v/>
      </c>
    </row>
    <row r="4747" spans="1:10" ht="24.75" customHeight="1" x14ac:dyDescent="0.25">
      <c r="A4747" s="100"/>
      <c r="B4747" s="100"/>
      <c r="C4747" s="100"/>
      <c r="D4747" s="105" t="str">
        <f>IF(OR(Historique!$B4747="",Historique!$C4747=""),"",IF(IFERROR(COUNTIF(INDEX(Données!$E$2:$Z$100,0,MATCH(Historique!$B4747,Données!$E$1:$Z$1,0)),Historique!$C4747),0)&gt;0,"OK","⚠ ERREUR"))</f>
        <v/>
      </c>
      <c r="F4747" s="148" t="b">
        <v>0</v>
      </c>
      <c r="J4747" s="2" t="str">
        <f>IF(B4747="","",_xlfn.XLOOKUP(B4747,Données!$P$2:$P$11,Données!$Q$2:$Q$11,""))</f>
        <v/>
      </c>
    </row>
    <row r="4748" spans="1:10" ht="24.75" customHeight="1" x14ac:dyDescent="0.25">
      <c r="A4748" s="100"/>
      <c r="B4748" s="100"/>
      <c r="C4748" s="100"/>
      <c r="D4748" s="105" t="str">
        <f>IF(OR(Historique!$B4748="",Historique!$C4748=""),"",IF(IFERROR(COUNTIF(INDEX(Données!$E$2:$Z$100,0,MATCH(Historique!$B4748,Données!$E$1:$Z$1,0)),Historique!$C4748),0)&gt;0,"OK","⚠ ERREUR"))</f>
        <v/>
      </c>
      <c r="F4748" s="148" t="b">
        <v>0</v>
      </c>
      <c r="J4748" s="2" t="str">
        <f>IF(B4748="","",_xlfn.XLOOKUP(B4748,Données!$P$2:$P$11,Données!$Q$2:$Q$11,""))</f>
        <v/>
      </c>
    </row>
    <row r="4749" spans="1:10" ht="24.75" customHeight="1" x14ac:dyDescent="0.25">
      <c r="A4749" s="100"/>
      <c r="B4749" s="100"/>
      <c r="C4749" s="100"/>
      <c r="D4749" s="105" t="str">
        <f>IF(OR(Historique!$B4749="",Historique!$C4749=""),"",IF(IFERROR(COUNTIF(INDEX(Données!$E$2:$Z$100,0,MATCH(Historique!$B4749,Données!$E$1:$Z$1,0)),Historique!$C4749),0)&gt;0,"OK","⚠ ERREUR"))</f>
        <v/>
      </c>
      <c r="F4749" s="148" t="b">
        <v>0</v>
      </c>
      <c r="J4749" s="2" t="str">
        <f>IF(B4749="","",_xlfn.XLOOKUP(B4749,Données!$P$2:$P$11,Données!$Q$2:$Q$11,""))</f>
        <v/>
      </c>
    </row>
    <row r="4750" spans="1:10" ht="24.75" customHeight="1" x14ac:dyDescent="0.25">
      <c r="A4750" s="100"/>
      <c r="B4750" s="100"/>
      <c r="C4750" s="100"/>
      <c r="D4750" s="105" t="str">
        <f>IF(OR(Historique!$B4750="",Historique!$C4750=""),"",IF(IFERROR(COUNTIF(INDEX(Données!$E$2:$Z$100,0,MATCH(Historique!$B4750,Données!$E$1:$Z$1,0)),Historique!$C4750),0)&gt;0,"OK","⚠ ERREUR"))</f>
        <v/>
      </c>
      <c r="F4750" s="148" t="b">
        <v>0</v>
      </c>
      <c r="J4750" s="2" t="str">
        <f>IF(B4750="","",_xlfn.XLOOKUP(B4750,Données!$P$2:$P$11,Données!$Q$2:$Q$11,""))</f>
        <v/>
      </c>
    </row>
    <row r="4751" spans="1:10" ht="24.75" customHeight="1" x14ac:dyDescent="0.25">
      <c r="A4751" s="100"/>
      <c r="B4751" s="100"/>
      <c r="C4751" s="100"/>
      <c r="D4751" s="105" t="str">
        <f>IF(OR(Historique!$B4751="",Historique!$C4751=""),"",IF(IFERROR(COUNTIF(INDEX(Données!$E$2:$Z$100,0,MATCH(Historique!$B4751,Données!$E$1:$Z$1,0)),Historique!$C4751),0)&gt;0,"OK","⚠ ERREUR"))</f>
        <v/>
      </c>
      <c r="F4751" s="148" t="b">
        <v>0</v>
      </c>
      <c r="J4751" s="2" t="str">
        <f>IF(B4751="","",_xlfn.XLOOKUP(B4751,Données!$P$2:$P$11,Données!$Q$2:$Q$11,""))</f>
        <v/>
      </c>
    </row>
    <row r="4752" spans="1:10" ht="24.75" customHeight="1" x14ac:dyDescent="0.25">
      <c r="A4752" s="100"/>
      <c r="B4752" s="100"/>
      <c r="C4752" s="100"/>
      <c r="D4752" s="105" t="str">
        <f>IF(OR(Historique!$B4752="",Historique!$C4752=""),"",IF(IFERROR(COUNTIF(INDEX(Données!$E$2:$Z$100,0,MATCH(Historique!$B4752,Données!$E$1:$Z$1,0)),Historique!$C4752),0)&gt;0,"OK","⚠ ERREUR"))</f>
        <v/>
      </c>
      <c r="F4752" s="148" t="b">
        <v>0</v>
      </c>
      <c r="J4752" s="2" t="str">
        <f>IF(B4752="","",_xlfn.XLOOKUP(B4752,Données!$P$2:$P$11,Données!$Q$2:$Q$11,""))</f>
        <v/>
      </c>
    </row>
    <row r="4753" spans="1:10" ht="24.75" customHeight="1" x14ac:dyDescent="0.25">
      <c r="A4753" s="100"/>
      <c r="B4753" s="100"/>
      <c r="C4753" s="100"/>
      <c r="D4753" s="105" t="str">
        <f>IF(OR(Historique!$B4753="",Historique!$C4753=""),"",IF(IFERROR(COUNTIF(INDEX(Données!$E$2:$Z$100,0,MATCH(Historique!$B4753,Données!$E$1:$Z$1,0)),Historique!$C4753),0)&gt;0,"OK","⚠ ERREUR"))</f>
        <v/>
      </c>
      <c r="F4753" s="148" t="b">
        <v>0</v>
      </c>
      <c r="J4753" s="2" t="str">
        <f>IF(B4753="","",_xlfn.XLOOKUP(B4753,Données!$P$2:$P$11,Données!$Q$2:$Q$11,""))</f>
        <v/>
      </c>
    </row>
    <row r="4754" spans="1:10" ht="24.75" customHeight="1" x14ac:dyDescent="0.25">
      <c r="A4754" s="100"/>
      <c r="B4754" s="100"/>
      <c r="C4754" s="100"/>
      <c r="D4754" s="105" t="str">
        <f>IF(OR(Historique!$B4754="",Historique!$C4754=""),"",IF(IFERROR(COUNTIF(INDEX(Données!$E$2:$Z$100,0,MATCH(Historique!$B4754,Données!$E$1:$Z$1,0)),Historique!$C4754),0)&gt;0,"OK","⚠ ERREUR"))</f>
        <v/>
      </c>
      <c r="F4754" s="148" t="b">
        <v>0</v>
      </c>
      <c r="J4754" s="2" t="str">
        <f>IF(B4754="","",_xlfn.XLOOKUP(B4754,Données!$P$2:$P$11,Données!$Q$2:$Q$11,""))</f>
        <v/>
      </c>
    </row>
    <row r="4755" spans="1:10" ht="24.75" customHeight="1" x14ac:dyDescent="0.25">
      <c r="A4755" s="100"/>
      <c r="B4755" s="100"/>
      <c r="C4755" s="100"/>
      <c r="D4755" s="105" t="str">
        <f>IF(OR(Historique!$B4755="",Historique!$C4755=""),"",IF(IFERROR(COUNTIF(INDEX(Données!$E$2:$Z$100,0,MATCH(Historique!$B4755,Données!$E$1:$Z$1,0)),Historique!$C4755),0)&gt;0,"OK","⚠ ERREUR"))</f>
        <v/>
      </c>
      <c r="F4755" s="148" t="b">
        <v>0</v>
      </c>
      <c r="J4755" s="2" t="str">
        <f>IF(B4755="","",_xlfn.XLOOKUP(B4755,Données!$P$2:$P$11,Données!$Q$2:$Q$11,""))</f>
        <v/>
      </c>
    </row>
    <row r="4756" spans="1:10" ht="24.75" customHeight="1" x14ac:dyDescent="0.25">
      <c r="A4756" s="100"/>
      <c r="B4756" s="100"/>
      <c r="C4756" s="100"/>
      <c r="D4756" s="105" t="str">
        <f>IF(OR(Historique!$B4756="",Historique!$C4756=""),"",IF(IFERROR(COUNTIF(INDEX(Données!$E$2:$Z$100,0,MATCH(Historique!$B4756,Données!$E$1:$Z$1,0)),Historique!$C4756),0)&gt;0,"OK","⚠ ERREUR"))</f>
        <v/>
      </c>
      <c r="F4756" s="148" t="b">
        <v>0</v>
      </c>
      <c r="J4756" s="2" t="str">
        <f>IF(B4756="","",_xlfn.XLOOKUP(B4756,Données!$P$2:$P$11,Données!$Q$2:$Q$11,""))</f>
        <v/>
      </c>
    </row>
    <row r="4757" spans="1:10" ht="24.75" customHeight="1" x14ac:dyDescent="0.25">
      <c r="A4757" s="100"/>
      <c r="B4757" s="100"/>
      <c r="C4757" s="100"/>
      <c r="D4757" s="105" t="str">
        <f>IF(OR(Historique!$B4757="",Historique!$C4757=""),"",IF(IFERROR(COUNTIF(INDEX(Données!$E$2:$Z$100,0,MATCH(Historique!$B4757,Données!$E$1:$Z$1,0)),Historique!$C4757),0)&gt;0,"OK","⚠ ERREUR"))</f>
        <v/>
      </c>
      <c r="F4757" s="148" t="b">
        <v>0</v>
      </c>
      <c r="J4757" s="2" t="str">
        <f>IF(B4757="","",_xlfn.XLOOKUP(B4757,Données!$P$2:$P$11,Données!$Q$2:$Q$11,""))</f>
        <v/>
      </c>
    </row>
    <row r="4758" spans="1:10" ht="24.75" customHeight="1" x14ac:dyDescent="0.25">
      <c r="A4758" s="100"/>
      <c r="B4758" s="100"/>
      <c r="C4758" s="100"/>
      <c r="D4758" s="105" t="str">
        <f>IF(OR(Historique!$B4758="",Historique!$C4758=""),"",IF(IFERROR(COUNTIF(INDEX(Données!$E$2:$Z$100,0,MATCH(Historique!$B4758,Données!$E$1:$Z$1,0)),Historique!$C4758),0)&gt;0,"OK","⚠ ERREUR"))</f>
        <v/>
      </c>
      <c r="F4758" s="148" t="b">
        <v>0</v>
      </c>
      <c r="J4758" s="2" t="str">
        <f>IF(B4758="","",_xlfn.XLOOKUP(B4758,Données!$P$2:$P$11,Données!$Q$2:$Q$11,""))</f>
        <v/>
      </c>
    </row>
    <row r="4759" spans="1:10" ht="24.75" customHeight="1" x14ac:dyDescent="0.25">
      <c r="A4759" s="100"/>
      <c r="B4759" s="100"/>
      <c r="C4759" s="100"/>
      <c r="D4759" s="105" t="str">
        <f>IF(OR(Historique!$B4759="",Historique!$C4759=""),"",IF(IFERROR(COUNTIF(INDEX(Données!$E$2:$Z$100,0,MATCH(Historique!$B4759,Données!$E$1:$Z$1,0)),Historique!$C4759),0)&gt;0,"OK","⚠ ERREUR"))</f>
        <v/>
      </c>
      <c r="F4759" s="148" t="b">
        <v>0</v>
      </c>
      <c r="J4759" s="2" t="str">
        <f>IF(B4759="","",_xlfn.XLOOKUP(B4759,Données!$P$2:$P$11,Données!$Q$2:$Q$11,""))</f>
        <v/>
      </c>
    </row>
    <row r="4760" spans="1:10" ht="24.75" customHeight="1" x14ac:dyDescent="0.25">
      <c r="A4760" s="100"/>
      <c r="B4760" s="100"/>
      <c r="C4760" s="100"/>
      <c r="D4760" s="105" t="str">
        <f>IF(OR(Historique!$B4760="",Historique!$C4760=""),"",IF(IFERROR(COUNTIF(INDEX(Données!$E$2:$Z$100,0,MATCH(Historique!$B4760,Données!$E$1:$Z$1,0)),Historique!$C4760),0)&gt;0,"OK","⚠ ERREUR"))</f>
        <v/>
      </c>
      <c r="F4760" s="148" t="b">
        <v>0</v>
      </c>
      <c r="J4760" s="2" t="str">
        <f>IF(B4760="","",_xlfn.XLOOKUP(B4760,Données!$P$2:$P$11,Données!$Q$2:$Q$11,""))</f>
        <v/>
      </c>
    </row>
    <row r="4761" spans="1:10" ht="24.75" customHeight="1" x14ac:dyDescent="0.25">
      <c r="A4761" s="100"/>
      <c r="B4761" s="100"/>
      <c r="C4761" s="100"/>
      <c r="D4761" s="105" t="str">
        <f>IF(OR(Historique!$B4761="",Historique!$C4761=""),"",IF(IFERROR(COUNTIF(INDEX(Données!$E$2:$Z$100,0,MATCH(Historique!$B4761,Données!$E$1:$Z$1,0)),Historique!$C4761),0)&gt;0,"OK","⚠ ERREUR"))</f>
        <v/>
      </c>
      <c r="F4761" s="148" t="b">
        <v>0</v>
      </c>
      <c r="J4761" s="2" t="str">
        <f>IF(B4761="","",_xlfn.XLOOKUP(B4761,Données!$P$2:$P$11,Données!$Q$2:$Q$11,""))</f>
        <v/>
      </c>
    </row>
    <row r="4762" spans="1:10" ht="24.75" customHeight="1" x14ac:dyDescent="0.25">
      <c r="A4762" s="100"/>
      <c r="B4762" s="100"/>
      <c r="C4762" s="100"/>
      <c r="D4762" s="105" t="str">
        <f>IF(OR(Historique!$B4762="",Historique!$C4762=""),"",IF(IFERROR(COUNTIF(INDEX(Données!$E$2:$Z$100,0,MATCH(Historique!$B4762,Données!$E$1:$Z$1,0)),Historique!$C4762),0)&gt;0,"OK","⚠ ERREUR"))</f>
        <v/>
      </c>
      <c r="F4762" s="148" t="b">
        <v>0</v>
      </c>
      <c r="J4762" s="2" t="str">
        <f>IF(B4762="","",_xlfn.XLOOKUP(B4762,Données!$P$2:$P$11,Données!$Q$2:$Q$11,""))</f>
        <v/>
      </c>
    </row>
    <row r="4763" spans="1:10" ht="24.75" customHeight="1" x14ac:dyDescent="0.25">
      <c r="A4763" s="100"/>
      <c r="B4763" s="100"/>
      <c r="C4763" s="100"/>
      <c r="D4763" s="105" t="str">
        <f>IF(OR(Historique!$B4763="",Historique!$C4763=""),"",IF(IFERROR(COUNTIF(INDEX(Données!$E$2:$Z$100,0,MATCH(Historique!$B4763,Données!$E$1:$Z$1,0)),Historique!$C4763),0)&gt;0,"OK","⚠ ERREUR"))</f>
        <v/>
      </c>
      <c r="F4763" s="148" t="b">
        <v>0</v>
      </c>
      <c r="J4763" s="2" t="str">
        <f>IF(B4763="","",_xlfn.XLOOKUP(B4763,Données!$P$2:$P$11,Données!$Q$2:$Q$11,""))</f>
        <v/>
      </c>
    </row>
    <row r="4764" spans="1:10" ht="24.75" customHeight="1" x14ac:dyDescent="0.25">
      <c r="A4764" s="100"/>
      <c r="B4764" s="100"/>
      <c r="C4764" s="100"/>
      <c r="D4764" s="105" t="str">
        <f>IF(OR(Historique!$B4764="",Historique!$C4764=""),"",IF(IFERROR(COUNTIF(INDEX(Données!$E$2:$Z$100,0,MATCH(Historique!$B4764,Données!$E$1:$Z$1,0)),Historique!$C4764),0)&gt;0,"OK","⚠ ERREUR"))</f>
        <v/>
      </c>
      <c r="F4764" s="148" t="b">
        <v>0</v>
      </c>
      <c r="J4764" s="2" t="str">
        <f>IF(B4764="","",_xlfn.XLOOKUP(B4764,Données!$P$2:$P$11,Données!$Q$2:$Q$11,""))</f>
        <v/>
      </c>
    </row>
    <row r="4765" spans="1:10" ht="24.75" customHeight="1" x14ac:dyDescent="0.25">
      <c r="A4765" s="100"/>
      <c r="B4765" s="100"/>
      <c r="C4765" s="100"/>
      <c r="D4765" s="105" t="str">
        <f>IF(OR(Historique!$B4765="",Historique!$C4765=""),"",IF(IFERROR(COUNTIF(INDEX(Données!$E$2:$Z$100,0,MATCH(Historique!$B4765,Données!$E$1:$Z$1,0)),Historique!$C4765),0)&gt;0,"OK","⚠ ERREUR"))</f>
        <v/>
      </c>
      <c r="F4765" s="148" t="b">
        <v>0</v>
      </c>
      <c r="J4765" s="2" t="str">
        <f>IF(B4765="","",_xlfn.XLOOKUP(B4765,Données!$P$2:$P$11,Données!$Q$2:$Q$11,""))</f>
        <v/>
      </c>
    </row>
    <row r="4766" spans="1:10" ht="24.75" customHeight="1" x14ac:dyDescent="0.25">
      <c r="A4766" s="100"/>
      <c r="B4766" s="100"/>
      <c r="C4766" s="100"/>
      <c r="D4766" s="105" t="str">
        <f>IF(OR(Historique!$B4766="",Historique!$C4766=""),"",IF(IFERROR(COUNTIF(INDEX(Données!$E$2:$Z$100,0,MATCH(Historique!$B4766,Données!$E$1:$Z$1,0)),Historique!$C4766),0)&gt;0,"OK","⚠ ERREUR"))</f>
        <v/>
      </c>
      <c r="F4766" s="148" t="b">
        <v>0</v>
      </c>
      <c r="J4766" s="2" t="str">
        <f>IF(B4766="","",_xlfn.XLOOKUP(B4766,Données!$P$2:$P$11,Données!$Q$2:$Q$11,""))</f>
        <v/>
      </c>
    </row>
    <row r="4767" spans="1:10" ht="24.75" customHeight="1" x14ac:dyDescent="0.25">
      <c r="A4767" s="100"/>
      <c r="B4767" s="100"/>
      <c r="C4767" s="100"/>
      <c r="D4767" s="105" t="str">
        <f>IF(OR(Historique!$B4767="",Historique!$C4767=""),"",IF(IFERROR(COUNTIF(INDEX(Données!$E$2:$Z$100,0,MATCH(Historique!$B4767,Données!$E$1:$Z$1,0)),Historique!$C4767),0)&gt;0,"OK","⚠ ERREUR"))</f>
        <v/>
      </c>
      <c r="F4767" s="148" t="b">
        <v>0</v>
      </c>
      <c r="J4767" s="2" t="str">
        <f>IF(B4767="","",_xlfn.XLOOKUP(B4767,Données!$P$2:$P$11,Données!$Q$2:$Q$11,""))</f>
        <v/>
      </c>
    </row>
    <row r="4768" spans="1:10" ht="24.75" customHeight="1" x14ac:dyDescent="0.25">
      <c r="A4768" s="100"/>
      <c r="B4768" s="100"/>
      <c r="C4768" s="100"/>
      <c r="D4768" s="105" t="str">
        <f>IF(OR(Historique!$B4768="",Historique!$C4768=""),"",IF(IFERROR(COUNTIF(INDEX(Données!$E$2:$Z$100,0,MATCH(Historique!$B4768,Données!$E$1:$Z$1,0)),Historique!$C4768),0)&gt;0,"OK","⚠ ERREUR"))</f>
        <v/>
      </c>
      <c r="F4768" s="148" t="b">
        <v>0</v>
      </c>
      <c r="J4768" s="2" t="str">
        <f>IF(B4768="","",_xlfn.XLOOKUP(B4768,Données!$P$2:$P$11,Données!$Q$2:$Q$11,""))</f>
        <v/>
      </c>
    </row>
    <row r="4769" spans="1:10" ht="24.75" customHeight="1" x14ac:dyDescent="0.25">
      <c r="A4769" s="100"/>
      <c r="B4769" s="100"/>
      <c r="C4769" s="100"/>
      <c r="D4769" s="105" t="str">
        <f>IF(OR(Historique!$B4769="",Historique!$C4769=""),"",IF(IFERROR(COUNTIF(INDEX(Données!$E$2:$Z$100,0,MATCH(Historique!$B4769,Données!$E$1:$Z$1,0)),Historique!$C4769),0)&gt;0,"OK","⚠ ERREUR"))</f>
        <v/>
      </c>
      <c r="F4769" s="148" t="b">
        <v>0</v>
      </c>
      <c r="J4769" s="2" t="str">
        <f>IF(B4769="","",_xlfn.XLOOKUP(B4769,Données!$P$2:$P$11,Données!$Q$2:$Q$11,""))</f>
        <v/>
      </c>
    </row>
    <row r="4770" spans="1:10" ht="24.75" customHeight="1" x14ac:dyDescent="0.25">
      <c r="A4770" s="100"/>
      <c r="B4770" s="100"/>
      <c r="C4770" s="100"/>
      <c r="D4770" s="105" t="str">
        <f>IF(OR(Historique!$B4770="",Historique!$C4770=""),"",IF(IFERROR(COUNTIF(INDEX(Données!$E$2:$Z$100,0,MATCH(Historique!$B4770,Données!$E$1:$Z$1,0)),Historique!$C4770),0)&gt;0,"OK","⚠ ERREUR"))</f>
        <v/>
      </c>
      <c r="F4770" s="148" t="b">
        <v>0</v>
      </c>
      <c r="J4770" s="2" t="str">
        <f>IF(B4770="","",_xlfn.XLOOKUP(B4770,Données!$P$2:$P$11,Données!$Q$2:$Q$11,""))</f>
        <v/>
      </c>
    </row>
    <row r="4771" spans="1:10" ht="24.75" customHeight="1" x14ac:dyDescent="0.25">
      <c r="A4771" s="100"/>
      <c r="B4771" s="100"/>
      <c r="C4771" s="100"/>
      <c r="D4771" s="105" t="str">
        <f>IF(OR(Historique!$B4771="",Historique!$C4771=""),"",IF(IFERROR(COUNTIF(INDEX(Données!$E$2:$Z$100,0,MATCH(Historique!$B4771,Données!$E$1:$Z$1,0)),Historique!$C4771),0)&gt;0,"OK","⚠ ERREUR"))</f>
        <v/>
      </c>
      <c r="F4771" s="148" t="b">
        <v>0</v>
      </c>
      <c r="J4771" s="2" t="str">
        <f>IF(B4771="","",_xlfn.XLOOKUP(B4771,Données!$P$2:$P$11,Données!$Q$2:$Q$11,""))</f>
        <v/>
      </c>
    </row>
    <row r="4772" spans="1:10" ht="24.75" customHeight="1" x14ac:dyDescent="0.25">
      <c r="A4772" s="100"/>
      <c r="B4772" s="100"/>
      <c r="C4772" s="100"/>
      <c r="D4772" s="105" t="str">
        <f>IF(OR(Historique!$B4772="",Historique!$C4772=""),"",IF(IFERROR(COUNTIF(INDEX(Données!$E$2:$Z$100,0,MATCH(Historique!$B4772,Données!$E$1:$Z$1,0)),Historique!$C4772),0)&gt;0,"OK","⚠ ERREUR"))</f>
        <v/>
      </c>
      <c r="F4772" s="148" t="b">
        <v>0</v>
      </c>
      <c r="J4772" s="2" t="str">
        <f>IF(B4772="","",_xlfn.XLOOKUP(B4772,Données!$P$2:$P$11,Données!$Q$2:$Q$11,""))</f>
        <v/>
      </c>
    </row>
    <row r="4773" spans="1:10" ht="24.75" customHeight="1" x14ac:dyDescent="0.25">
      <c r="A4773" s="100"/>
      <c r="B4773" s="100"/>
      <c r="C4773" s="100"/>
      <c r="D4773" s="105" t="str">
        <f>IF(OR(Historique!$B4773="",Historique!$C4773=""),"",IF(IFERROR(COUNTIF(INDEX(Données!$E$2:$Z$100,0,MATCH(Historique!$B4773,Données!$E$1:$Z$1,0)),Historique!$C4773),0)&gt;0,"OK","⚠ ERREUR"))</f>
        <v/>
      </c>
      <c r="F4773" s="148" t="b">
        <v>0</v>
      </c>
      <c r="J4773" s="2" t="str">
        <f>IF(B4773="","",_xlfn.XLOOKUP(B4773,Données!$P$2:$P$11,Données!$Q$2:$Q$11,""))</f>
        <v/>
      </c>
    </row>
    <row r="4774" spans="1:10" ht="24.75" customHeight="1" x14ac:dyDescent="0.25">
      <c r="A4774" s="100"/>
      <c r="B4774" s="100"/>
      <c r="C4774" s="100"/>
      <c r="D4774" s="105" t="str">
        <f>IF(OR(Historique!$B4774="",Historique!$C4774=""),"",IF(IFERROR(COUNTIF(INDEX(Données!$E$2:$Z$100,0,MATCH(Historique!$B4774,Données!$E$1:$Z$1,0)),Historique!$C4774),0)&gt;0,"OK","⚠ ERREUR"))</f>
        <v/>
      </c>
      <c r="F4774" s="148" t="b">
        <v>0</v>
      </c>
      <c r="J4774" s="2" t="str">
        <f>IF(B4774="","",_xlfn.XLOOKUP(B4774,Données!$P$2:$P$11,Données!$Q$2:$Q$11,""))</f>
        <v/>
      </c>
    </row>
    <row r="4775" spans="1:10" ht="24.75" customHeight="1" x14ac:dyDescent="0.25">
      <c r="A4775" s="100"/>
      <c r="B4775" s="100"/>
      <c r="C4775" s="100"/>
      <c r="D4775" s="105" t="str">
        <f>IF(OR(Historique!$B4775="",Historique!$C4775=""),"",IF(IFERROR(COUNTIF(INDEX(Données!$E$2:$Z$100,0,MATCH(Historique!$B4775,Données!$E$1:$Z$1,0)),Historique!$C4775),0)&gt;0,"OK","⚠ ERREUR"))</f>
        <v/>
      </c>
      <c r="F4775" s="148" t="b">
        <v>0</v>
      </c>
      <c r="J4775" s="2" t="str">
        <f>IF(B4775="","",_xlfn.XLOOKUP(B4775,Données!$P$2:$P$11,Données!$Q$2:$Q$11,""))</f>
        <v/>
      </c>
    </row>
    <row r="4776" spans="1:10" ht="24.75" customHeight="1" x14ac:dyDescent="0.25">
      <c r="A4776" s="100"/>
      <c r="B4776" s="100"/>
      <c r="C4776" s="100"/>
      <c r="D4776" s="105" t="str">
        <f>IF(OR(Historique!$B4776="",Historique!$C4776=""),"",IF(IFERROR(COUNTIF(INDEX(Données!$E$2:$Z$100,0,MATCH(Historique!$B4776,Données!$E$1:$Z$1,0)),Historique!$C4776),0)&gt;0,"OK","⚠ ERREUR"))</f>
        <v/>
      </c>
      <c r="F4776" s="148" t="b">
        <v>0</v>
      </c>
      <c r="J4776" s="2" t="str">
        <f>IF(B4776="","",_xlfn.XLOOKUP(B4776,Données!$P$2:$P$11,Données!$Q$2:$Q$11,""))</f>
        <v/>
      </c>
    </row>
    <row r="4777" spans="1:10" ht="24.75" customHeight="1" x14ac:dyDescent="0.25">
      <c r="A4777" s="100"/>
      <c r="B4777" s="100"/>
      <c r="C4777" s="100"/>
      <c r="D4777" s="105" t="str">
        <f>IF(OR(Historique!$B4777="",Historique!$C4777=""),"",IF(IFERROR(COUNTIF(INDEX(Données!$E$2:$Z$100,0,MATCH(Historique!$B4777,Données!$E$1:$Z$1,0)),Historique!$C4777),0)&gt;0,"OK","⚠ ERREUR"))</f>
        <v/>
      </c>
      <c r="F4777" s="148" t="b">
        <v>0</v>
      </c>
      <c r="J4777" s="2" t="str">
        <f>IF(B4777="","",_xlfn.XLOOKUP(B4777,Données!$P$2:$P$11,Données!$Q$2:$Q$11,""))</f>
        <v/>
      </c>
    </row>
    <row r="4778" spans="1:10" ht="24.75" customHeight="1" x14ac:dyDescent="0.25">
      <c r="A4778" s="100"/>
      <c r="B4778" s="100"/>
      <c r="C4778" s="100"/>
      <c r="D4778" s="105" t="str">
        <f>IF(OR(Historique!$B4778="",Historique!$C4778=""),"",IF(IFERROR(COUNTIF(INDEX(Données!$E$2:$Z$100,0,MATCH(Historique!$B4778,Données!$E$1:$Z$1,0)),Historique!$C4778),0)&gt;0,"OK","⚠ ERREUR"))</f>
        <v/>
      </c>
      <c r="F4778" s="148" t="b">
        <v>0</v>
      </c>
      <c r="J4778" s="2" t="str">
        <f>IF(B4778="","",_xlfn.XLOOKUP(B4778,Données!$P$2:$P$11,Données!$Q$2:$Q$11,""))</f>
        <v/>
      </c>
    </row>
    <row r="4779" spans="1:10" ht="24.75" customHeight="1" x14ac:dyDescent="0.25">
      <c r="A4779" s="100"/>
      <c r="B4779" s="100"/>
      <c r="C4779" s="100"/>
      <c r="D4779" s="105" t="str">
        <f>IF(OR(Historique!$B4779="",Historique!$C4779=""),"",IF(IFERROR(COUNTIF(INDEX(Données!$E$2:$Z$100,0,MATCH(Historique!$B4779,Données!$E$1:$Z$1,0)),Historique!$C4779),0)&gt;0,"OK","⚠ ERREUR"))</f>
        <v/>
      </c>
      <c r="F4779" s="148" t="b">
        <v>0</v>
      </c>
      <c r="J4779" s="2" t="str">
        <f>IF(B4779="","",_xlfn.XLOOKUP(B4779,Données!$P$2:$P$11,Données!$Q$2:$Q$11,""))</f>
        <v/>
      </c>
    </row>
    <row r="4780" spans="1:10" ht="24.75" customHeight="1" x14ac:dyDescent="0.25">
      <c r="A4780" s="100"/>
      <c r="B4780" s="100"/>
      <c r="C4780" s="100"/>
      <c r="D4780" s="105" t="str">
        <f>IF(OR(Historique!$B4780="",Historique!$C4780=""),"",IF(IFERROR(COUNTIF(INDEX(Données!$E$2:$Z$100,0,MATCH(Historique!$B4780,Données!$E$1:$Z$1,0)),Historique!$C4780),0)&gt;0,"OK","⚠ ERREUR"))</f>
        <v/>
      </c>
      <c r="F4780" s="148" t="b">
        <v>0</v>
      </c>
      <c r="J4780" s="2" t="str">
        <f>IF(B4780="","",_xlfn.XLOOKUP(B4780,Données!$P$2:$P$11,Données!$Q$2:$Q$11,""))</f>
        <v/>
      </c>
    </row>
    <row r="4781" spans="1:10" ht="24.75" customHeight="1" x14ac:dyDescent="0.25">
      <c r="A4781" s="100"/>
      <c r="B4781" s="100"/>
      <c r="C4781" s="100"/>
      <c r="D4781" s="105" t="str">
        <f>IF(OR(Historique!$B4781="",Historique!$C4781=""),"",IF(IFERROR(COUNTIF(INDEX(Données!$E$2:$Z$100,0,MATCH(Historique!$B4781,Données!$E$1:$Z$1,0)),Historique!$C4781),0)&gt;0,"OK","⚠ ERREUR"))</f>
        <v/>
      </c>
      <c r="F4781" s="148" t="b">
        <v>0</v>
      </c>
      <c r="J4781" s="2" t="str">
        <f>IF(B4781="","",_xlfn.XLOOKUP(B4781,Données!$P$2:$P$11,Données!$Q$2:$Q$11,""))</f>
        <v/>
      </c>
    </row>
    <row r="4782" spans="1:10" ht="24.75" customHeight="1" x14ac:dyDescent="0.25">
      <c r="A4782" s="100"/>
      <c r="B4782" s="100"/>
      <c r="C4782" s="100"/>
      <c r="D4782" s="105" t="str">
        <f>IF(OR(Historique!$B4782="",Historique!$C4782=""),"",IF(IFERROR(COUNTIF(INDEX(Données!$E$2:$Z$100,0,MATCH(Historique!$B4782,Données!$E$1:$Z$1,0)),Historique!$C4782),0)&gt;0,"OK","⚠ ERREUR"))</f>
        <v/>
      </c>
      <c r="F4782" s="148" t="b">
        <v>0</v>
      </c>
      <c r="J4782" s="2" t="str">
        <f>IF(B4782="","",_xlfn.XLOOKUP(B4782,Données!$P$2:$P$11,Données!$Q$2:$Q$11,""))</f>
        <v/>
      </c>
    </row>
    <row r="4783" spans="1:10" ht="24.75" customHeight="1" x14ac:dyDescent="0.25">
      <c r="A4783" s="100"/>
      <c r="B4783" s="100"/>
      <c r="C4783" s="100"/>
      <c r="D4783" s="105" t="str">
        <f>IF(OR(Historique!$B4783="",Historique!$C4783=""),"",IF(IFERROR(COUNTIF(INDEX(Données!$E$2:$Z$100,0,MATCH(Historique!$B4783,Données!$E$1:$Z$1,0)),Historique!$C4783),0)&gt;0,"OK","⚠ ERREUR"))</f>
        <v/>
      </c>
      <c r="F4783" s="148" t="b">
        <v>0</v>
      </c>
      <c r="J4783" s="2" t="str">
        <f>IF(B4783="","",_xlfn.XLOOKUP(B4783,Données!$P$2:$P$11,Données!$Q$2:$Q$11,""))</f>
        <v/>
      </c>
    </row>
    <row r="4784" spans="1:10" ht="24.75" customHeight="1" x14ac:dyDescent="0.25">
      <c r="A4784" s="100"/>
      <c r="B4784" s="100"/>
      <c r="C4784" s="100"/>
      <c r="D4784" s="105" t="str">
        <f>IF(OR(Historique!$B4784="",Historique!$C4784=""),"",IF(IFERROR(COUNTIF(INDEX(Données!$E$2:$Z$100,0,MATCH(Historique!$B4784,Données!$E$1:$Z$1,0)),Historique!$C4784),0)&gt;0,"OK","⚠ ERREUR"))</f>
        <v/>
      </c>
      <c r="F4784" s="148" t="b">
        <v>0</v>
      </c>
      <c r="J4784" s="2" t="str">
        <f>IF(B4784="","",_xlfn.XLOOKUP(B4784,Données!$P$2:$P$11,Données!$Q$2:$Q$11,""))</f>
        <v/>
      </c>
    </row>
    <row r="4785" spans="1:10" ht="24.75" customHeight="1" x14ac:dyDescent="0.25">
      <c r="A4785" s="100"/>
      <c r="B4785" s="100"/>
      <c r="C4785" s="100"/>
      <c r="D4785" s="105" t="str">
        <f>IF(OR(Historique!$B4785="",Historique!$C4785=""),"",IF(IFERROR(COUNTIF(INDEX(Données!$E$2:$Z$100,0,MATCH(Historique!$B4785,Données!$E$1:$Z$1,0)),Historique!$C4785),0)&gt;0,"OK","⚠ ERREUR"))</f>
        <v/>
      </c>
      <c r="F4785" s="148" t="b">
        <v>0</v>
      </c>
      <c r="J4785" s="2" t="str">
        <f>IF(B4785="","",_xlfn.XLOOKUP(B4785,Données!$P$2:$P$11,Données!$Q$2:$Q$11,""))</f>
        <v/>
      </c>
    </row>
    <row r="4786" spans="1:10" ht="24.75" customHeight="1" x14ac:dyDescent="0.25">
      <c r="A4786" s="100"/>
      <c r="B4786" s="100"/>
      <c r="C4786" s="100"/>
      <c r="D4786" s="105" t="str">
        <f>IF(OR(Historique!$B4786="",Historique!$C4786=""),"",IF(IFERROR(COUNTIF(INDEX(Données!$E$2:$Z$100,0,MATCH(Historique!$B4786,Données!$E$1:$Z$1,0)),Historique!$C4786),0)&gt;0,"OK","⚠ ERREUR"))</f>
        <v/>
      </c>
      <c r="F4786" s="148" t="b">
        <v>0</v>
      </c>
      <c r="J4786" s="2" t="str">
        <f>IF(B4786="","",_xlfn.XLOOKUP(B4786,Données!$P$2:$P$11,Données!$Q$2:$Q$11,""))</f>
        <v/>
      </c>
    </row>
    <row r="4787" spans="1:10" ht="24.75" customHeight="1" x14ac:dyDescent="0.25">
      <c r="A4787" s="100"/>
      <c r="B4787" s="100"/>
      <c r="C4787" s="100"/>
      <c r="D4787" s="105" t="str">
        <f>IF(OR(Historique!$B4787="",Historique!$C4787=""),"",IF(IFERROR(COUNTIF(INDEX(Données!$E$2:$Z$100,0,MATCH(Historique!$B4787,Données!$E$1:$Z$1,0)),Historique!$C4787),0)&gt;0,"OK","⚠ ERREUR"))</f>
        <v/>
      </c>
      <c r="F4787" s="148" t="b">
        <v>0</v>
      </c>
      <c r="J4787" s="2" t="str">
        <f>IF(B4787="","",_xlfn.XLOOKUP(B4787,Données!$P$2:$P$11,Données!$Q$2:$Q$11,""))</f>
        <v/>
      </c>
    </row>
    <row r="4788" spans="1:10" ht="24.75" customHeight="1" x14ac:dyDescent="0.25">
      <c r="A4788" s="100"/>
      <c r="B4788" s="100"/>
      <c r="C4788" s="100"/>
      <c r="D4788" s="105" t="str">
        <f>IF(OR(Historique!$B4788="",Historique!$C4788=""),"",IF(IFERROR(COUNTIF(INDEX(Données!$E$2:$Z$100,0,MATCH(Historique!$B4788,Données!$E$1:$Z$1,0)),Historique!$C4788),0)&gt;0,"OK","⚠ ERREUR"))</f>
        <v/>
      </c>
      <c r="F4788" s="148" t="b">
        <v>0</v>
      </c>
      <c r="J4788" s="2" t="str">
        <f>IF(B4788="","",_xlfn.XLOOKUP(B4788,Données!$P$2:$P$11,Données!$Q$2:$Q$11,""))</f>
        <v/>
      </c>
    </row>
    <row r="4789" spans="1:10" ht="24.75" customHeight="1" x14ac:dyDescent="0.25">
      <c r="A4789" s="100"/>
      <c r="B4789" s="100"/>
      <c r="C4789" s="100"/>
      <c r="D4789" s="105" t="str">
        <f>IF(OR(Historique!$B4789="",Historique!$C4789=""),"",IF(IFERROR(COUNTIF(INDEX(Données!$E$2:$Z$100,0,MATCH(Historique!$B4789,Données!$E$1:$Z$1,0)),Historique!$C4789),0)&gt;0,"OK","⚠ ERREUR"))</f>
        <v/>
      </c>
      <c r="F4789" s="148" t="b">
        <v>0</v>
      </c>
      <c r="J4789" s="2" t="str">
        <f>IF(B4789="","",_xlfn.XLOOKUP(B4789,Données!$P$2:$P$11,Données!$Q$2:$Q$11,""))</f>
        <v/>
      </c>
    </row>
    <row r="4790" spans="1:10" ht="24.75" customHeight="1" x14ac:dyDescent="0.25">
      <c r="A4790" s="100"/>
      <c r="B4790" s="100"/>
      <c r="C4790" s="100"/>
      <c r="D4790" s="105" t="str">
        <f>IF(OR(Historique!$B4790="",Historique!$C4790=""),"",IF(IFERROR(COUNTIF(INDEX(Données!$E$2:$Z$100,0,MATCH(Historique!$B4790,Données!$E$1:$Z$1,0)),Historique!$C4790),0)&gt;0,"OK","⚠ ERREUR"))</f>
        <v/>
      </c>
      <c r="F4790" s="148" t="b">
        <v>0</v>
      </c>
      <c r="J4790" s="2" t="str">
        <f>IF(B4790="","",_xlfn.XLOOKUP(B4790,Données!$P$2:$P$11,Données!$Q$2:$Q$11,""))</f>
        <v/>
      </c>
    </row>
    <row r="4791" spans="1:10" ht="24.75" customHeight="1" x14ac:dyDescent="0.25">
      <c r="A4791" s="100"/>
      <c r="B4791" s="100"/>
      <c r="C4791" s="100"/>
      <c r="D4791" s="105" t="str">
        <f>IF(OR(Historique!$B4791="",Historique!$C4791=""),"",IF(IFERROR(COUNTIF(INDEX(Données!$E$2:$Z$100,0,MATCH(Historique!$B4791,Données!$E$1:$Z$1,0)),Historique!$C4791),0)&gt;0,"OK","⚠ ERREUR"))</f>
        <v/>
      </c>
      <c r="F4791" s="148" t="b">
        <v>0</v>
      </c>
      <c r="J4791" s="2" t="str">
        <f>IF(B4791="","",_xlfn.XLOOKUP(B4791,Données!$P$2:$P$11,Données!$Q$2:$Q$11,""))</f>
        <v/>
      </c>
    </row>
    <row r="4792" spans="1:10" ht="24.75" customHeight="1" x14ac:dyDescent="0.25">
      <c r="A4792" s="100"/>
      <c r="B4792" s="100"/>
      <c r="C4792" s="100"/>
      <c r="D4792" s="105" t="str">
        <f>IF(OR(Historique!$B4792="",Historique!$C4792=""),"",IF(IFERROR(COUNTIF(INDEX(Données!$E$2:$Z$100,0,MATCH(Historique!$B4792,Données!$E$1:$Z$1,0)),Historique!$C4792),0)&gt;0,"OK","⚠ ERREUR"))</f>
        <v/>
      </c>
      <c r="F4792" s="148" t="b">
        <v>0</v>
      </c>
      <c r="J4792" s="2" t="str">
        <f>IF(B4792="","",_xlfn.XLOOKUP(B4792,Données!$P$2:$P$11,Données!$Q$2:$Q$11,""))</f>
        <v/>
      </c>
    </row>
    <row r="4793" spans="1:10" ht="24.75" customHeight="1" x14ac:dyDescent="0.25">
      <c r="A4793" s="100"/>
      <c r="B4793" s="100"/>
      <c r="C4793" s="100"/>
      <c r="D4793" s="105" t="str">
        <f>IF(OR(Historique!$B4793="",Historique!$C4793=""),"",IF(IFERROR(COUNTIF(INDEX(Données!$E$2:$Z$100,0,MATCH(Historique!$B4793,Données!$E$1:$Z$1,0)),Historique!$C4793),0)&gt;0,"OK","⚠ ERREUR"))</f>
        <v/>
      </c>
      <c r="F4793" s="148" t="b">
        <v>0</v>
      </c>
      <c r="J4793" s="2" t="str">
        <f>IF(B4793="","",_xlfn.XLOOKUP(B4793,Données!$P$2:$P$11,Données!$Q$2:$Q$11,""))</f>
        <v/>
      </c>
    </row>
    <row r="4794" spans="1:10" ht="24.75" customHeight="1" x14ac:dyDescent="0.25">
      <c r="A4794" s="100"/>
      <c r="B4794" s="100"/>
      <c r="C4794" s="100"/>
      <c r="D4794" s="105" t="str">
        <f>IF(OR(Historique!$B4794="",Historique!$C4794=""),"",IF(IFERROR(COUNTIF(INDEX(Données!$E$2:$Z$100,0,MATCH(Historique!$B4794,Données!$E$1:$Z$1,0)),Historique!$C4794),0)&gt;0,"OK","⚠ ERREUR"))</f>
        <v/>
      </c>
      <c r="F4794" s="148" t="b">
        <v>0</v>
      </c>
      <c r="J4794" s="2" t="str">
        <f>IF(B4794="","",_xlfn.XLOOKUP(B4794,Données!$P$2:$P$11,Données!$Q$2:$Q$11,""))</f>
        <v/>
      </c>
    </row>
    <row r="4795" spans="1:10" ht="24.75" customHeight="1" x14ac:dyDescent="0.25">
      <c r="A4795" s="100"/>
      <c r="B4795" s="100"/>
      <c r="C4795" s="100"/>
      <c r="D4795" s="105" t="str">
        <f>IF(OR(Historique!$B4795="",Historique!$C4795=""),"",IF(IFERROR(COUNTIF(INDEX(Données!$E$2:$Z$100,0,MATCH(Historique!$B4795,Données!$E$1:$Z$1,0)),Historique!$C4795),0)&gt;0,"OK","⚠ ERREUR"))</f>
        <v/>
      </c>
      <c r="F4795" s="148" t="b">
        <v>0</v>
      </c>
      <c r="J4795" s="2" t="str">
        <f>IF(B4795="","",_xlfn.XLOOKUP(B4795,Données!$P$2:$P$11,Données!$Q$2:$Q$11,""))</f>
        <v/>
      </c>
    </row>
    <row r="4796" spans="1:10" ht="24.75" customHeight="1" x14ac:dyDescent="0.25">
      <c r="A4796" s="100"/>
      <c r="B4796" s="100"/>
      <c r="C4796" s="100"/>
      <c r="D4796" s="105" t="str">
        <f>IF(OR(Historique!$B4796="",Historique!$C4796=""),"",IF(IFERROR(COUNTIF(INDEX(Données!$E$2:$Z$100,0,MATCH(Historique!$B4796,Données!$E$1:$Z$1,0)),Historique!$C4796),0)&gt;0,"OK","⚠ ERREUR"))</f>
        <v/>
      </c>
      <c r="F4796" s="148" t="b">
        <v>0</v>
      </c>
      <c r="J4796" s="2" t="str">
        <f>IF(B4796="","",_xlfn.XLOOKUP(B4796,Données!$P$2:$P$11,Données!$Q$2:$Q$11,""))</f>
        <v/>
      </c>
    </row>
    <row r="4797" spans="1:10" ht="24.75" customHeight="1" x14ac:dyDescent="0.25">
      <c r="A4797" s="100"/>
      <c r="B4797" s="100"/>
      <c r="C4797" s="100"/>
      <c r="D4797" s="105" t="str">
        <f>IF(OR(Historique!$B4797="",Historique!$C4797=""),"",IF(IFERROR(COUNTIF(INDEX(Données!$E$2:$Z$100,0,MATCH(Historique!$B4797,Données!$E$1:$Z$1,0)),Historique!$C4797),0)&gt;0,"OK","⚠ ERREUR"))</f>
        <v/>
      </c>
      <c r="F4797" s="148" t="b">
        <v>0</v>
      </c>
      <c r="J4797" s="2" t="str">
        <f>IF(B4797="","",_xlfn.XLOOKUP(B4797,Données!$P$2:$P$11,Données!$Q$2:$Q$11,""))</f>
        <v/>
      </c>
    </row>
    <row r="4798" spans="1:10" ht="24.75" customHeight="1" x14ac:dyDescent="0.25">
      <c r="A4798" s="100"/>
      <c r="B4798" s="100"/>
      <c r="C4798" s="100"/>
      <c r="D4798" s="105" t="str">
        <f>IF(OR(Historique!$B4798="",Historique!$C4798=""),"",IF(IFERROR(COUNTIF(INDEX(Données!$E$2:$Z$100,0,MATCH(Historique!$B4798,Données!$E$1:$Z$1,0)),Historique!$C4798),0)&gt;0,"OK","⚠ ERREUR"))</f>
        <v/>
      </c>
      <c r="F4798" s="148" t="b">
        <v>0</v>
      </c>
      <c r="J4798" s="2" t="str">
        <f>IF(B4798="","",_xlfn.XLOOKUP(B4798,Données!$P$2:$P$11,Données!$Q$2:$Q$11,""))</f>
        <v/>
      </c>
    </row>
    <row r="4799" spans="1:10" ht="24.75" customHeight="1" x14ac:dyDescent="0.25">
      <c r="A4799" s="100"/>
      <c r="B4799" s="100"/>
      <c r="C4799" s="100"/>
      <c r="D4799" s="105" t="str">
        <f>IF(OR(Historique!$B4799="",Historique!$C4799=""),"",IF(IFERROR(COUNTIF(INDEX(Données!$E$2:$Z$100,0,MATCH(Historique!$B4799,Données!$E$1:$Z$1,0)),Historique!$C4799),0)&gt;0,"OK","⚠ ERREUR"))</f>
        <v/>
      </c>
      <c r="F4799" s="148" t="b">
        <v>0</v>
      </c>
      <c r="J4799" s="2" t="str">
        <f>IF(B4799="","",_xlfn.XLOOKUP(B4799,Données!$P$2:$P$11,Données!$Q$2:$Q$11,""))</f>
        <v/>
      </c>
    </row>
    <row r="4800" spans="1:10" ht="24.75" customHeight="1" x14ac:dyDescent="0.25">
      <c r="A4800" s="100"/>
      <c r="B4800" s="100"/>
      <c r="C4800" s="100"/>
      <c r="D4800" s="105" t="str">
        <f>IF(OR(Historique!$B4800="",Historique!$C4800=""),"",IF(IFERROR(COUNTIF(INDEX(Données!$E$2:$Z$100,0,MATCH(Historique!$B4800,Données!$E$1:$Z$1,0)),Historique!$C4800),0)&gt;0,"OK","⚠ ERREUR"))</f>
        <v/>
      </c>
      <c r="F4800" s="148" t="b">
        <v>0</v>
      </c>
      <c r="J4800" s="2" t="str">
        <f>IF(B4800="","",_xlfn.XLOOKUP(B4800,Données!$P$2:$P$11,Données!$Q$2:$Q$11,""))</f>
        <v/>
      </c>
    </row>
    <row r="4801" spans="1:10" ht="24.75" customHeight="1" x14ac:dyDescent="0.25">
      <c r="A4801" s="100"/>
      <c r="B4801" s="100"/>
      <c r="C4801" s="100"/>
      <c r="D4801" s="105" t="str">
        <f>IF(OR(Historique!$B4801="",Historique!$C4801=""),"",IF(IFERROR(COUNTIF(INDEX(Données!$E$2:$Z$100,0,MATCH(Historique!$B4801,Données!$E$1:$Z$1,0)),Historique!$C4801),0)&gt;0,"OK","⚠ ERREUR"))</f>
        <v/>
      </c>
      <c r="F4801" s="148" t="b">
        <v>0</v>
      </c>
      <c r="J4801" s="2" t="str">
        <f>IF(B4801="","",_xlfn.XLOOKUP(B4801,Données!$P$2:$P$11,Données!$Q$2:$Q$11,""))</f>
        <v/>
      </c>
    </row>
    <row r="4802" spans="1:10" ht="24.75" customHeight="1" x14ac:dyDescent="0.25">
      <c r="A4802" s="100"/>
      <c r="B4802" s="100"/>
      <c r="C4802" s="100"/>
      <c r="D4802" s="105" t="str">
        <f>IF(OR(Historique!$B4802="",Historique!$C4802=""),"",IF(IFERROR(COUNTIF(INDEX(Données!$E$2:$Z$100,0,MATCH(Historique!$B4802,Données!$E$1:$Z$1,0)),Historique!$C4802),0)&gt;0,"OK","⚠ ERREUR"))</f>
        <v/>
      </c>
      <c r="F4802" s="148" t="b">
        <v>0</v>
      </c>
      <c r="J4802" s="2" t="str">
        <f>IF(B4802="","",_xlfn.XLOOKUP(B4802,Données!$P$2:$P$11,Données!$Q$2:$Q$11,""))</f>
        <v/>
      </c>
    </row>
    <row r="4803" spans="1:10" ht="24.75" customHeight="1" x14ac:dyDescent="0.25">
      <c r="A4803" s="100"/>
      <c r="B4803" s="100"/>
      <c r="C4803" s="100"/>
      <c r="D4803" s="105" t="str">
        <f>IF(OR(Historique!$B4803="",Historique!$C4803=""),"",IF(IFERROR(COUNTIF(INDEX(Données!$E$2:$Z$100,0,MATCH(Historique!$B4803,Données!$E$1:$Z$1,0)),Historique!$C4803),0)&gt;0,"OK","⚠ ERREUR"))</f>
        <v/>
      </c>
      <c r="F4803" s="148" t="b">
        <v>0</v>
      </c>
      <c r="J4803" s="2" t="str">
        <f>IF(B4803="","",_xlfn.XLOOKUP(B4803,Données!$P$2:$P$11,Données!$Q$2:$Q$11,""))</f>
        <v/>
      </c>
    </row>
    <row r="4804" spans="1:10" ht="24.75" customHeight="1" x14ac:dyDescent="0.25">
      <c r="A4804" s="100"/>
      <c r="B4804" s="100"/>
      <c r="C4804" s="100"/>
      <c r="D4804" s="105" t="str">
        <f>IF(OR(Historique!$B4804="",Historique!$C4804=""),"",IF(IFERROR(COUNTIF(INDEX(Données!$E$2:$Z$100,0,MATCH(Historique!$B4804,Données!$E$1:$Z$1,0)),Historique!$C4804),0)&gt;0,"OK","⚠ ERREUR"))</f>
        <v/>
      </c>
      <c r="F4804" s="148" t="b">
        <v>0</v>
      </c>
      <c r="J4804" s="2" t="str">
        <f>IF(B4804="","",_xlfn.XLOOKUP(B4804,Données!$P$2:$P$11,Données!$Q$2:$Q$11,""))</f>
        <v/>
      </c>
    </row>
    <row r="4805" spans="1:10" ht="24.75" customHeight="1" x14ac:dyDescent="0.25">
      <c r="A4805" s="100"/>
      <c r="B4805" s="100"/>
      <c r="C4805" s="100"/>
      <c r="D4805" s="105" t="str">
        <f>IF(OR(Historique!$B4805="",Historique!$C4805=""),"",IF(IFERROR(COUNTIF(INDEX(Données!$E$2:$Z$100,0,MATCH(Historique!$B4805,Données!$E$1:$Z$1,0)),Historique!$C4805),0)&gt;0,"OK","⚠ ERREUR"))</f>
        <v/>
      </c>
      <c r="F4805" s="148" t="b">
        <v>0</v>
      </c>
      <c r="J4805" s="2" t="str">
        <f>IF(B4805="","",_xlfn.XLOOKUP(B4805,Données!$P$2:$P$11,Données!$Q$2:$Q$11,""))</f>
        <v/>
      </c>
    </row>
    <row r="4806" spans="1:10" ht="24.75" customHeight="1" x14ac:dyDescent="0.25">
      <c r="A4806" s="100"/>
      <c r="B4806" s="100"/>
      <c r="C4806" s="100"/>
      <c r="D4806" s="105" t="str">
        <f>IF(OR(Historique!$B4806="",Historique!$C4806=""),"",IF(IFERROR(COUNTIF(INDEX(Données!$E$2:$Z$100,0,MATCH(Historique!$B4806,Données!$E$1:$Z$1,0)),Historique!$C4806),0)&gt;0,"OK","⚠ ERREUR"))</f>
        <v/>
      </c>
      <c r="F4806" s="148" t="b">
        <v>0</v>
      </c>
      <c r="J4806" s="2" t="str">
        <f>IF(B4806="","",_xlfn.XLOOKUP(B4806,Données!$P$2:$P$11,Données!$Q$2:$Q$11,""))</f>
        <v/>
      </c>
    </row>
    <row r="4807" spans="1:10" ht="24.75" customHeight="1" x14ac:dyDescent="0.25">
      <c r="A4807" s="100"/>
      <c r="B4807" s="100"/>
      <c r="C4807" s="100"/>
      <c r="D4807" s="105" t="str">
        <f>IF(OR(Historique!$B4807="",Historique!$C4807=""),"",IF(IFERROR(COUNTIF(INDEX(Données!$E$2:$Z$100,0,MATCH(Historique!$B4807,Données!$E$1:$Z$1,0)),Historique!$C4807),0)&gt;0,"OK","⚠ ERREUR"))</f>
        <v/>
      </c>
      <c r="F4807" s="148" t="b">
        <v>0</v>
      </c>
      <c r="J4807" s="2" t="str">
        <f>IF(B4807="","",_xlfn.XLOOKUP(B4807,Données!$P$2:$P$11,Données!$Q$2:$Q$11,""))</f>
        <v/>
      </c>
    </row>
    <row r="4808" spans="1:10" ht="24.75" customHeight="1" x14ac:dyDescent="0.25">
      <c r="A4808" s="100"/>
      <c r="B4808" s="100"/>
      <c r="C4808" s="100"/>
      <c r="D4808" s="105" t="str">
        <f>IF(OR(Historique!$B4808="",Historique!$C4808=""),"",IF(IFERROR(COUNTIF(INDEX(Données!$E$2:$Z$100,0,MATCH(Historique!$B4808,Données!$E$1:$Z$1,0)),Historique!$C4808),0)&gt;0,"OK","⚠ ERREUR"))</f>
        <v/>
      </c>
      <c r="F4808" s="148" t="b">
        <v>0</v>
      </c>
      <c r="J4808" s="2" t="str">
        <f>IF(B4808="","",_xlfn.XLOOKUP(B4808,Données!$P$2:$P$11,Données!$Q$2:$Q$11,""))</f>
        <v/>
      </c>
    </row>
    <row r="4809" spans="1:10" ht="24.75" customHeight="1" x14ac:dyDescent="0.25">
      <c r="A4809" s="100"/>
      <c r="B4809" s="100"/>
      <c r="C4809" s="100"/>
      <c r="D4809" s="105" t="str">
        <f>IF(OR(Historique!$B4809="",Historique!$C4809=""),"",IF(IFERROR(COUNTIF(INDEX(Données!$E$2:$Z$100,0,MATCH(Historique!$B4809,Données!$E$1:$Z$1,0)),Historique!$C4809),0)&gt;0,"OK","⚠ ERREUR"))</f>
        <v/>
      </c>
      <c r="F4809" s="148" t="b">
        <v>0</v>
      </c>
      <c r="J4809" s="2" t="str">
        <f>IF(B4809="","",_xlfn.XLOOKUP(B4809,Données!$P$2:$P$11,Données!$Q$2:$Q$11,""))</f>
        <v/>
      </c>
    </row>
    <row r="4810" spans="1:10" ht="24.75" customHeight="1" x14ac:dyDescent="0.25">
      <c r="A4810" s="100"/>
      <c r="B4810" s="100"/>
      <c r="C4810" s="100"/>
      <c r="D4810" s="105" t="str">
        <f>IF(OR(Historique!$B4810="",Historique!$C4810=""),"",IF(IFERROR(COUNTIF(INDEX(Données!$E$2:$Z$100,0,MATCH(Historique!$B4810,Données!$E$1:$Z$1,0)),Historique!$C4810),0)&gt;0,"OK","⚠ ERREUR"))</f>
        <v/>
      </c>
      <c r="F4810" s="148" t="b">
        <v>0</v>
      </c>
      <c r="J4810" s="2" t="str">
        <f>IF(B4810="","",_xlfn.XLOOKUP(B4810,Données!$P$2:$P$11,Données!$Q$2:$Q$11,""))</f>
        <v/>
      </c>
    </row>
    <row r="4811" spans="1:10" ht="24.75" customHeight="1" x14ac:dyDescent="0.25">
      <c r="A4811" s="100"/>
      <c r="B4811" s="100"/>
      <c r="C4811" s="100"/>
      <c r="D4811" s="105" t="str">
        <f>IF(OR(Historique!$B4811="",Historique!$C4811=""),"",IF(IFERROR(COUNTIF(INDEX(Données!$E$2:$Z$100,0,MATCH(Historique!$B4811,Données!$E$1:$Z$1,0)),Historique!$C4811),0)&gt;0,"OK","⚠ ERREUR"))</f>
        <v/>
      </c>
      <c r="F4811" s="148" t="b">
        <v>0</v>
      </c>
      <c r="J4811" s="2" t="str">
        <f>IF(B4811="","",_xlfn.XLOOKUP(B4811,Données!$P$2:$P$11,Données!$Q$2:$Q$11,""))</f>
        <v/>
      </c>
    </row>
    <row r="4812" spans="1:10" ht="24.75" customHeight="1" x14ac:dyDescent="0.25">
      <c r="A4812" s="100"/>
      <c r="B4812" s="100"/>
      <c r="C4812" s="100"/>
      <c r="D4812" s="105" t="str">
        <f>IF(OR(Historique!$B4812="",Historique!$C4812=""),"",IF(IFERROR(COUNTIF(INDEX(Données!$E$2:$Z$100,0,MATCH(Historique!$B4812,Données!$E$1:$Z$1,0)),Historique!$C4812),0)&gt;0,"OK","⚠ ERREUR"))</f>
        <v/>
      </c>
      <c r="F4812" s="148" t="b">
        <v>0</v>
      </c>
      <c r="J4812" s="2" t="str">
        <f>IF(B4812="","",_xlfn.XLOOKUP(B4812,Données!$P$2:$P$11,Données!$Q$2:$Q$11,""))</f>
        <v/>
      </c>
    </row>
    <row r="4813" spans="1:10" ht="24.75" customHeight="1" x14ac:dyDescent="0.25">
      <c r="A4813" s="100"/>
      <c r="B4813" s="100"/>
      <c r="C4813" s="100"/>
      <c r="D4813" s="105" t="str">
        <f>IF(OR(Historique!$B4813="",Historique!$C4813=""),"",IF(IFERROR(COUNTIF(INDEX(Données!$E$2:$Z$100,0,MATCH(Historique!$B4813,Données!$E$1:$Z$1,0)),Historique!$C4813),0)&gt;0,"OK","⚠ ERREUR"))</f>
        <v/>
      </c>
      <c r="F4813" s="148" t="b">
        <v>0</v>
      </c>
      <c r="J4813" s="2" t="str">
        <f>IF(B4813="","",_xlfn.XLOOKUP(B4813,Données!$P$2:$P$11,Données!$Q$2:$Q$11,""))</f>
        <v/>
      </c>
    </row>
    <row r="4814" spans="1:10" ht="24.75" customHeight="1" x14ac:dyDescent="0.25">
      <c r="A4814" s="100"/>
      <c r="B4814" s="100"/>
      <c r="C4814" s="100"/>
      <c r="D4814" s="105" t="str">
        <f>IF(OR(Historique!$B4814="",Historique!$C4814=""),"",IF(IFERROR(COUNTIF(INDEX(Données!$E$2:$Z$100,0,MATCH(Historique!$B4814,Données!$E$1:$Z$1,0)),Historique!$C4814),0)&gt;0,"OK","⚠ ERREUR"))</f>
        <v/>
      </c>
      <c r="F4814" s="148" t="b">
        <v>0</v>
      </c>
      <c r="J4814" s="2" t="str">
        <f>IF(B4814="","",_xlfn.XLOOKUP(B4814,Données!$P$2:$P$11,Données!$Q$2:$Q$11,""))</f>
        <v/>
      </c>
    </row>
    <row r="4815" spans="1:10" ht="24.75" customHeight="1" x14ac:dyDescent="0.25">
      <c r="A4815" s="100"/>
      <c r="B4815" s="100"/>
      <c r="C4815" s="100"/>
      <c r="D4815" s="105" t="str">
        <f>IF(OR(Historique!$B4815="",Historique!$C4815=""),"",IF(IFERROR(COUNTIF(INDEX(Données!$E$2:$Z$100,0,MATCH(Historique!$B4815,Données!$E$1:$Z$1,0)),Historique!$C4815),0)&gt;0,"OK","⚠ ERREUR"))</f>
        <v/>
      </c>
      <c r="F4815" s="148" t="b">
        <v>0</v>
      </c>
      <c r="J4815" s="2" t="str">
        <f>IF(B4815="","",_xlfn.XLOOKUP(B4815,Données!$P$2:$P$11,Données!$Q$2:$Q$11,""))</f>
        <v/>
      </c>
    </row>
    <row r="4816" spans="1:10" ht="24.75" customHeight="1" x14ac:dyDescent="0.25">
      <c r="A4816" s="100"/>
      <c r="B4816" s="100"/>
      <c r="C4816" s="100"/>
      <c r="D4816" s="105" t="str">
        <f>IF(OR(Historique!$B4816="",Historique!$C4816=""),"",IF(IFERROR(COUNTIF(INDEX(Données!$E$2:$Z$100,0,MATCH(Historique!$B4816,Données!$E$1:$Z$1,0)),Historique!$C4816),0)&gt;0,"OK","⚠ ERREUR"))</f>
        <v/>
      </c>
      <c r="F4816" s="148" t="b">
        <v>0</v>
      </c>
      <c r="J4816" s="2" t="str">
        <f>IF(B4816="","",_xlfn.XLOOKUP(B4816,Données!$P$2:$P$11,Données!$Q$2:$Q$11,""))</f>
        <v/>
      </c>
    </row>
    <row r="4817" spans="1:10" ht="24.75" customHeight="1" x14ac:dyDescent="0.25">
      <c r="A4817" s="100"/>
      <c r="B4817" s="100"/>
      <c r="C4817" s="100"/>
      <c r="D4817" s="105" t="str">
        <f>IF(OR(Historique!$B4817="",Historique!$C4817=""),"",IF(IFERROR(COUNTIF(INDEX(Données!$E$2:$Z$100,0,MATCH(Historique!$B4817,Données!$E$1:$Z$1,0)),Historique!$C4817),0)&gt;0,"OK","⚠ ERREUR"))</f>
        <v/>
      </c>
      <c r="F4817" s="148" t="b">
        <v>0</v>
      </c>
      <c r="J4817" s="2" t="str">
        <f>IF(B4817="","",_xlfn.XLOOKUP(B4817,Données!$P$2:$P$11,Données!$Q$2:$Q$11,""))</f>
        <v/>
      </c>
    </row>
    <row r="4818" spans="1:10" ht="24.75" customHeight="1" x14ac:dyDescent="0.25">
      <c r="A4818" s="100"/>
      <c r="B4818" s="100"/>
      <c r="C4818" s="100"/>
      <c r="D4818" s="105" t="str">
        <f>IF(OR(Historique!$B4818="",Historique!$C4818=""),"",IF(IFERROR(COUNTIF(INDEX(Données!$E$2:$Z$100,0,MATCH(Historique!$B4818,Données!$E$1:$Z$1,0)),Historique!$C4818),0)&gt;0,"OK","⚠ ERREUR"))</f>
        <v/>
      </c>
      <c r="F4818" s="148" t="b">
        <v>0</v>
      </c>
      <c r="J4818" s="2" t="str">
        <f>IF(B4818="","",_xlfn.XLOOKUP(B4818,Données!$P$2:$P$11,Données!$Q$2:$Q$11,""))</f>
        <v/>
      </c>
    </row>
    <row r="4819" spans="1:10" ht="24.75" customHeight="1" x14ac:dyDescent="0.25">
      <c r="A4819" s="100"/>
      <c r="B4819" s="100"/>
      <c r="C4819" s="100"/>
      <c r="D4819" s="105" t="str">
        <f>IF(OR(Historique!$B4819="",Historique!$C4819=""),"",IF(IFERROR(COUNTIF(INDEX(Données!$E$2:$Z$100,0,MATCH(Historique!$B4819,Données!$E$1:$Z$1,0)),Historique!$C4819),0)&gt;0,"OK","⚠ ERREUR"))</f>
        <v/>
      </c>
      <c r="F4819" s="148" t="b">
        <v>0</v>
      </c>
      <c r="J4819" s="2" t="str">
        <f>IF(B4819="","",_xlfn.XLOOKUP(B4819,Données!$P$2:$P$11,Données!$Q$2:$Q$11,""))</f>
        <v/>
      </c>
    </row>
    <row r="4820" spans="1:10" ht="24.75" customHeight="1" x14ac:dyDescent="0.25">
      <c r="A4820" s="100"/>
      <c r="B4820" s="100"/>
      <c r="C4820" s="100"/>
      <c r="D4820" s="105" t="str">
        <f>IF(OR(Historique!$B4820="",Historique!$C4820=""),"",IF(IFERROR(COUNTIF(INDEX(Données!$E$2:$Z$100,0,MATCH(Historique!$B4820,Données!$E$1:$Z$1,0)),Historique!$C4820),0)&gt;0,"OK","⚠ ERREUR"))</f>
        <v/>
      </c>
      <c r="F4820" s="148" t="b">
        <v>0</v>
      </c>
      <c r="J4820" s="2" t="str">
        <f>IF(B4820="","",_xlfn.XLOOKUP(B4820,Données!$P$2:$P$11,Données!$Q$2:$Q$11,""))</f>
        <v/>
      </c>
    </row>
    <row r="4821" spans="1:10" ht="24.75" customHeight="1" x14ac:dyDescent="0.25">
      <c r="A4821" s="100"/>
      <c r="B4821" s="100"/>
      <c r="C4821" s="100"/>
      <c r="D4821" s="105" t="str">
        <f>IF(OR(Historique!$B4821="",Historique!$C4821=""),"",IF(IFERROR(COUNTIF(INDEX(Données!$E$2:$Z$100,0,MATCH(Historique!$B4821,Données!$E$1:$Z$1,0)),Historique!$C4821),0)&gt;0,"OK","⚠ ERREUR"))</f>
        <v/>
      </c>
      <c r="F4821" s="148" t="b">
        <v>0</v>
      </c>
      <c r="J4821" s="2" t="str">
        <f>IF(B4821="","",_xlfn.XLOOKUP(B4821,Données!$P$2:$P$11,Données!$Q$2:$Q$11,""))</f>
        <v/>
      </c>
    </row>
    <row r="4822" spans="1:10" ht="24.75" customHeight="1" x14ac:dyDescent="0.25">
      <c r="A4822" s="100"/>
      <c r="B4822" s="100"/>
      <c r="C4822" s="100"/>
      <c r="D4822" s="105" t="str">
        <f>IF(OR(Historique!$B4822="",Historique!$C4822=""),"",IF(IFERROR(COUNTIF(INDEX(Données!$E$2:$Z$100,0,MATCH(Historique!$B4822,Données!$E$1:$Z$1,0)),Historique!$C4822),0)&gt;0,"OK","⚠ ERREUR"))</f>
        <v/>
      </c>
      <c r="F4822" s="148" t="b">
        <v>0</v>
      </c>
      <c r="J4822" s="2" t="str">
        <f>IF(B4822="","",_xlfn.XLOOKUP(B4822,Données!$P$2:$P$11,Données!$Q$2:$Q$11,""))</f>
        <v/>
      </c>
    </row>
    <row r="4823" spans="1:10" ht="24.75" customHeight="1" x14ac:dyDescent="0.25">
      <c r="A4823" s="100"/>
      <c r="B4823" s="100"/>
      <c r="C4823" s="100"/>
      <c r="D4823" s="105" t="str">
        <f>IF(OR(Historique!$B4823="",Historique!$C4823=""),"",IF(IFERROR(COUNTIF(INDEX(Données!$E$2:$Z$100,0,MATCH(Historique!$B4823,Données!$E$1:$Z$1,0)),Historique!$C4823),0)&gt;0,"OK","⚠ ERREUR"))</f>
        <v/>
      </c>
      <c r="F4823" s="148" t="b">
        <v>0</v>
      </c>
      <c r="J4823" s="2" t="str">
        <f>IF(B4823="","",_xlfn.XLOOKUP(B4823,Données!$P$2:$P$11,Données!$Q$2:$Q$11,""))</f>
        <v/>
      </c>
    </row>
    <row r="4824" spans="1:10" ht="24.75" customHeight="1" x14ac:dyDescent="0.25">
      <c r="A4824" s="100"/>
      <c r="B4824" s="100"/>
      <c r="C4824" s="100"/>
      <c r="D4824" s="105" t="str">
        <f>IF(OR(Historique!$B4824="",Historique!$C4824=""),"",IF(IFERROR(COUNTIF(INDEX(Données!$E$2:$Z$100,0,MATCH(Historique!$B4824,Données!$E$1:$Z$1,0)),Historique!$C4824),0)&gt;0,"OK","⚠ ERREUR"))</f>
        <v/>
      </c>
      <c r="F4824" s="148" t="b">
        <v>0</v>
      </c>
      <c r="J4824" s="2" t="str">
        <f>IF(B4824="","",_xlfn.XLOOKUP(B4824,Données!$P$2:$P$11,Données!$Q$2:$Q$11,""))</f>
        <v/>
      </c>
    </row>
    <row r="4825" spans="1:10" ht="24.75" customHeight="1" x14ac:dyDescent="0.25">
      <c r="A4825" s="100"/>
      <c r="B4825" s="100"/>
      <c r="C4825" s="100"/>
      <c r="D4825" s="105" t="str">
        <f>IF(OR(Historique!$B4825="",Historique!$C4825=""),"",IF(IFERROR(COUNTIF(INDEX(Données!$E$2:$Z$100,0,MATCH(Historique!$B4825,Données!$E$1:$Z$1,0)),Historique!$C4825),0)&gt;0,"OK","⚠ ERREUR"))</f>
        <v/>
      </c>
      <c r="F4825" s="148" t="b">
        <v>0</v>
      </c>
      <c r="J4825" s="2" t="str">
        <f>IF(B4825="","",_xlfn.XLOOKUP(B4825,Données!$P$2:$P$11,Données!$Q$2:$Q$11,""))</f>
        <v/>
      </c>
    </row>
    <row r="4826" spans="1:10" ht="24.75" customHeight="1" x14ac:dyDescent="0.25">
      <c r="A4826" s="100"/>
      <c r="B4826" s="100"/>
      <c r="C4826" s="100"/>
      <c r="D4826" s="105" t="str">
        <f>IF(OR(Historique!$B4826="",Historique!$C4826=""),"",IF(IFERROR(COUNTIF(INDEX(Données!$E$2:$Z$100,0,MATCH(Historique!$B4826,Données!$E$1:$Z$1,0)),Historique!$C4826),0)&gt;0,"OK","⚠ ERREUR"))</f>
        <v/>
      </c>
      <c r="F4826" s="148" t="b">
        <v>0</v>
      </c>
      <c r="J4826" s="2" t="str">
        <f>IF(B4826="","",_xlfn.XLOOKUP(B4826,Données!$P$2:$P$11,Données!$Q$2:$Q$11,""))</f>
        <v/>
      </c>
    </row>
    <row r="4827" spans="1:10" ht="24.75" customHeight="1" x14ac:dyDescent="0.25">
      <c r="A4827" s="100"/>
      <c r="B4827" s="100"/>
      <c r="C4827" s="100"/>
      <c r="D4827" s="105" t="str">
        <f>IF(OR(Historique!$B4827="",Historique!$C4827=""),"",IF(IFERROR(COUNTIF(INDEX(Données!$E$2:$Z$100,0,MATCH(Historique!$B4827,Données!$E$1:$Z$1,0)),Historique!$C4827),0)&gt;0,"OK","⚠ ERREUR"))</f>
        <v/>
      </c>
      <c r="F4827" s="148" t="b">
        <v>0</v>
      </c>
      <c r="J4827" s="2" t="str">
        <f>IF(B4827="","",_xlfn.XLOOKUP(B4827,Données!$P$2:$P$11,Données!$Q$2:$Q$11,""))</f>
        <v/>
      </c>
    </row>
    <row r="4828" spans="1:10" ht="24.75" customHeight="1" x14ac:dyDescent="0.25">
      <c r="A4828" s="100"/>
      <c r="B4828" s="100"/>
      <c r="C4828" s="100"/>
      <c r="D4828" s="105" t="str">
        <f>IF(OR(Historique!$B4828="",Historique!$C4828=""),"",IF(IFERROR(COUNTIF(INDEX(Données!$E$2:$Z$100,0,MATCH(Historique!$B4828,Données!$E$1:$Z$1,0)),Historique!$C4828),0)&gt;0,"OK","⚠ ERREUR"))</f>
        <v/>
      </c>
      <c r="F4828" s="148" t="b">
        <v>0</v>
      </c>
      <c r="J4828" s="2" t="str">
        <f>IF(B4828="","",_xlfn.XLOOKUP(B4828,Données!$P$2:$P$11,Données!$Q$2:$Q$11,""))</f>
        <v/>
      </c>
    </row>
    <row r="4829" spans="1:10" ht="24.75" customHeight="1" x14ac:dyDescent="0.25">
      <c r="A4829" s="100"/>
      <c r="B4829" s="100"/>
      <c r="C4829" s="100"/>
      <c r="D4829" s="105" t="str">
        <f>IF(OR(Historique!$B4829="",Historique!$C4829=""),"",IF(IFERROR(COUNTIF(INDEX(Données!$E$2:$Z$100,0,MATCH(Historique!$B4829,Données!$E$1:$Z$1,0)),Historique!$C4829),0)&gt;0,"OK","⚠ ERREUR"))</f>
        <v/>
      </c>
      <c r="F4829" s="148" t="b">
        <v>0</v>
      </c>
      <c r="J4829" s="2" t="str">
        <f>IF(B4829="","",_xlfn.XLOOKUP(B4829,Données!$P$2:$P$11,Données!$Q$2:$Q$11,""))</f>
        <v/>
      </c>
    </row>
    <row r="4830" spans="1:10" ht="24.75" customHeight="1" x14ac:dyDescent="0.25">
      <c r="A4830" s="100"/>
      <c r="B4830" s="100"/>
      <c r="C4830" s="100"/>
      <c r="D4830" s="105" t="str">
        <f>IF(OR(Historique!$B4830="",Historique!$C4830=""),"",IF(IFERROR(COUNTIF(INDEX(Données!$E$2:$Z$100,0,MATCH(Historique!$B4830,Données!$E$1:$Z$1,0)),Historique!$C4830),0)&gt;0,"OK","⚠ ERREUR"))</f>
        <v/>
      </c>
      <c r="F4830" s="148" t="b">
        <v>0</v>
      </c>
      <c r="J4830" s="2" t="str">
        <f>IF(B4830="","",_xlfn.XLOOKUP(B4830,Données!$P$2:$P$11,Données!$Q$2:$Q$11,""))</f>
        <v/>
      </c>
    </row>
    <row r="4831" spans="1:10" ht="24.75" customHeight="1" x14ac:dyDescent="0.25">
      <c r="A4831" s="100"/>
      <c r="B4831" s="100"/>
      <c r="C4831" s="100"/>
      <c r="D4831" s="105" t="str">
        <f>IF(OR(Historique!$B4831="",Historique!$C4831=""),"",IF(IFERROR(COUNTIF(INDEX(Données!$E$2:$Z$100,0,MATCH(Historique!$B4831,Données!$E$1:$Z$1,0)),Historique!$C4831),0)&gt;0,"OK","⚠ ERREUR"))</f>
        <v/>
      </c>
      <c r="F4831" s="148" t="b">
        <v>0</v>
      </c>
      <c r="J4831" s="2" t="str">
        <f>IF(B4831="","",_xlfn.XLOOKUP(B4831,Données!$P$2:$P$11,Données!$Q$2:$Q$11,""))</f>
        <v/>
      </c>
    </row>
    <row r="4832" spans="1:10" ht="24.75" customHeight="1" x14ac:dyDescent="0.25">
      <c r="A4832" s="100"/>
      <c r="B4832" s="100"/>
      <c r="C4832" s="100"/>
      <c r="D4832" s="105" t="str">
        <f>IF(OR(Historique!$B4832="",Historique!$C4832=""),"",IF(IFERROR(COUNTIF(INDEX(Données!$E$2:$Z$100,0,MATCH(Historique!$B4832,Données!$E$1:$Z$1,0)),Historique!$C4832),0)&gt;0,"OK","⚠ ERREUR"))</f>
        <v/>
      </c>
      <c r="F4832" s="148" t="b">
        <v>0</v>
      </c>
      <c r="J4832" s="2" t="str">
        <f>IF(B4832="","",_xlfn.XLOOKUP(B4832,Données!$P$2:$P$11,Données!$Q$2:$Q$11,""))</f>
        <v/>
      </c>
    </row>
    <row r="4833" spans="1:10" ht="24.75" customHeight="1" x14ac:dyDescent="0.25">
      <c r="A4833" s="100"/>
      <c r="B4833" s="100"/>
      <c r="C4833" s="100"/>
      <c r="D4833" s="105" t="str">
        <f>IF(OR(Historique!$B4833="",Historique!$C4833=""),"",IF(IFERROR(COUNTIF(INDEX(Données!$E$2:$Z$100,0,MATCH(Historique!$B4833,Données!$E$1:$Z$1,0)),Historique!$C4833),0)&gt;0,"OK","⚠ ERREUR"))</f>
        <v/>
      </c>
      <c r="F4833" s="148" t="b">
        <v>0</v>
      </c>
      <c r="J4833" s="2" t="str">
        <f>IF(B4833="","",_xlfn.XLOOKUP(B4833,Données!$P$2:$P$11,Données!$Q$2:$Q$11,""))</f>
        <v/>
      </c>
    </row>
    <row r="4834" spans="1:10" ht="24.75" customHeight="1" x14ac:dyDescent="0.25">
      <c r="A4834" s="100"/>
      <c r="B4834" s="100"/>
      <c r="C4834" s="100"/>
      <c r="D4834" s="105" t="str">
        <f>IF(OR(Historique!$B4834="",Historique!$C4834=""),"",IF(IFERROR(COUNTIF(INDEX(Données!$E$2:$Z$100,0,MATCH(Historique!$B4834,Données!$E$1:$Z$1,0)),Historique!$C4834),0)&gt;0,"OK","⚠ ERREUR"))</f>
        <v/>
      </c>
      <c r="F4834" s="148" t="b">
        <v>0</v>
      </c>
      <c r="J4834" s="2" t="str">
        <f>IF(B4834="","",_xlfn.XLOOKUP(B4834,Données!$P$2:$P$11,Données!$Q$2:$Q$11,""))</f>
        <v/>
      </c>
    </row>
    <row r="4835" spans="1:10" ht="24.75" customHeight="1" x14ac:dyDescent="0.25">
      <c r="A4835" s="100"/>
      <c r="B4835" s="100"/>
      <c r="C4835" s="100"/>
      <c r="D4835" s="105" t="str">
        <f>IF(OR(Historique!$B4835="",Historique!$C4835=""),"",IF(IFERROR(COUNTIF(INDEX(Données!$E$2:$Z$100,0,MATCH(Historique!$B4835,Données!$E$1:$Z$1,0)),Historique!$C4835),0)&gt;0,"OK","⚠ ERREUR"))</f>
        <v/>
      </c>
      <c r="F4835" s="148" t="b">
        <v>0</v>
      </c>
      <c r="J4835" s="2" t="str">
        <f>IF(B4835="","",_xlfn.XLOOKUP(B4835,Données!$P$2:$P$11,Données!$Q$2:$Q$11,""))</f>
        <v/>
      </c>
    </row>
    <row r="4836" spans="1:10" ht="24.75" customHeight="1" x14ac:dyDescent="0.25">
      <c r="A4836" s="100"/>
      <c r="B4836" s="100"/>
      <c r="C4836" s="100"/>
      <c r="D4836" s="105" t="str">
        <f>IF(OR(Historique!$B4836="",Historique!$C4836=""),"",IF(IFERROR(COUNTIF(INDEX(Données!$E$2:$Z$100,0,MATCH(Historique!$B4836,Données!$E$1:$Z$1,0)),Historique!$C4836),0)&gt;0,"OK","⚠ ERREUR"))</f>
        <v/>
      </c>
      <c r="F4836" s="148" t="b">
        <v>0</v>
      </c>
      <c r="J4836" s="2" t="str">
        <f>IF(B4836="","",_xlfn.XLOOKUP(B4836,Données!$P$2:$P$11,Données!$Q$2:$Q$11,""))</f>
        <v/>
      </c>
    </row>
    <row r="4837" spans="1:10" ht="24.75" customHeight="1" x14ac:dyDescent="0.25">
      <c r="A4837" s="100"/>
      <c r="B4837" s="100"/>
      <c r="C4837" s="100"/>
      <c r="D4837" s="105" t="str">
        <f>IF(OR(Historique!$B4837="",Historique!$C4837=""),"",IF(IFERROR(COUNTIF(INDEX(Données!$E$2:$Z$100,0,MATCH(Historique!$B4837,Données!$E$1:$Z$1,0)),Historique!$C4837),0)&gt;0,"OK","⚠ ERREUR"))</f>
        <v/>
      </c>
      <c r="F4837" s="148" t="b">
        <v>0</v>
      </c>
      <c r="J4837" s="2" t="str">
        <f>IF(B4837="","",_xlfn.XLOOKUP(B4837,Données!$P$2:$P$11,Données!$Q$2:$Q$11,""))</f>
        <v/>
      </c>
    </row>
    <row r="4838" spans="1:10" ht="24.75" customHeight="1" x14ac:dyDescent="0.25">
      <c r="A4838" s="100"/>
      <c r="B4838" s="100"/>
      <c r="C4838" s="100"/>
      <c r="D4838" s="105" t="str">
        <f>IF(OR(Historique!$B4838="",Historique!$C4838=""),"",IF(IFERROR(COUNTIF(INDEX(Données!$E$2:$Z$100,0,MATCH(Historique!$B4838,Données!$E$1:$Z$1,0)),Historique!$C4838),0)&gt;0,"OK","⚠ ERREUR"))</f>
        <v/>
      </c>
      <c r="F4838" s="148" t="b">
        <v>0</v>
      </c>
      <c r="J4838" s="2" t="str">
        <f>IF(B4838="","",_xlfn.XLOOKUP(B4838,Données!$P$2:$P$11,Données!$Q$2:$Q$11,""))</f>
        <v/>
      </c>
    </row>
    <row r="4839" spans="1:10" ht="24.75" customHeight="1" x14ac:dyDescent="0.25">
      <c r="A4839" s="100"/>
      <c r="B4839" s="100"/>
      <c r="C4839" s="100"/>
      <c r="D4839" s="105" t="str">
        <f>IF(OR(Historique!$B4839="",Historique!$C4839=""),"",IF(IFERROR(COUNTIF(INDEX(Données!$E$2:$Z$100,0,MATCH(Historique!$B4839,Données!$E$1:$Z$1,0)),Historique!$C4839),0)&gt;0,"OK","⚠ ERREUR"))</f>
        <v/>
      </c>
      <c r="F4839" s="148" t="b">
        <v>0</v>
      </c>
      <c r="J4839" s="2" t="str">
        <f>IF(B4839="","",_xlfn.XLOOKUP(B4839,Données!$P$2:$P$11,Données!$Q$2:$Q$11,""))</f>
        <v/>
      </c>
    </row>
    <row r="4840" spans="1:10" ht="24.75" customHeight="1" x14ac:dyDescent="0.25">
      <c r="A4840" s="100"/>
      <c r="B4840" s="100"/>
      <c r="C4840" s="100"/>
      <c r="D4840" s="105" t="str">
        <f>IF(OR(Historique!$B4840="",Historique!$C4840=""),"",IF(IFERROR(COUNTIF(INDEX(Données!$E$2:$Z$100,0,MATCH(Historique!$B4840,Données!$E$1:$Z$1,0)),Historique!$C4840),0)&gt;0,"OK","⚠ ERREUR"))</f>
        <v/>
      </c>
      <c r="F4840" s="148" t="b">
        <v>0</v>
      </c>
      <c r="J4840" s="2" t="str">
        <f>IF(B4840="","",_xlfn.XLOOKUP(B4840,Données!$P$2:$P$11,Données!$Q$2:$Q$11,""))</f>
        <v/>
      </c>
    </row>
    <row r="4841" spans="1:10" ht="24.75" customHeight="1" x14ac:dyDescent="0.25">
      <c r="A4841" s="100"/>
      <c r="B4841" s="100"/>
      <c r="C4841" s="100"/>
      <c r="D4841" s="105" t="str">
        <f>IF(OR(Historique!$B4841="",Historique!$C4841=""),"",IF(IFERROR(COUNTIF(INDEX(Données!$E$2:$Z$100,0,MATCH(Historique!$B4841,Données!$E$1:$Z$1,0)),Historique!$C4841),0)&gt;0,"OK","⚠ ERREUR"))</f>
        <v/>
      </c>
      <c r="F4841" s="148" t="b">
        <v>0</v>
      </c>
      <c r="J4841" s="2" t="str">
        <f>IF(B4841="","",_xlfn.XLOOKUP(B4841,Données!$P$2:$P$11,Données!$Q$2:$Q$11,""))</f>
        <v/>
      </c>
    </row>
    <row r="4842" spans="1:10" ht="24.75" customHeight="1" x14ac:dyDescent="0.25">
      <c r="A4842" s="100"/>
      <c r="B4842" s="100"/>
      <c r="C4842" s="100"/>
      <c r="D4842" s="105" t="str">
        <f>IF(OR(Historique!$B4842="",Historique!$C4842=""),"",IF(IFERROR(COUNTIF(INDEX(Données!$E$2:$Z$100,0,MATCH(Historique!$B4842,Données!$E$1:$Z$1,0)),Historique!$C4842),0)&gt;0,"OK","⚠ ERREUR"))</f>
        <v/>
      </c>
      <c r="F4842" s="148" t="b">
        <v>0</v>
      </c>
      <c r="J4842" s="2" t="str">
        <f>IF(B4842="","",_xlfn.XLOOKUP(B4842,Données!$P$2:$P$11,Données!$Q$2:$Q$11,""))</f>
        <v/>
      </c>
    </row>
    <row r="4843" spans="1:10" ht="24.75" customHeight="1" x14ac:dyDescent="0.25">
      <c r="A4843" s="100"/>
      <c r="B4843" s="100"/>
      <c r="C4843" s="100"/>
      <c r="D4843" s="105" t="str">
        <f>IF(OR(Historique!$B4843="",Historique!$C4843=""),"",IF(IFERROR(COUNTIF(INDEX(Données!$E$2:$Z$100,0,MATCH(Historique!$B4843,Données!$E$1:$Z$1,0)),Historique!$C4843),0)&gt;0,"OK","⚠ ERREUR"))</f>
        <v/>
      </c>
      <c r="F4843" s="148" t="b">
        <v>0</v>
      </c>
      <c r="J4843" s="2" t="str">
        <f>IF(B4843="","",_xlfn.XLOOKUP(B4843,Données!$P$2:$P$11,Données!$Q$2:$Q$11,""))</f>
        <v/>
      </c>
    </row>
    <row r="4844" spans="1:10" ht="24.75" customHeight="1" x14ac:dyDescent="0.25">
      <c r="A4844" s="100"/>
      <c r="B4844" s="100"/>
      <c r="C4844" s="100"/>
      <c r="D4844" s="105" t="str">
        <f>IF(OR(Historique!$B4844="",Historique!$C4844=""),"",IF(IFERROR(COUNTIF(INDEX(Données!$E$2:$Z$100,0,MATCH(Historique!$B4844,Données!$E$1:$Z$1,0)),Historique!$C4844),0)&gt;0,"OK","⚠ ERREUR"))</f>
        <v/>
      </c>
      <c r="F4844" s="148" t="b">
        <v>0</v>
      </c>
      <c r="J4844" s="2" t="str">
        <f>IF(B4844="","",_xlfn.XLOOKUP(B4844,Données!$P$2:$P$11,Données!$Q$2:$Q$11,""))</f>
        <v/>
      </c>
    </row>
    <row r="4845" spans="1:10" ht="24.75" customHeight="1" x14ac:dyDescent="0.25">
      <c r="A4845" s="100"/>
      <c r="B4845" s="100"/>
      <c r="C4845" s="100"/>
      <c r="D4845" s="105" t="str">
        <f>IF(OR(Historique!$B4845="",Historique!$C4845=""),"",IF(IFERROR(COUNTIF(INDEX(Données!$E$2:$Z$100,0,MATCH(Historique!$B4845,Données!$E$1:$Z$1,0)),Historique!$C4845),0)&gt;0,"OK","⚠ ERREUR"))</f>
        <v/>
      </c>
      <c r="F4845" s="148" t="b">
        <v>0</v>
      </c>
      <c r="J4845" s="2" t="str">
        <f>IF(B4845="","",_xlfn.XLOOKUP(B4845,Données!$P$2:$P$11,Données!$Q$2:$Q$11,""))</f>
        <v/>
      </c>
    </row>
    <row r="4846" spans="1:10" ht="24.75" customHeight="1" x14ac:dyDescent="0.25">
      <c r="A4846" s="100"/>
      <c r="B4846" s="100"/>
      <c r="C4846" s="100"/>
      <c r="D4846" s="105" t="str">
        <f>IF(OR(Historique!$B4846="",Historique!$C4846=""),"",IF(IFERROR(COUNTIF(INDEX(Données!$E$2:$Z$100,0,MATCH(Historique!$B4846,Données!$E$1:$Z$1,0)),Historique!$C4846),0)&gt;0,"OK","⚠ ERREUR"))</f>
        <v/>
      </c>
      <c r="F4846" s="148" t="b">
        <v>0</v>
      </c>
      <c r="J4846" s="2" t="str">
        <f>IF(B4846="","",_xlfn.XLOOKUP(B4846,Données!$P$2:$P$11,Données!$Q$2:$Q$11,""))</f>
        <v/>
      </c>
    </row>
    <row r="4847" spans="1:10" ht="24.75" customHeight="1" x14ac:dyDescent="0.25">
      <c r="A4847" s="100"/>
      <c r="B4847" s="100"/>
      <c r="C4847" s="100"/>
      <c r="D4847" s="105" t="str">
        <f>IF(OR(Historique!$B4847="",Historique!$C4847=""),"",IF(IFERROR(COUNTIF(INDEX(Données!$E$2:$Z$100,0,MATCH(Historique!$B4847,Données!$E$1:$Z$1,0)),Historique!$C4847),0)&gt;0,"OK","⚠ ERREUR"))</f>
        <v/>
      </c>
      <c r="F4847" s="148" t="b">
        <v>0</v>
      </c>
      <c r="J4847" s="2" t="str">
        <f>IF(B4847="","",_xlfn.XLOOKUP(B4847,Données!$P$2:$P$11,Données!$Q$2:$Q$11,""))</f>
        <v/>
      </c>
    </row>
    <row r="4848" spans="1:10" ht="24.75" customHeight="1" x14ac:dyDescent="0.25">
      <c r="A4848" s="100"/>
      <c r="B4848" s="100"/>
      <c r="C4848" s="100"/>
      <c r="D4848" s="105" t="str">
        <f>IF(OR(Historique!$B4848="",Historique!$C4848=""),"",IF(IFERROR(COUNTIF(INDEX(Données!$E$2:$Z$100,0,MATCH(Historique!$B4848,Données!$E$1:$Z$1,0)),Historique!$C4848),0)&gt;0,"OK","⚠ ERREUR"))</f>
        <v/>
      </c>
      <c r="F4848" s="148" t="b">
        <v>0</v>
      </c>
      <c r="J4848" s="2" t="str">
        <f>IF(B4848="","",_xlfn.XLOOKUP(B4848,Données!$P$2:$P$11,Données!$Q$2:$Q$11,""))</f>
        <v/>
      </c>
    </row>
    <row r="4849" spans="1:10" ht="24.75" customHeight="1" x14ac:dyDescent="0.25">
      <c r="A4849" s="100"/>
      <c r="B4849" s="100"/>
      <c r="C4849" s="100"/>
      <c r="D4849" s="105" t="str">
        <f>IF(OR(Historique!$B4849="",Historique!$C4849=""),"",IF(IFERROR(COUNTIF(INDEX(Données!$E$2:$Z$100,0,MATCH(Historique!$B4849,Données!$E$1:$Z$1,0)),Historique!$C4849),0)&gt;0,"OK","⚠ ERREUR"))</f>
        <v/>
      </c>
      <c r="F4849" s="148" t="b">
        <v>0</v>
      </c>
      <c r="J4849" s="2" t="str">
        <f>IF(B4849="","",_xlfn.XLOOKUP(B4849,Données!$P$2:$P$11,Données!$Q$2:$Q$11,""))</f>
        <v/>
      </c>
    </row>
    <row r="4850" spans="1:10" ht="24.75" customHeight="1" x14ac:dyDescent="0.25">
      <c r="A4850" s="100"/>
      <c r="B4850" s="100"/>
      <c r="C4850" s="100"/>
      <c r="D4850" s="105" t="str">
        <f>IF(OR(Historique!$B4850="",Historique!$C4850=""),"",IF(IFERROR(COUNTIF(INDEX(Données!$E$2:$Z$100,0,MATCH(Historique!$B4850,Données!$E$1:$Z$1,0)),Historique!$C4850),0)&gt;0,"OK","⚠ ERREUR"))</f>
        <v/>
      </c>
      <c r="F4850" s="148" t="b">
        <v>0</v>
      </c>
      <c r="J4850" s="2" t="str">
        <f>IF(B4850="","",_xlfn.XLOOKUP(B4850,Données!$P$2:$P$11,Données!$Q$2:$Q$11,""))</f>
        <v/>
      </c>
    </row>
    <row r="4851" spans="1:10" ht="24.75" customHeight="1" x14ac:dyDescent="0.25">
      <c r="A4851" s="100"/>
      <c r="B4851" s="100"/>
      <c r="C4851" s="100"/>
      <c r="D4851" s="105" t="str">
        <f>IF(OR(Historique!$B4851="",Historique!$C4851=""),"",IF(IFERROR(COUNTIF(INDEX(Données!$E$2:$Z$100,0,MATCH(Historique!$B4851,Données!$E$1:$Z$1,0)),Historique!$C4851),0)&gt;0,"OK","⚠ ERREUR"))</f>
        <v/>
      </c>
      <c r="F4851" s="148" t="b">
        <v>0</v>
      </c>
      <c r="J4851" s="2" t="str">
        <f>IF(B4851="","",_xlfn.XLOOKUP(B4851,Données!$P$2:$P$11,Données!$Q$2:$Q$11,""))</f>
        <v/>
      </c>
    </row>
    <row r="4852" spans="1:10" ht="24.75" customHeight="1" x14ac:dyDescent="0.25">
      <c r="A4852" s="100"/>
      <c r="B4852" s="100"/>
      <c r="C4852" s="100"/>
      <c r="D4852" s="105" t="str">
        <f>IF(OR(Historique!$B4852="",Historique!$C4852=""),"",IF(IFERROR(COUNTIF(INDEX(Données!$E$2:$Z$100,0,MATCH(Historique!$B4852,Données!$E$1:$Z$1,0)),Historique!$C4852),0)&gt;0,"OK","⚠ ERREUR"))</f>
        <v/>
      </c>
      <c r="F4852" s="148" t="b">
        <v>0</v>
      </c>
      <c r="J4852" s="2" t="str">
        <f>IF(B4852="","",_xlfn.XLOOKUP(B4852,Données!$P$2:$P$11,Données!$Q$2:$Q$11,""))</f>
        <v/>
      </c>
    </row>
    <row r="4853" spans="1:10" ht="24.75" customHeight="1" x14ac:dyDescent="0.25">
      <c r="A4853" s="100"/>
      <c r="B4853" s="100"/>
      <c r="C4853" s="100"/>
      <c r="D4853" s="105" t="str">
        <f>IF(OR(Historique!$B4853="",Historique!$C4853=""),"",IF(IFERROR(COUNTIF(INDEX(Données!$E$2:$Z$100,0,MATCH(Historique!$B4853,Données!$E$1:$Z$1,0)),Historique!$C4853),0)&gt;0,"OK","⚠ ERREUR"))</f>
        <v/>
      </c>
      <c r="F4853" s="148" t="b">
        <v>0</v>
      </c>
      <c r="J4853" s="2" t="str">
        <f>IF(B4853="","",_xlfn.XLOOKUP(B4853,Données!$P$2:$P$11,Données!$Q$2:$Q$11,""))</f>
        <v/>
      </c>
    </row>
    <row r="4854" spans="1:10" ht="24.75" customHeight="1" x14ac:dyDescent="0.25">
      <c r="A4854" s="100"/>
      <c r="B4854" s="100"/>
      <c r="C4854" s="100"/>
      <c r="D4854" s="105" t="str">
        <f>IF(OR(Historique!$B4854="",Historique!$C4854=""),"",IF(IFERROR(COUNTIF(INDEX(Données!$E$2:$Z$100,0,MATCH(Historique!$B4854,Données!$E$1:$Z$1,0)),Historique!$C4854),0)&gt;0,"OK","⚠ ERREUR"))</f>
        <v/>
      </c>
      <c r="F4854" s="148" t="b">
        <v>0</v>
      </c>
      <c r="J4854" s="2" t="str">
        <f>IF(B4854="","",_xlfn.XLOOKUP(B4854,Données!$P$2:$P$11,Données!$Q$2:$Q$11,""))</f>
        <v/>
      </c>
    </row>
    <row r="4855" spans="1:10" ht="24.75" customHeight="1" x14ac:dyDescent="0.25">
      <c r="A4855" s="100"/>
      <c r="B4855" s="100"/>
      <c r="C4855" s="100"/>
      <c r="D4855" s="105" t="str">
        <f>IF(OR(Historique!$B4855="",Historique!$C4855=""),"",IF(IFERROR(COUNTIF(INDEX(Données!$E$2:$Z$100,0,MATCH(Historique!$B4855,Données!$E$1:$Z$1,0)),Historique!$C4855),0)&gt;0,"OK","⚠ ERREUR"))</f>
        <v/>
      </c>
      <c r="F4855" s="148" t="b">
        <v>0</v>
      </c>
      <c r="J4855" s="2" t="str">
        <f>IF(B4855="","",_xlfn.XLOOKUP(B4855,Données!$P$2:$P$11,Données!$Q$2:$Q$11,""))</f>
        <v/>
      </c>
    </row>
    <row r="4856" spans="1:10" ht="24.75" customHeight="1" x14ac:dyDescent="0.25">
      <c r="A4856" s="100"/>
      <c r="B4856" s="100"/>
      <c r="C4856" s="100"/>
      <c r="D4856" s="105" t="str">
        <f>IF(OR(Historique!$B4856="",Historique!$C4856=""),"",IF(IFERROR(COUNTIF(INDEX(Données!$E$2:$Z$100,0,MATCH(Historique!$B4856,Données!$E$1:$Z$1,0)),Historique!$C4856),0)&gt;0,"OK","⚠ ERREUR"))</f>
        <v/>
      </c>
      <c r="F4856" s="148" t="b">
        <v>0</v>
      </c>
      <c r="J4856" s="2" t="str">
        <f>IF(B4856="","",_xlfn.XLOOKUP(B4856,Données!$P$2:$P$11,Données!$Q$2:$Q$11,""))</f>
        <v/>
      </c>
    </row>
    <row r="4857" spans="1:10" ht="24.75" customHeight="1" x14ac:dyDescent="0.25">
      <c r="A4857" s="100"/>
      <c r="B4857" s="100"/>
      <c r="C4857" s="100"/>
      <c r="D4857" s="105" t="str">
        <f>IF(OR(Historique!$B4857="",Historique!$C4857=""),"",IF(IFERROR(COUNTIF(INDEX(Données!$E$2:$Z$100,0,MATCH(Historique!$B4857,Données!$E$1:$Z$1,0)),Historique!$C4857),0)&gt;0,"OK","⚠ ERREUR"))</f>
        <v/>
      </c>
      <c r="F4857" s="148" t="b">
        <v>0</v>
      </c>
      <c r="J4857" s="2" t="str">
        <f>IF(B4857="","",_xlfn.XLOOKUP(B4857,Données!$P$2:$P$11,Données!$Q$2:$Q$11,""))</f>
        <v/>
      </c>
    </row>
    <row r="4858" spans="1:10" ht="24.75" customHeight="1" x14ac:dyDescent="0.25">
      <c r="A4858" s="100"/>
      <c r="B4858" s="100"/>
      <c r="C4858" s="100"/>
      <c r="D4858" s="105" t="str">
        <f>IF(OR(Historique!$B4858="",Historique!$C4858=""),"",IF(IFERROR(COUNTIF(INDEX(Données!$E$2:$Z$100,0,MATCH(Historique!$B4858,Données!$E$1:$Z$1,0)),Historique!$C4858),0)&gt;0,"OK","⚠ ERREUR"))</f>
        <v/>
      </c>
      <c r="F4858" s="148" t="b">
        <v>0</v>
      </c>
      <c r="J4858" s="2" t="str">
        <f>IF(B4858="","",_xlfn.XLOOKUP(B4858,Données!$P$2:$P$11,Données!$Q$2:$Q$11,""))</f>
        <v/>
      </c>
    </row>
    <row r="4859" spans="1:10" ht="24.75" customHeight="1" x14ac:dyDescent="0.25">
      <c r="A4859" s="100"/>
      <c r="B4859" s="100"/>
      <c r="C4859" s="100"/>
      <c r="D4859" s="105" t="str">
        <f>IF(OR(Historique!$B4859="",Historique!$C4859=""),"",IF(IFERROR(COUNTIF(INDEX(Données!$E$2:$Z$100,0,MATCH(Historique!$B4859,Données!$E$1:$Z$1,0)),Historique!$C4859),0)&gt;0,"OK","⚠ ERREUR"))</f>
        <v/>
      </c>
      <c r="F4859" s="148" t="b">
        <v>0</v>
      </c>
      <c r="J4859" s="2" t="str">
        <f>IF(B4859="","",_xlfn.XLOOKUP(B4859,Données!$P$2:$P$11,Données!$Q$2:$Q$11,""))</f>
        <v/>
      </c>
    </row>
    <row r="4860" spans="1:10" ht="24.75" customHeight="1" x14ac:dyDescent="0.25">
      <c r="A4860" s="100"/>
      <c r="B4860" s="100"/>
      <c r="C4860" s="100"/>
      <c r="D4860" s="105" t="str">
        <f>IF(OR(Historique!$B4860="",Historique!$C4860=""),"",IF(IFERROR(COUNTIF(INDEX(Données!$E$2:$Z$100,0,MATCH(Historique!$B4860,Données!$E$1:$Z$1,0)),Historique!$C4860),0)&gt;0,"OK","⚠ ERREUR"))</f>
        <v/>
      </c>
      <c r="F4860" s="148" t="b">
        <v>0</v>
      </c>
      <c r="J4860" s="2" t="str">
        <f>IF(B4860="","",_xlfn.XLOOKUP(B4860,Données!$P$2:$P$11,Données!$Q$2:$Q$11,""))</f>
        <v/>
      </c>
    </row>
    <row r="4861" spans="1:10" ht="24.75" customHeight="1" x14ac:dyDescent="0.25">
      <c r="A4861" s="100"/>
      <c r="B4861" s="100"/>
      <c r="C4861" s="100"/>
      <c r="D4861" s="105" t="str">
        <f>IF(OR(Historique!$B4861="",Historique!$C4861=""),"",IF(IFERROR(COUNTIF(INDEX(Données!$E$2:$Z$100,0,MATCH(Historique!$B4861,Données!$E$1:$Z$1,0)),Historique!$C4861),0)&gt;0,"OK","⚠ ERREUR"))</f>
        <v/>
      </c>
      <c r="F4861" s="148" t="b">
        <v>0</v>
      </c>
      <c r="J4861" s="2" t="str">
        <f>IF(B4861="","",_xlfn.XLOOKUP(B4861,Données!$P$2:$P$11,Données!$Q$2:$Q$11,""))</f>
        <v/>
      </c>
    </row>
    <row r="4862" spans="1:10" ht="24.75" customHeight="1" x14ac:dyDescent="0.25">
      <c r="A4862" s="100"/>
      <c r="B4862" s="100"/>
      <c r="C4862" s="100"/>
      <c r="D4862" s="105" t="str">
        <f>IF(OR(Historique!$B4862="",Historique!$C4862=""),"",IF(IFERROR(COUNTIF(INDEX(Données!$E$2:$Z$100,0,MATCH(Historique!$B4862,Données!$E$1:$Z$1,0)),Historique!$C4862),0)&gt;0,"OK","⚠ ERREUR"))</f>
        <v/>
      </c>
      <c r="F4862" s="148" t="b">
        <v>0</v>
      </c>
      <c r="J4862" s="2" t="str">
        <f>IF(B4862="","",_xlfn.XLOOKUP(B4862,Données!$P$2:$P$11,Données!$Q$2:$Q$11,""))</f>
        <v/>
      </c>
    </row>
    <row r="4863" spans="1:10" ht="24.75" customHeight="1" x14ac:dyDescent="0.25">
      <c r="A4863" s="100"/>
      <c r="B4863" s="100"/>
      <c r="C4863" s="100"/>
      <c r="D4863" s="105" t="str">
        <f>IF(OR(Historique!$B4863="",Historique!$C4863=""),"",IF(IFERROR(COUNTIF(INDEX(Données!$E$2:$Z$100,0,MATCH(Historique!$B4863,Données!$E$1:$Z$1,0)),Historique!$C4863),0)&gt;0,"OK","⚠ ERREUR"))</f>
        <v/>
      </c>
      <c r="F4863" s="148" t="b">
        <v>0</v>
      </c>
      <c r="J4863" s="2" t="str">
        <f>IF(B4863="","",_xlfn.XLOOKUP(B4863,Données!$P$2:$P$11,Données!$Q$2:$Q$11,""))</f>
        <v/>
      </c>
    </row>
    <row r="4864" spans="1:10" ht="24.75" customHeight="1" x14ac:dyDescent="0.25">
      <c r="A4864" s="100"/>
      <c r="B4864" s="100"/>
      <c r="C4864" s="100"/>
      <c r="D4864" s="105" t="str">
        <f>IF(OR(Historique!$B4864="",Historique!$C4864=""),"",IF(IFERROR(COUNTIF(INDEX(Données!$E$2:$Z$100,0,MATCH(Historique!$B4864,Données!$E$1:$Z$1,0)),Historique!$C4864),0)&gt;0,"OK","⚠ ERREUR"))</f>
        <v/>
      </c>
      <c r="F4864" s="148" t="b">
        <v>0</v>
      </c>
      <c r="J4864" s="2" t="str">
        <f>IF(B4864="","",_xlfn.XLOOKUP(B4864,Données!$P$2:$P$11,Données!$Q$2:$Q$11,""))</f>
        <v/>
      </c>
    </row>
    <row r="4865" spans="1:10" ht="24.75" customHeight="1" x14ac:dyDescent="0.25">
      <c r="A4865" s="100"/>
      <c r="B4865" s="100"/>
      <c r="C4865" s="100"/>
      <c r="D4865" s="105" t="str">
        <f>IF(OR(Historique!$B4865="",Historique!$C4865=""),"",IF(IFERROR(COUNTIF(INDEX(Données!$E$2:$Z$100,0,MATCH(Historique!$B4865,Données!$E$1:$Z$1,0)),Historique!$C4865),0)&gt;0,"OK","⚠ ERREUR"))</f>
        <v/>
      </c>
      <c r="F4865" s="148" t="b">
        <v>0</v>
      </c>
      <c r="J4865" s="2" t="str">
        <f>IF(B4865="","",_xlfn.XLOOKUP(B4865,Données!$P$2:$P$11,Données!$Q$2:$Q$11,""))</f>
        <v/>
      </c>
    </row>
    <row r="4866" spans="1:10" ht="24.75" customHeight="1" x14ac:dyDescent="0.25">
      <c r="A4866" s="100"/>
      <c r="B4866" s="100"/>
      <c r="C4866" s="100"/>
      <c r="D4866" s="105" t="str">
        <f>IF(OR(Historique!$B4866="",Historique!$C4866=""),"",IF(IFERROR(COUNTIF(INDEX(Données!$E$2:$Z$100,0,MATCH(Historique!$B4866,Données!$E$1:$Z$1,0)),Historique!$C4866),0)&gt;0,"OK","⚠ ERREUR"))</f>
        <v/>
      </c>
      <c r="F4866" s="148" t="b">
        <v>0</v>
      </c>
      <c r="J4866" s="2" t="str">
        <f>IF(B4866="","",_xlfn.XLOOKUP(B4866,Données!$P$2:$P$11,Données!$Q$2:$Q$11,""))</f>
        <v/>
      </c>
    </row>
    <row r="4867" spans="1:10" ht="24.75" customHeight="1" x14ac:dyDescent="0.25">
      <c r="A4867" s="100"/>
      <c r="B4867" s="100"/>
      <c r="C4867" s="100"/>
      <c r="D4867" s="105" t="str">
        <f>IF(OR(Historique!$B4867="",Historique!$C4867=""),"",IF(IFERROR(COUNTIF(INDEX(Données!$E$2:$Z$100,0,MATCH(Historique!$B4867,Données!$E$1:$Z$1,0)),Historique!$C4867),0)&gt;0,"OK","⚠ ERREUR"))</f>
        <v/>
      </c>
      <c r="F4867" s="148" t="b">
        <v>0</v>
      </c>
      <c r="J4867" s="2" t="str">
        <f>IF(B4867="","",_xlfn.XLOOKUP(B4867,Données!$P$2:$P$11,Données!$Q$2:$Q$11,""))</f>
        <v/>
      </c>
    </row>
    <row r="4868" spans="1:10" ht="24.75" customHeight="1" x14ac:dyDescent="0.25">
      <c r="A4868" s="100"/>
      <c r="B4868" s="100"/>
      <c r="C4868" s="100"/>
      <c r="D4868" s="105" t="str">
        <f>IF(OR(Historique!$B4868="",Historique!$C4868=""),"",IF(IFERROR(COUNTIF(INDEX(Données!$E$2:$Z$100,0,MATCH(Historique!$B4868,Données!$E$1:$Z$1,0)),Historique!$C4868),0)&gt;0,"OK","⚠ ERREUR"))</f>
        <v/>
      </c>
      <c r="F4868" s="148" t="b">
        <v>0</v>
      </c>
      <c r="J4868" s="2" t="str">
        <f>IF(B4868="","",_xlfn.XLOOKUP(B4868,Données!$P$2:$P$11,Données!$Q$2:$Q$11,""))</f>
        <v/>
      </c>
    </row>
    <row r="4869" spans="1:10" ht="24.75" customHeight="1" x14ac:dyDescent="0.25">
      <c r="A4869" s="100"/>
      <c r="B4869" s="100"/>
      <c r="C4869" s="100"/>
      <c r="D4869" s="105" t="str">
        <f>IF(OR(Historique!$B4869="",Historique!$C4869=""),"",IF(IFERROR(COUNTIF(INDEX(Données!$E$2:$Z$100,0,MATCH(Historique!$B4869,Données!$E$1:$Z$1,0)),Historique!$C4869),0)&gt;0,"OK","⚠ ERREUR"))</f>
        <v/>
      </c>
      <c r="F4869" s="148" t="b">
        <v>0</v>
      </c>
      <c r="J4869" s="2" t="str">
        <f>IF(B4869="","",_xlfn.XLOOKUP(B4869,Données!$P$2:$P$11,Données!$Q$2:$Q$11,""))</f>
        <v/>
      </c>
    </row>
    <row r="4870" spans="1:10" ht="24.75" customHeight="1" x14ac:dyDescent="0.25">
      <c r="A4870" s="100"/>
      <c r="B4870" s="100"/>
      <c r="C4870" s="100"/>
      <c r="D4870" s="105" t="str">
        <f>IF(OR(Historique!$B4870="",Historique!$C4870=""),"",IF(IFERROR(COUNTIF(INDEX(Données!$E$2:$Z$100,0,MATCH(Historique!$B4870,Données!$E$1:$Z$1,0)),Historique!$C4870),0)&gt;0,"OK","⚠ ERREUR"))</f>
        <v/>
      </c>
      <c r="F4870" s="148" t="b">
        <v>0</v>
      </c>
      <c r="J4870" s="2" t="str">
        <f>IF(B4870="","",_xlfn.XLOOKUP(B4870,Données!$P$2:$P$11,Données!$Q$2:$Q$11,""))</f>
        <v/>
      </c>
    </row>
    <row r="4871" spans="1:10" ht="24.75" customHeight="1" x14ac:dyDescent="0.25">
      <c r="A4871" s="100"/>
      <c r="B4871" s="100"/>
      <c r="C4871" s="100"/>
      <c r="D4871" s="105" t="str">
        <f>IF(OR(Historique!$B4871="",Historique!$C4871=""),"",IF(IFERROR(COUNTIF(INDEX(Données!$E$2:$Z$100,0,MATCH(Historique!$B4871,Données!$E$1:$Z$1,0)),Historique!$C4871),0)&gt;0,"OK","⚠ ERREUR"))</f>
        <v/>
      </c>
      <c r="F4871" s="148" t="b">
        <v>0</v>
      </c>
      <c r="J4871" s="2" t="str">
        <f>IF(B4871="","",_xlfn.XLOOKUP(B4871,Données!$P$2:$P$11,Données!$Q$2:$Q$11,""))</f>
        <v/>
      </c>
    </row>
    <row r="4872" spans="1:10" ht="24.75" customHeight="1" x14ac:dyDescent="0.25">
      <c r="A4872" s="100"/>
      <c r="B4872" s="100"/>
      <c r="C4872" s="100"/>
      <c r="D4872" s="105" t="str">
        <f>IF(OR(Historique!$B4872="",Historique!$C4872=""),"",IF(IFERROR(COUNTIF(INDEX(Données!$E$2:$Z$100,0,MATCH(Historique!$B4872,Données!$E$1:$Z$1,0)),Historique!$C4872),0)&gt;0,"OK","⚠ ERREUR"))</f>
        <v/>
      </c>
      <c r="F4872" s="148" t="b">
        <v>0</v>
      </c>
      <c r="J4872" s="2" t="str">
        <f>IF(B4872="","",_xlfn.XLOOKUP(B4872,Données!$P$2:$P$11,Données!$Q$2:$Q$11,""))</f>
        <v/>
      </c>
    </row>
    <row r="4873" spans="1:10" ht="24.75" customHeight="1" x14ac:dyDescent="0.25">
      <c r="A4873" s="100"/>
      <c r="B4873" s="100"/>
      <c r="C4873" s="100"/>
      <c r="D4873" s="105" t="str">
        <f>IF(OR(Historique!$B4873="",Historique!$C4873=""),"",IF(IFERROR(COUNTIF(INDEX(Données!$E$2:$Z$100,0,MATCH(Historique!$B4873,Données!$E$1:$Z$1,0)),Historique!$C4873),0)&gt;0,"OK","⚠ ERREUR"))</f>
        <v/>
      </c>
      <c r="F4873" s="148" t="b">
        <v>0</v>
      </c>
      <c r="J4873" s="2" t="str">
        <f>IF(B4873="","",_xlfn.XLOOKUP(B4873,Données!$P$2:$P$11,Données!$Q$2:$Q$11,""))</f>
        <v/>
      </c>
    </row>
    <row r="4874" spans="1:10" ht="24.75" customHeight="1" x14ac:dyDescent="0.25">
      <c r="A4874" s="100"/>
      <c r="B4874" s="100"/>
      <c r="C4874" s="100"/>
      <c r="D4874" s="105" t="str">
        <f>IF(OR(Historique!$B4874="",Historique!$C4874=""),"",IF(IFERROR(COUNTIF(INDEX(Données!$E$2:$Z$100,0,MATCH(Historique!$B4874,Données!$E$1:$Z$1,0)),Historique!$C4874),0)&gt;0,"OK","⚠ ERREUR"))</f>
        <v/>
      </c>
      <c r="F4874" s="148" t="b">
        <v>0</v>
      </c>
      <c r="J4874" s="2" t="str">
        <f>IF(B4874="","",_xlfn.XLOOKUP(B4874,Données!$P$2:$P$11,Données!$Q$2:$Q$11,""))</f>
        <v/>
      </c>
    </row>
    <row r="4875" spans="1:10" ht="24.75" customHeight="1" x14ac:dyDescent="0.25">
      <c r="A4875" s="100"/>
      <c r="B4875" s="100"/>
      <c r="C4875" s="100"/>
      <c r="D4875" s="105" t="str">
        <f>IF(OR(Historique!$B4875="",Historique!$C4875=""),"",IF(IFERROR(COUNTIF(INDEX(Données!$E$2:$Z$100,0,MATCH(Historique!$B4875,Données!$E$1:$Z$1,0)),Historique!$C4875),0)&gt;0,"OK","⚠ ERREUR"))</f>
        <v/>
      </c>
      <c r="F4875" s="148" t="b">
        <v>0</v>
      </c>
      <c r="J4875" s="2" t="str">
        <f>IF(B4875="","",_xlfn.XLOOKUP(B4875,Données!$P$2:$P$11,Données!$Q$2:$Q$11,""))</f>
        <v/>
      </c>
    </row>
    <row r="4876" spans="1:10" ht="24.75" customHeight="1" x14ac:dyDescent="0.25">
      <c r="A4876" s="100"/>
      <c r="B4876" s="100"/>
      <c r="C4876" s="100"/>
      <c r="D4876" s="105" t="str">
        <f>IF(OR(Historique!$B4876="",Historique!$C4876=""),"",IF(IFERROR(COUNTIF(INDEX(Données!$E$2:$Z$100,0,MATCH(Historique!$B4876,Données!$E$1:$Z$1,0)),Historique!$C4876),0)&gt;0,"OK","⚠ ERREUR"))</f>
        <v/>
      </c>
      <c r="F4876" s="148" t="b">
        <v>0</v>
      </c>
      <c r="J4876" s="2" t="str">
        <f>IF(B4876="","",_xlfn.XLOOKUP(B4876,Données!$P$2:$P$11,Données!$Q$2:$Q$11,""))</f>
        <v/>
      </c>
    </row>
    <row r="4877" spans="1:10" ht="24.75" customHeight="1" x14ac:dyDescent="0.25">
      <c r="A4877" s="100"/>
      <c r="B4877" s="100"/>
      <c r="C4877" s="100"/>
      <c r="D4877" s="105" t="str">
        <f>IF(OR(Historique!$B4877="",Historique!$C4877=""),"",IF(IFERROR(COUNTIF(INDEX(Données!$E$2:$Z$100,0,MATCH(Historique!$B4877,Données!$E$1:$Z$1,0)),Historique!$C4877),0)&gt;0,"OK","⚠ ERREUR"))</f>
        <v/>
      </c>
      <c r="F4877" s="148" t="b">
        <v>0</v>
      </c>
      <c r="J4877" s="2" t="str">
        <f>IF(B4877="","",_xlfn.XLOOKUP(B4877,Données!$P$2:$P$11,Données!$Q$2:$Q$11,""))</f>
        <v/>
      </c>
    </row>
    <row r="4878" spans="1:10" ht="24.75" customHeight="1" x14ac:dyDescent="0.25">
      <c r="A4878" s="100"/>
      <c r="B4878" s="100"/>
      <c r="C4878" s="100"/>
      <c r="D4878" s="105" t="str">
        <f>IF(OR(Historique!$B4878="",Historique!$C4878=""),"",IF(IFERROR(COUNTIF(INDEX(Données!$E$2:$Z$100,0,MATCH(Historique!$B4878,Données!$E$1:$Z$1,0)),Historique!$C4878),0)&gt;0,"OK","⚠ ERREUR"))</f>
        <v/>
      </c>
      <c r="F4878" s="148" t="b">
        <v>0</v>
      </c>
      <c r="J4878" s="2" t="str">
        <f>IF(B4878="","",_xlfn.XLOOKUP(B4878,Données!$P$2:$P$11,Données!$Q$2:$Q$11,""))</f>
        <v/>
      </c>
    </row>
    <row r="4879" spans="1:10" ht="24.75" customHeight="1" x14ac:dyDescent="0.25">
      <c r="A4879" s="100"/>
      <c r="B4879" s="100"/>
      <c r="C4879" s="100"/>
      <c r="D4879" s="105" t="str">
        <f>IF(OR(Historique!$B4879="",Historique!$C4879=""),"",IF(IFERROR(COUNTIF(INDEX(Données!$E$2:$Z$100,0,MATCH(Historique!$B4879,Données!$E$1:$Z$1,0)),Historique!$C4879),0)&gt;0,"OK","⚠ ERREUR"))</f>
        <v/>
      </c>
      <c r="F4879" s="148" t="b">
        <v>0</v>
      </c>
      <c r="J4879" s="2" t="str">
        <f>IF(B4879="","",_xlfn.XLOOKUP(B4879,Données!$P$2:$P$11,Données!$Q$2:$Q$11,""))</f>
        <v/>
      </c>
    </row>
    <row r="4880" spans="1:10" ht="24.75" customHeight="1" x14ac:dyDescent="0.25">
      <c r="A4880" s="100"/>
      <c r="B4880" s="100"/>
      <c r="C4880" s="100"/>
      <c r="D4880" s="105" t="str">
        <f>IF(OR(Historique!$B4880="",Historique!$C4880=""),"",IF(IFERROR(COUNTIF(INDEX(Données!$E$2:$Z$100,0,MATCH(Historique!$B4880,Données!$E$1:$Z$1,0)),Historique!$C4880),0)&gt;0,"OK","⚠ ERREUR"))</f>
        <v/>
      </c>
      <c r="F4880" s="148" t="b">
        <v>0</v>
      </c>
      <c r="J4880" s="2" t="str">
        <f>IF(B4880="","",_xlfn.XLOOKUP(B4880,Données!$P$2:$P$11,Données!$Q$2:$Q$11,""))</f>
        <v/>
      </c>
    </row>
    <row r="4881" spans="1:10" ht="24.75" customHeight="1" x14ac:dyDescent="0.25">
      <c r="A4881" s="100"/>
      <c r="B4881" s="100"/>
      <c r="C4881" s="100"/>
      <c r="D4881" s="105" t="str">
        <f>IF(OR(Historique!$B4881="",Historique!$C4881=""),"",IF(IFERROR(COUNTIF(INDEX(Données!$E$2:$Z$100,0,MATCH(Historique!$B4881,Données!$E$1:$Z$1,0)),Historique!$C4881),0)&gt;0,"OK","⚠ ERREUR"))</f>
        <v/>
      </c>
      <c r="F4881" s="148" t="b">
        <v>0</v>
      </c>
      <c r="J4881" s="2" t="str">
        <f>IF(B4881="","",_xlfn.XLOOKUP(B4881,Données!$P$2:$P$11,Données!$Q$2:$Q$11,""))</f>
        <v/>
      </c>
    </row>
    <row r="4882" spans="1:10" ht="24.75" customHeight="1" x14ac:dyDescent="0.25">
      <c r="A4882" s="100"/>
      <c r="B4882" s="100"/>
      <c r="C4882" s="100"/>
      <c r="D4882" s="105" t="str">
        <f>IF(OR(Historique!$B4882="",Historique!$C4882=""),"",IF(IFERROR(COUNTIF(INDEX(Données!$E$2:$Z$100,0,MATCH(Historique!$B4882,Données!$E$1:$Z$1,0)),Historique!$C4882),0)&gt;0,"OK","⚠ ERREUR"))</f>
        <v/>
      </c>
      <c r="F4882" s="148" t="b">
        <v>0</v>
      </c>
      <c r="J4882" s="2" t="str">
        <f>IF(B4882="","",_xlfn.XLOOKUP(B4882,Données!$P$2:$P$11,Données!$Q$2:$Q$11,""))</f>
        <v/>
      </c>
    </row>
    <row r="4883" spans="1:10" ht="24.75" customHeight="1" x14ac:dyDescent="0.25">
      <c r="A4883" s="100"/>
      <c r="B4883" s="100"/>
      <c r="C4883" s="100"/>
      <c r="D4883" s="105" t="str">
        <f>IF(OR(Historique!$B4883="",Historique!$C4883=""),"",IF(IFERROR(COUNTIF(INDEX(Données!$E$2:$Z$100,0,MATCH(Historique!$B4883,Données!$E$1:$Z$1,0)),Historique!$C4883),0)&gt;0,"OK","⚠ ERREUR"))</f>
        <v/>
      </c>
      <c r="F4883" s="148" t="b">
        <v>0</v>
      </c>
      <c r="J4883" s="2" t="str">
        <f>IF(B4883="","",_xlfn.XLOOKUP(B4883,Données!$P$2:$P$11,Données!$Q$2:$Q$11,""))</f>
        <v/>
      </c>
    </row>
    <row r="4884" spans="1:10" ht="24.75" customHeight="1" x14ac:dyDescent="0.25">
      <c r="A4884" s="100"/>
      <c r="B4884" s="100"/>
      <c r="C4884" s="100"/>
      <c r="D4884" s="105" t="str">
        <f>IF(OR(Historique!$B4884="",Historique!$C4884=""),"",IF(IFERROR(COUNTIF(INDEX(Données!$E$2:$Z$100,0,MATCH(Historique!$B4884,Données!$E$1:$Z$1,0)),Historique!$C4884),0)&gt;0,"OK","⚠ ERREUR"))</f>
        <v/>
      </c>
      <c r="F4884" s="148" t="b">
        <v>0</v>
      </c>
      <c r="J4884" s="2" t="str">
        <f>IF(B4884="","",_xlfn.XLOOKUP(B4884,Données!$P$2:$P$11,Données!$Q$2:$Q$11,""))</f>
        <v/>
      </c>
    </row>
    <row r="4885" spans="1:10" ht="24.75" customHeight="1" x14ac:dyDescent="0.25">
      <c r="A4885" s="100"/>
      <c r="B4885" s="100"/>
      <c r="C4885" s="100"/>
      <c r="D4885" s="105" t="str">
        <f>IF(OR(Historique!$B4885="",Historique!$C4885=""),"",IF(IFERROR(COUNTIF(INDEX(Données!$E$2:$Z$100,0,MATCH(Historique!$B4885,Données!$E$1:$Z$1,0)),Historique!$C4885),0)&gt;0,"OK","⚠ ERREUR"))</f>
        <v/>
      </c>
      <c r="F4885" s="148" t="b">
        <v>0</v>
      </c>
      <c r="J4885" s="2" t="str">
        <f>IF(B4885="","",_xlfn.XLOOKUP(B4885,Données!$P$2:$P$11,Données!$Q$2:$Q$11,""))</f>
        <v/>
      </c>
    </row>
    <row r="4886" spans="1:10" ht="24.75" customHeight="1" x14ac:dyDescent="0.25">
      <c r="A4886" s="100"/>
      <c r="B4886" s="100"/>
      <c r="C4886" s="100"/>
      <c r="D4886" s="105" t="str">
        <f>IF(OR(Historique!$B4886="",Historique!$C4886=""),"",IF(IFERROR(COUNTIF(INDEX(Données!$E$2:$Z$100,0,MATCH(Historique!$B4886,Données!$E$1:$Z$1,0)),Historique!$C4886),0)&gt;0,"OK","⚠ ERREUR"))</f>
        <v/>
      </c>
      <c r="F4886" s="148" t="b">
        <v>0</v>
      </c>
      <c r="J4886" s="2" t="str">
        <f>IF(B4886="","",_xlfn.XLOOKUP(B4886,Données!$P$2:$P$11,Données!$Q$2:$Q$11,""))</f>
        <v/>
      </c>
    </row>
    <row r="4887" spans="1:10" ht="24.75" customHeight="1" x14ac:dyDescent="0.25">
      <c r="A4887" s="100"/>
      <c r="B4887" s="100"/>
      <c r="C4887" s="100"/>
      <c r="D4887" s="105" t="str">
        <f>IF(OR(Historique!$B4887="",Historique!$C4887=""),"",IF(IFERROR(COUNTIF(INDEX(Données!$E$2:$Z$100,0,MATCH(Historique!$B4887,Données!$E$1:$Z$1,0)),Historique!$C4887),0)&gt;0,"OK","⚠ ERREUR"))</f>
        <v/>
      </c>
      <c r="F4887" s="148" t="b">
        <v>0</v>
      </c>
      <c r="J4887" s="2" t="str">
        <f>IF(B4887="","",_xlfn.XLOOKUP(B4887,Données!$P$2:$P$11,Données!$Q$2:$Q$11,""))</f>
        <v/>
      </c>
    </row>
    <row r="4888" spans="1:10" ht="24.75" customHeight="1" x14ac:dyDescent="0.25">
      <c r="A4888" s="100"/>
      <c r="B4888" s="100"/>
      <c r="C4888" s="100"/>
      <c r="D4888" s="105" t="str">
        <f>IF(OR(Historique!$B4888="",Historique!$C4888=""),"",IF(IFERROR(COUNTIF(INDEX(Données!$E$2:$Z$100,0,MATCH(Historique!$B4888,Données!$E$1:$Z$1,0)),Historique!$C4888),0)&gt;0,"OK","⚠ ERREUR"))</f>
        <v/>
      </c>
      <c r="F4888" s="148" t="b">
        <v>0</v>
      </c>
      <c r="J4888" s="2" t="str">
        <f>IF(B4888="","",_xlfn.XLOOKUP(B4888,Données!$P$2:$P$11,Données!$Q$2:$Q$11,""))</f>
        <v/>
      </c>
    </row>
    <row r="4889" spans="1:10" ht="24.75" customHeight="1" x14ac:dyDescent="0.25">
      <c r="A4889" s="100"/>
      <c r="B4889" s="100"/>
      <c r="C4889" s="100"/>
      <c r="D4889" s="105" t="str">
        <f>IF(OR(Historique!$B4889="",Historique!$C4889=""),"",IF(IFERROR(COUNTIF(INDEX(Données!$E$2:$Z$100,0,MATCH(Historique!$B4889,Données!$E$1:$Z$1,0)),Historique!$C4889),0)&gt;0,"OK","⚠ ERREUR"))</f>
        <v/>
      </c>
      <c r="F4889" s="148" t="b">
        <v>0</v>
      </c>
      <c r="J4889" s="2" t="str">
        <f>IF(B4889="","",_xlfn.XLOOKUP(B4889,Données!$P$2:$P$11,Données!$Q$2:$Q$11,""))</f>
        <v/>
      </c>
    </row>
    <row r="4890" spans="1:10" ht="24.75" customHeight="1" x14ac:dyDescent="0.25">
      <c r="A4890" s="100"/>
      <c r="B4890" s="100"/>
      <c r="C4890" s="100"/>
      <c r="D4890" s="105" t="str">
        <f>IF(OR(Historique!$B4890="",Historique!$C4890=""),"",IF(IFERROR(COUNTIF(INDEX(Données!$E$2:$Z$100,0,MATCH(Historique!$B4890,Données!$E$1:$Z$1,0)),Historique!$C4890),0)&gt;0,"OK","⚠ ERREUR"))</f>
        <v/>
      </c>
      <c r="F4890" s="148" t="b">
        <v>0</v>
      </c>
      <c r="J4890" s="2" t="str">
        <f>IF(B4890="","",_xlfn.XLOOKUP(B4890,Données!$P$2:$P$11,Données!$Q$2:$Q$11,""))</f>
        <v/>
      </c>
    </row>
    <row r="4891" spans="1:10" ht="24.75" customHeight="1" x14ac:dyDescent="0.25">
      <c r="A4891" s="100"/>
      <c r="B4891" s="100"/>
      <c r="C4891" s="100"/>
      <c r="D4891" s="105" t="str">
        <f>IF(OR(Historique!$B4891="",Historique!$C4891=""),"",IF(IFERROR(COUNTIF(INDEX(Données!$E$2:$Z$100,0,MATCH(Historique!$B4891,Données!$E$1:$Z$1,0)),Historique!$C4891),0)&gt;0,"OK","⚠ ERREUR"))</f>
        <v/>
      </c>
      <c r="F4891" s="148" t="b">
        <v>0</v>
      </c>
      <c r="J4891" s="2" t="str">
        <f>IF(B4891="","",_xlfn.XLOOKUP(B4891,Données!$P$2:$P$11,Données!$Q$2:$Q$11,""))</f>
        <v/>
      </c>
    </row>
    <row r="4892" spans="1:10" ht="24.75" customHeight="1" x14ac:dyDescent="0.25">
      <c r="A4892" s="100"/>
      <c r="B4892" s="100"/>
      <c r="C4892" s="100"/>
      <c r="D4892" s="105" t="str">
        <f>IF(OR(Historique!$B4892="",Historique!$C4892=""),"",IF(IFERROR(COUNTIF(INDEX(Données!$E$2:$Z$100,0,MATCH(Historique!$B4892,Données!$E$1:$Z$1,0)),Historique!$C4892),0)&gt;0,"OK","⚠ ERREUR"))</f>
        <v/>
      </c>
      <c r="F4892" s="148" t="b">
        <v>0</v>
      </c>
      <c r="J4892" s="2" t="str">
        <f>IF(B4892="","",_xlfn.XLOOKUP(B4892,Données!$P$2:$P$11,Données!$Q$2:$Q$11,""))</f>
        <v/>
      </c>
    </row>
    <row r="4893" spans="1:10" ht="24.75" customHeight="1" x14ac:dyDescent="0.25">
      <c r="A4893" s="100"/>
      <c r="B4893" s="100"/>
      <c r="C4893" s="100"/>
      <c r="D4893" s="105" t="str">
        <f>IF(OR(Historique!$B4893="",Historique!$C4893=""),"",IF(IFERROR(COUNTIF(INDEX(Données!$E$2:$Z$100,0,MATCH(Historique!$B4893,Données!$E$1:$Z$1,0)),Historique!$C4893),0)&gt;0,"OK","⚠ ERREUR"))</f>
        <v/>
      </c>
      <c r="F4893" s="148" t="b">
        <v>0</v>
      </c>
      <c r="J4893" s="2" t="str">
        <f>IF(B4893="","",_xlfn.XLOOKUP(B4893,Données!$P$2:$P$11,Données!$Q$2:$Q$11,""))</f>
        <v/>
      </c>
    </row>
    <row r="4894" spans="1:10" ht="24.75" customHeight="1" x14ac:dyDescent="0.25">
      <c r="A4894" s="100"/>
      <c r="B4894" s="100"/>
      <c r="C4894" s="100"/>
      <c r="D4894" s="105" t="str">
        <f>IF(OR(Historique!$B4894="",Historique!$C4894=""),"",IF(IFERROR(COUNTIF(INDEX(Données!$E$2:$Z$100,0,MATCH(Historique!$B4894,Données!$E$1:$Z$1,0)),Historique!$C4894),0)&gt;0,"OK","⚠ ERREUR"))</f>
        <v/>
      </c>
      <c r="F4894" s="148" t="b">
        <v>0</v>
      </c>
      <c r="J4894" s="2" t="str">
        <f>IF(B4894="","",_xlfn.XLOOKUP(B4894,Données!$P$2:$P$11,Données!$Q$2:$Q$11,""))</f>
        <v/>
      </c>
    </row>
    <row r="4895" spans="1:10" ht="24.75" customHeight="1" x14ac:dyDescent="0.25">
      <c r="A4895" s="100"/>
      <c r="B4895" s="100"/>
      <c r="C4895" s="100"/>
      <c r="D4895" s="105" t="str">
        <f>IF(OR(Historique!$B4895="",Historique!$C4895=""),"",IF(IFERROR(COUNTIF(INDEX(Données!$E$2:$Z$100,0,MATCH(Historique!$B4895,Données!$E$1:$Z$1,0)),Historique!$C4895),0)&gt;0,"OK","⚠ ERREUR"))</f>
        <v/>
      </c>
      <c r="F4895" s="148" t="b">
        <v>0</v>
      </c>
      <c r="J4895" s="2" t="str">
        <f>IF(B4895="","",_xlfn.XLOOKUP(B4895,Données!$P$2:$P$11,Données!$Q$2:$Q$11,""))</f>
        <v/>
      </c>
    </row>
    <row r="4896" spans="1:10" ht="24.75" customHeight="1" x14ac:dyDescent="0.25">
      <c r="A4896" s="100"/>
      <c r="B4896" s="100"/>
      <c r="C4896" s="100"/>
      <c r="D4896" s="105" t="str">
        <f>IF(OR(Historique!$B4896="",Historique!$C4896=""),"",IF(IFERROR(COUNTIF(INDEX(Données!$E$2:$Z$100,0,MATCH(Historique!$B4896,Données!$E$1:$Z$1,0)),Historique!$C4896),0)&gt;0,"OK","⚠ ERREUR"))</f>
        <v/>
      </c>
      <c r="F4896" s="148" t="b">
        <v>0</v>
      </c>
      <c r="J4896" s="2" t="str">
        <f>IF(B4896="","",_xlfn.XLOOKUP(B4896,Données!$P$2:$P$11,Données!$Q$2:$Q$11,""))</f>
        <v/>
      </c>
    </row>
    <row r="4897" spans="1:10" ht="24.75" customHeight="1" x14ac:dyDescent="0.25">
      <c r="A4897" s="100"/>
      <c r="B4897" s="100"/>
      <c r="C4897" s="100"/>
      <c r="D4897" s="105" t="str">
        <f>IF(OR(Historique!$B4897="",Historique!$C4897=""),"",IF(IFERROR(COUNTIF(INDEX(Données!$E$2:$Z$100,0,MATCH(Historique!$B4897,Données!$E$1:$Z$1,0)),Historique!$C4897),0)&gt;0,"OK","⚠ ERREUR"))</f>
        <v/>
      </c>
      <c r="F4897" s="148" t="b">
        <v>0</v>
      </c>
      <c r="J4897" s="2" t="str">
        <f>IF(B4897="","",_xlfn.XLOOKUP(B4897,Données!$P$2:$P$11,Données!$Q$2:$Q$11,""))</f>
        <v/>
      </c>
    </row>
    <row r="4898" spans="1:10" ht="24.75" customHeight="1" x14ac:dyDescent="0.25">
      <c r="A4898" s="100"/>
      <c r="B4898" s="100"/>
      <c r="C4898" s="100"/>
      <c r="D4898" s="105" t="str">
        <f>IF(OR(Historique!$B4898="",Historique!$C4898=""),"",IF(IFERROR(COUNTIF(INDEX(Données!$E$2:$Z$100,0,MATCH(Historique!$B4898,Données!$E$1:$Z$1,0)),Historique!$C4898),0)&gt;0,"OK","⚠ ERREUR"))</f>
        <v/>
      </c>
      <c r="F4898" s="148" t="b">
        <v>0</v>
      </c>
      <c r="J4898" s="2" t="str">
        <f>IF(B4898="","",_xlfn.XLOOKUP(B4898,Données!$P$2:$P$11,Données!$Q$2:$Q$11,""))</f>
        <v/>
      </c>
    </row>
    <row r="4899" spans="1:10" ht="24.75" customHeight="1" x14ac:dyDescent="0.25">
      <c r="A4899" s="100"/>
      <c r="B4899" s="100"/>
      <c r="C4899" s="100"/>
      <c r="D4899" s="105" t="str">
        <f>IF(OR(Historique!$B4899="",Historique!$C4899=""),"",IF(IFERROR(COUNTIF(INDEX(Données!$E$2:$Z$100,0,MATCH(Historique!$B4899,Données!$E$1:$Z$1,0)),Historique!$C4899),0)&gt;0,"OK","⚠ ERREUR"))</f>
        <v/>
      </c>
      <c r="F4899" s="148" t="b">
        <v>0</v>
      </c>
      <c r="J4899" s="2" t="str">
        <f>IF(B4899="","",_xlfn.XLOOKUP(B4899,Données!$P$2:$P$11,Données!$Q$2:$Q$11,""))</f>
        <v/>
      </c>
    </row>
    <row r="4900" spans="1:10" ht="24.75" customHeight="1" x14ac:dyDescent="0.25">
      <c r="A4900" s="100"/>
      <c r="B4900" s="100"/>
      <c r="C4900" s="100"/>
      <c r="D4900" s="105" t="str">
        <f>IF(OR(Historique!$B4900="",Historique!$C4900=""),"",IF(IFERROR(COUNTIF(INDEX(Données!$E$2:$Z$100,0,MATCH(Historique!$B4900,Données!$E$1:$Z$1,0)),Historique!$C4900),0)&gt;0,"OK","⚠ ERREUR"))</f>
        <v/>
      </c>
      <c r="F4900" s="148" t="b">
        <v>0</v>
      </c>
      <c r="J4900" s="2" t="str">
        <f>IF(B4900="","",_xlfn.XLOOKUP(B4900,Données!$P$2:$P$11,Données!$Q$2:$Q$11,""))</f>
        <v/>
      </c>
    </row>
    <row r="4901" spans="1:10" ht="24.75" customHeight="1" x14ac:dyDescent="0.25">
      <c r="A4901" s="100"/>
      <c r="B4901" s="100"/>
      <c r="C4901" s="100"/>
      <c r="D4901" s="105" t="str">
        <f>IF(OR(Historique!$B4901="",Historique!$C4901=""),"",IF(IFERROR(COUNTIF(INDEX(Données!$E$2:$Z$100,0,MATCH(Historique!$B4901,Données!$E$1:$Z$1,0)),Historique!$C4901),0)&gt;0,"OK","⚠ ERREUR"))</f>
        <v/>
      </c>
      <c r="F4901" s="148" t="b">
        <v>0</v>
      </c>
      <c r="J4901" s="2" t="str">
        <f>IF(B4901="","",_xlfn.XLOOKUP(B4901,Données!$P$2:$P$11,Données!$Q$2:$Q$11,""))</f>
        <v/>
      </c>
    </row>
    <row r="4902" spans="1:10" ht="24.75" customHeight="1" x14ac:dyDescent="0.25">
      <c r="A4902" s="100"/>
      <c r="B4902" s="100"/>
      <c r="C4902" s="100"/>
      <c r="D4902" s="105" t="str">
        <f>IF(OR(Historique!$B4902="",Historique!$C4902=""),"",IF(IFERROR(COUNTIF(INDEX(Données!$E$2:$Z$100,0,MATCH(Historique!$B4902,Données!$E$1:$Z$1,0)),Historique!$C4902),0)&gt;0,"OK","⚠ ERREUR"))</f>
        <v/>
      </c>
      <c r="F4902" s="148" t="b">
        <v>0</v>
      </c>
      <c r="J4902" s="2" t="str">
        <f>IF(B4902="","",_xlfn.XLOOKUP(B4902,Données!$P$2:$P$11,Données!$Q$2:$Q$11,""))</f>
        <v/>
      </c>
    </row>
    <row r="4903" spans="1:10" ht="24.75" customHeight="1" x14ac:dyDescent="0.25">
      <c r="A4903" s="100"/>
      <c r="B4903" s="100"/>
      <c r="C4903" s="100"/>
      <c r="D4903" s="105" t="str">
        <f>IF(OR(Historique!$B4903="",Historique!$C4903=""),"",IF(IFERROR(COUNTIF(INDEX(Données!$E$2:$Z$100,0,MATCH(Historique!$B4903,Données!$E$1:$Z$1,0)),Historique!$C4903),0)&gt;0,"OK","⚠ ERREUR"))</f>
        <v/>
      </c>
      <c r="F4903" s="148" t="b">
        <v>0</v>
      </c>
      <c r="J4903" s="2" t="str">
        <f>IF(B4903="","",_xlfn.XLOOKUP(B4903,Données!$P$2:$P$11,Données!$Q$2:$Q$11,""))</f>
        <v/>
      </c>
    </row>
    <row r="4904" spans="1:10" ht="24.75" customHeight="1" x14ac:dyDescent="0.25">
      <c r="A4904" s="100"/>
      <c r="B4904" s="100"/>
      <c r="C4904" s="100"/>
      <c r="D4904" s="105" t="str">
        <f>IF(OR(Historique!$B4904="",Historique!$C4904=""),"",IF(IFERROR(COUNTIF(INDEX(Données!$E$2:$Z$100,0,MATCH(Historique!$B4904,Données!$E$1:$Z$1,0)),Historique!$C4904),0)&gt;0,"OK","⚠ ERREUR"))</f>
        <v/>
      </c>
      <c r="F4904" s="148" t="b">
        <v>0</v>
      </c>
      <c r="J4904" s="2" t="str">
        <f>IF(B4904="","",_xlfn.XLOOKUP(B4904,Données!$P$2:$P$11,Données!$Q$2:$Q$11,""))</f>
        <v/>
      </c>
    </row>
    <row r="4905" spans="1:10" ht="24.75" customHeight="1" x14ac:dyDescent="0.25">
      <c r="A4905" s="100"/>
      <c r="B4905" s="100"/>
      <c r="C4905" s="100"/>
      <c r="D4905" s="105" t="str">
        <f>IF(OR(Historique!$B4905="",Historique!$C4905=""),"",IF(IFERROR(COUNTIF(INDEX(Données!$E$2:$Z$100,0,MATCH(Historique!$B4905,Données!$E$1:$Z$1,0)),Historique!$C4905),0)&gt;0,"OK","⚠ ERREUR"))</f>
        <v/>
      </c>
      <c r="F4905" s="148" t="b">
        <v>0</v>
      </c>
      <c r="J4905" s="2" t="str">
        <f>IF(B4905="","",_xlfn.XLOOKUP(B4905,Données!$P$2:$P$11,Données!$Q$2:$Q$11,""))</f>
        <v/>
      </c>
    </row>
    <row r="4906" spans="1:10" ht="24.75" customHeight="1" x14ac:dyDescent="0.25">
      <c r="A4906" s="100"/>
      <c r="B4906" s="100"/>
      <c r="C4906" s="100"/>
      <c r="D4906" s="105" t="str">
        <f>IF(OR(Historique!$B4906="",Historique!$C4906=""),"",IF(IFERROR(COUNTIF(INDEX(Données!$E$2:$Z$100,0,MATCH(Historique!$B4906,Données!$E$1:$Z$1,0)),Historique!$C4906),0)&gt;0,"OK","⚠ ERREUR"))</f>
        <v/>
      </c>
      <c r="F4906" s="148" t="b">
        <v>0</v>
      </c>
      <c r="J4906" s="2" t="str">
        <f>IF(B4906="","",_xlfn.XLOOKUP(B4906,Données!$P$2:$P$11,Données!$Q$2:$Q$11,""))</f>
        <v/>
      </c>
    </row>
    <row r="4907" spans="1:10" ht="24.75" customHeight="1" x14ac:dyDescent="0.25">
      <c r="A4907" s="100"/>
      <c r="B4907" s="100"/>
      <c r="C4907" s="100"/>
      <c r="D4907" s="105" t="str">
        <f>IF(OR(Historique!$B4907="",Historique!$C4907=""),"",IF(IFERROR(COUNTIF(INDEX(Données!$E$2:$Z$100,0,MATCH(Historique!$B4907,Données!$E$1:$Z$1,0)),Historique!$C4907),0)&gt;0,"OK","⚠ ERREUR"))</f>
        <v/>
      </c>
      <c r="F4907" s="148" t="b">
        <v>0</v>
      </c>
      <c r="J4907" s="2" t="str">
        <f>IF(B4907="","",_xlfn.XLOOKUP(B4907,Données!$P$2:$P$11,Données!$Q$2:$Q$11,""))</f>
        <v/>
      </c>
    </row>
    <row r="4908" spans="1:10" ht="24.75" customHeight="1" x14ac:dyDescent="0.25">
      <c r="A4908" s="100"/>
      <c r="B4908" s="100"/>
      <c r="C4908" s="100"/>
      <c r="D4908" s="105" t="str">
        <f>IF(OR(Historique!$B4908="",Historique!$C4908=""),"",IF(IFERROR(COUNTIF(INDEX(Données!$E$2:$Z$100,0,MATCH(Historique!$B4908,Données!$E$1:$Z$1,0)),Historique!$C4908),0)&gt;0,"OK","⚠ ERREUR"))</f>
        <v/>
      </c>
      <c r="F4908" s="148" t="b">
        <v>0</v>
      </c>
      <c r="J4908" s="2" t="str">
        <f>IF(B4908="","",_xlfn.XLOOKUP(B4908,Données!$P$2:$P$11,Données!$Q$2:$Q$11,""))</f>
        <v/>
      </c>
    </row>
    <row r="4909" spans="1:10" ht="24.75" customHeight="1" x14ac:dyDescent="0.25">
      <c r="A4909" s="100"/>
      <c r="B4909" s="100"/>
      <c r="C4909" s="100"/>
      <c r="D4909" s="105" t="str">
        <f>IF(OR(Historique!$B4909="",Historique!$C4909=""),"",IF(IFERROR(COUNTIF(INDEX(Données!$E$2:$Z$100,0,MATCH(Historique!$B4909,Données!$E$1:$Z$1,0)),Historique!$C4909),0)&gt;0,"OK","⚠ ERREUR"))</f>
        <v/>
      </c>
      <c r="F4909" s="148" t="b">
        <v>0</v>
      </c>
      <c r="J4909" s="2" t="str">
        <f>IF(B4909="","",_xlfn.XLOOKUP(B4909,Données!$P$2:$P$11,Données!$Q$2:$Q$11,""))</f>
        <v/>
      </c>
    </row>
    <row r="4910" spans="1:10" ht="24.75" customHeight="1" x14ac:dyDescent="0.25">
      <c r="A4910" s="100"/>
      <c r="B4910" s="100"/>
      <c r="C4910" s="100"/>
      <c r="D4910" s="105" t="str">
        <f>IF(OR(Historique!$B4910="",Historique!$C4910=""),"",IF(IFERROR(COUNTIF(INDEX(Données!$E$2:$Z$100,0,MATCH(Historique!$B4910,Données!$E$1:$Z$1,0)),Historique!$C4910),0)&gt;0,"OK","⚠ ERREUR"))</f>
        <v/>
      </c>
      <c r="F4910" s="148" t="b">
        <v>0</v>
      </c>
      <c r="J4910" s="2" t="str">
        <f>IF(B4910="","",_xlfn.XLOOKUP(B4910,Données!$P$2:$P$11,Données!$Q$2:$Q$11,""))</f>
        <v/>
      </c>
    </row>
    <row r="4911" spans="1:10" ht="24.75" customHeight="1" x14ac:dyDescent="0.25">
      <c r="A4911" s="100"/>
      <c r="B4911" s="100"/>
      <c r="C4911" s="100"/>
      <c r="D4911" s="105" t="str">
        <f>IF(OR(Historique!$B4911="",Historique!$C4911=""),"",IF(IFERROR(COUNTIF(INDEX(Données!$E$2:$Z$100,0,MATCH(Historique!$B4911,Données!$E$1:$Z$1,0)),Historique!$C4911),0)&gt;0,"OK","⚠ ERREUR"))</f>
        <v/>
      </c>
      <c r="F4911" s="148" t="b">
        <v>0</v>
      </c>
      <c r="J4911" s="2" t="str">
        <f>IF(B4911="","",_xlfn.XLOOKUP(B4911,Données!$P$2:$P$11,Données!$Q$2:$Q$11,""))</f>
        <v/>
      </c>
    </row>
    <row r="4912" spans="1:10" ht="24.75" customHeight="1" x14ac:dyDescent="0.25">
      <c r="A4912" s="100"/>
      <c r="B4912" s="100"/>
      <c r="C4912" s="100"/>
      <c r="D4912" s="105" t="str">
        <f>IF(OR(Historique!$B4912="",Historique!$C4912=""),"",IF(IFERROR(COUNTIF(INDEX(Données!$E$2:$Z$100,0,MATCH(Historique!$B4912,Données!$E$1:$Z$1,0)),Historique!$C4912),0)&gt;0,"OK","⚠ ERREUR"))</f>
        <v/>
      </c>
      <c r="F4912" s="148" t="b">
        <v>0</v>
      </c>
      <c r="J4912" s="2" t="str">
        <f>IF(B4912="","",_xlfn.XLOOKUP(B4912,Données!$P$2:$P$11,Données!$Q$2:$Q$11,""))</f>
        <v/>
      </c>
    </row>
    <row r="4913" spans="1:10" ht="24.75" customHeight="1" x14ac:dyDescent="0.25">
      <c r="A4913" s="100"/>
      <c r="B4913" s="100"/>
      <c r="C4913" s="100"/>
      <c r="D4913" s="105" t="str">
        <f>IF(OR(Historique!$B4913="",Historique!$C4913=""),"",IF(IFERROR(COUNTIF(INDEX(Données!$E$2:$Z$100,0,MATCH(Historique!$B4913,Données!$E$1:$Z$1,0)),Historique!$C4913),0)&gt;0,"OK","⚠ ERREUR"))</f>
        <v/>
      </c>
      <c r="F4913" s="148" t="b">
        <v>0</v>
      </c>
      <c r="J4913" s="2" t="str">
        <f>IF(B4913="","",_xlfn.XLOOKUP(B4913,Données!$P$2:$P$11,Données!$Q$2:$Q$11,""))</f>
        <v/>
      </c>
    </row>
    <row r="4914" spans="1:10" ht="24.75" customHeight="1" x14ac:dyDescent="0.25">
      <c r="A4914" s="100"/>
      <c r="B4914" s="100"/>
      <c r="C4914" s="100"/>
      <c r="D4914" s="105" t="str">
        <f>IF(OR(Historique!$B4914="",Historique!$C4914=""),"",IF(IFERROR(COUNTIF(INDEX(Données!$E$2:$Z$100,0,MATCH(Historique!$B4914,Données!$E$1:$Z$1,0)),Historique!$C4914),0)&gt;0,"OK","⚠ ERREUR"))</f>
        <v/>
      </c>
      <c r="F4914" s="148" t="b">
        <v>0</v>
      </c>
      <c r="J4914" s="2" t="str">
        <f>IF(B4914="","",_xlfn.XLOOKUP(B4914,Données!$P$2:$P$11,Données!$Q$2:$Q$11,""))</f>
        <v/>
      </c>
    </row>
    <row r="4915" spans="1:10" ht="24.75" customHeight="1" x14ac:dyDescent="0.25">
      <c r="A4915" s="100"/>
      <c r="B4915" s="100"/>
      <c r="C4915" s="100"/>
      <c r="D4915" s="105" t="str">
        <f>IF(OR(Historique!$B4915="",Historique!$C4915=""),"",IF(IFERROR(COUNTIF(INDEX(Données!$E$2:$Z$100,0,MATCH(Historique!$B4915,Données!$E$1:$Z$1,0)),Historique!$C4915),0)&gt;0,"OK","⚠ ERREUR"))</f>
        <v/>
      </c>
      <c r="F4915" s="148" t="b">
        <v>0</v>
      </c>
      <c r="J4915" s="2" t="str">
        <f>IF(B4915="","",_xlfn.XLOOKUP(B4915,Données!$P$2:$P$11,Données!$Q$2:$Q$11,""))</f>
        <v/>
      </c>
    </row>
    <row r="4916" spans="1:10" ht="24.75" customHeight="1" x14ac:dyDescent="0.25">
      <c r="A4916" s="100"/>
      <c r="B4916" s="100"/>
      <c r="C4916" s="100"/>
      <c r="D4916" s="105" t="str">
        <f>IF(OR(Historique!$B4916="",Historique!$C4916=""),"",IF(IFERROR(COUNTIF(INDEX(Données!$E$2:$Z$100,0,MATCH(Historique!$B4916,Données!$E$1:$Z$1,0)),Historique!$C4916),0)&gt;0,"OK","⚠ ERREUR"))</f>
        <v/>
      </c>
      <c r="F4916" s="148" t="b">
        <v>0</v>
      </c>
      <c r="J4916" s="2" t="str">
        <f>IF(B4916="","",_xlfn.XLOOKUP(B4916,Données!$P$2:$P$11,Données!$Q$2:$Q$11,""))</f>
        <v/>
      </c>
    </row>
    <row r="4917" spans="1:10" ht="24.75" customHeight="1" x14ac:dyDescent="0.25">
      <c r="A4917" s="100"/>
      <c r="B4917" s="100"/>
      <c r="C4917" s="100"/>
      <c r="D4917" s="105" t="str">
        <f>IF(OR(Historique!$B4917="",Historique!$C4917=""),"",IF(IFERROR(COUNTIF(INDEX(Données!$E$2:$Z$100,0,MATCH(Historique!$B4917,Données!$E$1:$Z$1,0)),Historique!$C4917),0)&gt;0,"OK","⚠ ERREUR"))</f>
        <v/>
      </c>
      <c r="F4917" s="148" t="b">
        <v>0</v>
      </c>
      <c r="J4917" s="2" t="str">
        <f>IF(B4917="","",_xlfn.XLOOKUP(B4917,Données!$P$2:$P$11,Données!$Q$2:$Q$11,""))</f>
        <v/>
      </c>
    </row>
    <row r="4918" spans="1:10" ht="24.75" customHeight="1" x14ac:dyDescent="0.25">
      <c r="A4918" s="100"/>
      <c r="B4918" s="100"/>
      <c r="C4918" s="100"/>
      <c r="D4918" s="105" t="str">
        <f>IF(OR(Historique!$B4918="",Historique!$C4918=""),"",IF(IFERROR(COUNTIF(INDEX(Données!$E$2:$Z$100,0,MATCH(Historique!$B4918,Données!$E$1:$Z$1,0)),Historique!$C4918),0)&gt;0,"OK","⚠ ERREUR"))</f>
        <v/>
      </c>
      <c r="F4918" s="148" t="b">
        <v>0</v>
      </c>
      <c r="J4918" s="2" t="str">
        <f>IF(B4918="","",_xlfn.XLOOKUP(B4918,Données!$P$2:$P$11,Données!$Q$2:$Q$11,""))</f>
        <v/>
      </c>
    </row>
    <row r="4919" spans="1:10" ht="24.75" customHeight="1" x14ac:dyDescent="0.25">
      <c r="A4919" s="100"/>
      <c r="B4919" s="100"/>
      <c r="C4919" s="100"/>
      <c r="D4919" s="105" t="str">
        <f>IF(OR(Historique!$B4919="",Historique!$C4919=""),"",IF(IFERROR(COUNTIF(INDEX(Données!$E$2:$Z$100,0,MATCH(Historique!$B4919,Données!$E$1:$Z$1,0)),Historique!$C4919),0)&gt;0,"OK","⚠ ERREUR"))</f>
        <v/>
      </c>
      <c r="F4919" s="148" t="b">
        <v>0</v>
      </c>
      <c r="J4919" s="2" t="str">
        <f>IF(B4919="","",_xlfn.XLOOKUP(B4919,Données!$P$2:$P$11,Données!$Q$2:$Q$11,""))</f>
        <v/>
      </c>
    </row>
    <row r="4920" spans="1:10" ht="24.75" customHeight="1" x14ac:dyDescent="0.25">
      <c r="A4920" s="100"/>
      <c r="B4920" s="100"/>
      <c r="C4920" s="100"/>
      <c r="D4920" s="105" t="str">
        <f>IF(OR(Historique!$B4920="",Historique!$C4920=""),"",IF(IFERROR(COUNTIF(INDEX(Données!$E$2:$Z$100,0,MATCH(Historique!$B4920,Données!$E$1:$Z$1,0)),Historique!$C4920),0)&gt;0,"OK","⚠ ERREUR"))</f>
        <v/>
      </c>
      <c r="F4920" s="148" t="b">
        <v>0</v>
      </c>
      <c r="J4920" s="2" t="str">
        <f>IF(B4920="","",_xlfn.XLOOKUP(B4920,Données!$P$2:$P$11,Données!$Q$2:$Q$11,""))</f>
        <v/>
      </c>
    </row>
    <row r="4921" spans="1:10" ht="24.75" customHeight="1" x14ac:dyDescent="0.25">
      <c r="A4921" s="100"/>
      <c r="B4921" s="100"/>
      <c r="C4921" s="100"/>
      <c r="D4921" s="105" t="str">
        <f>IF(OR(Historique!$B4921="",Historique!$C4921=""),"",IF(IFERROR(COUNTIF(INDEX(Données!$E$2:$Z$100,0,MATCH(Historique!$B4921,Données!$E$1:$Z$1,0)),Historique!$C4921),0)&gt;0,"OK","⚠ ERREUR"))</f>
        <v/>
      </c>
      <c r="F4921" s="148" t="b">
        <v>0</v>
      </c>
      <c r="J4921" s="2" t="str">
        <f>IF(B4921="","",_xlfn.XLOOKUP(B4921,Données!$P$2:$P$11,Données!$Q$2:$Q$11,""))</f>
        <v/>
      </c>
    </row>
    <row r="4922" spans="1:10" ht="24.75" customHeight="1" x14ac:dyDescent="0.25">
      <c r="A4922" s="100"/>
      <c r="B4922" s="100"/>
      <c r="C4922" s="100"/>
      <c r="D4922" s="105" t="str">
        <f>IF(OR(Historique!$B4922="",Historique!$C4922=""),"",IF(IFERROR(COUNTIF(INDEX(Données!$E$2:$Z$100,0,MATCH(Historique!$B4922,Données!$E$1:$Z$1,0)),Historique!$C4922),0)&gt;0,"OK","⚠ ERREUR"))</f>
        <v/>
      </c>
      <c r="F4922" s="148" t="b">
        <v>0</v>
      </c>
      <c r="J4922" s="2" t="str">
        <f>IF(B4922="","",_xlfn.XLOOKUP(B4922,Données!$P$2:$P$11,Données!$Q$2:$Q$11,""))</f>
        <v/>
      </c>
    </row>
    <row r="4923" spans="1:10" ht="24.75" customHeight="1" x14ac:dyDescent="0.25">
      <c r="A4923" s="100"/>
      <c r="B4923" s="100"/>
      <c r="C4923" s="100"/>
      <c r="D4923" s="105" t="str">
        <f>IF(OR(Historique!$B4923="",Historique!$C4923=""),"",IF(IFERROR(COUNTIF(INDEX(Données!$E$2:$Z$100,0,MATCH(Historique!$B4923,Données!$E$1:$Z$1,0)),Historique!$C4923),0)&gt;0,"OK","⚠ ERREUR"))</f>
        <v/>
      </c>
      <c r="F4923" s="148" t="b">
        <v>0</v>
      </c>
      <c r="J4923" s="2" t="str">
        <f>IF(B4923="","",_xlfn.XLOOKUP(B4923,Données!$P$2:$P$11,Données!$Q$2:$Q$11,""))</f>
        <v/>
      </c>
    </row>
    <row r="4924" spans="1:10" ht="24.75" customHeight="1" x14ac:dyDescent="0.25">
      <c r="A4924" s="100"/>
      <c r="B4924" s="100"/>
      <c r="C4924" s="100"/>
      <c r="D4924" s="105" t="str">
        <f>IF(OR(Historique!$B4924="",Historique!$C4924=""),"",IF(IFERROR(COUNTIF(INDEX(Données!$E$2:$Z$100,0,MATCH(Historique!$B4924,Données!$E$1:$Z$1,0)),Historique!$C4924),0)&gt;0,"OK","⚠ ERREUR"))</f>
        <v/>
      </c>
      <c r="F4924" s="148" t="b">
        <v>0</v>
      </c>
      <c r="J4924" s="2" t="str">
        <f>IF(B4924="","",_xlfn.XLOOKUP(B4924,Données!$P$2:$P$11,Données!$Q$2:$Q$11,""))</f>
        <v/>
      </c>
    </row>
    <row r="4925" spans="1:10" ht="24.75" customHeight="1" x14ac:dyDescent="0.25">
      <c r="A4925" s="100"/>
      <c r="B4925" s="100"/>
      <c r="C4925" s="100"/>
      <c r="D4925" s="105" t="str">
        <f>IF(OR(Historique!$B4925="",Historique!$C4925=""),"",IF(IFERROR(COUNTIF(INDEX(Données!$E$2:$Z$100,0,MATCH(Historique!$B4925,Données!$E$1:$Z$1,0)),Historique!$C4925),0)&gt;0,"OK","⚠ ERREUR"))</f>
        <v/>
      </c>
      <c r="F4925" s="148" t="b">
        <v>0</v>
      </c>
      <c r="J4925" s="2" t="str">
        <f>IF(B4925="","",_xlfn.XLOOKUP(B4925,Données!$P$2:$P$11,Données!$Q$2:$Q$11,""))</f>
        <v/>
      </c>
    </row>
    <row r="4926" spans="1:10" ht="24.75" customHeight="1" x14ac:dyDescent="0.25">
      <c r="A4926" s="100"/>
      <c r="B4926" s="100"/>
      <c r="C4926" s="100"/>
      <c r="D4926" s="105" t="str">
        <f>IF(OR(Historique!$B4926="",Historique!$C4926=""),"",IF(IFERROR(COUNTIF(INDEX(Données!$E$2:$Z$100,0,MATCH(Historique!$B4926,Données!$E$1:$Z$1,0)),Historique!$C4926),0)&gt;0,"OK","⚠ ERREUR"))</f>
        <v/>
      </c>
      <c r="F4926" s="148" t="b">
        <v>0</v>
      </c>
      <c r="J4926" s="2" t="str">
        <f>IF(B4926="","",_xlfn.XLOOKUP(B4926,Données!$P$2:$P$11,Données!$Q$2:$Q$11,""))</f>
        <v/>
      </c>
    </row>
    <row r="4927" spans="1:10" ht="24.75" customHeight="1" x14ac:dyDescent="0.25">
      <c r="A4927" s="100"/>
      <c r="B4927" s="100"/>
      <c r="C4927" s="100"/>
      <c r="D4927" s="105" t="str">
        <f>IF(OR(Historique!$B4927="",Historique!$C4927=""),"",IF(IFERROR(COUNTIF(INDEX(Données!$E$2:$Z$100,0,MATCH(Historique!$B4927,Données!$E$1:$Z$1,0)),Historique!$C4927),0)&gt;0,"OK","⚠ ERREUR"))</f>
        <v/>
      </c>
      <c r="F4927" s="148" t="b">
        <v>0</v>
      </c>
      <c r="J4927" s="2" t="str">
        <f>IF(B4927="","",_xlfn.XLOOKUP(B4927,Données!$P$2:$P$11,Données!$Q$2:$Q$11,""))</f>
        <v/>
      </c>
    </row>
    <row r="4928" spans="1:10" ht="24.75" customHeight="1" x14ac:dyDescent="0.25">
      <c r="A4928" s="100"/>
      <c r="B4928" s="100"/>
      <c r="C4928" s="100"/>
      <c r="D4928" s="105" t="str">
        <f>IF(OR(Historique!$B4928="",Historique!$C4928=""),"",IF(IFERROR(COUNTIF(INDEX(Données!$E$2:$Z$100,0,MATCH(Historique!$B4928,Données!$E$1:$Z$1,0)),Historique!$C4928),0)&gt;0,"OK","⚠ ERREUR"))</f>
        <v/>
      </c>
      <c r="F4928" s="148" t="b">
        <v>0</v>
      </c>
      <c r="J4928" s="2" t="str">
        <f>IF(B4928="","",_xlfn.XLOOKUP(B4928,Données!$P$2:$P$11,Données!$Q$2:$Q$11,""))</f>
        <v/>
      </c>
    </row>
    <row r="4929" spans="1:10" ht="24.75" customHeight="1" x14ac:dyDescent="0.25">
      <c r="A4929" s="100"/>
      <c r="B4929" s="100"/>
      <c r="C4929" s="100"/>
      <c r="D4929" s="105" t="str">
        <f>IF(OR(Historique!$B4929="",Historique!$C4929=""),"",IF(IFERROR(COUNTIF(INDEX(Données!$E$2:$Z$100,0,MATCH(Historique!$B4929,Données!$E$1:$Z$1,0)),Historique!$C4929),0)&gt;0,"OK","⚠ ERREUR"))</f>
        <v/>
      </c>
      <c r="F4929" s="148" t="b">
        <v>0</v>
      </c>
      <c r="J4929" s="2" t="str">
        <f>IF(B4929="","",_xlfn.XLOOKUP(B4929,Données!$P$2:$P$11,Données!$Q$2:$Q$11,""))</f>
        <v/>
      </c>
    </row>
    <row r="4930" spans="1:10" ht="24.75" customHeight="1" x14ac:dyDescent="0.25">
      <c r="A4930" s="100"/>
      <c r="B4930" s="100"/>
      <c r="C4930" s="100"/>
      <c r="D4930" s="105" t="str">
        <f>IF(OR(Historique!$B4930="",Historique!$C4930=""),"",IF(IFERROR(COUNTIF(INDEX(Données!$E$2:$Z$100,0,MATCH(Historique!$B4930,Données!$E$1:$Z$1,0)),Historique!$C4930),0)&gt;0,"OK","⚠ ERREUR"))</f>
        <v/>
      </c>
      <c r="F4930" s="148" t="b">
        <v>0</v>
      </c>
      <c r="J4930" s="2" t="str">
        <f>IF(B4930="","",_xlfn.XLOOKUP(B4930,Données!$P$2:$P$11,Données!$Q$2:$Q$11,""))</f>
        <v/>
      </c>
    </row>
    <row r="4931" spans="1:10" ht="24.75" customHeight="1" x14ac:dyDescent="0.25">
      <c r="A4931" s="100"/>
      <c r="B4931" s="100"/>
      <c r="C4931" s="100"/>
      <c r="D4931" s="105" t="str">
        <f>IF(OR(Historique!$B4931="",Historique!$C4931=""),"",IF(IFERROR(COUNTIF(INDEX(Données!$E$2:$Z$100,0,MATCH(Historique!$B4931,Données!$E$1:$Z$1,0)),Historique!$C4931),0)&gt;0,"OK","⚠ ERREUR"))</f>
        <v/>
      </c>
      <c r="F4931" s="148" t="b">
        <v>0</v>
      </c>
      <c r="J4931" s="2" t="str">
        <f>IF(B4931="","",_xlfn.XLOOKUP(B4931,Données!$P$2:$P$11,Données!$Q$2:$Q$11,""))</f>
        <v/>
      </c>
    </row>
    <row r="4932" spans="1:10" ht="24.75" customHeight="1" x14ac:dyDescent="0.25">
      <c r="A4932" s="100"/>
      <c r="B4932" s="100"/>
      <c r="C4932" s="100"/>
      <c r="D4932" s="105" t="str">
        <f>IF(OR(Historique!$B4932="",Historique!$C4932=""),"",IF(IFERROR(COUNTIF(INDEX(Données!$E$2:$Z$100,0,MATCH(Historique!$B4932,Données!$E$1:$Z$1,0)),Historique!$C4932),0)&gt;0,"OK","⚠ ERREUR"))</f>
        <v/>
      </c>
      <c r="F4932" s="148" t="b">
        <v>0</v>
      </c>
      <c r="J4932" s="2" t="str">
        <f>IF(B4932="","",_xlfn.XLOOKUP(B4932,Données!$P$2:$P$11,Données!$Q$2:$Q$11,""))</f>
        <v/>
      </c>
    </row>
    <row r="4933" spans="1:10" ht="24.75" customHeight="1" x14ac:dyDescent="0.25">
      <c r="A4933" s="100"/>
      <c r="B4933" s="100"/>
      <c r="C4933" s="100"/>
      <c r="D4933" s="105" t="str">
        <f>IF(OR(Historique!$B4933="",Historique!$C4933=""),"",IF(IFERROR(COUNTIF(INDEX(Données!$E$2:$Z$100,0,MATCH(Historique!$B4933,Données!$E$1:$Z$1,0)),Historique!$C4933),0)&gt;0,"OK","⚠ ERREUR"))</f>
        <v/>
      </c>
      <c r="F4933" s="148" t="b">
        <v>0</v>
      </c>
      <c r="J4933" s="2" t="str">
        <f>IF(B4933="","",_xlfn.XLOOKUP(B4933,Données!$P$2:$P$11,Données!$Q$2:$Q$11,""))</f>
        <v/>
      </c>
    </row>
    <row r="4934" spans="1:10" ht="24.75" customHeight="1" x14ac:dyDescent="0.25">
      <c r="A4934" s="100"/>
      <c r="B4934" s="100"/>
      <c r="C4934" s="100"/>
      <c r="D4934" s="105" t="str">
        <f>IF(OR(Historique!$B4934="",Historique!$C4934=""),"",IF(IFERROR(COUNTIF(INDEX(Données!$E$2:$Z$100,0,MATCH(Historique!$B4934,Données!$E$1:$Z$1,0)),Historique!$C4934),0)&gt;0,"OK","⚠ ERREUR"))</f>
        <v/>
      </c>
      <c r="F4934" s="148" t="b">
        <v>0</v>
      </c>
      <c r="J4934" s="2" t="str">
        <f>IF(B4934="","",_xlfn.XLOOKUP(B4934,Données!$P$2:$P$11,Données!$Q$2:$Q$11,""))</f>
        <v/>
      </c>
    </row>
    <row r="4935" spans="1:10" ht="24.75" customHeight="1" x14ac:dyDescent="0.25">
      <c r="A4935" s="100"/>
      <c r="B4935" s="100"/>
      <c r="C4935" s="100"/>
      <c r="D4935" s="105" t="str">
        <f>IF(OR(Historique!$B4935="",Historique!$C4935=""),"",IF(IFERROR(COUNTIF(INDEX(Données!$E$2:$Z$100,0,MATCH(Historique!$B4935,Données!$E$1:$Z$1,0)),Historique!$C4935),0)&gt;0,"OK","⚠ ERREUR"))</f>
        <v/>
      </c>
      <c r="F4935" s="148" t="b">
        <v>0</v>
      </c>
      <c r="J4935" s="2" t="str">
        <f>IF(B4935="","",_xlfn.XLOOKUP(B4935,Données!$P$2:$P$11,Données!$Q$2:$Q$11,""))</f>
        <v/>
      </c>
    </row>
    <row r="4936" spans="1:10" ht="24.75" customHeight="1" x14ac:dyDescent="0.25">
      <c r="A4936" s="100"/>
      <c r="B4936" s="100"/>
      <c r="C4936" s="100"/>
      <c r="D4936" s="105" t="str">
        <f>IF(OR(Historique!$B4936="",Historique!$C4936=""),"",IF(IFERROR(COUNTIF(INDEX(Données!$E$2:$Z$100,0,MATCH(Historique!$B4936,Données!$E$1:$Z$1,0)),Historique!$C4936),0)&gt;0,"OK","⚠ ERREUR"))</f>
        <v/>
      </c>
      <c r="F4936" s="148" t="b">
        <v>0</v>
      </c>
      <c r="J4936" s="2" t="str">
        <f>IF(B4936="","",_xlfn.XLOOKUP(B4936,Données!$P$2:$P$11,Données!$Q$2:$Q$11,""))</f>
        <v/>
      </c>
    </row>
    <row r="4937" spans="1:10" ht="24.75" customHeight="1" x14ac:dyDescent="0.25">
      <c r="A4937" s="100"/>
      <c r="B4937" s="100"/>
      <c r="C4937" s="100"/>
      <c r="D4937" s="105" t="str">
        <f>IF(OR(Historique!$B4937="",Historique!$C4937=""),"",IF(IFERROR(COUNTIF(INDEX(Données!$E$2:$Z$100,0,MATCH(Historique!$B4937,Données!$E$1:$Z$1,0)),Historique!$C4937),0)&gt;0,"OK","⚠ ERREUR"))</f>
        <v/>
      </c>
      <c r="F4937" s="148" t="b">
        <v>0</v>
      </c>
      <c r="J4937" s="2" t="str">
        <f>IF(B4937="","",_xlfn.XLOOKUP(B4937,Données!$P$2:$P$11,Données!$Q$2:$Q$11,""))</f>
        <v/>
      </c>
    </row>
    <row r="4938" spans="1:10" ht="24.75" customHeight="1" x14ac:dyDescent="0.25">
      <c r="A4938" s="100"/>
      <c r="B4938" s="100"/>
      <c r="C4938" s="100"/>
      <c r="D4938" s="105" t="str">
        <f>IF(OR(Historique!$B4938="",Historique!$C4938=""),"",IF(IFERROR(COUNTIF(INDEX(Données!$E$2:$Z$100,0,MATCH(Historique!$B4938,Données!$E$1:$Z$1,0)),Historique!$C4938),0)&gt;0,"OK","⚠ ERREUR"))</f>
        <v/>
      </c>
      <c r="F4938" s="148" t="b">
        <v>0</v>
      </c>
      <c r="J4938" s="2" t="str">
        <f>IF(B4938="","",_xlfn.XLOOKUP(B4938,Données!$P$2:$P$11,Données!$Q$2:$Q$11,""))</f>
        <v/>
      </c>
    </row>
    <row r="4939" spans="1:10" ht="24.75" customHeight="1" x14ac:dyDescent="0.25">
      <c r="A4939" s="100"/>
      <c r="B4939" s="100"/>
      <c r="C4939" s="100"/>
      <c r="D4939" s="105" t="str">
        <f>IF(OR(Historique!$B4939="",Historique!$C4939=""),"",IF(IFERROR(COUNTIF(INDEX(Données!$E$2:$Z$100,0,MATCH(Historique!$B4939,Données!$E$1:$Z$1,0)),Historique!$C4939),0)&gt;0,"OK","⚠ ERREUR"))</f>
        <v/>
      </c>
      <c r="F4939" s="148" t="b">
        <v>0</v>
      </c>
      <c r="J4939" s="2" t="str">
        <f>IF(B4939="","",_xlfn.XLOOKUP(B4939,Données!$P$2:$P$11,Données!$Q$2:$Q$11,""))</f>
        <v/>
      </c>
    </row>
    <row r="4940" spans="1:10" ht="24.75" customHeight="1" x14ac:dyDescent="0.25">
      <c r="A4940" s="100"/>
      <c r="B4940" s="100"/>
      <c r="C4940" s="100"/>
      <c r="D4940" s="105" t="str">
        <f>IF(OR(Historique!$B4940="",Historique!$C4940=""),"",IF(IFERROR(COUNTIF(INDEX(Données!$E$2:$Z$100,0,MATCH(Historique!$B4940,Données!$E$1:$Z$1,0)),Historique!$C4940),0)&gt;0,"OK","⚠ ERREUR"))</f>
        <v/>
      </c>
      <c r="F4940" s="148" t="b">
        <v>0</v>
      </c>
      <c r="J4940" s="2" t="str">
        <f>IF(B4940="","",_xlfn.XLOOKUP(B4940,Données!$P$2:$P$11,Données!$Q$2:$Q$11,""))</f>
        <v/>
      </c>
    </row>
    <row r="4941" spans="1:10" ht="24.75" customHeight="1" x14ac:dyDescent="0.25">
      <c r="A4941" s="100"/>
      <c r="B4941" s="100"/>
      <c r="C4941" s="100"/>
      <c r="D4941" s="105" t="str">
        <f>IF(OR(Historique!$B4941="",Historique!$C4941=""),"",IF(IFERROR(COUNTIF(INDEX(Données!$E$2:$Z$100,0,MATCH(Historique!$B4941,Données!$E$1:$Z$1,0)),Historique!$C4941),0)&gt;0,"OK","⚠ ERREUR"))</f>
        <v/>
      </c>
      <c r="F4941" s="148" t="b">
        <v>0</v>
      </c>
      <c r="J4941" s="2" t="str">
        <f>IF(B4941="","",_xlfn.XLOOKUP(B4941,Données!$P$2:$P$11,Données!$Q$2:$Q$11,""))</f>
        <v/>
      </c>
    </row>
    <row r="4942" spans="1:10" ht="24.75" customHeight="1" x14ac:dyDescent="0.25">
      <c r="A4942" s="100"/>
      <c r="B4942" s="100"/>
      <c r="C4942" s="100"/>
      <c r="D4942" s="105" t="str">
        <f>IF(OR(Historique!$B4942="",Historique!$C4942=""),"",IF(IFERROR(COUNTIF(INDEX(Données!$E$2:$Z$100,0,MATCH(Historique!$B4942,Données!$E$1:$Z$1,0)),Historique!$C4942),0)&gt;0,"OK","⚠ ERREUR"))</f>
        <v/>
      </c>
      <c r="F4942" s="148" t="b">
        <v>0</v>
      </c>
      <c r="J4942" s="2" t="str">
        <f>IF(B4942="","",_xlfn.XLOOKUP(B4942,Données!$P$2:$P$11,Données!$Q$2:$Q$11,""))</f>
        <v/>
      </c>
    </row>
    <row r="4943" spans="1:10" ht="24.75" customHeight="1" x14ac:dyDescent="0.25">
      <c r="A4943" s="100"/>
      <c r="B4943" s="100"/>
      <c r="C4943" s="100"/>
      <c r="D4943" s="105" t="str">
        <f>IF(OR(Historique!$B4943="",Historique!$C4943=""),"",IF(IFERROR(COUNTIF(INDEX(Données!$E$2:$Z$100,0,MATCH(Historique!$B4943,Données!$E$1:$Z$1,0)),Historique!$C4943),0)&gt;0,"OK","⚠ ERREUR"))</f>
        <v/>
      </c>
      <c r="F4943" s="148" t="b">
        <v>0</v>
      </c>
      <c r="J4943" s="2" t="str">
        <f>IF(B4943="","",_xlfn.XLOOKUP(B4943,Données!$P$2:$P$11,Données!$Q$2:$Q$11,""))</f>
        <v/>
      </c>
    </row>
    <row r="4944" spans="1:10" ht="24.75" customHeight="1" x14ac:dyDescent="0.25">
      <c r="A4944" s="100"/>
      <c r="B4944" s="100"/>
      <c r="C4944" s="100"/>
      <c r="D4944" s="105" t="str">
        <f>IF(OR(Historique!$B4944="",Historique!$C4944=""),"",IF(IFERROR(COUNTIF(INDEX(Données!$E$2:$Z$100,0,MATCH(Historique!$B4944,Données!$E$1:$Z$1,0)),Historique!$C4944),0)&gt;0,"OK","⚠ ERREUR"))</f>
        <v/>
      </c>
      <c r="F4944" s="148" t="b">
        <v>0</v>
      </c>
      <c r="J4944" s="2" t="str">
        <f>IF(B4944="","",_xlfn.XLOOKUP(B4944,Données!$P$2:$P$11,Données!$Q$2:$Q$11,""))</f>
        <v/>
      </c>
    </row>
    <row r="4945" spans="1:10" ht="24.75" customHeight="1" x14ac:dyDescent="0.25">
      <c r="A4945" s="100"/>
      <c r="B4945" s="100"/>
      <c r="C4945" s="100"/>
      <c r="D4945" s="105" t="str">
        <f>IF(OR(Historique!$B4945="",Historique!$C4945=""),"",IF(IFERROR(COUNTIF(INDEX(Données!$E$2:$Z$100,0,MATCH(Historique!$B4945,Données!$E$1:$Z$1,0)),Historique!$C4945),0)&gt;0,"OK","⚠ ERREUR"))</f>
        <v/>
      </c>
      <c r="F4945" s="148" t="b">
        <v>0</v>
      </c>
      <c r="J4945" s="2" t="str">
        <f>IF(B4945="","",_xlfn.XLOOKUP(B4945,Données!$P$2:$P$11,Données!$Q$2:$Q$11,""))</f>
        <v/>
      </c>
    </row>
    <row r="4946" spans="1:10" ht="24.75" customHeight="1" x14ac:dyDescent="0.25">
      <c r="A4946" s="100"/>
      <c r="B4946" s="100"/>
      <c r="C4946" s="100"/>
      <c r="D4946" s="105" t="str">
        <f>IF(OR(Historique!$B4946="",Historique!$C4946=""),"",IF(IFERROR(COUNTIF(INDEX(Données!$E$2:$Z$100,0,MATCH(Historique!$B4946,Données!$E$1:$Z$1,0)),Historique!$C4946),0)&gt;0,"OK","⚠ ERREUR"))</f>
        <v/>
      </c>
      <c r="F4946" s="148" t="b">
        <v>0</v>
      </c>
      <c r="J4946" s="2" t="str">
        <f>IF(B4946="","",_xlfn.XLOOKUP(B4946,Données!$P$2:$P$11,Données!$Q$2:$Q$11,""))</f>
        <v/>
      </c>
    </row>
    <row r="4947" spans="1:10" ht="24.75" customHeight="1" x14ac:dyDescent="0.25">
      <c r="A4947" s="100"/>
      <c r="B4947" s="100"/>
      <c r="C4947" s="100"/>
      <c r="D4947" s="105" t="str">
        <f>IF(OR(Historique!$B4947="",Historique!$C4947=""),"",IF(IFERROR(COUNTIF(INDEX(Données!$E$2:$Z$100,0,MATCH(Historique!$B4947,Données!$E$1:$Z$1,0)),Historique!$C4947),0)&gt;0,"OK","⚠ ERREUR"))</f>
        <v/>
      </c>
      <c r="F4947" s="148" t="b">
        <v>0</v>
      </c>
      <c r="J4947" s="2" t="str">
        <f>IF(B4947="","",_xlfn.XLOOKUP(B4947,Données!$P$2:$P$11,Données!$Q$2:$Q$11,""))</f>
        <v/>
      </c>
    </row>
    <row r="4948" spans="1:10" ht="24.75" customHeight="1" x14ac:dyDescent="0.25">
      <c r="A4948" s="100"/>
      <c r="B4948" s="100"/>
      <c r="C4948" s="100"/>
      <c r="D4948" s="105" t="str">
        <f>IF(OR(Historique!$B4948="",Historique!$C4948=""),"",IF(IFERROR(COUNTIF(INDEX(Données!$E$2:$Z$100,0,MATCH(Historique!$B4948,Données!$E$1:$Z$1,0)),Historique!$C4948),0)&gt;0,"OK","⚠ ERREUR"))</f>
        <v/>
      </c>
      <c r="F4948" s="148" t="b">
        <v>0</v>
      </c>
      <c r="J4948" s="2" t="str">
        <f>IF(B4948="","",_xlfn.XLOOKUP(B4948,Données!$P$2:$P$11,Données!$Q$2:$Q$11,""))</f>
        <v/>
      </c>
    </row>
    <row r="4949" spans="1:10" ht="24.75" customHeight="1" x14ac:dyDescent="0.25">
      <c r="A4949" s="100"/>
      <c r="B4949" s="100"/>
      <c r="C4949" s="100"/>
      <c r="D4949" s="105" t="str">
        <f>IF(OR(Historique!$B4949="",Historique!$C4949=""),"",IF(IFERROR(COUNTIF(INDEX(Données!$E$2:$Z$100,0,MATCH(Historique!$B4949,Données!$E$1:$Z$1,0)),Historique!$C4949),0)&gt;0,"OK","⚠ ERREUR"))</f>
        <v/>
      </c>
      <c r="F4949" s="148" t="b">
        <v>0</v>
      </c>
      <c r="J4949" s="2" t="str">
        <f>IF(B4949="","",_xlfn.XLOOKUP(B4949,Données!$P$2:$P$11,Données!$Q$2:$Q$11,""))</f>
        <v/>
      </c>
    </row>
    <row r="4950" spans="1:10" ht="24.75" customHeight="1" x14ac:dyDescent="0.25">
      <c r="A4950" s="100"/>
      <c r="B4950" s="100"/>
      <c r="C4950" s="100"/>
      <c r="D4950" s="105" t="str">
        <f>IF(OR(Historique!$B4950="",Historique!$C4950=""),"",IF(IFERROR(COUNTIF(INDEX(Données!$E$2:$Z$100,0,MATCH(Historique!$B4950,Données!$E$1:$Z$1,0)),Historique!$C4950),0)&gt;0,"OK","⚠ ERREUR"))</f>
        <v/>
      </c>
      <c r="F4950" s="148" t="b">
        <v>0</v>
      </c>
      <c r="J4950" s="2" t="str">
        <f>IF(B4950="","",_xlfn.XLOOKUP(B4950,Données!$P$2:$P$11,Données!$Q$2:$Q$11,""))</f>
        <v/>
      </c>
    </row>
    <row r="4951" spans="1:10" ht="24.75" customHeight="1" x14ac:dyDescent="0.25">
      <c r="A4951" s="100"/>
      <c r="B4951" s="100"/>
      <c r="C4951" s="100"/>
      <c r="D4951" s="105" t="str">
        <f>IF(OR(Historique!$B4951="",Historique!$C4951=""),"",IF(IFERROR(COUNTIF(INDEX(Données!$E$2:$Z$100,0,MATCH(Historique!$B4951,Données!$E$1:$Z$1,0)),Historique!$C4951),0)&gt;0,"OK","⚠ ERREUR"))</f>
        <v/>
      </c>
      <c r="F4951" s="148" t="b">
        <v>0</v>
      </c>
      <c r="J4951" s="2" t="str">
        <f>IF(B4951="","",_xlfn.XLOOKUP(B4951,Données!$P$2:$P$11,Données!$Q$2:$Q$11,""))</f>
        <v/>
      </c>
    </row>
    <row r="4952" spans="1:10" ht="24.75" customHeight="1" x14ac:dyDescent="0.25">
      <c r="A4952" s="100"/>
      <c r="B4952" s="100"/>
      <c r="C4952" s="100"/>
      <c r="D4952" s="105" t="str">
        <f>IF(OR(Historique!$B4952="",Historique!$C4952=""),"",IF(IFERROR(COUNTIF(INDEX(Données!$E$2:$Z$100,0,MATCH(Historique!$B4952,Données!$E$1:$Z$1,0)),Historique!$C4952),0)&gt;0,"OK","⚠ ERREUR"))</f>
        <v/>
      </c>
      <c r="F4952" s="148" t="b">
        <v>0</v>
      </c>
      <c r="J4952" s="2" t="str">
        <f>IF(B4952="","",_xlfn.XLOOKUP(B4952,Données!$P$2:$P$11,Données!$Q$2:$Q$11,""))</f>
        <v/>
      </c>
    </row>
    <row r="4953" spans="1:10" ht="24.75" customHeight="1" x14ac:dyDescent="0.25">
      <c r="A4953" s="100"/>
      <c r="B4953" s="100"/>
      <c r="C4953" s="100"/>
      <c r="D4953" s="105" t="str">
        <f>IF(OR(Historique!$B4953="",Historique!$C4953=""),"",IF(IFERROR(COUNTIF(INDEX(Données!$E$2:$Z$100,0,MATCH(Historique!$B4953,Données!$E$1:$Z$1,0)),Historique!$C4953),0)&gt;0,"OK","⚠ ERREUR"))</f>
        <v/>
      </c>
      <c r="F4953" s="148" t="b">
        <v>0</v>
      </c>
      <c r="J4953" s="2" t="str">
        <f>IF(B4953="","",_xlfn.XLOOKUP(B4953,Données!$P$2:$P$11,Données!$Q$2:$Q$11,""))</f>
        <v/>
      </c>
    </row>
    <row r="4954" spans="1:10" ht="24.75" customHeight="1" x14ac:dyDescent="0.25">
      <c r="A4954" s="100"/>
      <c r="B4954" s="100"/>
      <c r="C4954" s="100"/>
      <c r="D4954" s="105" t="str">
        <f>IF(OR(Historique!$B4954="",Historique!$C4954=""),"",IF(IFERROR(COUNTIF(INDEX(Données!$E$2:$Z$100,0,MATCH(Historique!$B4954,Données!$E$1:$Z$1,0)),Historique!$C4954),0)&gt;0,"OK","⚠ ERREUR"))</f>
        <v/>
      </c>
      <c r="F4954" s="148" t="b">
        <v>0</v>
      </c>
      <c r="J4954" s="2" t="str">
        <f>IF(B4954="","",_xlfn.XLOOKUP(B4954,Données!$P$2:$P$11,Données!$Q$2:$Q$11,""))</f>
        <v/>
      </c>
    </row>
    <row r="4955" spans="1:10" ht="24.75" customHeight="1" x14ac:dyDescent="0.25">
      <c r="A4955" s="100"/>
      <c r="B4955" s="100"/>
      <c r="C4955" s="100"/>
      <c r="D4955" s="105" t="str">
        <f>IF(OR(Historique!$B4955="",Historique!$C4955=""),"",IF(IFERROR(COUNTIF(INDEX(Données!$E$2:$Z$100,0,MATCH(Historique!$B4955,Données!$E$1:$Z$1,0)),Historique!$C4955),0)&gt;0,"OK","⚠ ERREUR"))</f>
        <v/>
      </c>
      <c r="F4955" s="148" t="b">
        <v>0</v>
      </c>
      <c r="J4955" s="2" t="str">
        <f>IF(B4955="","",_xlfn.XLOOKUP(B4955,Données!$P$2:$P$11,Données!$Q$2:$Q$11,""))</f>
        <v/>
      </c>
    </row>
    <row r="4956" spans="1:10" ht="24.75" customHeight="1" x14ac:dyDescent="0.25">
      <c r="A4956" s="100"/>
      <c r="B4956" s="100"/>
      <c r="C4956" s="100"/>
      <c r="D4956" s="105" t="str">
        <f>IF(OR(Historique!$B4956="",Historique!$C4956=""),"",IF(IFERROR(COUNTIF(INDEX(Données!$E$2:$Z$100,0,MATCH(Historique!$B4956,Données!$E$1:$Z$1,0)),Historique!$C4956),0)&gt;0,"OK","⚠ ERREUR"))</f>
        <v/>
      </c>
      <c r="F4956" s="148" t="b">
        <v>0</v>
      </c>
      <c r="J4956" s="2" t="str">
        <f>IF(B4956="","",_xlfn.XLOOKUP(B4956,Données!$P$2:$P$11,Données!$Q$2:$Q$11,""))</f>
        <v/>
      </c>
    </row>
    <row r="4957" spans="1:10" ht="24.75" customHeight="1" x14ac:dyDescent="0.25">
      <c r="A4957" s="100"/>
      <c r="B4957" s="100"/>
      <c r="C4957" s="100"/>
      <c r="D4957" s="105" t="str">
        <f>IF(OR(Historique!$B4957="",Historique!$C4957=""),"",IF(IFERROR(COUNTIF(INDEX(Données!$E$2:$Z$100,0,MATCH(Historique!$B4957,Données!$E$1:$Z$1,0)),Historique!$C4957),0)&gt;0,"OK","⚠ ERREUR"))</f>
        <v/>
      </c>
      <c r="F4957" s="148" t="b">
        <v>0</v>
      </c>
      <c r="J4957" s="2" t="str">
        <f>IF(B4957="","",_xlfn.XLOOKUP(B4957,Données!$P$2:$P$11,Données!$Q$2:$Q$11,""))</f>
        <v/>
      </c>
    </row>
    <row r="4958" spans="1:10" ht="24.75" customHeight="1" x14ac:dyDescent="0.25">
      <c r="A4958" s="100"/>
      <c r="B4958" s="100"/>
      <c r="C4958" s="100"/>
      <c r="D4958" s="105" t="str">
        <f>IF(OR(Historique!$B4958="",Historique!$C4958=""),"",IF(IFERROR(COUNTIF(INDEX(Données!$E$2:$Z$100,0,MATCH(Historique!$B4958,Données!$E$1:$Z$1,0)),Historique!$C4958),0)&gt;0,"OK","⚠ ERREUR"))</f>
        <v/>
      </c>
      <c r="F4958" s="148" t="b">
        <v>0</v>
      </c>
      <c r="J4958" s="2" t="str">
        <f>IF(B4958="","",_xlfn.XLOOKUP(B4958,Données!$P$2:$P$11,Données!$Q$2:$Q$11,""))</f>
        <v/>
      </c>
    </row>
    <row r="4959" spans="1:10" ht="24.75" customHeight="1" x14ac:dyDescent="0.25">
      <c r="A4959" s="100"/>
      <c r="B4959" s="100"/>
      <c r="C4959" s="100"/>
      <c r="D4959" s="105" t="str">
        <f>IF(OR(Historique!$B4959="",Historique!$C4959=""),"",IF(IFERROR(COUNTIF(INDEX(Données!$E$2:$Z$100,0,MATCH(Historique!$B4959,Données!$E$1:$Z$1,0)),Historique!$C4959),0)&gt;0,"OK","⚠ ERREUR"))</f>
        <v/>
      </c>
      <c r="F4959" s="148" t="b">
        <v>0</v>
      </c>
      <c r="J4959" s="2" t="str">
        <f>IF(B4959="","",_xlfn.XLOOKUP(B4959,Données!$P$2:$P$11,Données!$Q$2:$Q$11,""))</f>
        <v/>
      </c>
    </row>
    <row r="4960" spans="1:10" ht="24.75" customHeight="1" x14ac:dyDescent="0.25">
      <c r="A4960" s="100"/>
      <c r="B4960" s="100"/>
      <c r="C4960" s="100"/>
      <c r="D4960" s="105" t="str">
        <f>IF(OR(Historique!$B4960="",Historique!$C4960=""),"",IF(IFERROR(COUNTIF(INDEX(Données!$E$2:$Z$100,0,MATCH(Historique!$B4960,Données!$E$1:$Z$1,0)),Historique!$C4960),0)&gt;0,"OK","⚠ ERREUR"))</f>
        <v/>
      </c>
      <c r="F4960" s="148" t="b">
        <v>0</v>
      </c>
      <c r="J4960" s="2" t="str">
        <f>IF(B4960="","",_xlfn.XLOOKUP(B4960,Données!$P$2:$P$11,Données!$Q$2:$Q$11,""))</f>
        <v/>
      </c>
    </row>
    <row r="4961" spans="1:10" ht="24.75" customHeight="1" x14ac:dyDescent="0.25">
      <c r="A4961" s="100"/>
      <c r="B4961" s="100"/>
      <c r="C4961" s="100"/>
      <c r="D4961" s="105" t="str">
        <f>IF(OR(Historique!$B4961="",Historique!$C4961=""),"",IF(IFERROR(COUNTIF(INDEX(Données!$E$2:$Z$100,0,MATCH(Historique!$B4961,Données!$E$1:$Z$1,0)),Historique!$C4961),0)&gt;0,"OK","⚠ ERREUR"))</f>
        <v/>
      </c>
      <c r="F4961" s="148" t="b">
        <v>0</v>
      </c>
      <c r="J4961" s="2" t="str">
        <f>IF(B4961="","",_xlfn.XLOOKUP(B4961,Données!$P$2:$P$11,Données!$Q$2:$Q$11,""))</f>
        <v/>
      </c>
    </row>
    <row r="4962" spans="1:10" ht="24.75" customHeight="1" x14ac:dyDescent="0.25">
      <c r="A4962" s="100"/>
      <c r="B4962" s="100"/>
      <c r="C4962" s="100"/>
      <c r="D4962" s="105" t="str">
        <f>IF(OR(Historique!$B4962="",Historique!$C4962=""),"",IF(IFERROR(COUNTIF(INDEX(Données!$E$2:$Z$100,0,MATCH(Historique!$B4962,Données!$E$1:$Z$1,0)),Historique!$C4962),0)&gt;0,"OK","⚠ ERREUR"))</f>
        <v/>
      </c>
      <c r="F4962" s="148" t="b">
        <v>0</v>
      </c>
      <c r="J4962" s="2" t="str">
        <f>IF(B4962="","",_xlfn.XLOOKUP(B4962,Données!$P$2:$P$11,Données!$Q$2:$Q$11,""))</f>
        <v/>
      </c>
    </row>
    <row r="4963" spans="1:10" ht="24.75" customHeight="1" x14ac:dyDescent="0.25">
      <c r="A4963" s="100"/>
      <c r="B4963" s="100"/>
      <c r="C4963" s="100"/>
      <c r="D4963" s="105" t="str">
        <f>IF(OR(Historique!$B4963="",Historique!$C4963=""),"",IF(IFERROR(COUNTIF(INDEX(Données!$E$2:$Z$100,0,MATCH(Historique!$B4963,Données!$E$1:$Z$1,0)),Historique!$C4963),0)&gt;0,"OK","⚠ ERREUR"))</f>
        <v/>
      </c>
      <c r="F4963" s="148" t="b">
        <v>0</v>
      </c>
      <c r="J4963" s="2" t="str">
        <f>IF(B4963="","",_xlfn.XLOOKUP(B4963,Données!$P$2:$P$11,Données!$Q$2:$Q$11,""))</f>
        <v/>
      </c>
    </row>
    <row r="4964" spans="1:10" ht="24.75" customHeight="1" x14ac:dyDescent="0.25">
      <c r="A4964" s="100"/>
      <c r="B4964" s="100"/>
      <c r="C4964" s="100"/>
      <c r="D4964" s="105" t="str">
        <f>IF(OR(Historique!$B4964="",Historique!$C4964=""),"",IF(IFERROR(COUNTIF(INDEX(Données!$E$2:$Z$100,0,MATCH(Historique!$B4964,Données!$E$1:$Z$1,0)),Historique!$C4964),0)&gt;0,"OK","⚠ ERREUR"))</f>
        <v/>
      </c>
      <c r="F4964" s="148" t="b">
        <v>0</v>
      </c>
      <c r="J4964" s="2" t="str">
        <f>IF(B4964="","",_xlfn.XLOOKUP(B4964,Données!$P$2:$P$11,Données!$Q$2:$Q$11,""))</f>
        <v/>
      </c>
    </row>
    <row r="4965" spans="1:10" ht="24.75" customHeight="1" x14ac:dyDescent="0.25">
      <c r="A4965" s="100"/>
      <c r="B4965" s="100"/>
      <c r="C4965" s="100"/>
      <c r="D4965" s="105" t="str">
        <f>IF(OR(Historique!$B4965="",Historique!$C4965=""),"",IF(IFERROR(COUNTIF(INDEX(Données!$E$2:$Z$100,0,MATCH(Historique!$B4965,Données!$E$1:$Z$1,0)),Historique!$C4965),0)&gt;0,"OK","⚠ ERREUR"))</f>
        <v/>
      </c>
      <c r="F4965" s="148" t="b">
        <v>0</v>
      </c>
      <c r="J4965" s="2" t="str">
        <f>IF(B4965="","",_xlfn.XLOOKUP(B4965,Données!$P$2:$P$11,Données!$Q$2:$Q$11,""))</f>
        <v/>
      </c>
    </row>
    <row r="4966" spans="1:10" ht="24.75" customHeight="1" x14ac:dyDescent="0.25">
      <c r="A4966" s="100"/>
      <c r="B4966" s="100"/>
      <c r="C4966" s="100"/>
      <c r="D4966" s="105" t="str">
        <f>IF(OR(Historique!$B4966="",Historique!$C4966=""),"",IF(IFERROR(COUNTIF(INDEX(Données!$E$2:$Z$100,0,MATCH(Historique!$B4966,Données!$E$1:$Z$1,0)),Historique!$C4966),0)&gt;0,"OK","⚠ ERREUR"))</f>
        <v/>
      </c>
      <c r="F4966" s="148" t="b">
        <v>0</v>
      </c>
      <c r="J4966" s="2" t="str">
        <f>IF(B4966="","",_xlfn.XLOOKUP(B4966,Données!$P$2:$P$11,Données!$Q$2:$Q$11,""))</f>
        <v/>
      </c>
    </row>
    <row r="4967" spans="1:10" ht="24.75" customHeight="1" x14ac:dyDescent="0.25">
      <c r="A4967" s="100"/>
      <c r="B4967" s="100"/>
      <c r="C4967" s="100"/>
      <c r="D4967" s="105" t="str">
        <f>IF(OR(Historique!$B4967="",Historique!$C4967=""),"",IF(IFERROR(COUNTIF(INDEX(Données!$E$2:$Z$100,0,MATCH(Historique!$B4967,Données!$E$1:$Z$1,0)),Historique!$C4967),0)&gt;0,"OK","⚠ ERREUR"))</f>
        <v/>
      </c>
      <c r="F4967" s="148" t="b">
        <v>0</v>
      </c>
      <c r="J4967" s="2" t="str">
        <f>IF(B4967="","",_xlfn.XLOOKUP(B4967,Données!$P$2:$P$11,Données!$Q$2:$Q$11,""))</f>
        <v/>
      </c>
    </row>
    <row r="4968" spans="1:10" ht="24.75" customHeight="1" x14ac:dyDescent="0.25">
      <c r="A4968" s="100"/>
      <c r="B4968" s="100"/>
      <c r="C4968" s="100"/>
      <c r="D4968" s="105" t="str">
        <f>IF(OR(Historique!$B4968="",Historique!$C4968=""),"",IF(IFERROR(COUNTIF(INDEX(Données!$E$2:$Z$100,0,MATCH(Historique!$B4968,Données!$E$1:$Z$1,0)),Historique!$C4968),0)&gt;0,"OK","⚠ ERREUR"))</f>
        <v/>
      </c>
      <c r="F4968" s="148" t="b">
        <v>0</v>
      </c>
      <c r="J4968" s="2" t="str">
        <f>IF(B4968="","",_xlfn.XLOOKUP(B4968,Données!$P$2:$P$11,Données!$Q$2:$Q$11,""))</f>
        <v/>
      </c>
    </row>
    <row r="4969" spans="1:10" ht="24.75" customHeight="1" x14ac:dyDescent="0.25">
      <c r="A4969" s="100"/>
      <c r="B4969" s="100"/>
      <c r="C4969" s="100"/>
      <c r="D4969" s="105" t="str">
        <f>IF(OR(Historique!$B4969="",Historique!$C4969=""),"",IF(IFERROR(COUNTIF(INDEX(Données!$E$2:$Z$100,0,MATCH(Historique!$B4969,Données!$E$1:$Z$1,0)),Historique!$C4969),0)&gt;0,"OK","⚠ ERREUR"))</f>
        <v/>
      </c>
      <c r="F4969" s="148" t="b">
        <v>0</v>
      </c>
      <c r="J4969" s="2" t="str">
        <f>IF(B4969="","",_xlfn.XLOOKUP(B4969,Données!$P$2:$P$11,Données!$Q$2:$Q$11,""))</f>
        <v/>
      </c>
    </row>
    <row r="4970" spans="1:10" ht="24.75" customHeight="1" x14ac:dyDescent="0.25">
      <c r="A4970" s="100"/>
      <c r="B4970" s="100"/>
      <c r="C4970" s="100"/>
      <c r="D4970" s="105" t="str">
        <f>IF(OR(Historique!$B4970="",Historique!$C4970=""),"",IF(IFERROR(COUNTIF(INDEX(Données!$E$2:$Z$100,0,MATCH(Historique!$B4970,Données!$E$1:$Z$1,0)),Historique!$C4970),0)&gt;0,"OK","⚠ ERREUR"))</f>
        <v/>
      </c>
      <c r="F4970" s="148" t="b">
        <v>0</v>
      </c>
      <c r="J4970" s="2" t="str">
        <f>IF(B4970="","",_xlfn.XLOOKUP(B4970,Données!$P$2:$P$11,Données!$Q$2:$Q$11,""))</f>
        <v/>
      </c>
    </row>
    <row r="4971" spans="1:10" ht="24.75" customHeight="1" x14ac:dyDescent="0.25">
      <c r="A4971" s="100"/>
      <c r="B4971" s="100"/>
      <c r="C4971" s="100"/>
      <c r="D4971" s="105" t="str">
        <f>IF(OR(Historique!$B4971="",Historique!$C4971=""),"",IF(IFERROR(COUNTIF(INDEX(Données!$E$2:$Z$100,0,MATCH(Historique!$B4971,Données!$E$1:$Z$1,0)),Historique!$C4971),0)&gt;0,"OK","⚠ ERREUR"))</f>
        <v/>
      </c>
      <c r="F4971" s="148" t="b">
        <v>0</v>
      </c>
      <c r="J4971" s="2" t="str">
        <f>IF(B4971="","",_xlfn.XLOOKUP(B4971,Données!$P$2:$P$11,Données!$Q$2:$Q$11,""))</f>
        <v/>
      </c>
    </row>
    <row r="4972" spans="1:10" ht="24.75" customHeight="1" x14ac:dyDescent="0.25">
      <c r="A4972" s="100"/>
      <c r="B4972" s="100"/>
      <c r="C4972" s="100"/>
      <c r="D4972" s="105" t="str">
        <f>IF(OR(Historique!$B4972="",Historique!$C4972=""),"",IF(IFERROR(COUNTIF(INDEX(Données!$E$2:$Z$100,0,MATCH(Historique!$B4972,Données!$E$1:$Z$1,0)),Historique!$C4972),0)&gt;0,"OK","⚠ ERREUR"))</f>
        <v/>
      </c>
      <c r="F4972" s="148" t="b">
        <v>0</v>
      </c>
      <c r="J4972" s="2" t="str">
        <f>IF(B4972="","",_xlfn.XLOOKUP(B4972,Données!$P$2:$P$11,Données!$Q$2:$Q$11,""))</f>
        <v/>
      </c>
    </row>
    <row r="4973" spans="1:10" ht="24.75" customHeight="1" x14ac:dyDescent="0.25">
      <c r="A4973" s="100"/>
      <c r="B4973" s="100"/>
      <c r="C4973" s="100"/>
      <c r="D4973" s="105" t="str">
        <f>IF(OR(Historique!$B4973="",Historique!$C4973=""),"",IF(IFERROR(COUNTIF(INDEX(Données!$E$2:$Z$100,0,MATCH(Historique!$B4973,Données!$E$1:$Z$1,0)),Historique!$C4973),0)&gt;0,"OK","⚠ ERREUR"))</f>
        <v/>
      </c>
      <c r="F4973" s="148" t="b">
        <v>0</v>
      </c>
      <c r="J4973" s="2" t="str">
        <f>IF(B4973="","",_xlfn.XLOOKUP(B4973,Données!$P$2:$P$11,Données!$Q$2:$Q$11,""))</f>
        <v/>
      </c>
    </row>
    <row r="4974" spans="1:10" ht="24.75" customHeight="1" x14ac:dyDescent="0.25">
      <c r="A4974" s="100"/>
      <c r="B4974" s="100"/>
      <c r="C4974" s="100"/>
      <c r="D4974" s="105" t="str">
        <f>IF(OR(Historique!$B4974="",Historique!$C4974=""),"",IF(IFERROR(COUNTIF(INDEX(Données!$E$2:$Z$100,0,MATCH(Historique!$B4974,Données!$E$1:$Z$1,0)),Historique!$C4974),0)&gt;0,"OK","⚠ ERREUR"))</f>
        <v/>
      </c>
      <c r="F4974" s="148" t="b">
        <v>0</v>
      </c>
      <c r="J4974" s="2" t="str">
        <f>IF(B4974="","",_xlfn.XLOOKUP(B4974,Données!$P$2:$P$11,Données!$Q$2:$Q$11,""))</f>
        <v/>
      </c>
    </row>
    <row r="4975" spans="1:10" ht="24.75" customHeight="1" x14ac:dyDescent="0.25">
      <c r="A4975" s="100"/>
      <c r="B4975" s="100"/>
      <c r="C4975" s="100"/>
      <c r="D4975" s="105" t="str">
        <f>IF(OR(Historique!$B4975="",Historique!$C4975=""),"",IF(IFERROR(COUNTIF(INDEX(Données!$E$2:$Z$100,0,MATCH(Historique!$B4975,Données!$E$1:$Z$1,0)),Historique!$C4975),0)&gt;0,"OK","⚠ ERREUR"))</f>
        <v/>
      </c>
      <c r="F4975" s="148" t="b">
        <v>0</v>
      </c>
      <c r="J4975" s="2" t="str">
        <f>IF(B4975="","",_xlfn.XLOOKUP(B4975,Données!$P$2:$P$11,Données!$Q$2:$Q$11,""))</f>
        <v/>
      </c>
    </row>
    <row r="4976" spans="1:10" ht="24.75" customHeight="1" x14ac:dyDescent="0.25">
      <c r="A4976" s="100"/>
      <c r="B4976" s="100"/>
      <c r="C4976" s="100"/>
      <c r="D4976" s="105" t="str">
        <f>IF(OR(Historique!$B4976="",Historique!$C4976=""),"",IF(IFERROR(COUNTIF(INDEX(Données!$E$2:$Z$100,0,MATCH(Historique!$B4976,Données!$E$1:$Z$1,0)),Historique!$C4976),0)&gt;0,"OK","⚠ ERREUR"))</f>
        <v/>
      </c>
      <c r="F4976" s="148" t="b">
        <v>0</v>
      </c>
      <c r="J4976" s="2" t="str">
        <f>IF(B4976="","",_xlfn.XLOOKUP(B4976,Données!$P$2:$P$11,Données!$Q$2:$Q$11,""))</f>
        <v/>
      </c>
    </row>
    <row r="4977" spans="1:10" ht="24.75" customHeight="1" x14ac:dyDescent="0.25">
      <c r="A4977" s="100"/>
      <c r="B4977" s="100"/>
      <c r="C4977" s="100"/>
      <c r="D4977" s="105" t="str">
        <f>IF(OR(Historique!$B4977="",Historique!$C4977=""),"",IF(IFERROR(COUNTIF(INDEX(Données!$E$2:$Z$100,0,MATCH(Historique!$B4977,Données!$E$1:$Z$1,0)),Historique!$C4977),0)&gt;0,"OK","⚠ ERREUR"))</f>
        <v/>
      </c>
      <c r="F4977" s="148" t="b">
        <v>0</v>
      </c>
      <c r="J4977" s="2" t="str">
        <f>IF(B4977="","",_xlfn.XLOOKUP(B4977,Données!$P$2:$P$11,Données!$Q$2:$Q$11,""))</f>
        <v/>
      </c>
    </row>
    <row r="4978" spans="1:10" ht="24.75" customHeight="1" x14ac:dyDescent="0.25">
      <c r="A4978" s="100"/>
      <c r="B4978" s="100"/>
      <c r="C4978" s="100"/>
      <c r="D4978" s="105" t="str">
        <f>IF(OR(Historique!$B4978="",Historique!$C4978=""),"",IF(IFERROR(COUNTIF(INDEX(Données!$E$2:$Z$100,0,MATCH(Historique!$B4978,Données!$E$1:$Z$1,0)),Historique!$C4978),0)&gt;0,"OK","⚠ ERREUR"))</f>
        <v/>
      </c>
      <c r="F4978" s="148" t="b">
        <v>0</v>
      </c>
      <c r="J4978" s="2" t="str">
        <f>IF(B4978="","",_xlfn.XLOOKUP(B4978,Données!$P$2:$P$11,Données!$Q$2:$Q$11,""))</f>
        <v/>
      </c>
    </row>
    <row r="4979" spans="1:10" ht="24.75" customHeight="1" x14ac:dyDescent="0.25">
      <c r="A4979" s="100"/>
      <c r="B4979" s="100"/>
      <c r="C4979" s="100"/>
      <c r="D4979" s="105" t="str">
        <f>IF(OR(Historique!$B4979="",Historique!$C4979=""),"",IF(IFERROR(COUNTIF(INDEX(Données!$E$2:$Z$100,0,MATCH(Historique!$B4979,Données!$E$1:$Z$1,0)),Historique!$C4979),0)&gt;0,"OK","⚠ ERREUR"))</f>
        <v/>
      </c>
      <c r="F4979" s="148" t="b">
        <v>0</v>
      </c>
      <c r="J4979" s="2" t="str">
        <f>IF(B4979="","",_xlfn.XLOOKUP(B4979,Données!$P$2:$P$11,Données!$Q$2:$Q$11,""))</f>
        <v/>
      </c>
    </row>
    <row r="4980" spans="1:10" ht="24.75" customHeight="1" x14ac:dyDescent="0.25">
      <c r="A4980" s="100"/>
      <c r="B4980" s="100"/>
      <c r="C4980" s="100"/>
      <c r="D4980" s="105" t="str">
        <f>IF(OR(Historique!$B4980="",Historique!$C4980=""),"",IF(IFERROR(COUNTIF(INDEX(Données!$E$2:$Z$100,0,MATCH(Historique!$B4980,Données!$E$1:$Z$1,0)),Historique!$C4980),0)&gt;0,"OK","⚠ ERREUR"))</f>
        <v/>
      </c>
      <c r="F4980" s="148" t="b">
        <v>0</v>
      </c>
      <c r="J4980" s="2" t="str">
        <f>IF(B4980="","",_xlfn.XLOOKUP(B4980,Données!$P$2:$P$11,Données!$Q$2:$Q$11,""))</f>
        <v/>
      </c>
    </row>
    <row r="4981" spans="1:10" ht="24.75" customHeight="1" x14ac:dyDescent="0.25">
      <c r="A4981" s="100"/>
      <c r="B4981" s="100"/>
      <c r="C4981" s="100"/>
      <c r="D4981" s="105" t="str">
        <f>IF(OR(Historique!$B4981="",Historique!$C4981=""),"",IF(IFERROR(COUNTIF(INDEX(Données!$E$2:$Z$100,0,MATCH(Historique!$B4981,Données!$E$1:$Z$1,0)),Historique!$C4981),0)&gt;0,"OK","⚠ ERREUR"))</f>
        <v/>
      </c>
      <c r="F4981" s="148" t="b">
        <v>0</v>
      </c>
      <c r="J4981" s="2" t="str">
        <f>IF(B4981="","",_xlfn.XLOOKUP(B4981,Données!$P$2:$P$11,Données!$Q$2:$Q$11,""))</f>
        <v/>
      </c>
    </row>
    <row r="4982" spans="1:10" ht="24.75" customHeight="1" x14ac:dyDescent="0.25">
      <c r="A4982" s="100"/>
      <c r="B4982" s="100"/>
      <c r="C4982" s="100"/>
      <c r="D4982" s="105" t="str">
        <f>IF(OR(Historique!$B4982="",Historique!$C4982=""),"",IF(IFERROR(COUNTIF(INDEX(Données!$E$2:$Z$100,0,MATCH(Historique!$B4982,Données!$E$1:$Z$1,0)),Historique!$C4982),0)&gt;0,"OK","⚠ ERREUR"))</f>
        <v/>
      </c>
      <c r="F4982" s="148" t="b">
        <v>0</v>
      </c>
      <c r="J4982" s="2" t="str">
        <f>IF(B4982="","",_xlfn.XLOOKUP(B4982,Données!$P$2:$P$11,Données!$Q$2:$Q$11,""))</f>
        <v/>
      </c>
    </row>
    <row r="4983" spans="1:10" ht="24.75" customHeight="1" x14ac:dyDescent="0.25">
      <c r="A4983" s="100"/>
      <c r="B4983" s="100"/>
      <c r="C4983" s="100"/>
      <c r="D4983" s="105" t="str">
        <f>IF(OR(Historique!$B4983="",Historique!$C4983=""),"",IF(IFERROR(COUNTIF(INDEX(Données!$E$2:$Z$100,0,MATCH(Historique!$B4983,Données!$E$1:$Z$1,0)),Historique!$C4983),0)&gt;0,"OK","⚠ ERREUR"))</f>
        <v/>
      </c>
      <c r="F4983" s="148" t="b">
        <v>0</v>
      </c>
      <c r="J4983" s="2" t="str">
        <f>IF(B4983="","",_xlfn.XLOOKUP(B4983,Données!$P$2:$P$11,Données!$Q$2:$Q$11,""))</f>
        <v/>
      </c>
    </row>
    <row r="4984" spans="1:10" ht="24.75" customHeight="1" x14ac:dyDescent="0.25">
      <c r="A4984" s="100"/>
      <c r="B4984" s="100"/>
      <c r="C4984" s="100"/>
      <c r="D4984" s="105" t="str">
        <f>IF(OR(Historique!$B4984="",Historique!$C4984=""),"",IF(IFERROR(COUNTIF(INDEX(Données!$E$2:$Z$100,0,MATCH(Historique!$B4984,Données!$E$1:$Z$1,0)),Historique!$C4984),0)&gt;0,"OK","⚠ ERREUR"))</f>
        <v/>
      </c>
      <c r="F4984" s="148" t="b">
        <v>0</v>
      </c>
      <c r="J4984" s="2" t="str">
        <f>IF(B4984="","",_xlfn.XLOOKUP(B4984,Données!$P$2:$P$11,Données!$Q$2:$Q$11,""))</f>
        <v/>
      </c>
    </row>
    <row r="4985" spans="1:10" ht="24.75" customHeight="1" x14ac:dyDescent="0.25">
      <c r="A4985" s="100"/>
      <c r="B4985" s="100"/>
      <c r="C4985" s="100"/>
      <c r="D4985" s="105" t="str">
        <f>IF(OR(Historique!$B4985="",Historique!$C4985=""),"",IF(IFERROR(COUNTIF(INDEX(Données!$E$2:$Z$100,0,MATCH(Historique!$B4985,Données!$E$1:$Z$1,0)),Historique!$C4985),0)&gt;0,"OK","⚠ ERREUR"))</f>
        <v/>
      </c>
      <c r="F4985" s="148" t="b">
        <v>0</v>
      </c>
      <c r="J4985" s="2" t="str">
        <f>IF(B4985="","",_xlfn.XLOOKUP(B4985,Données!$P$2:$P$11,Données!$Q$2:$Q$11,""))</f>
        <v/>
      </c>
    </row>
    <row r="4986" spans="1:10" ht="24.75" customHeight="1" x14ac:dyDescent="0.25">
      <c r="A4986" s="100"/>
      <c r="B4986" s="100"/>
      <c r="C4986" s="100"/>
      <c r="D4986" s="105" t="str">
        <f>IF(OR(Historique!$B4986="",Historique!$C4986=""),"",IF(IFERROR(COUNTIF(INDEX(Données!$E$2:$Z$100,0,MATCH(Historique!$B4986,Données!$E$1:$Z$1,0)),Historique!$C4986),0)&gt;0,"OK","⚠ ERREUR"))</f>
        <v/>
      </c>
      <c r="F4986" s="148" t="b">
        <v>0</v>
      </c>
      <c r="J4986" s="2" t="str">
        <f>IF(B4986="","",_xlfn.XLOOKUP(B4986,Données!$P$2:$P$11,Données!$Q$2:$Q$11,""))</f>
        <v/>
      </c>
    </row>
    <row r="4987" spans="1:10" ht="24.75" customHeight="1" x14ac:dyDescent="0.25">
      <c r="A4987" s="100"/>
      <c r="B4987" s="100"/>
      <c r="C4987" s="100"/>
      <c r="D4987" s="105" t="str">
        <f>IF(OR(Historique!$B4987="",Historique!$C4987=""),"",IF(IFERROR(COUNTIF(INDEX(Données!$E$2:$Z$100,0,MATCH(Historique!$B4987,Données!$E$1:$Z$1,0)),Historique!$C4987),0)&gt;0,"OK","⚠ ERREUR"))</f>
        <v/>
      </c>
      <c r="F4987" s="148" t="b">
        <v>0</v>
      </c>
      <c r="J4987" s="2" t="str">
        <f>IF(B4987="","",_xlfn.XLOOKUP(B4987,Données!$P$2:$P$11,Données!$Q$2:$Q$11,""))</f>
        <v/>
      </c>
    </row>
    <row r="4988" spans="1:10" ht="24.75" customHeight="1" x14ac:dyDescent="0.25">
      <c r="A4988" s="100"/>
      <c r="B4988" s="100"/>
      <c r="C4988" s="100"/>
      <c r="D4988" s="105" t="str">
        <f>IF(OR(Historique!$B4988="",Historique!$C4988=""),"",IF(IFERROR(COUNTIF(INDEX(Données!$E$2:$Z$100,0,MATCH(Historique!$B4988,Données!$E$1:$Z$1,0)),Historique!$C4988),0)&gt;0,"OK","⚠ ERREUR"))</f>
        <v/>
      </c>
      <c r="F4988" s="148" t="b">
        <v>0</v>
      </c>
      <c r="J4988" s="2" t="str">
        <f>IF(B4988="","",_xlfn.XLOOKUP(B4988,Données!$P$2:$P$11,Données!$Q$2:$Q$11,""))</f>
        <v/>
      </c>
    </row>
    <row r="4989" spans="1:10" ht="24.75" customHeight="1" x14ac:dyDescent="0.25">
      <c r="A4989" s="100"/>
      <c r="B4989" s="100"/>
      <c r="C4989" s="100"/>
      <c r="D4989" s="105" t="str">
        <f>IF(OR(Historique!$B4989="",Historique!$C4989=""),"",IF(IFERROR(COUNTIF(INDEX(Données!$E$2:$Z$100,0,MATCH(Historique!$B4989,Données!$E$1:$Z$1,0)),Historique!$C4989),0)&gt;0,"OK","⚠ ERREUR"))</f>
        <v/>
      </c>
      <c r="F4989" s="148" t="b">
        <v>0</v>
      </c>
      <c r="J4989" s="2" t="str">
        <f>IF(B4989="","",_xlfn.XLOOKUP(B4989,Données!$P$2:$P$11,Données!$Q$2:$Q$11,""))</f>
        <v/>
      </c>
    </row>
    <row r="4990" spans="1:10" ht="24.75" customHeight="1" x14ac:dyDescent="0.25">
      <c r="A4990" s="100"/>
      <c r="B4990" s="100"/>
      <c r="C4990" s="100"/>
      <c r="D4990" s="105" t="str">
        <f>IF(OR(Historique!$B4990="",Historique!$C4990=""),"",IF(IFERROR(COUNTIF(INDEX(Données!$E$2:$Z$100,0,MATCH(Historique!$B4990,Données!$E$1:$Z$1,0)),Historique!$C4990),0)&gt;0,"OK","⚠ ERREUR"))</f>
        <v/>
      </c>
      <c r="F4990" s="148" t="b">
        <v>0</v>
      </c>
      <c r="J4990" s="2" t="str">
        <f>IF(B4990="","",_xlfn.XLOOKUP(B4990,Données!$P$2:$P$11,Données!$Q$2:$Q$11,""))</f>
        <v/>
      </c>
    </row>
    <row r="4991" spans="1:10" ht="24.75" customHeight="1" x14ac:dyDescent="0.25">
      <c r="A4991" s="100"/>
      <c r="B4991" s="100"/>
      <c r="C4991" s="100"/>
      <c r="D4991" s="105" t="str">
        <f>IF(OR(Historique!$B4991="",Historique!$C4991=""),"",IF(IFERROR(COUNTIF(INDEX(Données!$E$2:$Z$100,0,MATCH(Historique!$B4991,Données!$E$1:$Z$1,0)),Historique!$C4991),0)&gt;0,"OK","⚠ ERREUR"))</f>
        <v/>
      </c>
      <c r="F4991" s="148" t="b">
        <v>0</v>
      </c>
      <c r="J4991" s="2" t="str">
        <f>IF(B4991="","",_xlfn.XLOOKUP(B4991,Données!$P$2:$P$11,Données!$Q$2:$Q$11,""))</f>
        <v/>
      </c>
    </row>
    <row r="4992" spans="1:10" ht="24.75" customHeight="1" x14ac:dyDescent="0.25">
      <c r="A4992" s="100"/>
      <c r="B4992" s="100"/>
      <c r="C4992" s="100"/>
      <c r="D4992" s="105" t="str">
        <f>IF(OR(Historique!$B4992="",Historique!$C4992=""),"",IF(IFERROR(COUNTIF(INDEX(Données!$E$2:$Z$100,0,MATCH(Historique!$B4992,Données!$E$1:$Z$1,0)),Historique!$C4992),0)&gt;0,"OK","⚠ ERREUR"))</f>
        <v/>
      </c>
      <c r="F4992" s="148" t="b">
        <v>0</v>
      </c>
      <c r="J4992" s="2" t="str">
        <f>IF(B4992="","",_xlfn.XLOOKUP(B4992,Données!$P$2:$P$11,Données!$Q$2:$Q$11,""))</f>
        <v/>
      </c>
    </row>
    <row r="4993" spans="1:10" ht="24.75" customHeight="1" x14ac:dyDescent="0.25">
      <c r="A4993" s="100"/>
      <c r="B4993" s="100"/>
      <c r="C4993" s="100"/>
      <c r="D4993" s="105" t="str">
        <f>IF(OR(Historique!$B4993="",Historique!$C4993=""),"",IF(IFERROR(COUNTIF(INDEX(Données!$E$2:$Z$100,0,MATCH(Historique!$B4993,Données!$E$1:$Z$1,0)),Historique!$C4993),0)&gt;0,"OK","⚠ ERREUR"))</f>
        <v/>
      </c>
      <c r="F4993" s="148" t="b">
        <v>0</v>
      </c>
      <c r="J4993" s="2" t="str">
        <f>IF(B4993="","",_xlfn.XLOOKUP(B4993,Données!$P$2:$P$11,Données!$Q$2:$Q$11,""))</f>
        <v/>
      </c>
    </row>
    <row r="4994" spans="1:10" ht="24.75" customHeight="1" x14ac:dyDescent="0.25">
      <c r="A4994" s="100"/>
      <c r="B4994" s="100"/>
      <c r="C4994" s="100"/>
      <c r="D4994" s="105" t="str">
        <f>IF(OR(Historique!$B4994="",Historique!$C4994=""),"",IF(IFERROR(COUNTIF(INDEX(Données!$E$2:$Z$100,0,MATCH(Historique!$B4994,Données!$E$1:$Z$1,0)),Historique!$C4994),0)&gt;0,"OK","⚠ ERREUR"))</f>
        <v/>
      </c>
      <c r="F4994" s="148" t="b">
        <v>0</v>
      </c>
      <c r="J4994" s="2" t="str">
        <f>IF(B4994="","",_xlfn.XLOOKUP(B4994,Données!$P$2:$P$11,Données!$Q$2:$Q$11,""))</f>
        <v/>
      </c>
    </row>
    <row r="4995" spans="1:10" ht="24.75" customHeight="1" x14ac:dyDescent="0.25">
      <c r="A4995" s="100"/>
      <c r="B4995" s="100"/>
      <c r="C4995" s="100"/>
      <c r="D4995" s="105" t="str">
        <f>IF(OR(Historique!$B4995="",Historique!$C4995=""),"",IF(IFERROR(COUNTIF(INDEX(Données!$E$2:$Z$100,0,MATCH(Historique!$B4995,Données!$E$1:$Z$1,0)),Historique!$C4995),0)&gt;0,"OK","⚠ ERREUR"))</f>
        <v/>
      </c>
      <c r="F4995" s="148" t="b">
        <v>0</v>
      </c>
      <c r="J4995" s="2" t="str">
        <f>IF(B4995="","",_xlfn.XLOOKUP(B4995,Données!$P$2:$P$11,Données!$Q$2:$Q$11,""))</f>
        <v/>
      </c>
    </row>
    <row r="4996" spans="1:10" ht="24.75" customHeight="1" x14ac:dyDescent="0.25">
      <c r="A4996" s="100"/>
      <c r="B4996" s="100"/>
      <c r="C4996" s="100"/>
      <c r="D4996" s="105" t="str">
        <f>IF(OR(Historique!$B4996="",Historique!$C4996=""),"",IF(IFERROR(COUNTIF(INDEX(Données!$E$2:$Z$100,0,MATCH(Historique!$B4996,Données!$E$1:$Z$1,0)),Historique!$C4996),0)&gt;0,"OK","⚠ ERREUR"))</f>
        <v/>
      </c>
      <c r="F4996" s="148" t="b">
        <v>0</v>
      </c>
      <c r="J4996" s="2" t="str">
        <f>IF(B4996="","",_xlfn.XLOOKUP(B4996,Données!$P$2:$P$11,Données!$Q$2:$Q$11,""))</f>
        <v/>
      </c>
    </row>
    <row r="4997" spans="1:10" ht="24.75" customHeight="1" x14ac:dyDescent="0.25">
      <c r="A4997" s="100"/>
      <c r="B4997" s="100"/>
      <c r="C4997" s="100"/>
      <c r="D4997" s="105" t="str">
        <f>IF(OR(Historique!$B4997="",Historique!$C4997=""),"",IF(IFERROR(COUNTIF(INDEX(Données!$E$2:$Z$100,0,MATCH(Historique!$B4997,Données!$E$1:$Z$1,0)),Historique!$C4997),0)&gt;0,"OK","⚠ ERREUR"))</f>
        <v/>
      </c>
      <c r="F4997" s="148" t="b">
        <v>0</v>
      </c>
      <c r="J4997" s="2" t="str">
        <f>IF(B4997="","",_xlfn.XLOOKUP(B4997,Données!$P$2:$P$11,Données!$Q$2:$Q$11,""))</f>
        <v/>
      </c>
    </row>
    <row r="4998" spans="1:10" ht="24.75" customHeight="1" x14ac:dyDescent="0.25">
      <c r="A4998" s="100"/>
      <c r="B4998" s="100"/>
      <c r="C4998" s="100"/>
      <c r="D4998" s="105" t="str">
        <f>IF(OR(Historique!$B4998="",Historique!$C4998=""),"",IF(IFERROR(COUNTIF(INDEX(Données!$E$2:$Z$100,0,MATCH(Historique!$B4998,Données!$E$1:$Z$1,0)),Historique!$C4998),0)&gt;0,"OK","⚠ ERREUR"))</f>
        <v/>
      </c>
      <c r="F4998" s="148" t="b">
        <v>0</v>
      </c>
      <c r="J4998" s="2" t="str">
        <f>IF(B4998="","",_xlfn.XLOOKUP(B4998,Données!$P$2:$P$11,Données!$Q$2:$Q$11,""))</f>
        <v/>
      </c>
    </row>
    <row r="4999" spans="1:10" ht="24.75" customHeight="1" x14ac:dyDescent="0.25">
      <c r="A4999" s="100"/>
      <c r="B4999" s="100"/>
      <c r="C4999" s="100"/>
      <c r="D4999" s="105" t="str">
        <f>IF(OR(Historique!$B4999="",Historique!$C4999=""),"",IF(IFERROR(COUNTIF(INDEX(Données!$E$2:$Z$100,0,MATCH(Historique!$B4999,Données!$E$1:$Z$1,0)),Historique!$C4999),0)&gt;0,"OK","⚠ ERREUR"))</f>
        <v/>
      </c>
      <c r="F4999" s="148" t="b">
        <v>0</v>
      </c>
      <c r="J4999" s="2" t="str">
        <f>IF(B4999="","",_xlfn.XLOOKUP(B4999,Données!$P$2:$P$11,Données!$Q$2:$Q$11,""))</f>
        <v/>
      </c>
    </row>
    <row r="5000" spans="1:10" ht="24.75" customHeight="1" x14ac:dyDescent="0.25">
      <c r="A5000" s="100"/>
      <c r="B5000" s="100"/>
      <c r="C5000" s="100"/>
      <c r="D5000" s="105" t="str">
        <f>IF(OR(Historique!$B5000="",Historique!$C5000=""),"",IF(IFERROR(COUNTIF(INDEX(Données!$E$2:$Z$100,0,MATCH(Historique!$B5000,Données!$E$1:$Z$1,0)),Historique!$C5000),0)&gt;0,"OK","⚠ ERREUR"))</f>
        <v/>
      </c>
      <c r="F5000" s="148" t="b">
        <v>0</v>
      </c>
      <c r="J5000" s="2" t="str">
        <f>IF(B5000="","",_xlfn.XLOOKUP(B5000,Données!$P$2:$P$11,Données!$Q$2:$Q$11,""))</f>
        <v/>
      </c>
    </row>
    <row r="5001" spans="1:10" ht="24.75" customHeight="1" x14ac:dyDescent="0.25">
      <c r="A5001" s="100"/>
      <c r="B5001" s="100"/>
      <c r="C5001" s="100"/>
      <c r="D5001" s="105" t="str">
        <f>IF(OR(Historique!$B5001="",Historique!$C5001=""),"",IF(IFERROR(COUNTIF(INDEX(Données!$E$2:$Z$100,0,MATCH(Historique!$B5001,Données!$E$1:$Z$1,0)),Historique!$C5001),0)&gt;0,"OK","⚠ ERREUR"))</f>
        <v/>
      </c>
      <c r="F5001" s="148" t="b">
        <v>0</v>
      </c>
      <c r="J5001" s="2" t="str">
        <f>IF(B5001="","",_xlfn.XLOOKUP(B5001,Données!$P$2:$P$11,Données!$Q$2:$Q$11,""))</f>
        <v/>
      </c>
    </row>
    <row r="5002" spans="1:10" ht="24.75" customHeight="1" x14ac:dyDescent="0.25">
      <c r="A5002" s="100"/>
      <c r="B5002" s="100"/>
      <c r="C5002" s="100"/>
      <c r="D5002" s="105" t="str">
        <f>IF(OR(Historique!$B5002="",Historique!$C5002=""),"",IF(IFERROR(COUNTIF(INDEX(Données!$E$2:$Z$100,0,MATCH(Historique!$B5002,Données!$E$1:$Z$1,0)),Historique!$C5002),0)&gt;0,"OK","⚠ ERREUR"))</f>
        <v/>
      </c>
      <c r="F5002" s="148" t="b">
        <v>0</v>
      </c>
      <c r="J5002" s="2" t="str">
        <f>IF(B5002="","",_xlfn.XLOOKUP(B5002,Données!$P$2:$P$11,Données!$Q$2:$Q$11,""))</f>
        <v/>
      </c>
    </row>
    <row r="5003" spans="1:10" ht="24.75" customHeight="1" x14ac:dyDescent="0.25">
      <c r="A5003" s="100"/>
      <c r="B5003" s="100"/>
      <c r="C5003" s="100"/>
      <c r="D5003" s="105" t="str">
        <f>IF(OR(Historique!$B5003="",Historique!$C5003=""),"",IF(IFERROR(COUNTIF(INDEX(Données!$E$2:$Z$100,0,MATCH(Historique!$B5003,Données!$E$1:$Z$1,0)),Historique!$C5003),0)&gt;0,"OK","⚠ ERREUR"))</f>
        <v/>
      </c>
      <c r="F5003" s="148" t="b">
        <v>0</v>
      </c>
      <c r="J5003" s="2" t="str">
        <f>IF(B5003="","",_xlfn.XLOOKUP(B5003,Données!$P$2:$P$11,Données!$Q$2:$Q$11,""))</f>
        <v/>
      </c>
    </row>
    <row r="5004" spans="1:10" ht="24.75" customHeight="1" x14ac:dyDescent="0.25">
      <c r="A5004" s="100"/>
      <c r="B5004" s="100"/>
      <c r="C5004" s="100"/>
      <c r="D5004" s="105" t="str">
        <f>IF(OR(Historique!$B5004="",Historique!$C5004=""),"",IF(IFERROR(COUNTIF(INDEX(Données!$E$2:$Z$100,0,MATCH(Historique!$B5004,Données!$E$1:$Z$1,0)),Historique!$C5004),0)&gt;0,"OK","⚠ ERREUR"))</f>
        <v/>
      </c>
      <c r="F5004" s="148" t="b">
        <v>0</v>
      </c>
      <c r="J5004" s="2" t="str">
        <f>IF(B5004="","",_xlfn.XLOOKUP(B5004,Données!$P$2:$P$11,Données!$Q$2:$Q$11,""))</f>
        <v/>
      </c>
    </row>
    <row r="5005" spans="1:10" ht="24.75" customHeight="1" x14ac:dyDescent="0.25">
      <c r="A5005" s="100"/>
      <c r="B5005" s="100"/>
      <c r="C5005" s="100"/>
      <c r="D5005" s="105" t="str">
        <f>IF(OR(Historique!$B5005="",Historique!$C5005=""),"",IF(IFERROR(COUNTIF(INDEX(Données!$E$2:$Z$100,0,MATCH(Historique!$B5005,Données!$E$1:$Z$1,0)),Historique!$C5005),0)&gt;0,"OK","⚠ ERREUR"))</f>
        <v/>
      </c>
      <c r="F5005" s="148" t="b">
        <v>0</v>
      </c>
      <c r="J5005" s="2" t="str">
        <f>IF(B5005="","",_xlfn.XLOOKUP(B5005,Données!$P$2:$P$11,Données!$Q$2:$Q$11,""))</f>
        <v/>
      </c>
    </row>
    <row r="5006" spans="1:10" ht="24.75" customHeight="1" x14ac:dyDescent="0.25">
      <c r="A5006" s="100"/>
      <c r="B5006" s="100"/>
      <c r="C5006" s="100"/>
      <c r="D5006" s="105" t="str">
        <f>IF(OR(Historique!$B5006="",Historique!$C5006=""),"",IF(IFERROR(COUNTIF(INDEX(Données!$E$2:$Z$100,0,MATCH(Historique!$B5006,Données!$E$1:$Z$1,0)),Historique!$C5006),0)&gt;0,"OK","⚠ ERREUR"))</f>
        <v/>
      </c>
      <c r="F5006" s="148" t="b">
        <v>0</v>
      </c>
      <c r="J5006" s="2" t="str">
        <f>IF(B5006="","",_xlfn.XLOOKUP(B5006,Données!$P$2:$P$11,Données!$Q$2:$Q$11,""))</f>
        <v/>
      </c>
    </row>
    <row r="5007" spans="1:10" ht="24.75" customHeight="1" x14ac:dyDescent="0.25">
      <c r="A5007" s="100"/>
      <c r="B5007" s="100"/>
      <c r="C5007" s="100"/>
      <c r="D5007" s="105" t="str">
        <f>IF(OR(Historique!$B5007="",Historique!$C5007=""),"",IF(IFERROR(COUNTIF(INDEX(Données!$E$2:$Z$100,0,MATCH(Historique!$B5007,Données!$E$1:$Z$1,0)),Historique!$C5007),0)&gt;0,"OK","⚠ ERREUR"))</f>
        <v/>
      </c>
      <c r="F5007" s="148" t="b">
        <v>0</v>
      </c>
    </row>
    <row r="5008" spans="1:10" ht="24.75" customHeight="1" x14ac:dyDescent="0.25">
      <c r="A5008" s="100"/>
      <c r="B5008" s="100"/>
      <c r="C5008" s="100"/>
      <c r="F5008" s="147"/>
    </row>
    <row r="5009" spans="1:6" ht="24.75" customHeight="1" x14ac:dyDescent="0.25">
      <c r="A5009" s="100"/>
      <c r="B5009" s="100"/>
      <c r="C5009" s="100"/>
      <c r="F5009" s="147"/>
    </row>
    <row r="5010" spans="1:6" ht="24.75" customHeight="1" x14ac:dyDescent="0.25">
      <c r="A5010" s="100"/>
      <c r="B5010" s="100"/>
      <c r="C5010" s="100"/>
      <c r="F5010" s="147"/>
    </row>
    <row r="5011" spans="1:6" ht="24.75" customHeight="1" x14ac:dyDescent="0.25">
      <c r="A5011" s="100"/>
      <c r="B5011" s="100"/>
      <c r="C5011" s="100"/>
      <c r="F5011" s="147"/>
    </row>
    <row r="5012" spans="1:6" ht="24.75" customHeight="1" x14ac:dyDescent="0.25">
      <c r="A5012" s="100"/>
      <c r="B5012" s="100"/>
      <c r="C5012" s="100"/>
      <c r="F5012" s="147"/>
    </row>
    <row r="5013" spans="1:6" ht="24.75" customHeight="1" x14ac:dyDescent="0.25">
      <c r="A5013" s="100"/>
      <c r="B5013" s="100"/>
      <c r="C5013" s="100"/>
      <c r="F5013" s="147"/>
    </row>
    <row r="5014" spans="1:6" ht="24.75" customHeight="1" x14ac:dyDescent="0.25">
      <c r="A5014" s="100"/>
      <c r="B5014" s="100"/>
      <c r="C5014" s="100"/>
      <c r="F5014" s="147"/>
    </row>
    <row r="5015" spans="1:6" ht="24.75" customHeight="1" x14ac:dyDescent="0.25">
      <c r="A5015" s="100"/>
      <c r="B5015" s="100"/>
      <c r="C5015" s="100"/>
      <c r="F5015" s="147"/>
    </row>
    <row r="5016" spans="1:6" ht="24.75" customHeight="1" x14ac:dyDescent="0.25">
      <c r="A5016" s="100"/>
      <c r="B5016" s="100"/>
      <c r="C5016" s="100"/>
      <c r="F5016" s="147"/>
    </row>
    <row r="5017" spans="1:6" ht="24.75" customHeight="1" x14ac:dyDescent="0.25">
      <c r="A5017" s="100"/>
      <c r="B5017" s="100"/>
      <c r="C5017" s="100"/>
      <c r="F5017" s="147"/>
    </row>
    <row r="5018" spans="1:6" ht="24.75" customHeight="1" x14ac:dyDescent="0.25">
      <c r="A5018" s="100"/>
      <c r="B5018" s="100"/>
      <c r="C5018" s="100"/>
      <c r="F5018" s="147"/>
    </row>
    <row r="5019" spans="1:6" ht="24.75" customHeight="1" x14ac:dyDescent="0.25">
      <c r="A5019" s="100"/>
      <c r="B5019" s="100"/>
      <c r="C5019" s="100"/>
      <c r="F5019" s="147"/>
    </row>
    <row r="5020" spans="1:6" ht="24.75" customHeight="1" x14ac:dyDescent="0.25">
      <c r="A5020" s="100"/>
      <c r="B5020" s="100"/>
      <c r="C5020" s="100"/>
      <c r="F5020" s="147"/>
    </row>
    <row r="5021" spans="1:6" ht="24.75" customHeight="1" x14ac:dyDescent="0.25">
      <c r="A5021" s="100"/>
      <c r="B5021" s="100"/>
      <c r="C5021" s="100"/>
      <c r="F5021" s="147"/>
    </row>
    <row r="5022" spans="1:6" ht="24.75" customHeight="1" x14ac:dyDescent="0.25">
      <c r="A5022" s="100"/>
      <c r="B5022" s="100"/>
      <c r="C5022" s="100"/>
      <c r="F5022" s="147"/>
    </row>
    <row r="5023" spans="1:6" ht="24.75" customHeight="1" x14ac:dyDescent="0.25">
      <c r="A5023" s="100"/>
      <c r="B5023" s="100"/>
      <c r="C5023" s="100"/>
      <c r="F5023" s="147"/>
    </row>
    <row r="5024" spans="1:6" ht="24.75" customHeight="1" x14ac:dyDescent="0.25">
      <c r="A5024" s="100"/>
      <c r="B5024" s="100"/>
      <c r="C5024" s="100"/>
      <c r="F5024" s="147"/>
    </row>
    <row r="5025" spans="1:6" ht="24.75" customHeight="1" x14ac:dyDescent="0.25">
      <c r="A5025" s="100"/>
      <c r="B5025" s="100"/>
      <c r="C5025" s="100"/>
      <c r="F5025" s="147"/>
    </row>
    <row r="5026" spans="1:6" ht="24.75" customHeight="1" x14ac:dyDescent="0.25">
      <c r="A5026" s="100"/>
      <c r="B5026" s="100"/>
      <c r="C5026" s="100"/>
      <c r="F5026" s="147"/>
    </row>
    <row r="5027" spans="1:6" ht="24.75" customHeight="1" x14ac:dyDescent="0.25">
      <c r="A5027" s="100"/>
      <c r="B5027" s="100"/>
      <c r="C5027" s="100"/>
      <c r="F5027" s="147"/>
    </row>
    <row r="5028" spans="1:6" ht="24.75" customHeight="1" x14ac:dyDescent="0.25">
      <c r="A5028" s="100"/>
      <c r="B5028" s="100"/>
      <c r="C5028" s="100"/>
      <c r="F5028" s="147"/>
    </row>
    <row r="5029" spans="1:6" ht="24.75" customHeight="1" x14ac:dyDescent="0.25">
      <c r="A5029" s="100"/>
      <c r="B5029" s="100"/>
      <c r="C5029" s="100"/>
      <c r="F5029" s="147"/>
    </row>
    <row r="5030" spans="1:6" ht="24.75" customHeight="1" x14ac:dyDescent="0.25">
      <c r="A5030" s="100"/>
      <c r="B5030" s="100"/>
      <c r="C5030" s="100"/>
      <c r="F5030" s="147"/>
    </row>
    <row r="5031" spans="1:6" ht="24.75" customHeight="1" x14ac:dyDescent="0.25">
      <c r="A5031" s="100"/>
      <c r="B5031" s="100"/>
      <c r="C5031" s="100"/>
      <c r="F5031" s="147"/>
    </row>
    <row r="5032" spans="1:6" ht="24.75" customHeight="1" x14ac:dyDescent="0.25">
      <c r="A5032" s="100"/>
      <c r="B5032" s="100"/>
      <c r="C5032" s="100"/>
      <c r="F5032" s="147"/>
    </row>
    <row r="5033" spans="1:6" ht="24.75" customHeight="1" x14ac:dyDescent="0.25">
      <c r="A5033" s="100"/>
      <c r="B5033" s="100"/>
      <c r="C5033" s="100"/>
      <c r="F5033" s="147"/>
    </row>
    <row r="5034" spans="1:6" ht="24.75" customHeight="1" x14ac:dyDescent="0.25">
      <c r="A5034" s="100"/>
      <c r="B5034" s="100"/>
      <c r="C5034" s="100"/>
      <c r="F5034" s="147"/>
    </row>
    <row r="5035" spans="1:6" ht="24.75" customHeight="1" x14ac:dyDescent="0.25">
      <c r="A5035" s="100"/>
      <c r="B5035" s="100"/>
      <c r="C5035" s="100"/>
      <c r="F5035" s="147"/>
    </row>
    <row r="5036" spans="1:6" ht="24.75" customHeight="1" x14ac:dyDescent="0.25">
      <c r="A5036" s="100"/>
      <c r="B5036" s="100"/>
      <c r="C5036" s="100"/>
      <c r="F5036" s="147"/>
    </row>
    <row r="5037" spans="1:6" ht="24.75" customHeight="1" x14ac:dyDescent="0.25">
      <c r="A5037" s="100"/>
      <c r="B5037" s="100"/>
      <c r="C5037" s="100"/>
      <c r="F5037" s="147"/>
    </row>
    <row r="5038" spans="1:6" ht="24.75" customHeight="1" x14ac:dyDescent="0.25">
      <c r="A5038" s="100"/>
      <c r="B5038" s="100"/>
      <c r="C5038" s="100"/>
      <c r="F5038" s="147"/>
    </row>
    <row r="5039" spans="1:6" ht="24.75" customHeight="1" x14ac:dyDescent="0.25">
      <c r="A5039" s="100"/>
      <c r="B5039" s="100"/>
      <c r="C5039" s="100"/>
      <c r="F5039" s="147"/>
    </row>
    <row r="5040" spans="1:6" ht="24.75" customHeight="1" x14ac:dyDescent="0.25">
      <c r="A5040" s="100"/>
      <c r="B5040" s="100"/>
      <c r="C5040" s="100"/>
      <c r="F5040" s="147"/>
    </row>
    <row r="5041" spans="1:6" ht="24.75" customHeight="1" x14ac:dyDescent="0.25">
      <c r="A5041" s="100"/>
      <c r="B5041" s="100"/>
      <c r="C5041" s="100"/>
      <c r="F5041" s="147"/>
    </row>
    <row r="5042" spans="1:6" ht="24.75" customHeight="1" x14ac:dyDescent="0.25">
      <c r="A5042" s="100"/>
      <c r="B5042" s="100"/>
      <c r="C5042" s="100"/>
      <c r="F5042" s="147"/>
    </row>
    <row r="5043" spans="1:6" ht="24.75" customHeight="1" x14ac:dyDescent="0.25">
      <c r="A5043" s="100"/>
      <c r="B5043" s="100"/>
      <c r="C5043" s="100"/>
      <c r="F5043" s="147"/>
    </row>
    <row r="5044" spans="1:6" ht="24.75" customHeight="1" x14ac:dyDescent="0.25">
      <c r="A5044" s="100"/>
      <c r="B5044" s="100"/>
      <c r="C5044" s="100"/>
      <c r="F5044" s="147"/>
    </row>
    <row r="5045" spans="1:6" ht="24.75" customHeight="1" x14ac:dyDescent="0.25">
      <c r="A5045" s="100"/>
      <c r="B5045" s="100"/>
      <c r="C5045" s="100"/>
      <c r="F5045" s="147"/>
    </row>
    <row r="5046" spans="1:6" ht="24.75" customHeight="1" x14ac:dyDescent="0.25">
      <c r="A5046" s="100"/>
      <c r="B5046" s="100"/>
      <c r="C5046" s="100"/>
      <c r="F5046" s="147"/>
    </row>
    <row r="5047" spans="1:6" ht="24.75" customHeight="1" x14ac:dyDescent="0.25">
      <c r="A5047" s="100"/>
      <c r="B5047" s="100"/>
      <c r="C5047" s="100"/>
      <c r="F5047" s="147"/>
    </row>
    <row r="5048" spans="1:6" ht="24.75" customHeight="1" x14ac:dyDescent="0.25">
      <c r="A5048" s="100"/>
      <c r="B5048" s="100"/>
      <c r="C5048" s="100"/>
      <c r="F5048" s="147"/>
    </row>
    <row r="5049" spans="1:6" ht="24.75" customHeight="1" x14ac:dyDescent="0.25">
      <c r="A5049" s="100"/>
      <c r="B5049" s="100"/>
      <c r="C5049" s="100"/>
      <c r="F5049" s="147"/>
    </row>
    <row r="5050" spans="1:6" ht="24.75" customHeight="1" x14ac:dyDescent="0.25">
      <c r="A5050" s="100"/>
      <c r="B5050" s="100"/>
      <c r="C5050" s="100"/>
      <c r="F5050" s="147"/>
    </row>
    <row r="5051" spans="1:6" ht="24.75" customHeight="1" x14ac:dyDescent="0.25">
      <c r="A5051" s="100"/>
      <c r="B5051" s="100"/>
      <c r="C5051" s="100"/>
      <c r="F5051" s="147"/>
    </row>
    <row r="5052" spans="1:6" ht="24.75" customHeight="1" x14ac:dyDescent="0.25">
      <c r="A5052" s="100"/>
      <c r="B5052" s="100"/>
      <c r="C5052" s="100"/>
      <c r="F5052" s="147"/>
    </row>
    <row r="5053" spans="1:6" ht="24.75" customHeight="1" x14ac:dyDescent="0.25">
      <c r="A5053" s="100"/>
      <c r="B5053" s="100"/>
      <c r="C5053" s="100"/>
      <c r="F5053" s="147"/>
    </row>
    <row r="5054" spans="1:6" ht="24.75" customHeight="1" x14ac:dyDescent="0.25">
      <c r="A5054" s="100"/>
      <c r="B5054" s="100"/>
      <c r="C5054" s="100"/>
      <c r="F5054" s="147"/>
    </row>
    <row r="5055" spans="1:6" ht="24.75" customHeight="1" x14ac:dyDescent="0.25">
      <c r="A5055" s="100"/>
      <c r="B5055" s="100"/>
      <c r="C5055" s="100"/>
      <c r="F5055" s="147"/>
    </row>
    <row r="5056" spans="1:6" ht="24.75" customHeight="1" x14ac:dyDescent="0.25">
      <c r="A5056" s="100"/>
      <c r="B5056" s="100"/>
      <c r="C5056" s="100"/>
      <c r="F5056" s="147"/>
    </row>
    <row r="5057" spans="1:6" ht="24.75" customHeight="1" x14ac:dyDescent="0.25">
      <c r="A5057" s="100"/>
      <c r="B5057" s="100"/>
      <c r="C5057" s="100"/>
      <c r="F5057" s="147"/>
    </row>
    <row r="5058" spans="1:6" ht="24.75" customHeight="1" x14ac:dyDescent="0.25">
      <c r="A5058" s="100"/>
      <c r="B5058" s="100"/>
      <c r="C5058" s="100"/>
      <c r="F5058" s="147"/>
    </row>
    <row r="5059" spans="1:6" ht="24.75" customHeight="1" x14ac:dyDescent="0.25">
      <c r="A5059" s="100"/>
      <c r="B5059" s="100"/>
      <c r="C5059" s="100"/>
      <c r="F5059" s="147"/>
    </row>
    <row r="5060" spans="1:6" ht="24.75" customHeight="1" x14ac:dyDescent="0.25">
      <c r="A5060" s="100"/>
      <c r="B5060" s="100"/>
      <c r="C5060" s="100"/>
      <c r="F5060" s="147"/>
    </row>
    <row r="5061" spans="1:6" ht="24.75" customHeight="1" x14ac:dyDescent="0.25">
      <c r="A5061" s="100"/>
      <c r="B5061" s="100"/>
      <c r="C5061" s="100"/>
      <c r="F5061" s="147"/>
    </row>
    <row r="5062" spans="1:6" ht="24.75" customHeight="1" x14ac:dyDescent="0.25">
      <c r="A5062" s="100"/>
      <c r="B5062" s="100"/>
      <c r="C5062" s="100"/>
      <c r="F5062" s="147"/>
    </row>
    <row r="5063" spans="1:6" ht="24.75" customHeight="1" x14ac:dyDescent="0.25">
      <c r="A5063" s="100"/>
      <c r="B5063" s="100"/>
      <c r="C5063" s="100"/>
      <c r="F5063" s="147"/>
    </row>
    <row r="5064" spans="1:6" ht="24.75" customHeight="1" x14ac:dyDescent="0.25">
      <c r="A5064" s="100"/>
      <c r="B5064" s="100"/>
      <c r="C5064" s="100"/>
      <c r="F5064" s="147"/>
    </row>
    <row r="5065" spans="1:6" ht="24.75" customHeight="1" x14ac:dyDescent="0.25">
      <c r="A5065" s="100"/>
      <c r="B5065" s="100"/>
      <c r="C5065" s="100"/>
      <c r="F5065" s="147"/>
    </row>
    <row r="5066" spans="1:6" ht="24.75" customHeight="1" x14ac:dyDescent="0.25">
      <c r="A5066" s="100"/>
      <c r="B5066" s="100"/>
      <c r="C5066" s="100"/>
      <c r="F5066" s="147"/>
    </row>
    <row r="5067" spans="1:6" ht="24.75" customHeight="1" x14ac:dyDescent="0.25">
      <c r="A5067" s="100"/>
      <c r="B5067" s="100"/>
      <c r="C5067" s="100"/>
      <c r="F5067" s="147"/>
    </row>
    <row r="5068" spans="1:6" ht="24.75" customHeight="1" x14ac:dyDescent="0.25">
      <c r="A5068" s="100"/>
      <c r="B5068" s="100"/>
      <c r="C5068" s="100"/>
      <c r="F5068" s="147"/>
    </row>
    <row r="5069" spans="1:6" ht="24.75" customHeight="1" x14ac:dyDescent="0.25">
      <c r="A5069" s="100"/>
      <c r="B5069" s="100"/>
      <c r="C5069" s="100"/>
      <c r="F5069" s="147"/>
    </row>
    <row r="5070" spans="1:6" ht="24.75" customHeight="1" x14ac:dyDescent="0.25">
      <c r="A5070" s="100"/>
      <c r="B5070" s="100"/>
      <c r="C5070" s="100"/>
      <c r="F5070" s="147"/>
    </row>
    <row r="5071" spans="1:6" ht="24.75" customHeight="1" x14ac:dyDescent="0.25">
      <c r="A5071" s="100"/>
      <c r="B5071" s="100"/>
      <c r="C5071" s="100"/>
      <c r="F5071" s="147"/>
    </row>
    <row r="5072" spans="1:6" ht="24.75" customHeight="1" x14ac:dyDescent="0.25">
      <c r="A5072" s="100"/>
      <c r="B5072" s="100"/>
      <c r="C5072" s="100"/>
      <c r="F5072" s="147"/>
    </row>
    <row r="5073" spans="1:6" ht="24.75" customHeight="1" x14ac:dyDescent="0.25">
      <c r="A5073" s="100"/>
      <c r="B5073" s="100"/>
      <c r="C5073" s="100"/>
      <c r="F5073" s="147"/>
    </row>
    <row r="5074" spans="1:6" ht="24.75" customHeight="1" x14ac:dyDescent="0.25">
      <c r="A5074" s="100"/>
      <c r="B5074" s="100"/>
      <c r="C5074" s="100"/>
      <c r="F5074" s="147"/>
    </row>
    <row r="5075" spans="1:6" ht="24.75" customHeight="1" x14ac:dyDescent="0.25">
      <c r="A5075" s="100"/>
      <c r="B5075" s="100"/>
      <c r="C5075" s="100"/>
      <c r="F5075" s="147"/>
    </row>
    <row r="5076" spans="1:6" ht="24.75" customHeight="1" x14ac:dyDescent="0.25">
      <c r="A5076" s="100"/>
      <c r="B5076" s="100"/>
      <c r="C5076" s="100"/>
      <c r="F5076" s="147"/>
    </row>
    <row r="5077" spans="1:6" ht="24.75" customHeight="1" x14ac:dyDescent="0.25">
      <c r="A5077" s="100"/>
      <c r="B5077" s="100"/>
      <c r="C5077" s="100"/>
      <c r="F5077" s="147"/>
    </row>
    <row r="5078" spans="1:6" ht="24.75" customHeight="1" x14ac:dyDescent="0.25">
      <c r="A5078" s="100"/>
      <c r="B5078" s="100"/>
      <c r="C5078" s="100"/>
      <c r="F5078" s="147"/>
    </row>
    <row r="5079" spans="1:6" ht="24.75" customHeight="1" x14ac:dyDescent="0.25">
      <c r="A5079" s="100"/>
      <c r="B5079" s="100"/>
      <c r="C5079" s="100"/>
      <c r="F5079" s="147"/>
    </row>
    <row r="5080" spans="1:6" ht="24.75" customHeight="1" x14ac:dyDescent="0.25">
      <c r="A5080" s="100"/>
      <c r="B5080" s="100"/>
      <c r="C5080" s="100"/>
      <c r="F5080" s="147"/>
    </row>
    <row r="5081" spans="1:6" ht="24.75" customHeight="1" x14ac:dyDescent="0.25">
      <c r="A5081" s="100"/>
      <c r="B5081" s="100"/>
      <c r="C5081" s="100"/>
      <c r="F5081" s="147"/>
    </row>
    <row r="5082" spans="1:6" ht="24.75" customHeight="1" x14ac:dyDescent="0.25">
      <c r="A5082" s="100"/>
      <c r="B5082" s="100"/>
      <c r="C5082" s="100"/>
      <c r="F5082" s="147"/>
    </row>
    <row r="5083" spans="1:6" ht="24.75" customHeight="1" x14ac:dyDescent="0.25">
      <c r="A5083" s="100"/>
      <c r="B5083" s="100"/>
      <c r="C5083" s="100"/>
      <c r="F5083" s="147"/>
    </row>
    <row r="5084" spans="1:6" ht="24.75" customHeight="1" x14ac:dyDescent="0.25">
      <c r="A5084" s="100"/>
      <c r="B5084" s="100"/>
      <c r="C5084" s="100"/>
      <c r="F5084" s="147"/>
    </row>
    <row r="5085" spans="1:6" ht="24.75" customHeight="1" x14ac:dyDescent="0.25">
      <c r="A5085" s="100"/>
      <c r="B5085" s="100"/>
      <c r="C5085" s="100"/>
      <c r="F5085" s="147"/>
    </row>
    <row r="5086" spans="1:6" ht="24.75" customHeight="1" x14ac:dyDescent="0.25">
      <c r="A5086" s="100"/>
      <c r="B5086" s="100"/>
      <c r="C5086" s="100"/>
      <c r="F5086" s="147"/>
    </row>
    <row r="5087" spans="1:6" ht="24.75" customHeight="1" x14ac:dyDescent="0.25">
      <c r="A5087" s="100"/>
      <c r="B5087" s="100"/>
      <c r="C5087" s="100"/>
      <c r="F5087" s="147"/>
    </row>
    <row r="5088" spans="1:6" ht="24.75" customHeight="1" x14ac:dyDescent="0.25">
      <c r="A5088" s="100"/>
      <c r="B5088" s="100"/>
      <c r="C5088" s="100"/>
      <c r="F5088" s="147"/>
    </row>
    <row r="5089" spans="1:6" ht="24.75" customHeight="1" x14ac:dyDescent="0.25">
      <c r="A5089" s="100"/>
      <c r="B5089" s="100"/>
      <c r="C5089" s="100"/>
      <c r="F5089" s="147"/>
    </row>
    <row r="5090" spans="1:6" ht="24.75" customHeight="1" x14ac:dyDescent="0.25">
      <c r="A5090" s="100"/>
      <c r="B5090" s="100"/>
      <c r="C5090" s="100"/>
      <c r="F5090" s="147"/>
    </row>
    <row r="5091" spans="1:6" ht="24.75" customHeight="1" x14ac:dyDescent="0.25">
      <c r="A5091" s="100"/>
      <c r="B5091" s="100"/>
      <c r="C5091" s="100"/>
      <c r="F5091" s="147"/>
    </row>
    <row r="5092" spans="1:6" ht="24.75" customHeight="1" x14ac:dyDescent="0.25">
      <c r="A5092" s="100"/>
      <c r="B5092" s="100"/>
      <c r="C5092" s="100"/>
      <c r="F5092" s="147"/>
    </row>
    <row r="5093" spans="1:6" ht="24.75" customHeight="1" x14ac:dyDescent="0.25">
      <c r="A5093" s="100"/>
      <c r="B5093" s="100"/>
      <c r="C5093" s="100"/>
      <c r="F5093" s="147"/>
    </row>
    <row r="5094" spans="1:6" ht="24.75" customHeight="1" x14ac:dyDescent="0.25">
      <c r="A5094" s="100"/>
      <c r="B5094" s="100"/>
      <c r="C5094" s="100"/>
      <c r="F5094" s="147"/>
    </row>
    <row r="5095" spans="1:6" ht="24.75" customHeight="1" x14ac:dyDescent="0.25">
      <c r="A5095" s="100"/>
      <c r="B5095" s="100"/>
      <c r="C5095" s="100"/>
      <c r="F5095" s="147"/>
    </row>
    <row r="5096" spans="1:6" ht="24.75" customHeight="1" x14ac:dyDescent="0.25">
      <c r="A5096" s="100"/>
      <c r="B5096" s="100"/>
      <c r="C5096" s="100"/>
      <c r="F5096" s="147"/>
    </row>
    <row r="5097" spans="1:6" ht="24.75" customHeight="1" x14ac:dyDescent="0.25">
      <c r="A5097" s="100"/>
      <c r="B5097" s="100"/>
      <c r="C5097" s="100"/>
      <c r="F5097" s="147"/>
    </row>
    <row r="5098" spans="1:6" ht="24.75" customHeight="1" x14ac:dyDescent="0.25">
      <c r="A5098" s="100"/>
      <c r="B5098" s="100"/>
      <c r="C5098" s="100"/>
      <c r="F5098" s="147"/>
    </row>
    <row r="5099" spans="1:6" ht="24.75" customHeight="1" x14ac:dyDescent="0.25">
      <c r="A5099" s="100"/>
      <c r="B5099" s="100"/>
      <c r="C5099" s="100"/>
      <c r="F5099" s="147"/>
    </row>
    <row r="5100" spans="1:6" ht="24.75" customHeight="1" x14ac:dyDescent="0.25">
      <c r="A5100" s="100"/>
      <c r="B5100" s="100"/>
      <c r="C5100" s="100"/>
      <c r="F5100" s="147"/>
    </row>
    <row r="5101" spans="1:6" ht="24.75" customHeight="1" x14ac:dyDescent="0.25">
      <c r="A5101" s="100"/>
      <c r="B5101" s="100"/>
      <c r="C5101" s="100"/>
      <c r="F5101" s="147"/>
    </row>
    <row r="5102" spans="1:6" ht="24.75" customHeight="1" x14ac:dyDescent="0.25">
      <c r="A5102" s="100"/>
      <c r="B5102" s="100"/>
      <c r="C5102" s="100"/>
      <c r="F5102" s="147"/>
    </row>
    <row r="5103" spans="1:6" ht="24.75" customHeight="1" x14ac:dyDescent="0.25">
      <c r="A5103" s="100"/>
      <c r="B5103" s="100"/>
      <c r="C5103" s="100"/>
      <c r="F5103" s="147"/>
    </row>
    <row r="5104" spans="1:6" ht="24.75" customHeight="1" x14ac:dyDescent="0.25">
      <c r="A5104" s="100"/>
      <c r="B5104" s="100"/>
      <c r="C5104" s="100"/>
      <c r="F5104" s="147"/>
    </row>
    <row r="5105" spans="1:6" ht="24.75" customHeight="1" x14ac:dyDescent="0.25">
      <c r="A5105" s="100"/>
      <c r="B5105" s="100"/>
      <c r="C5105" s="100"/>
      <c r="F5105" s="147"/>
    </row>
    <row r="5106" spans="1:6" ht="24.75" customHeight="1" x14ac:dyDescent="0.25">
      <c r="A5106" s="100"/>
      <c r="B5106" s="100"/>
      <c r="C5106" s="100"/>
      <c r="F5106" s="147"/>
    </row>
    <row r="5107" spans="1:6" ht="24.75" customHeight="1" x14ac:dyDescent="0.25">
      <c r="A5107" s="100"/>
      <c r="B5107" s="100"/>
      <c r="C5107" s="100"/>
      <c r="F5107" s="147"/>
    </row>
    <row r="5108" spans="1:6" ht="24.75" customHeight="1" x14ac:dyDescent="0.25">
      <c r="A5108" s="100"/>
      <c r="B5108" s="100"/>
      <c r="C5108" s="100"/>
      <c r="F5108" s="147"/>
    </row>
    <row r="5109" spans="1:6" ht="24.75" customHeight="1" x14ac:dyDescent="0.25">
      <c r="A5109" s="100"/>
      <c r="B5109" s="100"/>
      <c r="C5109" s="100"/>
      <c r="F5109" s="147"/>
    </row>
    <row r="5110" spans="1:6" ht="24.75" customHeight="1" x14ac:dyDescent="0.25">
      <c r="A5110" s="100"/>
      <c r="B5110" s="100"/>
      <c r="C5110" s="100"/>
      <c r="F5110" s="147"/>
    </row>
    <row r="5111" spans="1:6" ht="24.75" customHeight="1" x14ac:dyDescent="0.25">
      <c r="A5111" s="100"/>
      <c r="B5111" s="100"/>
      <c r="C5111" s="100"/>
      <c r="F5111" s="147"/>
    </row>
    <row r="5112" spans="1:6" ht="24.75" customHeight="1" x14ac:dyDescent="0.25">
      <c r="A5112" s="100"/>
      <c r="B5112" s="100"/>
      <c r="C5112" s="100"/>
      <c r="F5112" s="147"/>
    </row>
    <row r="5113" spans="1:6" ht="24.75" customHeight="1" x14ac:dyDescent="0.25">
      <c r="A5113" s="100"/>
      <c r="B5113" s="100"/>
      <c r="C5113" s="100"/>
      <c r="F5113" s="147"/>
    </row>
    <row r="5114" spans="1:6" ht="24.75" customHeight="1" x14ac:dyDescent="0.25">
      <c r="A5114" s="100"/>
      <c r="B5114" s="100"/>
      <c r="C5114" s="100"/>
      <c r="F5114" s="147"/>
    </row>
    <row r="5115" spans="1:6" ht="24.75" customHeight="1" x14ac:dyDescent="0.25">
      <c r="A5115" s="100"/>
      <c r="B5115" s="100"/>
      <c r="C5115" s="100"/>
      <c r="F5115" s="147"/>
    </row>
    <row r="5116" spans="1:6" ht="24.75" customHeight="1" x14ac:dyDescent="0.25">
      <c r="A5116" s="100"/>
      <c r="B5116" s="100"/>
      <c r="C5116" s="100"/>
      <c r="F5116" s="147"/>
    </row>
    <row r="5117" spans="1:6" ht="24.75" customHeight="1" x14ac:dyDescent="0.25">
      <c r="A5117" s="100"/>
      <c r="B5117" s="100"/>
      <c r="C5117" s="100"/>
      <c r="F5117" s="147"/>
    </row>
    <row r="5118" spans="1:6" ht="24.75" customHeight="1" x14ac:dyDescent="0.25">
      <c r="A5118" s="100"/>
      <c r="B5118" s="100"/>
      <c r="C5118" s="100"/>
      <c r="F5118" s="147"/>
    </row>
    <row r="5119" spans="1:6" ht="24.75" customHeight="1" x14ac:dyDescent="0.25">
      <c r="A5119" s="100"/>
      <c r="B5119" s="100"/>
      <c r="C5119" s="100"/>
      <c r="F5119" s="147"/>
    </row>
    <row r="5120" spans="1:6" ht="24.75" customHeight="1" x14ac:dyDescent="0.25">
      <c r="A5120" s="100"/>
      <c r="B5120" s="100"/>
      <c r="C5120" s="100"/>
      <c r="F5120" s="147"/>
    </row>
    <row r="5121" spans="1:6" ht="24.75" customHeight="1" x14ac:dyDescent="0.25">
      <c r="A5121" s="100"/>
      <c r="B5121" s="100"/>
      <c r="C5121" s="100"/>
      <c r="F5121" s="147"/>
    </row>
    <row r="5122" spans="1:6" ht="24.75" customHeight="1" x14ac:dyDescent="0.25">
      <c r="A5122" s="100"/>
      <c r="B5122" s="100"/>
      <c r="C5122" s="100"/>
      <c r="F5122" s="147"/>
    </row>
    <row r="5123" spans="1:6" ht="24.75" customHeight="1" x14ac:dyDescent="0.25">
      <c r="A5123" s="100"/>
      <c r="B5123" s="100"/>
      <c r="C5123" s="100"/>
      <c r="F5123" s="147"/>
    </row>
    <row r="5124" spans="1:6" ht="24.75" customHeight="1" x14ac:dyDescent="0.25">
      <c r="A5124" s="100"/>
      <c r="B5124" s="100"/>
      <c r="C5124" s="100"/>
      <c r="F5124" s="147"/>
    </row>
    <row r="5125" spans="1:6" ht="24.75" customHeight="1" x14ac:dyDescent="0.25">
      <c r="A5125" s="100"/>
      <c r="B5125" s="100"/>
      <c r="C5125" s="100"/>
      <c r="F5125" s="147"/>
    </row>
    <row r="5126" spans="1:6" ht="24.75" customHeight="1" x14ac:dyDescent="0.25">
      <c r="A5126" s="100"/>
      <c r="B5126" s="100"/>
      <c r="C5126" s="100"/>
      <c r="F5126" s="147"/>
    </row>
    <row r="5127" spans="1:6" ht="24.75" customHeight="1" x14ac:dyDescent="0.25">
      <c r="A5127" s="100"/>
      <c r="B5127" s="100"/>
      <c r="C5127" s="100"/>
      <c r="F5127" s="147"/>
    </row>
    <row r="5128" spans="1:6" ht="24.75" customHeight="1" x14ac:dyDescent="0.25">
      <c r="A5128" s="100"/>
      <c r="B5128" s="100"/>
      <c r="C5128" s="100"/>
      <c r="F5128" s="147"/>
    </row>
    <row r="5129" spans="1:6" ht="24.75" customHeight="1" x14ac:dyDescent="0.25">
      <c r="A5129" s="100"/>
      <c r="B5129" s="100"/>
      <c r="C5129" s="100"/>
      <c r="F5129" s="147"/>
    </row>
    <row r="5130" spans="1:6" ht="24.75" customHeight="1" x14ac:dyDescent="0.25">
      <c r="A5130" s="100"/>
      <c r="B5130" s="100"/>
      <c r="C5130" s="100"/>
      <c r="F5130" s="147"/>
    </row>
    <row r="5131" spans="1:6" ht="24.75" customHeight="1" x14ac:dyDescent="0.25">
      <c r="A5131" s="100"/>
      <c r="B5131" s="100"/>
      <c r="C5131" s="100"/>
      <c r="F5131" s="147"/>
    </row>
    <row r="5132" spans="1:6" ht="24.75" customHeight="1" x14ac:dyDescent="0.25">
      <c r="A5132" s="100"/>
      <c r="B5132" s="100"/>
      <c r="C5132" s="100"/>
      <c r="F5132" s="147"/>
    </row>
    <row r="5133" spans="1:6" ht="24.75" customHeight="1" x14ac:dyDescent="0.25">
      <c r="A5133" s="100"/>
      <c r="B5133" s="100"/>
      <c r="C5133" s="100"/>
      <c r="F5133" s="147"/>
    </row>
    <row r="5134" spans="1:6" ht="24.75" customHeight="1" x14ac:dyDescent="0.25">
      <c r="A5134" s="100"/>
      <c r="B5134" s="100"/>
      <c r="C5134" s="100"/>
      <c r="F5134" s="147"/>
    </row>
    <row r="5135" spans="1:6" ht="24.75" customHeight="1" x14ac:dyDescent="0.25">
      <c r="A5135" s="100"/>
      <c r="B5135" s="100"/>
      <c r="C5135" s="100"/>
      <c r="F5135" s="147"/>
    </row>
    <row r="5136" spans="1:6" ht="24.75" customHeight="1" x14ac:dyDescent="0.25">
      <c r="A5136" s="100"/>
      <c r="B5136" s="100"/>
      <c r="C5136" s="100"/>
      <c r="F5136" s="147"/>
    </row>
    <row r="5137" spans="1:6" ht="24.75" customHeight="1" x14ac:dyDescent="0.25">
      <c r="A5137" s="100"/>
      <c r="B5137" s="100"/>
      <c r="C5137" s="100"/>
      <c r="F5137" s="147"/>
    </row>
    <row r="5138" spans="1:6" ht="24.75" customHeight="1" x14ac:dyDescent="0.25">
      <c r="A5138" s="100"/>
      <c r="B5138" s="100"/>
      <c r="C5138" s="100"/>
      <c r="F5138" s="147"/>
    </row>
    <row r="5139" spans="1:6" ht="24.75" customHeight="1" x14ac:dyDescent="0.25">
      <c r="A5139" s="100"/>
      <c r="B5139" s="100"/>
      <c r="C5139" s="100"/>
      <c r="F5139" s="147"/>
    </row>
    <row r="5140" spans="1:6" ht="24.75" customHeight="1" x14ac:dyDescent="0.25">
      <c r="A5140" s="100"/>
      <c r="B5140" s="100"/>
      <c r="C5140" s="100"/>
      <c r="F5140" s="147"/>
    </row>
    <row r="5141" spans="1:6" ht="24.75" customHeight="1" x14ac:dyDescent="0.25">
      <c r="A5141" s="100"/>
      <c r="B5141" s="100"/>
      <c r="C5141" s="100"/>
      <c r="F5141" s="147"/>
    </row>
    <row r="5142" spans="1:6" ht="24.75" customHeight="1" x14ac:dyDescent="0.25">
      <c r="A5142" s="100"/>
      <c r="B5142" s="100"/>
      <c r="C5142" s="100"/>
      <c r="F5142" s="147"/>
    </row>
    <row r="5143" spans="1:6" ht="24.75" customHeight="1" x14ac:dyDescent="0.25">
      <c r="A5143" s="100"/>
      <c r="B5143" s="100"/>
      <c r="C5143" s="100"/>
      <c r="F5143" s="147"/>
    </row>
    <row r="5144" spans="1:6" ht="24.75" customHeight="1" x14ac:dyDescent="0.25">
      <c r="A5144" s="100"/>
      <c r="B5144" s="100"/>
      <c r="C5144" s="100"/>
      <c r="F5144" s="147"/>
    </row>
    <row r="5145" spans="1:6" ht="24.75" customHeight="1" x14ac:dyDescent="0.25">
      <c r="A5145" s="100"/>
      <c r="B5145" s="100"/>
      <c r="C5145" s="100"/>
      <c r="F5145" s="147"/>
    </row>
    <row r="5146" spans="1:6" ht="24.75" customHeight="1" x14ac:dyDescent="0.25">
      <c r="A5146" s="100"/>
      <c r="B5146" s="100"/>
      <c r="C5146" s="100"/>
      <c r="F5146" s="147"/>
    </row>
    <row r="5147" spans="1:6" ht="24.75" customHeight="1" x14ac:dyDescent="0.25">
      <c r="A5147" s="100"/>
      <c r="B5147" s="100"/>
      <c r="C5147" s="100"/>
      <c r="F5147" s="147"/>
    </row>
    <row r="5148" spans="1:6" ht="24.75" customHeight="1" x14ac:dyDescent="0.25">
      <c r="A5148" s="100"/>
      <c r="B5148" s="100"/>
      <c r="C5148" s="100"/>
      <c r="F5148" s="147"/>
    </row>
    <row r="5149" spans="1:6" ht="24.75" customHeight="1" x14ac:dyDescent="0.25">
      <c r="A5149" s="100"/>
      <c r="B5149" s="100"/>
      <c r="C5149" s="100"/>
      <c r="F5149" s="147"/>
    </row>
    <row r="5150" spans="1:6" ht="24.75" customHeight="1" x14ac:dyDescent="0.25">
      <c r="A5150" s="100"/>
      <c r="B5150" s="100"/>
      <c r="C5150" s="100"/>
      <c r="F5150" s="147"/>
    </row>
    <row r="5151" spans="1:6" ht="24.75" customHeight="1" x14ac:dyDescent="0.25">
      <c r="A5151" s="100"/>
      <c r="B5151" s="100"/>
      <c r="C5151" s="100"/>
      <c r="F5151" s="147"/>
    </row>
    <row r="5152" spans="1:6" ht="24.75" customHeight="1" x14ac:dyDescent="0.25">
      <c r="A5152" s="100"/>
      <c r="B5152" s="100"/>
      <c r="C5152" s="100"/>
      <c r="F5152" s="147"/>
    </row>
    <row r="5153" spans="1:6" ht="24.75" customHeight="1" x14ac:dyDescent="0.25">
      <c r="A5153" s="100"/>
      <c r="B5153" s="100"/>
      <c r="C5153" s="100"/>
      <c r="F5153" s="147"/>
    </row>
    <row r="5154" spans="1:6" ht="24.75" customHeight="1" x14ac:dyDescent="0.25">
      <c r="A5154" s="100"/>
      <c r="B5154" s="100"/>
      <c r="C5154" s="100"/>
      <c r="F5154" s="147"/>
    </row>
    <row r="5155" spans="1:6" ht="24.75" customHeight="1" x14ac:dyDescent="0.25">
      <c r="A5155" s="100"/>
      <c r="B5155" s="100"/>
      <c r="C5155" s="100"/>
      <c r="F5155" s="147"/>
    </row>
    <row r="5156" spans="1:6" ht="24.75" customHeight="1" x14ac:dyDescent="0.25">
      <c r="A5156" s="100"/>
      <c r="B5156" s="100"/>
      <c r="C5156" s="100"/>
      <c r="F5156" s="147"/>
    </row>
    <row r="5157" spans="1:6" ht="24.75" customHeight="1" x14ac:dyDescent="0.25">
      <c r="A5157" s="100"/>
      <c r="B5157" s="100"/>
      <c r="C5157" s="100"/>
      <c r="F5157" s="147"/>
    </row>
    <row r="5158" spans="1:6" ht="24.75" customHeight="1" x14ac:dyDescent="0.25">
      <c r="A5158" s="100"/>
      <c r="B5158" s="100"/>
      <c r="C5158" s="100"/>
      <c r="F5158" s="147"/>
    </row>
    <row r="5159" spans="1:6" ht="24.75" customHeight="1" x14ac:dyDescent="0.25">
      <c r="A5159" s="100"/>
      <c r="B5159" s="100"/>
      <c r="C5159" s="100"/>
      <c r="F5159" s="147"/>
    </row>
    <row r="5160" spans="1:6" ht="24.75" customHeight="1" x14ac:dyDescent="0.25">
      <c r="A5160" s="100"/>
      <c r="B5160" s="100"/>
      <c r="C5160" s="100"/>
      <c r="F5160" s="147"/>
    </row>
    <row r="5161" spans="1:6" ht="24.75" customHeight="1" x14ac:dyDescent="0.25">
      <c r="A5161" s="100"/>
      <c r="B5161" s="100"/>
      <c r="C5161" s="100"/>
      <c r="F5161" s="147"/>
    </row>
    <row r="5162" spans="1:6" ht="24.75" customHeight="1" x14ac:dyDescent="0.25">
      <c r="A5162" s="100"/>
      <c r="B5162" s="100"/>
      <c r="C5162" s="100"/>
      <c r="F5162" s="147"/>
    </row>
    <row r="5163" spans="1:6" ht="24.75" customHeight="1" x14ac:dyDescent="0.25">
      <c r="A5163" s="100"/>
      <c r="B5163" s="100"/>
      <c r="C5163" s="100"/>
      <c r="F5163" s="147"/>
    </row>
    <row r="5164" spans="1:6" ht="24.75" customHeight="1" x14ac:dyDescent="0.25">
      <c r="A5164" s="100"/>
      <c r="B5164" s="100"/>
      <c r="C5164" s="100"/>
      <c r="F5164" s="147"/>
    </row>
    <row r="5165" spans="1:6" ht="24.75" customHeight="1" x14ac:dyDescent="0.25">
      <c r="A5165" s="100"/>
      <c r="B5165" s="100"/>
      <c r="C5165" s="100"/>
      <c r="F5165" s="147"/>
    </row>
    <row r="5166" spans="1:6" ht="24.75" customHeight="1" x14ac:dyDescent="0.25">
      <c r="A5166" s="100"/>
      <c r="B5166" s="100"/>
      <c r="C5166" s="100"/>
      <c r="F5166" s="147"/>
    </row>
    <row r="5167" spans="1:6" ht="24.75" customHeight="1" x14ac:dyDescent="0.25">
      <c r="A5167" s="100"/>
      <c r="B5167" s="100"/>
      <c r="C5167" s="100"/>
      <c r="F5167" s="147"/>
    </row>
    <row r="5168" spans="1:6" ht="24.75" customHeight="1" x14ac:dyDescent="0.25">
      <c r="A5168" s="100"/>
      <c r="B5168" s="100"/>
      <c r="C5168" s="100"/>
      <c r="F5168" s="147"/>
    </row>
    <row r="5169" spans="1:6" ht="24.75" customHeight="1" x14ac:dyDescent="0.25">
      <c r="A5169" s="100"/>
      <c r="B5169" s="100"/>
      <c r="C5169" s="100"/>
      <c r="F5169" s="147"/>
    </row>
    <row r="5170" spans="1:6" ht="24.75" customHeight="1" x14ac:dyDescent="0.25">
      <c r="A5170" s="100"/>
      <c r="B5170" s="100"/>
      <c r="C5170" s="100"/>
      <c r="F5170" s="147"/>
    </row>
    <row r="5171" spans="1:6" ht="24.75" customHeight="1" x14ac:dyDescent="0.25">
      <c r="A5171" s="100"/>
      <c r="B5171" s="100"/>
      <c r="C5171" s="100"/>
      <c r="F5171" s="147"/>
    </row>
    <row r="5172" spans="1:6" ht="24.75" customHeight="1" x14ac:dyDescent="0.25">
      <c r="A5172" s="100"/>
      <c r="B5172" s="100"/>
      <c r="C5172" s="100"/>
      <c r="F5172" s="147"/>
    </row>
    <row r="5173" spans="1:6" ht="24.75" customHeight="1" x14ac:dyDescent="0.25">
      <c r="A5173" s="100"/>
      <c r="B5173" s="100"/>
      <c r="C5173" s="100"/>
      <c r="F5173" s="147"/>
    </row>
    <row r="5174" spans="1:6" ht="24.75" customHeight="1" x14ac:dyDescent="0.25">
      <c r="A5174" s="100"/>
      <c r="B5174" s="100"/>
      <c r="C5174" s="100"/>
      <c r="F5174" s="147"/>
    </row>
    <row r="5175" spans="1:6" ht="24.75" customHeight="1" x14ac:dyDescent="0.25">
      <c r="A5175" s="100"/>
      <c r="B5175" s="100"/>
      <c r="C5175" s="100"/>
      <c r="F5175" s="147"/>
    </row>
    <row r="5176" spans="1:6" ht="24.75" customHeight="1" x14ac:dyDescent="0.25">
      <c r="A5176" s="100"/>
      <c r="B5176" s="100"/>
      <c r="C5176" s="100"/>
      <c r="F5176" s="147"/>
    </row>
    <row r="5177" spans="1:6" ht="24.75" customHeight="1" x14ac:dyDescent="0.25">
      <c r="A5177" s="100"/>
      <c r="B5177" s="100"/>
      <c r="C5177" s="100"/>
      <c r="F5177" s="147"/>
    </row>
    <row r="5178" spans="1:6" ht="24.75" customHeight="1" x14ac:dyDescent="0.25">
      <c r="A5178" s="100"/>
      <c r="B5178" s="100"/>
      <c r="C5178" s="100"/>
      <c r="F5178" s="147"/>
    </row>
    <row r="5179" spans="1:6" ht="24.75" customHeight="1" x14ac:dyDescent="0.25">
      <c r="A5179" s="100"/>
      <c r="B5179" s="100"/>
      <c r="C5179" s="100"/>
      <c r="F5179" s="147"/>
    </row>
    <row r="5180" spans="1:6" ht="24.75" customHeight="1" x14ac:dyDescent="0.25">
      <c r="A5180" s="100"/>
      <c r="B5180" s="100"/>
      <c r="C5180" s="100"/>
      <c r="F5180" s="147"/>
    </row>
    <row r="5181" spans="1:6" ht="24.75" customHeight="1" x14ac:dyDescent="0.25">
      <c r="A5181" s="100"/>
      <c r="B5181" s="100"/>
      <c r="C5181" s="100"/>
      <c r="F5181" s="147"/>
    </row>
    <row r="5182" spans="1:6" ht="24.75" customHeight="1" x14ac:dyDescent="0.25">
      <c r="A5182" s="100"/>
      <c r="B5182" s="100"/>
      <c r="C5182" s="100"/>
      <c r="F5182" s="147"/>
    </row>
    <row r="5183" spans="1:6" ht="24.75" customHeight="1" x14ac:dyDescent="0.25">
      <c r="A5183" s="100"/>
      <c r="B5183" s="100"/>
      <c r="C5183" s="100"/>
      <c r="F5183" s="147"/>
    </row>
    <row r="5184" spans="1:6" ht="24.75" customHeight="1" x14ac:dyDescent="0.25">
      <c r="A5184" s="100"/>
      <c r="B5184" s="100"/>
      <c r="C5184" s="100"/>
      <c r="F5184" s="147"/>
    </row>
    <row r="5185" spans="1:6" ht="24.75" customHeight="1" x14ac:dyDescent="0.25">
      <c r="A5185" s="100"/>
      <c r="B5185" s="100"/>
      <c r="C5185" s="100"/>
      <c r="F5185" s="147"/>
    </row>
    <row r="5186" spans="1:6" ht="24.75" customHeight="1" x14ac:dyDescent="0.25">
      <c r="A5186" s="100"/>
      <c r="B5186" s="100"/>
      <c r="C5186" s="100"/>
      <c r="F5186" s="147"/>
    </row>
    <row r="5187" spans="1:6" ht="24.75" customHeight="1" x14ac:dyDescent="0.25">
      <c r="A5187" s="100"/>
      <c r="B5187" s="100"/>
      <c r="C5187" s="100"/>
      <c r="F5187" s="147"/>
    </row>
    <row r="5188" spans="1:6" ht="24.75" customHeight="1" x14ac:dyDescent="0.25">
      <c r="A5188" s="100"/>
      <c r="B5188" s="100"/>
      <c r="C5188" s="100"/>
      <c r="F5188" s="147"/>
    </row>
    <row r="5189" spans="1:6" ht="24.75" customHeight="1" x14ac:dyDescent="0.25">
      <c r="A5189" s="100"/>
      <c r="B5189" s="100"/>
      <c r="C5189" s="100"/>
      <c r="F5189" s="147"/>
    </row>
    <row r="5190" spans="1:6" ht="24.75" customHeight="1" x14ac:dyDescent="0.25">
      <c r="A5190" s="100"/>
      <c r="B5190" s="100"/>
      <c r="C5190" s="100"/>
      <c r="F5190" s="147"/>
    </row>
  </sheetData>
  <sheetProtection algorithmName="SHA-512" hashValue="eW76SUIoUsc0YNjjanWxaa2GBinaN7qDfJEHa/HKoV/yuhIyambuEF5qooMaV72qr++Vp3YcNtrfoLhP44f19g==" saltValue="qiX/KIt8M6LqiK03JnZwgA==" spinCount="100000" sheet="1" objects="1" scenarios="1" selectLockedCells="1"/>
  <mergeCells count="1">
    <mergeCell ref="A1:H4"/>
  </mergeCells>
  <conditionalFormatting sqref="A7:C5007 G7:H5007">
    <cfRule type="expression" dxfId="8" priority="1">
      <formula>LEFT($B7,14)="Dépenses fixes"</formula>
    </cfRule>
    <cfRule type="expression" dxfId="7" priority="2">
      <formula>LEFT($B7,18)="Dépenses variables"</formula>
    </cfRule>
    <cfRule type="expression" dxfId="6" priority="3">
      <formula>$B7="Revenus"</formula>
    </cfRule>
  </conditionalFormatting>
  <conditionalFormatting sqref="D7:D5007">
    <cfRule type="expression" dxfId="5" priority="7">
      <formula>$B7&lt;&gt;""</formula>
    </cfRule>
    <cfRule type="expression" dxfId="4" priority="8">
      <formula>$D7="⚠ ERREUR"</formula>
    </cfRule>
  </conditionalFormatting>
  <conditionalFormatting sqref="E7:E5007">
    <cfRule type="expression" dxfId="3" priority="6">
      <formula>$B7&lt;&gt;""</formula>
    </cfRule>
  </conditionalFormatting>
  <conditionalFormatting sqref="F7:F5007">
    <cfRule type="expression" dxfId="2" priority="5">
      <formula>$B7&lt;&gt;""</formula>
    </cfRule>
  </conditionalFormatting>
  <dataValidations count="3">
    <dataValidation type="list" allowBlank="1" showInputMessage="1" showErrorMessage="1" sqref="A7:A1048576" xr:uid="{A639298A-5B56-4EFA-A28D-0F9F75511EBE}">
      <formula1>MonthList</formula1>
    </dataValidation>
    <dataValidation type="list" allowBlank="1" showInputMessage="1" showErrorMessage="1" sqref="B7:B1048576" xr:uid="{0777E0EB-A4B7-4734-A5DD-41EC69D9D7B8}">
      <formula1>SectionList</formula1>
    </dataValidation>
    <dataValidation type="list" allowBlank="1" showInputMessage="1" showErrorMessage="1" sqref="C7:C1048576" xr:uid="{79035230-5948-49DB-9BF3-99832B7C381A}">
      <formula1>INDIRECT($J7)</formula1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&amp;C_x000D_&amp;1#&amp;"Aptos"&amp;6&amp;K626469 Public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3299-A417-431B-B35E-7794C380DC9D}">
  <sheetPr codeName="Feuil3">
    <pageSetUpPr fitToPage="1"/>
  </sheetPr>
  <dimension ref="A1:N76"/>
  <sheetViews>
    <sheetView showGridLines="0" zoomScale="90" zoomScaleNormal="90" workbookViewId="0">
      <pane ySplit="10" topLeftCell="A11" activePane="bottomLeft" state="frozen"/>
      <selection activeCell="D1" sqref="D1"/>
      <selection pane="bottomLeft" activeCell="B5" sqref="B5"/>
    </sheetView>
  </sheetViews>
  <sheetFormatPr baseColWidth="10" defaultColWidth="18.5703125" defaultRowHeight="16.5" x14ac:dyDescent="0.3"/>
  <cols>
    <col min="1" max="1" width="30.5703125" style="79" customWidth="1"/>
    <col min="2" max="4" width="18.5703125" style="79"/>
    <col min="5" max="5" width="30.5703125" style="79" customWidth="1"/>
    <col min="6" max="7" width="18.5703125" style="79"/>
    <col min="8" max="8" width="30.5703125" style="79" customWidth="1"/>
    <col min="9" max="11" width="18.5703125" style="79"/>
    <col min="12" max="12" width="30.5703125" style="79" customWidth="1"/>
    <col min="13" max="16384" width="18.5703125" style="79"/>
  </cols>
  <sheetData>
    <row r="1" spans="1:13" ht="35.1" customHeight="1" x14ac:dyDescent="0.3">
      <c r="A1" s="129" t="s">
        <v>88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</row>
    <row r="2" spans="1:13" ht="35.1" customHeigh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</row>
    <row r="3" spans="1:13" ht="35.1" customHeight="1" x14ac:dyDescent="0.3">
      <c r="A3" s="130"/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</row>
    <row r="4" spans="1:13" ht="35.1" customHeight="1" thickBot="1" x14ac:dyDescent="0.35">
      <c r="A4" s="130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</row>
    <row r="5" spans="1:13" ht="22.5" customHeight="1" thickBot="1" x14ac:dyDescent="0.35">
      <c r="A5" s="115" t="s">
        <v>89</v>
      </c>
      <c r="B5" s="96" t="s">
        <v>11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</row>
    <row r="6" spans="1:13" x14ac:dyDescent="0.3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</row>
    <row r="7" spans="1:13" x14ac:dyDescent="0.3">
      <c r="A7" s="136" t="s">
        <v>90</v>
      </c>
      <c r="B7" s="137"/>
      <c r="E7" s="138" t="s">
        <v>91</v>
      </c>
      <c r="F7" s="139"/>
      <c r="H7" s="140" t="s">
        <v>92</v>
      </c>
      <c r="I7" s="140"/>
      <c r="L7" s="141" t="s">
        <v>93</v>
      </c>
      <c r="M7" s="141"/>
    </row>
    <row r="8" spans="1:13" ht="26.25" thickBot="1" x14ac:dyDescent="0.35">
      <c r="A8" s="4">
        <f>SUMIFS(
Historique_Montant,
Historique_Mois,$B$5,
Historique_Section,"Revenus",
Historique_Enregistre,TRUE,
Historique_Statut,"OK")</f>
        <v>0</v>
      </c>
      <c r="B8" s="86" t="str" cm="1">
        <f t="array" ref="B8">_xlfn.LET(
_xlpm.actuel,INDEX($B$50:$B$61,MATCH($B$5,$A$50:$A$61,0)),
_xlpm.precedent,IFERROR(INDEX($B$50:$B$61,MATCH($B$5,$A$50:$A$61,0)-1),0),
_xlpm.moisPrec,IFERROR(INDEX({"Jan";"Fév";"Mars";"Avr";"Mai";"Juin";"Juil";"Août";"Sept";"Oct";"Nov";"Déc"},MATCH($B$5,$A$50:$A$61,0)-1),""),
IF(OR(_xlpm.actuel=0,_xlpm.precedent=0),"",TEXT(_xlpm.actuel-_xlpm.precedent,"+0€;-0€;0€")&amp;" / "&amp;_xlpm.moisPrec)
)</f>
        <v/>
      </c>
      <c r="E8" s="5">
        <f>SUMIFS(
Historique_Montant,
Historique_Mois,$B$5,
Historique_Section,"Dépenses fixes - "&amp;$A$14,
Historique_Enregistre,TRUE,
Historique_Statut,"OK")
+SUMIFS(
Historique_Montant,
Historique_Mois,$B$5,
Historique_Section,"Dépenses fixes - "&amp;$A$15,
Historique_Enregistre,TRUE,
Historique_Statut,"OK")
+SUMIFS(
Historique_Montant,
Historique_Mois,$B$5,
Historique_Section,"Dépenses fixes - "&amp;$A$16,
Historique_Enregistre,TRUE,
Historique_Statut,"OK")
+SUMIFS(
Historique_Montant,
Historique_Mois,$B$5,
Historique_Section,"Dépenses fixes - "&amp;$A$17,
Historique_Enregistre,TRUE,
Historique_Statut,"OK")
+SUMIFS(
Historique_Montant,
Historique_Mois,$B$5,
Historique_Section,"Dépenses fixes - "&amp;$A$18,
Historique_Enregistre,TRUE,
Historique_Statut,"OK")</f>
        <v>0</v>
      </c>
      <c r="F8" s="87" t="str" cm="1">
        <f t="array" ref="F8">_xlfn.LET(
_xlpm.actuel,INDEX($C$50:$C$61,MATCH($B$5,$A$50:$A$61,0)),
_xlpm.precedent,IFERROR(INDEX($C$50:$C$61,MATCH($B$5,$A$50:$A$61,0)-1),0),
_xlpm.moisPrec,IFERROR(INDEX({"Jan";"Fév";"Mars";"Avr";"Mai";"Juin";"Juil";"Août";"Sept";"Oct";"Nov";"Déc"},MATCH($B$5,$A$50:$A$61,0)-1),""),
IF(OR(_xlpm.actuel=0,_xlpm.precedent=0),"",TEXT(_xlpm.actuel-_xlpm.precedent,"+0€;-0€;0€")&amp;" / "&amp;_xlpm.moisPrec)
)</f>
        <v/>
      </c>
      <c r="H8" s="6">
        <f>SUMIFS(
Historique_Montant,
Historique_Mois,$B$5,
Historique_Section,"Dépenses variables - "&amp;$H$14,
Historique_Enregistre,TRUE,
Historique_Statut,"OK")
+SUMIFS(
Historique_Montant,
Historique_Mois,$B$5,
Historique_Section,"Dépenses variables - "&amp;$H$15,
Historique_Enregistre,TRUE,
Historique_Statut,"OK")
+SUMIFS(
Historique_Montant,
Historique_Mois,$B$5,
Historique_Section,"Dépenses variables - "&amp;$H$16,
Historique_Enregistre,TRUE,
Historique_Statut,"OK")
+SUMIFS(
Historique_Montant,
Historique_Mois,$B$5,
Historique_Section,"Dépenses variables - "&amp;$H$17,
Historique_Enregistre,TRUE,
Historique_Statut,"OK")</f>
        <v>0</v>
      </c>
      <c r="I8" s="88" t="str" cm="1">
        <f t="array" ref="I8">_xlfn.LET(
_xlpm.actuel,INDEX($D$50:$D$61,MATCH($B$5,$A$50:$A$61,0)),
_xlpm.precedent,IFERROR(INDEX($D$50:$D$61,MATCH($B$5,$A$50:$A$61,0)-1),0),
_xlpm.moisPrec,IFERROR(INDEX({"Jan";"Fév";"Mars";"Avr";"Mai";"Juin";"Juil";"Août";"Sept";"Oct";"Nov";"Déc"},MATCH($B$5,$A$50:$A$61,0)-1),""),
IF(OR(_xlpm.actuel=0,_xlpm.precedent=0),"",TEXT(_xlpm.actuel-_xlpm.precedent,"+0€;-0€;0€")&amp;" / "&amp;_xlpm.moisPrec)
)</f>
        <v/>
      </c>
      <c r="L8" s="142">
        <f>A8-E8-H8</f>
        <v>0</v>
      </c>
      <c r="M8" s="142"/>
    </row>
    <row r="9" spans="1:13" x14ac:dyDescent="0.3">
      <c r="A9" s="89" t="s">
        <v>94</v>
      </c>
      <c r="B9" s="114" cm="1">
        <f t="array" ref="B9">_xlfn.LET(
_xlpm.mois,_xlfn.UNIQUE(Historique_Mois),
_xlpm.salaires,SUMIFS(
Historique_Montant,
Historique_Mois,_xlpm.mois,
Historique_Categorie,Budget_mensuel!$A$8,
Historique_Enregistre,TRUE,
Historique_Statut,"OK"),
AVERAGE(_xlfn._xlws.FILTER(_xlpm.salaires,_xlpm.salaires&gt;0))
)</f>
        <v>1800</v>
      </c>
      <c r="C9" s="83"/>
      <c r="D9" s="83"/>
      <c r="E9" s="89" t="s">
        <v>95</v>
      </c>
      <c r="F9" s="90">
        <f>_xlfn.LET(
_xlpm.salaires,SUMIFS(
Historique_Montant,
Historique_Mois,B5,
Historique_Categorie,Budget_mensuel!$A$8,
Historique_Enregistre,TRUE,
Historique_Statut,"OK"),
IFERROR(B17/_xlpm.salaires,0))</f>
        <v>0</v>
      </c>
      <c r="H9" s="89" t="s">
        <v>96</v>
      </c>
      <c r="I9" s="91">
        <f>IFERROR(H8/A8,0)</f>
        <v>0</v>
      </c>
      <c r="L9" s="89" t="s">
        <v>97</v>
      </c>
      <c r="M9" s="92">
        <f>IFERROR(L8/B9,0)</f>
        <v>0</v>
      </c>
    </row>
    <row r="12" spans="1:13" x14ac:dyDescent="0.3">
      <c r="A12" s="131" t="s">
        <v>91</v>
      </c>
      <c r="B12" s="131"/>
      <c r="E12" s="132" t="s">
        <v>98</v>
      </c>
      <c r="F12" s="132"/>
      <c r="H12" s="133" t="s">
        <v>92</v>
      </c>
      <c r="I12" s="133"/>
      <c r="L12" s="134" t="s">
        <v>99</v>
      </c>
      <c r="M12" s="134"/>
    </row>
    <row r="13" spans="1:13" x14ac:dyDescent="0.3">
      <c r="A13" s="80" t="s">
        <v>79</v>
      </c>
      <c r="B13" s="80" t="s">
        <v>82</v>
      </c>
      <c r="E13" s="81" t="s">
        <v>80</v>
      </c>
      <c r="F13" s="81" t="s">
        <v>82</v>
      </c>
      <c r="H13" s="93" t="s">
        <v>79</v>
      </c>
      <c r="I13" s="93" t="s">
        <v>82</v>
      </c>
      <c r="L13" s="93" t="s">
        <v>80</v>
      </c>
      <c r="M13" s="93" t="s">
        <v>82</v>
      </c>
    </row>
    <row r="14" spans="1:13" x14ac:dyDescent="0.3">
      <c r="A14" s="78" t="str">
        <f>Budget_mensuel!$A$20</f>
        <v>Logement</v>
      </c>
      <c r="B14" s="82">
        <f>SUMIFS(
Historique_Montant,
Historique_Mois,$B$5,
Historique_Section,"Dépenses fixes - "&amp;$A14,
Historique_Enregistre,TRUE,
Historique_Statut,"OK")</f>
        <v>0</v>
      </c>
      <c r="C14" s="83"/>
      <c r="E14" s="78" t="str" cm="1">
        <f t="array" ref="E14:E38">_xlfn.LET(
_xlpm.liste,Budget_mensuel!$A$19:$A$59,
_xlfn._xlws.FILTER(
_xlpm.liste,
(_xlpm.liste&lt;&gt;"")*
(LEFT(_xlpm.liste,6)&lt;&gt;"TOTAL ")*
(LEFT(_xlpm.liste,5)&lt;&gt;"RESTE")*
(_xlpm.liste&lt;&gt;Budget_mensuel!$A$7)*
(_xlpm.liste&lt;&gt;Budget_mensuel!$A$19)*
(_xlpm.liste&lt;&gt;Budget_mensuel!$A$65)*
(_xlpm.liste&lt;&gt;Budget_mensuel!$A$20)*
(_xlpm.liste&lt;&gt;Budget_mensuel!$A$29)*
(_xlpm.liste&lt;&gt;Budget_mensuel!$A$35)*
(_xlpm.liste&lt;&gt;Budget_mensuel!$A$45)*
(_xlpm.liste&lt;&gt;Budget_mensuel!$A$54)*
(_xlpm.liste&lt;&gt;Budget_mensuel!$A$66)*
(_xlpm.liste&lt;&gt;Budget_mensuel!$A$82)*
(_xlpm.liste&lt;&gt;Budget_mensuel!$A$90)
)
)</f>
        <v>Loyer</v>
      </c>
      <c r="F14" s="82">
        <f>IF(E14="","",
_xlfn.LET(
_xlpm.categorie,E14,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14" s="94" t="str">
        <f>Budget_mensuel!$A$66</f>
        <v>Vie quotidienne</v>
      </c>
      <c r="I14" s="82">
        <f>SUMIFS(
Historique_Montant,
Historique_Mois,$B$5,
Historique_Section,"Dépenses variables - "&amp;$H14,
Historique_Enregistre,TRUE,
Historique_Statut,"OK")</f>
        <v>0</v>
      </c>
      <c r="L14" s="83" t="str" cm="1">
        <f t="array" ref="L14:L29">_xlfn.LET(
_xlpm.liste,Budget_mensuel!$A$65:$A$92,
_xlfn._xlws.FILTER(
_xlpm.liste,
(_xlpm.liste&lt;&gt;"")*
(LEFT(_xlpm.liste,6)&lt;&gt;"TOTAL ")*
(LEFT(_xlpm.liste,5)&lt;&gt;"RESTE")*
(_xlpm.liste&lt;&gt;Budget_mensuel!$A$7)*
(_xlpm.liste&lt;&gt;Budget_mensuel!$A$19)*
(_xlpm.liste&lt;&gt;Budget_mensuel!$A$65)*
(_xlpm.liste&lt;&gt;Budget_mensuel!$A$20)*
(_xlpm.liste&lt;&gt;Budget_mensuel!$A$29)*
(_xlpm.liste&lt;&gt;Budget_mensuel!$A$35)*
(_xlpm.liste&lt;&gt;Budget_mensuel!$A$45)*
(_xlpm.liste&lt;&gt;Budget_mensuel!$A$54)*
(_xlpm.liste&lt;&gt;Budget_mensuel!$A$66)*
(_xlpm.liste&lt;&gt;Budget_mensuel!$A$82)*
(_xlpm.liste&lt;&gt;Budget_mensuel!$A$90)
)
)</f>
        <v>Restaurants, bar et cantine</v>
      </c>
      <c r="M14" s="82">
        <f>IF(L14="","",
_xlfn.LET(
_xlpm.categorie,L14,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15" spans="1:13" x14ac:dyDescent="0.3">
      <c r="A15" s="78" t="str">
        <f>Budget_mensuel!$A$29</f>
        <v>Transport</v>
      </c>
      <c r="B15" s="82">
        <f>SUMIFS(
Historique_Montant,
Historique_Mois,$B$5,
Historique_Section,"Dépenses fixes - "&amp;$A15,
Historique_Enregistre,TRUE,
Historique_Statut,"OK")</f>
        <v>0</v>
      </c>
      <c r="C15" s="83"/>
      <c r="E15" s="78" t="str">
        <v>Charges de copropriété</v>
      </c>
      <c r="F15" s="82">
        <f>IF(E15="","",
_xlfn.LET(
_xlpm.categorie,E15,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15" s="94" t="str">
        <f>Budget_mensuel!$A$74</f>
        <v>Transport</v>
      </c>
      <c r="I15" s="82">
        <f>SUMIFS(
Historique_Montant,
Historique_Mois,$B$5,
Historique_Section,"Dépenses variables - "&amp;$H15,
Historique_Enregistre,TRUE,
Historique_Statut,"OK")</f>
        <v>0</v>
      </c>
      <c r="L15" s="83" t="str">
        <v>Courses alimentaires</v>
      </c>
      <c r="M15" s="82">
        <f>IF(L15="","",
_xlfn.LET(
_xlpm.categorie,L15,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16" spans="1:13" x14ac:dyDescent="0.3">
      <c r="A16" s="78" t="str">
        <f>Budget_mensuel!$A$35</f>
        <v>Abonnements</v>
      </c>
      <c r="B16" s="82">
        <f>SUMIFS(
Historique_Montant,
Historique_Mois,$B$5,
Historique_Section,"Dépenses fixes - "&amp;$A16,
Historique_Enregistre,TRUE,
Historique_Statut,"OK")</f>
        <v>0</v>
      </c>
      <c r="C16" s="83"/>
      <c r="E16" s="78" t="str">
        <v>Taxe d'habitation, taxe foncière</v>
      </c>
      <c r="F16" s="82">
        <f>IF(E16="","",
_xlfn.LET(
_xlpm.categorie,E16,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16" s="94" t="str">
        <f>Budget_mensuel!$A$82</f>
        <v>Loisirs, voyages et cadeaux</v>
      </c>
      <c r="I16" s="82">
        <f>SUMIFS(
Historique_Montant,
Historique_Mois,$B$5,
Historique_Section,"Dépenses variables - "&amp;$H16,
Historique_Enregistre,TRUE,
Historique_Statut,"OK")</f>
        <v>0</v>
      </c>
      <c r="L16" s="83" t="str">
        <v>Achats courants</v>
      </c>
      <c r="M16" s="82">
        <f>IF(L16="","",
_xlfn.LET(
_xlpm.categorie,L16,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17" spans="1:14" x14ac:dyDescent="0.3">
      <c r="A17" s="78" t="str">
        <f>Budget_mensuel!$A$45</f>
        <v>Epargne et investissement</v>
      </c>
      <c r="B17" s="82">
        <f>SUMIFS(
Historique_Montant,
Historique_Mois,$B$5,
Historique_Section,"Dépenses fixes - "&amp;$A17,
Historique_Enregistre,TRUE,
Historique_Statut,"OK")</f>
        <v>0</v>
      </c>
      <c r="C17" s="83"/>
      <c r="E17" s="78" t="str">
        <v>Charge appartement</v>
      </c>
      <c r="F17" s="82">
        <f>IF(E17="","",
_xlfn.LET(
_xlpm.categorie,E17,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17" s="94" t="str">
        <f>Budget_mensuel!$A$90</f>
        <v>Autres</v>
      </c>
      <c r="I17" s="82">
        <f>SUMIFS(
Historique_Montant,
Historique_Mois,$B$5,
Historique_Section,"Dépenses variables - "&amp;$H17,
Historique_Enregistre,TRUE,
Historique_Statut,"OK")</f>
        <v>0</v>
      </c>
      <c r="L17" s="83" t="str">
        <v>Esthétique</v>
      </c>
      <c r="M17" s="82">
        <f>IF(L17="","",
_xlfn.LET(
_xlpm.categorie,L17,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18" spans="1:14" x14ac:dyDescent="0.3">
      <c r="A18" s="78" t="str">
        <f>Budget_mensuel!$A$54</f>
        <v>Obligations publiques</v>
      </c>
      <c r="B18" s="82">
        <f>SUMIFS(
Historique_Montant,
Historique_Mois,$B$5,
Historique_Section,"Dépenses fixes - "&amp;$A18,
Historique_Enregistre,TRUE,
Historique_Statut,"OK")</f>
        <v>0</v>
      </c>
      <c r="C18" s="83"/>
      <c r="D18" s="83"/>
      <c r="E18" s="78" t="str">
        <v>Assurance habitation</v>
      </c>
      <c r="F18" s="82">
        <f>IF(E18="","",
_xlfn.LET(
_xlpm.categorie,E18,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18" s="83" t="str">
        <v>Frais de santé</v>
      </c>
      <c r="M18" s="82">
        <f>IF(L18="","",
_xlfn.LET(
_xlpm.categorie,L18,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19" spans="1:14" x14ac:dyDescent="0.3">
      <c r="A19" s="83"/>
      <c r="B19" s="83"/>
      <c r="C19" s="83"/>
      <c r="D19" s="83"/>
      <c r="E19" s="78" t="str">
        <v>Autres (logement)</v>
      </c>
      <c r="F19" s="82">
        <f>IF(E19="","",
_xlfn.LET(
_xlpm.categorie,E19,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19" s="83" t="str">
        <v>Entretien voiture</v>
      </c>
      <c r="M19" s="82">
        <f>IF(L19="","",
_xlfn.LET(
_xlpm.categorie,L19,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0" spans="1:14" x14ac:dyDescent="0.3">
      <c r="A20" s="83"/>
      <c r="B20" s="83"/>
      <c r="C20" s="83"/>
      <c r="D20" s="83"/>
      <c r="E20" s="78" t="str">
        <v>Crédit auto</v>
      </c>
      <c r="F20" s="82">
        <f>IF(E20="","",
_xlfn.LET(
_xlpm.categorie,E20,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20" s="83" t="str">
        <v>Carburant</v>
      </c>
      <c r="M20" s="82">
        <f>IF(L20="","",
_xlfn.LET(
_xlpm.categorie,L20,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1" spans="1:14" x14ac:dyDescent="0.3">
      <c r="A21" s="83"/>
      <c r="B21" s="83"/>
      <c r="C21" s="83"/>
      <c r="D21" s="83"/>
      <c r="E21" s="78" t="str">
        <v>Assurance auto</v>
      </c>
      <c r="F21" s="82">
        <f>IF(E21="","",
_xlfn.LET(
_xlpm.categorie,E21,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21" s="83" t="str">
        <v>Parking</v>
      </c>
      <c r="M21" s="82">
        <f>IF(L21="","",
_xlfn.LET(
_xlpm.categorie,L21,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2" spans="1:14" x14ac:dyDescent="0.3">
      <c r="A22" s="83"/>
      <c r="B22" s="83"/>
      <c r="C22" s="83"/>
      <c r="D22" s="83"/>
      <c r="E22" s="78" t="str">
        <v>Autres (transport)</v>
      </c>
      <c r="F22" s="82">
        <f>IF(E22="","",
_xlfn.LET(
_xlpm.categorie,E22,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22" s="83" t="str">
        <v>Péage</v>
      </c>
      <c r="M22" s="82">
        <f>IF(L22="","",
_xlfn.LET(
_xlpm.categorie,L22,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3" spans="1:14" x14ac:dyDescent="0.3">
      <c r="A23" s="83"/>
      <c r="B23" s="83"/>
      <c r="C23" s="83"/>
      <c r="D23" s="83"/>
      <c r="E23" s="78" t="str">
        <v>Mutuelle</v>
      </c>
      <c r="F23" s="82">
        <f>IF(E23="","",
_xlfn.LET(
_xlpm.categorie,E23,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23" s="83" t="str">
        <v>Transport en commun</v>
      </c>
      <c r="M23" s="82">
        <f>IF(L23="","",
_xlfn.LET(
_xlpm.categorie,L23,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4" spans="1:14" x14ac:dyDescent="0.3">
      <c r="A24" s="83"/>
      <c r="B24" s="83"/>
      <c r="C24" s="83"/>
      <c r="D24" s="83"/>
      <c r="E24" s="78" t="str">
        <v>Box, internet, forfait(s) mobile(s)</v>
      </c>
      <c r="F24" s="82">
        <f>IF(E24="","",
_xlfn.LET(
_xlpm.categorie,E24,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L24" s="83" t="str">
        <v>Sorties</v>
      </c>
      <c r="M24" s="82">
        <f>IF(L24="","",
_xlfn.LET(
_xlpm.categorie,L24,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5" spans="1:14" x14ac:dyDescent="0.3">
      <c r="A25" s="83"/>
      <c r="B25" s="83"/>
      <c r="C25" s="83"/>
      <c r="D25" s="83"/>
      <c r="E25" s="78" t="str">
        <v>Vidéo (Netflix, Canal+…)</v>
      </c>
      <c r="F25" s="82">
        <f>IF(E25="","",
_xlfn.LET(
_xlpm.categorie,E25,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25" s="83"/>
      <c r="I25" s="83"/>
      <c r="L25" s="83" t="str">
        <v>Vacances et voyages</v>
      </c>
      <c r="M25" s="82">
        <f>IF(L25="","",
_xlfn.LET(
_xlpm.categorie,L25,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6" spans="1:14" x14ac:dyDescent="0.3">
      <c r="A26" s="83"/>
      <c r="B26" s="83"/>
      <c r="C26" s="83"/>
      <c r="D26" s="83"/>
      <c r="E26" s="78" t="str">
        <v>Musique (Spotify…)</v>
      </c>
      <c r="F26" s="82">
        <f>IF(E26="","",
_xlfn.LET(
_xlpm.categorie,E26,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26" s="83"/>
      <c r="I26" s="83"/>
      <c r="L26" s="83" t="str">
        <v>Anniversaire et cadeaux</v>
      </c>
      <c r="M26" s="82">
        <f>IF(L26="","",
_xlfn.LET(
_xlpm.categorie,L26,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7" spans="1:14" x14ac:dyDescent="0.3">
      <c r="A27" s="83"/>
      <c r="B27" s="83"/>
      <c r="C27" s="83"/>
      <c r="D27" s="83"/>
      <c r="E27" s="78" t="str">
        <v>Shopping (Amazon Prime…)</v>
      </c>
      <c r="F27" s="82">
        <f>IF(E27="","",
_xlfn.LET(
_xlpm.categorie,E27,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27" s="83"/>
      <c r="I27" s="83"/>
      <c r="L27" s="83" t="str">
        <v>Livres, musique et jeux</v>
      </c>
      <c r="M27" s="82">
        <f>IF(L27="","",
_xlfn.LET(
_xlpm.categorie,L27,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8" spans="1:14" x14ac:dyDescent="0.3">
      <c r="A28" s="83"/>
      <c r="B28" s="83"/>
      <c r="C28" s="83"/>
      <c r="D28" s="83"/>
      <c r="E28" s="78" t="str">
        <v>Sport (salle, club…)</v>
      </c>
      <c r="F28" s="82">
        <f>IF(E28="","",
_xlfn.LET(
_xlpm.categorie,E28,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28" s="83"/>
      <c r="I28" s="83"/>
      <c r="L28" s="83" t="str">
        <v>Sport (escalade, etc..)</v>
      </c>
      <c r="M28" s="82">
        <f>IF(L28="","",
_xlfn.LET(
_xlpm.categorie,L28,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29" spans="1:14" x14ac:dyDescent="0.3">
      <c r="A29" s="83"/>
      <c r="B29" s="83"/>
      <c r="C29" s="83"/>
      <c r="D29" s="83"/>
      <c r="E29" s="78" t="str">
        <v>Frais bancaire</v>
      </c>
      <c r="F29" s="82">
        <f>IF(E29="","",
_xlfn.LET(
_xlpm.categorie,E29,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29" s="83"/>
      <c r="I29" s="83"/>
      <c r="L29" s="83" t="str">
        <v>Autres (dépenses variables)</v>
      </c>
      <c r="M29" s="82">
        <f>IF(L29="","",
_xlfn.LET(
_xlpm.categorie,L29,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>0</v>
      </c>
    </row>
    <row r="30" spans="1:14" x14ac:dyDescent="0.3">
      <c r="A30" s="83"/>
      <c r="B30" s="83"/>
      <c r="C30" s="83"/>
      <c r="D30" s="83"/>
      <c r="E30" s="78" t="str">
        <v>Autres (abonnements)</v>
      </c>
      <c r="F30" s="82">
        <f>IF(E30="","",
_xlfn.LET(
_xlpm.categorie,E30,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J30" s="83"/>
      <c r="M30" s="82" t="str">
        <f>IF(L30="","",
_xlfn.LET(
_xlpm.categorie,L30,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/>
      </c>
      <c r="N30" s="82" t="str">
        <f>IF(M30="","",
_xlfn.LET(
_xlpm.categorie,M30,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1" spans="1:14" x14ac:dyDescent="0.3">
      <c r="A31" s="83"/>
      <c r="B31" s="83"/>
      <c r="C31" s="83"/>
      <c r="D31" s="83"/>
      <c r="E31" s="78" t="str">
        <v>Assurance vie</v>
      </c>
      <c r="F31" s="82">
        <f>IF(E31="","",
_xlfn.LET(
_xlpm.categorie,E31,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31" s="83"/>
      <c r="I31" s="83"/>
      <c r="M31" s="82" t="str">
        <f>IF(L31="","",
_xlfn.LET(
_xlpm.categorie,L31,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/>
      </c>
      <c r="N31" s="82" t="str">
        <f>IF(M31="","",
_xlfn.LET(
_xlpm.categorie,M31,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2" spans="1:14" x14ac:dyDescent="0.3">
      <c r="A32" s="83"/>
      <c r="B32" s="83"/>
      <c r="C32" s="83"/>
      <c r="D32" s="83"/>
      <c r="E32" s="84" t="str">
        <v>PER</v>
      </c>
      <c r="F32" s="82">
        <f>IF(E32="","",
_xlfn.LET(
_xlpm.categorie,E32,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32" s="83"/>
      <c r="I32" s="83"/>
      <c r="M32" s="82" t="str">
        <f>IF(L32="","",
_xlfn.LET(
_xlpm.categorie,L32,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/>
      </c>
      <c r="N32" s="82" t="str">
        <f>IF(M32="","",
_xlfn.LET(
_xlpm.categorie,M32,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3" spans="1:14" x14ac:dyDescent="0.3">
      <c r="A33" s="83"/>
      <c r="B33" s="83"/>
      <c r="C33" s="83"/>
      <c r="D33" s="83"/>
      <c r="E33" s="84" t="str">
        <v>PEA</v>
      </c>
      <c r="F33" s="82">
        <f>IF(E33="","",
_xlfn.LET(
_xlpm.categorie,E33,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33" s="83"/>
      <c r="I33" s="83"/>
      <c r="M33" s="82" t="str">
        <f>IF(L33="","",
_xlfn.LET(
_xlpm.categorie,L33,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/>
      </c>
      <c r="N33" s="82" t="str">
        <f>IF(M33="","",
_xlfn.LET(
_xlpm.categorie,M33,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4" spans="1:14" x14ac:dyDescent="0.3">
      <c r="A34" s="83"/>
      <c r="B34" s="83"/>
      <c r="C34" s="83"/>
      <c r="D34" s="83"/>
      <c r="E34" s="78" t="str">
        <v>Epargne de sécurité</v>
      </c>
      <c r="F34" s="82">
        <f>IF(E34="","",
_xlfn.LET(
_xlpm.categorie,E34,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34" s="83"/>
      <c r="I34" s="83"/>
      <c r="M34" s="82" t="str">
        <f>IF(L34="","",
_xlfn.LET(
_xlpm.categorie,L34,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/>
      </c>
      <c r="N34" s="82" t="str">
        <f>IF(M34="","",
_xlfn.LET(
_xlpm.categorie,M34,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5" spans="1:14" x14ac:dyDescent="0.3">
      <c r="A35" s="83"/>
      <c r="B35" s="83"/>
      <c r="C35" s="83"/>
      <c r="D35" s="83"/>
      <c r="E35" s="78" t="str">
        <v>Compte joint</v>
      </c>
      <c r="F35" s="82">
        <f>IF(E35="","",
_xlfn.LET(
_xlpm.categorie,E35,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35" s="83"/>
      <c r="I35" s="83"/>
      <c r="M35" s="82" t="str">
        <f>IF(L35="","",
_xlfn.LET(
_xlpm.categorie,L35,
_xlpm.position,MATCH(_xlpm.categorie,Budget_mensuel!$A$65:$A$92,0),
_xlpm.section,IF(_xlpm.position&lt;=9,Budget_mensuel!$A$66,
IF(_xlpm.position&lt;=17,Budget_mensuel!$A$74,
IF(_xlpm.position&lt;=25,Budget_mensuel!$A$82,
Budget_mensuel!$A$90
))),
SUMIFS(
Historique_Montant,
Historique_Mois,$B$5,
Historique_Section,"Dépenses variables - "&amp;_xlpm.section,
Historique_Categorie,_xlpm.categorie,
Historique_Enregistre,TRUE,
Historique_Statut,"OK")
))</f>
        <v/>
      </c>
      <c r="N35" s="82" t="str">
        <f>IF(M35="","",
_xlfn.LET(
_xlpm.categorie,M35,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6" spans="1:14" x14ac:dyDescent="0.3">
      <c r="A36" s="83"/>
      <c r="B36" s="83"/>
      <c r="C36" s="83"/>
      <c r="D36" s="83"/>
      <c r="E36" s="78" t="str">
        <v>Autres (épargne et investissement)</v>
      </c>
      <c r="F36" s="82">
        <f>IF(E36="","",
_xlfn.LET(
_xlpm.categorie,E36,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H36" s="83"/>
      <c r="I36" s="83"/>
      <c r="M36" s="82" t="str">
        <f>IF(L36="","",
_xlfn.LET(
_xlpm.categorie,L36,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36" s="82" t="str">
        <f>IF(M36="","",
_xlfn.LET(
_xlpm.categorie,M36,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7" spans="1:14" x14ac:dyDescent="0.3">
      <c r="E37" s="78" t="str">
        <v>Impôts, taxes et amendes</v>
      </c>
      <c r="F37" s="82">
        <f>IF(E37="","",
_xlfn.LET(
_xlpm.categorie,E37,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M37" s="82" t="str">
        <f>IF(L37="","",
_xlfn.LET(
_xlpm.categorie,L37,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37" s="82" t="str">
        <f>IF(M37="","",
_xlfn.LET(
_xlpm.categorie,M37,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8" spans="1:14" x14ac:dyDescent="0.3">
      <c r="E38" s="79" t="str">
        <v>Autres (obligations publiques)</v>
      </c>
      <c r="F38" s="82">
        <f>IF(E38="","",
_xlfn.LET(
_xlpm.categorie,E38,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>0</v>
      </c>
      <c r="M38" s="82" t="str">
        <f>IF(L38="","",
_xlfn.LET(
_xlpm.categorie,L38,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38" s="82" t="str">
        <f>IF(M38="","",
_xlfn.LET(
_xlpm.categorie,M38,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39" spans="1:14" x14ac:dyDescent="0.3">
      <c r="F39" s="82" t="str">
        <f>IF(E39="","",
_xlfn.LET(
_xlpm.categorie,E39,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39" s="83"/>
      <c r="M39" s="82" t="str">
        <f>IF(L39="","",
_xlfn.LET(
_xlpm.categorie,L39,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39" s="82" t="str">
        <f>IF(M39="","",
_xlfn.LET(
_xlpm.categorie,M39,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0" spans="1:14" x14ac:dyDescent="0.3">
      <c r="E40" s="83"/>
      <c r="F40" s="82" t="str">
        <f>IF(E40="","",
_xlfn.LET(
_xlpm.categorie,E40,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0" s="83"/>
      <c r="M40" s="82" t="str">
        <f>IF(L40="","",
_xlfn.LET(
_xlpm.categorie,L40,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0" s="82" t="str">
        <f>IF(M40="","",
_xlfn.LET(
_xlpm.categorie,M40,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1" spans="1:14" x14ac:dyDescent="0.3">
      <c r="E41" s="83"/>
      <c r="F41" s="82" t="str">
        <f>IF(E41="","",
_xlfn.LET(
_xlpm.categorie,E41,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1" s="83"/>
      <c r="M41" s="82" t="str">
        <f>IF(L41="","",
_xlfn.LET(
_xlpm.categorie,L41,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1" s="82" t="str">
        <f>IF(M41="","",
_xlfn.LET(
_xlpm.categorie,M41,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2" spans="1:14" x14ac:dyDescent="0.3">
      <c r="E42" s="83"/>
      <c r="F42" s="82" t="str">
        <f>IF(E42="","",
_xlfn.LET(
_xlpm.categorie,E42,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2" s="83"/>
      <c r="M42" s="82" t="str">
        <f>IF(L42="","",
_xlfn.LET(
_xlpm.categorie,L42,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2" s="82" t="str">
        <f>IF(M42="","",
_xlfn.LET(
_xlpm.categorie,M42,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3" spans="1:14" x14ac:dyDescent="0.3">
      <c r="E43" s="83"/>
      <c r="F43" s="82" t="str">
        <f>IF(E43="","",
_xlfn.LET(
_xlpm.categorie,E43,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3" s="83"/>
      <c r="M43" s="82" t="str">
        <f>IF(L43="","",
_xlfn.LET(
_xlpm.categorie,L43,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3" s="82" t="str">
        <f>IF(M43="","",
_xlfn.LET(
_xlpm.categorie,M43,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4" spans="1:14" x14ac:dyDescent="0.3">
      <c r="F44" s="82" t="str">
        <f>IF(E44="","",
_xlfn.LET(
_xlpm.categorie,E44,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4" s="83"/>
      <c r="M44" s="82" t="str">
        <f>IF(L44="","",
_xlfn.LET(
_xlpm.categorie,L44,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4" s="82" t="str">
        <f>IF(M44="","",
_xlfn.LET(
_xlpm.categorie,M44,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5" spans="1:14" x14ac:dyDescent="0.3">
      <c r="F45" s="82" t="str">
        <f>IF(E45="","",
_xlfn.LET(
_xlpm.categorie,E45,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5" s="83"/>
      <c r="M45" s="82" t="str">
        <f>IF(L45="","",
_xlfn.LET(
_xlpm.categorie,L45,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5" s="82" t="str">
        <f>IF(M45="","",
_xlfn.LET(
_xlpm.categorie,M45,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6" spans="1:14" x14ac:dyDescent="0.3">
      <c r="F46" s="82" t="str">
        <f>IF(E46="","",
_xlfn.LET(
_xlpm.categorie,E46,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Historique_Montant,
Historique_Mois,$B$5,
Historique_Section,"Dépenses fixes - "&amp;_xlpm.section,
Historique_Categorie,_xlpm.categorie,
Historique_Enregistre,TRUE,
Historique_Statut,"OK")
))</f>
        <v/>
      </c>
      <c r="G46" s="83"/>
      <c r="M46" s="82" t="str">
        <f>IF(L46="","",
_xlfn.LET(
_xlpm.categorie,L46,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  <c r="N46" s="82" t="str">
        <f>IF(M46="","",
_xlfn.LET(
_xlpm.categorie,M46,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7" spans="1:14" x14ac:dyDescent="0.3">
      <c r="F47" s="82" t="str">
        <f>IF(E47="","",
_xlfn.LET(
_xlpm.categorie,E47,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Historique!$E$6:$E$332,
Historique!$A$6:$A$332,$B$5,
Historique!$B$6:$B$332,"Dépenses fixes - "&amp;_xlpm.section,
Historique!$C$6:$C$332,_xlpm.categorie,
Historique!$F$6:$F$332,TRUE
)
))</f>
        <v/>
      </c>
      <c r="G47" s="83"/>
      <c r="N47" s="82" t="str">
        <f>IF(M47="","",
_xlfn.LET(
_xlpm.categorie,M47,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8" spans="1:14" x14ac:dyDescent="0.3">
      <c r="A48" s="135" t="s">
        <v>100</v>
      </c>
      <c r="B48" s="135"/>
      <c r="C48" s="135"/>
      <c r="D48" s="135"/>
      <c r="F48" s="82" t="str">
        <f>IF(E48="","",
_xlfn.LET(
_xlpm.categorie,E48,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Historique!$E$6:$E$332,
Historique!$A$6:$A$332,$B$5,
Historique!$B$6:$B$332,"Dépenses fixes - "&amp;_xlpm.section,
Historique!$C$6:$C$332,_xlpm.categorie,
Historique!$F$6:$F$332,TRUE
)
))</f>
        <v/>
      </c>
      <c r="G48" s="83"/>
      <c r="N48" s="82" t="str">
        <f>IF(M48="","",
_xlfn.LET(
_xlpm.categorie,M48,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49" spans="1:14" x14ac:dyDescent="0.3">
      <c r="A49" s="95" t="s">
        <v>78</v>
      </c>
      <c r="B49" s="95" t="s">
        <v>86</v>
      </c>
      <c r="C49" s="95" t="s">
        <v>101</v>
      </c>
      <c r="D49" s="95" t="s">
        <v>102</v>
      </c>
      <c r="F49" s="82" t="str">
        <f>IF(E49="","",
_xlfn.LET(
_xlpm.categorie,E49,
_xlpm.position,MATCH(_xlpm.categorie,Budget_mensuel!$A$19:$A$59,0),
_xlpm.section,IF(_xlpm.position&lt;=10,Budget_mensuel!$A$20,
IF(_xlpm.position&lt;=18,Budget_mensuel!$A$29,
IF(_xlpm.position&lt;=28,Budget_mensuel!$A$35,
IF(_xlpm.position&lt;=37,Budget_mensuel!$A$45,
Budget_mensuel!$A$54
)))),
SUMIFS(
Historique!$E$6:$E$332,
Historique!$A$6:$A$332,$B$5,
Historique!$B$6:$B$332,"Dépenses fixes - "&amp;_xlpm.section,
Historique!$C$6:$C$332,_xlpm.categorie,
Historique!$F$6:$F$332,TRUE
)
))</f>
        <v/>
      </c>
      <c r="G49" s="83"/>
      <c r="N49" s="82" t="str">
        <f>IF(M49="","",
_xlfn.LET(
_xlpm.categorie,M49,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50" spans="1:14" x14ac:dyDescent="0.3">
      <c r="A50" s="83" t="s">
        <v>2</v>
      </c>
      <c r="B50" s="82">
        <f t="shared" ref="B50:B61" si="0">SUMIFS(
Historique_Montant,
Historique_Mois,$A50,
Historique_Section,"Revenus",
Historique_Enregistre,TRUE,
Historique_Statut,"OK")</f>
        <v>1800</v>
      </c>
      <c r="C50" s="82">
        <f t="shared" ref="C50:C61" si="1">SUMIFS(
Historique_Montant,
Historique_Mois,$A50,
Historique_Section,"Dépenses fixes - "&amp;$A$14,
Historique_Enregistre,TRUE,
Historique_Statut,"OK")
+SUMIFS(
Historique_Montant,
Historique_Mois,$A50,
Historique_Section,"Dépenses fixes - "&amp;$A$15,
Historique_Enregistre,TRUE,
Historique_Statut,"OK")
+SUMIFS(
Historique_Montant,
Historique_Mois,$A50,
Historique_Section,"Dépenses fixes - "&amp;$A$16,
Historique_Enregistre,TRUE,
Historique_Statut,"OK")
+SUMIFS(
Historique_Montant,
Historique_Mois,$A50,
Historique_Section,"Dépenses fixes - "&amp;$A$17,
Historique_Enregistre,TRUE,
Historique_Statut,"OK")
+SUMIFS(
Historique_Montant,
Historique_Mois,$A50,
Historique_Section,"Dépenses fixes - "&amp;$A$18,
Historique_Enregistre,TRUE,
Historique_Statut,"OK")</f>
        <v>0</v>
      </c>
      <c r="D50" s="82">
        <f t="shared" ref="D50:D61" si="2">SUMIFS(
Historique_Montant,
Historique_Mois,$A50,
Historique_Section,"Dépenses variables - "&amp;$H$14,
Historique_Enregistre,TRUE,
Historique_Statut,"OK")
+SUMIFS(
Historique_Montant,
Historique_Mois,$A50,
Historique_Section,"Dépenses variables - "&amp;$H$15,
Historique_Enregistre,TRUE,
Historique_Statut,"OK")
+SUMIFS(
Historique_Montant,
Historique_Mois,$A50,
Historique_Section,"Dépenses variables - "&amp;$H$16,
Historique_Enregistre,TRUE,
Historique_Statut,"OK")
+SUMIFS(
Historique_Montant,
Historique_Mois,$A50,
Historique_Section,"Dépenses variables - "&amp;$H$17,
Historique_Enregistre,TRUE,
Historique_Statut,"OK")</f>
        <v>0</v>
      </c>
    </row>
    <row r="51" spans="1:14" x14ac:dyDescent="0.3">
      <c r="A51" s="83" t="s">
        <v>3</v>
      </c>
      <c r="B51" s="82">
        <f t="shared" si="0"/>
        <v>0</v>
      </c>
      <c r="C51" s="82">
        <f t="shared" si="1"/>
        <v>0</v>
      </c>
      <c r="D51" s="82">
        <f t="shared" si="2"/>
        <v>0</v>
      </c>
    </row>
    <row r="52" spans="1:14" x14ac:dyDescent="0.3">
      <c r="A52" s="83" t="s">
        <v>4</v>
      </c>
      <c r="B52" s="82">
        <f t="shared" si="0"/>
        <v>0</v>
      </c>
      <c r="C52" s="82">
        <f t="shared" si="1"/>
        <v>0</v>
      </c>
      <c r="D52" s="82">
        <f t="shared" si="2"/>
        <v>0</v>
      </c>
    </row>
    <row r="53" spans="1:14" x14ac:dyDescent="0.3">
      <c r="A53" s="83" t="s">
        <v>5</v>
      </c>
      <c r="B53" s="82">
        <f t="shared" si="0"/>
        <v>0</v>
      </c>
      <c r="C53" s="82">
        <f t="shared" si="1"/>
        <v>0</v>
      </c>
      <c r="D53" s="82">
        <f t="shared" si="2"/>
        <v>0</v>
      </c>
    </row>
    <row r="54" spans="1:14" x14ac:dyDescent="0.3">
      <c r="A54" s="83" t="s">
        <v>6</v>
      </c>
      <c r="B54" s="82">
        <f t="shared" si="0"/>
        <v>0</v>
      </c>
      <c r="C54" s="82">
        <f t="shared" si="1"/>
        <v>0</v>
      </c>
      <c r="D54" s="82">
        <f t="shared" si="2"/>
        <v>0</v>
      </c>
    </row>
    <row r="55" spans="1:14" x14ac:dyDescent="0.3">
      <c r="A55" s="83" t="s">
        <v>7</v>
      </c>
      <c r="B55" s="82">
        <f t="shared" si="0"/>
        <v>0</v>
      </c>
      <c r="C55" s="82">
        <f t="shared" si="1"/>
        <v>0</v>
      </c>
      <c r="D55" s="82">
        <f t="shared" si="2"/>
        <v>0</v>
      </c>
    </row>
    <row r="56" spans="1:14" x14ac:dyDescent="0.3">
      <c r="A56" s="83" t="s">
        <v>8</v>
      </c>
      <c r="B56" s="82">
        <f t="shared" si="0"/>
        <v>0</v>
      </c>
      <c r="C56" s="82">
        <f t="shared" si="1"/>
        <v>0</v>
      </c>
      <c r="D56" s="82">
        <f t="shared" si="2"/>
        <v>0</v>
      </c>
    </row>
    <row r="57" spans="1:14" x14ac:dyDescent="0.3">
      <c r="A57" s="83" t="s">
        <v>9</v>
      </c>
      <c r="B57" s="82">
        <f t="shared" si="0"/>
        <v>0</v>
      </c>
      <c r="C57" s="82">
        <f t="shared" si="1"/>
        <v>0</v>
      </c>
      <c r="D57" s="82">
        <f t="shared" si="2"/>
        <v>0</v>
      </c>
    </row>
    <row r="58" spans="1:14" x14ac:dyDescent="0.3">
      <c r="A58" s="83" t="s">
        <v>10</v>
      </c>
      <c r="B58" s="82">
        <f t="shared" si="0"/>
        <v>0</v>
      </c>
      <c r="C58" s="82">
        <f t="shared" si="1"/>
        <v>0</v>
      </c>
      <c r="D58" s="82">
        <f t="shared" si="2"/>
        <v>0</v>
      </c>
    </row>
    <row r="59" spans="1:14" x14ac:dyDescent="0.3">
      <c r="A59" s="83" t="s">
        <v>11</v>
      </c>
      <c r="B59" s="82">
        <f t="shared" si="0"/>
        <v>0</v>
      </c>
      <c r="C59" s="82">
        <f t="shared" si="1"/>
        <v>0</v>
      </c>
      <c r="D59" s="82">
        <f t="shared" si="2"/>
        <v>0</v>
      </c>
    </row>
    <row r="60" spans="1:14" x14ac:dyDescent="0.3">
      <c r="A60" s="83" t="s">
        <v>12</v>
      </c>
      <c r="B60" s="82">
        <f t="shared" si="0"/>
        <v>0</v>
      </c>
      <c r="C60" s="82">
        <f t="shared" si="1"/>
        <v>0</v>
      </c>
      <c r="D60" s="82">
        <f t="shared" si="2"/>
        <v>0</v>
      </c>
    </row>
    <row r="61" spans="1:14" x14ac:dyDescent="0.3">
      <c r="A61" s="83" t="s">
        <v>13</v>
      </c>
      <c r="B61" s="82">
        <f t="shared" si="0"/>
        <v>0</v>
      </c>
      <c r="C61" s="82">
        <f t="shared" si="1"/>
        <v>0</v>
      </c>
      <c r="D61" s="82">
        <f t="shared" si="2"/>
        <v>0</v>
      </c>
    </row>
    <row r="75" spans="6:6" x14ac:dyDescent="0.3">
      <c r="F75" s="82" t="str">
        <f>IF(E75="","",
_xlfn.LET(
_xlpm.categorie,E75,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  <row r="76" spans="6:6" x14ac:dyDescent="0.3">
      <c r="F76" s="82" t="str">
        <f>IF(E76="","",
_xlfn.LET(
_xlpm.categorie,E76,
_xlpm.position,MATCH(_xlpm.categorie,Budget_mensuel!$A$65:$A$92,0),
_xlpm.section,IF(_xlpm.position&lt;=9,Budget_mensuel!$A$66,
IF(_xlpm.position&lt;=17,Budget_mensuel!$A$74,
IF(_xlpm.position&lt;=25,Budget_mensuel!$A$82,
Budget_mensuel!$A$90
))),
SUMIFS(
Historique!$E$6:$E$332,
Historique!$A$6:$A$332,$B$5,
Historique!$B$6:$B$332,"Dépenses variables - "&amp;_xlpm.section,
Historique!$C$6:$C$332,_xlpm.categorie,
Historique!$F$6:$F$332,TRUE
)
))</f>
        <v/>
      </c>
    </row>
  </sheetData>
  <sheetProtection algorithmName="SHA-512" hashValue="NG8Wu6FnMRtw4v4+ROPZCCkqUOuUuzpurc5QlsbFrE/Mv7aYOv4mWivipYdQuF2M6eNjI7kYQZREVMt/CG/hYA==" saltValue="KE89i2MM772XfvrYm2qj+w==" spinCount="100000" sheet="1" objects="1" scenarios="1" selectLockedCells="1"/>
  <protectedRanges>
    <protectedRange sqref="B5" name="B4"/>
  </protectedRanges>
  <mergeCells count="11">
    <mergeCell ref="A48:D48"/>
    <mergeCell ref="A7:B7"/>
    <mergeCell ref="E7:F7"/>
    <mergeCell ref="H7:I7"/>
    <mergeCell ref="L7:M7"/>
    <mergeCell ref="L8:M8"/>
    <mergeCell ref="A1:M4"/>
    <mergeCell ref="A12:B12"/>
    <mergeCell ref="E12:F12"/>
    <mergeCell ref="H12:I12"/>
    <mergeCell ref="L12:M12"/>
  </mergeCells>
  <conditionalFormatting sqref="E14:E46">
    <cfRule type="expression" dxfId="1" priority="8">
      <formula>$E14&lt;&gt;""</formula>
    </cfRule>
  </conditionalFormatting>
  <conditionalFormatting sqref="F9">
    <cfRule type="iconSet" priority="20">
      <iconSet iconSet="3Symbols">
        <cfvo type="percent" val="0"/>
        <cfvo type="num" val="0.1"/>
        <cfvo type="num" val="0.2"/>
      </iconSet>
    </cfRule>
  </conditionalFormatting>
  <conditionalFormatting sqref="L14:L35">
    <cfRule type="expression" dxfId="0" priority="3">
      <formula>$L14&lt;&gt;""</formula>
    </cfRule>
  </conditionalFormatting>
  <conditionalFormatting sqref="M9">
    <cfRule type="iconSet" priority="10">
      <iconSet iconSet="3Symbols">
        <cfvo type="percent" val="0"/>
        <cfvo type="num" val="0"/>
        <cfvo type="num" val="100/$B$9"/>
      </iconSet>
    </cfRule>
  </conditionalFormatting>
  <dataValidations count="1">
    <dataValidation type="list" errorTitle="Mois invalide" error="Sélectionne un mois dans la liste." promptTitle="Mois" prompt="Choisis le mois à analyser." sqref="B5" xr:uid="{32FFBE13-FA2C-471B-BD9F-2C2F86B5C803}">
      <formula1>MonthList</formula1>
    </dataValidation>
  </dataValidations>
  <pageMargins left="0.25" right="0.25" top="0.4" bottom="0.4" header="0.5" footer="0.5"/>
  <pageSetup fitToHeight="0" orientation="portrait" r:id="rId1"/>
  <headerFooter>
    <oddFooter>&amp;C_x000D_&amp;1#&amp;"Aptos"&amp;6&amp;K626469 Public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B2B1FD46-30B4-40CF-B22C-325640CA800B}">
            <x14:iconSet iconSet="3Symbols" custom="1">
              <x14:cfvo type="percent">
                <xm:f>0</xm:f>
              </x14:cfvo>
              <x14:cfvo type="num">
                <xm:f>0.3</xm:f>
              </x14:cfvo>
              <x14:cfvo type="num">
                <xm:f>0.5</xm:f>
              </x14:cfvo>
              <x14:cfIcon iconSet="3Symbols" iconId="2"/>
              <x14:cfIcon iconSet="3Symbols" iconId="1"/>
              <x14:cfIcon iconSet="3Symbols" iconId="0"/>
            </x14:iconSet>
          </x14:cfRule>
          <xm:sqref>I9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873B-5E4A-4FB0-9F38-CD8CCF7B921B}">
  <sheetPr codeName="Feuil4"/>
  <dimension ref="A1:Q48"/>
  <sheetViews>
    <sheetView workbookViewId="0">
      <selection activeCell="B29" sqref="B29"/>
    </sheetView>
  </sheetViews>
  <sheetFormatPr baseColWidth="10" defaultColWidth="11.5703125" defaultRowHeight="12.75" customHeight="1" x14ac:dyDescent="0.2"/>
  <cols>
    <col min="1" max="1" width="15.5703125" customWidth="1"/>
    <col min="2" max="2" width="47.5703125" style="66" customWidth="1"/>
    <col min="3" max="3" width="41.28515625" customWidth="1"/>
    <col min="4" max="4" width="46.42578125" style="1" customWidth="1"/>
    <col min="5" max="5" width="30.28515625" customWidth="1"/>
    <col min="6" max="6" width="32.85546875" customWidth="1"/>
    <col min="7" max="7" width="25.5703125" customWidth="1"/>
    <col min="8" max="8" width="29.7109375" customWidth="1"/>
    <col min="9" max="9" width="45.85546875" customWidth="1"/>
    <col min="10" max="10" width="35.5703125" customWidth="1"/>
    <col min="11" max="11" width="36.140625" customWidth="1"/>
    <col min="12" max="12" width="28.42578125" customWidth="1"/>
    <col min="13" max="13" width="43.85546875" customWidth="1"/>
    <col min="14" max="14" width="26.28515625" customWidth="1"/>
    <col min="16" max="16" width="55.7109375" customWidth="1"/>
    <col min="17" max="17" width="35.5703125" customWidth="1"/>
  </cols>
  <sheetData>
    <row r="1" spans="1:17" ht="15" customHeight="1" x14ac:dyDescent="0.25">
      <c r="A1" s="2" t="s">
        <v>2</v>
      </c>
      <c r="B1" s="62" t="s">
        <v>86</v>
      </c>
      <c r="C1" s="2"/>
      <c r="D1" s="64" t="s">
        <v>86</v>
      </c>
      <c r="E1" s="62" t="str">
        <f>B1</f>
        <v>Revenus</v>
      </c>
      <c r="F1" s="62" t="str">
        <f>B2</f>
        <v>Dépenses fixes - Logement</v>
      </c>
      <c r="G1" s="62" t="str">
        <f>B3</f>
        <v>Dépenses fixes - Transport</v>
      </c>
      <c r="H1" s="62" t="str">
        <f>B4</f>
        <v>Dépenses fixes - Abonnements</v>
      </c>
      <c r="I1" s="62" t="str">
        <f>B5</f>
        <v>Dépenses fixes - Epargne et investissement</v>
      </c>
      <c r="J1" s="62" t="str">
        <f>B6</f>
        <v>Dépenses fixes - Obligations publiques</v>
      </c>
      <c r="K1" s="62" t="str">
        <f>B7</f>
        <v>Dépenses variables - Vie quotidienne</v>
      </c>
      <c r="L1" s="62" t="str">
        <f>B8</f>
        <v>Dépenses variables - Transport</v>
      </c>
      <c r="M1" s="62" t="str">
        <f>B9</f>
        <v>Dépenses variables - Loisirs, voyages et cadeaux</v>
      </c>
      <c r="N1" s="62" t="str">
        <f>B10</f>
        <v>Dépenses variables - Autres</v>
      </c>
      <c r="P1" t="s">
        <v>79</v>
      </c>
      <c r="Q1" t="s">
        <v>103</v>
      </c>
    </row>
    <row r="2" spans="1:17" ht="15" customHeight="1" x14ac:dyDescent="0.25">
      <c r="A2" s="2" t="s">
        <v>3</v>
      </c>
      <c r="B2" s="62" t="str">
        <f>"Dépenses fixes - "&amp;Budget_mensuel!$A$20</f>
        <v>Dépenses fixes - Logement</v>
      </c>
      <c r="C2" s="2"/>
      <c r="D2" s="65" t="s">
        <v>104</v>
      </c>
      <c r="E2" s="2" t="str" cm="1">
        <f t="array" ref="E2:E7">_xlfn._xlws.FILTER(Budget_mensuel!$A$8:$A$15,Budget_mensuel!$A$8:$A$15&lt;&gt;"")</f>
        <v>Salaire et retraite</v>
      </c>
      <c r="F2" s="2" t="str" cm="1">
        <f t="array" ref="F2:F7">_xlfn._xlws.FILTER(Budget_mensuel!$A$21:$A$28,Budget_mensuel!$A$21:$A$28&lt;&gt;"")</f>
        <v>Loyer</v>
      </c>
      <c r="G2" s="2" t="str" cm="1">
        <f t="array" ref="G2:G4">_xlfn._xlws.FILTER(Budget_mensuel!$A$30:$A$34,Budget_mensuel!$A$30:$A$34&lt;&gt;"")</f>
        <v>Crédit auto</v>
      </c>
      <c r="H2" s="2" t="str" cm="1">
        <f t="array" ref="H2:H9">_xlfn._xlws.FILTER(Budget_mensuel!$A$36:$A$44,Budget_mensuel!$A$36:$A$44&lt;&gt;"")</f>
        <v>Mutuelle</v>
      </c>
      <c r="I2" s="2" t="str" cm="1">
        <f t="array" ref="I2:I7">_xlfn._xlws.FILTER(Budget_mensuel!$A$46:$A$53,Budget_mensuel!$A$46:$A$53&lt;&gt;"")</f>
        <v>Assurance vie</v>
      </c>
      <c r="J2" s="2" t="str" cm="1">
        <f t="array" ref="J2:J3">_xlfn._xlws.FILTER(Budget_mensuel!$A$55:$A$58,Budget_mensuel!$A$55:$A$58&lt;&gt;"")</f>
        <v>Impôts, taxes et amendes</v>
      </c>
      <c r="K2" s="2" t="str" cm="1">
        <f t="array" ref="K2:K6">_xlfn._xlws.FILTER(Budget_mensuel!$A$67:$A$73,Budget_mensuel!$A$67:$A$73&lt;&gt;"")</f>
        <v>Restaurants, bar et cantine</v>
      </c>
      <c r="L2" s="2" t="str" cm="1">
        <f t="array" ref="L2:L6">_xlfn._xlws.FILTER(Budget_mensuel!$A$75:$A$81,Budget_mensuel!$A$75:$A$81&lt;&gt;"")</f>
        <v>Entretien voiture</v>
      </c>
      <c r="M2" s="2" t="str" cm="1">
        <f t="array" ref="M2:M6">_xlfn._xlws.FILTER(Budget_mensuel!$A$83:$A$89,Budget_mensuel!$A$83:$A$89&lt;&gt;"")</f>
        <v>Sorties</v>
      </c>
      <c r="N2" s="2" t="str">
        <f>IF(Budget_mensuel!$A$91="","",Budget_mensuel!$A$91)</f>
        <v>Autres (dépenses variables)</v>
      </c>
      <c r="P2" s="66" t="str">
        <f>B1</f>
        <v>Revenus</v>
      </c>
      <c r="Q2" t="s">
        <v>105</v>
      </c>
    </row>
    <row r="3" spans="1:17" ht="15" customHeight="1" x14ac:dyDescent="0.25">
      <c r="A3" s="2" t="s">
        <v>4</v>
      </c>
      <c r="B3" s="62" t="str">
        <f>"Dépenses fixes - "&amp;Budget_mensuel!$A$29</f>
        <v>Dépenses fixes - Transport</v>
      </c>
      <c r="C3" s="2"/>
      <c r="D3" s="67" t="s">
        <v>106</v>
      </c>
      <c r="E3" s="2" t="str">
        <v>Allocations et prestations sociales</v>
      </c>
      <c r="F3" s="2" t="str">
        <v>Charges de copropriété</v>
      </c>
      <c r="G3" s="2" t="str">
        <v>Assurance auto</v>
      </c>
      <c r="H3" s="2" t="str">
        <v>Box, internet, forfait(s) mobile(s)</v>
      </c>
      <c r="I3" s="2" t="str">
        <v>PER</v>
      </c>
      <c r="J3" s="2" t="str">
        <v>Autres (obligations publiques)</v>
      </c>
      <c r="K3" s="2" t="str">
        <v>Courses alimentaires</v>
      </c>
      <c r="L3" s="2" t="str">
        <v>Carburant</v>
      </c>
      <c r="M3" s="2" t="str">
        <v>Vacances et voyages</v>
      </c>
      <c r="N3" s="2"/>
      <c r="P3" s="66" t="str">
        <f t="shared" ref="P3:P11" si="0">B2</f>
        <v>Dépenses fixes - Logement</v>
      </c>
      <c r="Q3" t="s">
        <v>107</v>
      </c>
    </row>
    <row r="4" spans="1:17" ht="15" customHeight="1" x14ac:dyDescent="0.25">
      <c r="A4" s="2" t="s">
        <v>5</v>
      </c>
      <c r="B4" s="62" t="str">
        <f>"Dépenses fixes - "&amp;Budget_mensuel!$A$35</f>
        <v>Dépenses fixes - Abonnements</v>
      </c>
      <c r="C4" s="2"/>
      <c r="D4" s="68" t="s">
        <v>108</v>
      </c>
      <c r="E4" s="2" t="str">
        <v>Loyers</v>
      </c>
      <c r="F4" s="2" t="str">
        <v>Taxe d'habitation, taxe foncière</v>
      </c>
      <c r="G4" s="2" t="str">
        <v>Autres (transport)</v>
      </c>
      <c r="H4" s="2" t="str">
        <v>Vidéo (Netflix, Canal+…)</v>
      </c>
      <c r="I4" s="2" t="str">
        <v>PEA</v>
      </c>
      <c r="J4" s="2"/>
      <c r="K4" s="2" t="str">
        <v>Achats courants</v>
      </c>
      <c r="L4" s="2" t="str">
        <v>Parking</v>
      </c>
      <c r="M4" s="2" t="str">
        <v>Anniversaire et cadeaux</v>
      </c>
      <c r="N4" s="2"/>
      <c r="P4" s="66" t="str">
        <f t="shared" si="0"/>
        <v>Dépenses fixes - Transport</v>
      </c>
      <c r="Q4" t="s">
        <v>109</v>
      </c>
    </row>
    <row r="5" spans="1:17" ht="15" customHeight="1" x14ac:dyDescent="0.25">
      <c r="A5" s="2" t="s">
        <v>6</v>
      </c>
      <c r="B5" s="62" t="str">
        <f>"Dépenses fixes - "&amp;Budget_mensuel!$A$45</f>
        <v>Dépenses fixes - Epargne et investissement</v>
      </c>
      <c r="C5" s="2"/>
      <c r="D5" s="69" t="s">
        <v>110</v>
      </c>
      <c r="E5" s="2" t="str">
        <v>Remboursements et virements</v>
      </c>
      <c r="F5" s="2" t="str">
        <v>Charge appartement</v>
      </c>
      <c r="G5" s="2"/>
      <c r="H5" s="2" t="str">
        <v>Musique (Spotify…)</v>
      </c>
      <c r="I5" s="2" t="str">
        <v>Epargne de sécurité</v>
      </c>
      <c r="J5" s="2"/>
      <c r="K5" s="2" t="str">
        <v>Esthétique</v>
      </c>
      <c r="L5" s="2" t="str">
        <v>Péage</v>
      </c>
      <c r="M5" s="2" t="str">
        <v>Livres, musique et jeux</v>
      </c>
      <c r="N5" s="2"/>
      <c r="P5" s="66" t="str">
        <f t="shared" si="0"/>
        <v>Dépenses fixes - Abonnements</v>
      </c>
      <c r="Q5" t="s">
        <v>111</v>
      </c>
    </row>
    <row r="6" spans="1:17" ht="15" customHeight="1" x14ac:dyDescent="0.25">
      <c r="A6" s="2" t="s">
        <v>7</v>
      </c>
      <c r="B6" s="62" t="str">
        <f>"Dépenses fixes - "&amp;Budget_mensuel!$A$54</f>
        <v>Dépenses fixes - Obligations publiques</v>
      </c>
      <c r="C6" s="2"/>
      <c r="D6" s="63"/>
      <c r="E6" s="2" t="str">
        <v>Vente d'objets</v>
      </c>
      <c r="F6" s="2" t="str">
        <v>Assurance habitation</v>
      </c>
      <c r="G6" s="2"/>
      <c r="H6" s="2" t="str">
        <v>Shopping (Amazon Prime…)</v>
      </c>
      <c r="I6" s="2" t="str">
        <v>Compte joint</v>
      </c>
      <c r="J6" s="2"/>
      <c r="K6" s="2" t="str">
        <v>Frais de santé</v>
      </c>
      <c r="L6" s="2" t="str">
        <v>Transport en commun</v>
      </c>
      <c r="M6" s="2" t="str">
        <v>Sport (escalade, etc..)</v>
      </c>
      <c r="N6" s="2"/>
      <c r="P6" s="66" t="str">
        <f t="shared" si="0"/>
        <v>Dépenses fixes - Epargne et investissement</v>
      </c>
      <c r="Q6" t="s">
        <v>112</v>
      </c>
    </row>
    <row r="7" spans="1:17" ht="15" customHeight="1" x14ac:dyDescent="0.25">
      <c r="A7" s="2" t="s">
        <v>8</v>
      </c>
      <c r="B7" s="62" t="str">
        <f>"Dépenses variables - "&amp;Budget_mensuel!$A$66</f>
        <v>Dépenses variables - Vie quotidienne</v>
      </c>
      <c r="C7" s="2"/>
      <c r="D7" s="63"/>
      <c r="E7" s="2" t="str">
        <v>Autres (revenus)</v>
      </c>
      <c r="F7" s="2" t="str">
        <v>Autres (logement)</v>
      </c>
      <c r="G7" s="2"/>
      <c r="H7" s="2" t="str">
        <v>Sport (salle, club…)</v>
      </c>
      <c r="I7" s="2" t="str">
        <v>Autres (épargne et investissement)</v>
      </c>
      <c r="J7" s="2"/>
      <c r="K7" s="2"/>
      <c r="L7" s="2"/>
      <c r="M7" s="2"/>
      <c r="N7" s="2"/>
      <c r="P7" s="66" t="str">
        <f t="shared" si="0"/>
        <v>Dépenses fixes - Obligations publiques</v>
      </c>
      <c r="Q7" t="s">
        <v>113</v>
      </c>
    </row>
    <row r="8" spans="1:17" ht="15" customHeight="1" x14ac:dyDescent="0.25">
      <c r="A8" s="2" t="s">
        <v>9</v>
      </c>
      <c r="B8" s="62" t="str">
        <f>"Dépenses variables - "&amp;Budget_mensuel!$A$74</f>
        <v>Dépenses variables - Transport</v>
      </c>
      <c r="C8" s="2"/>
      <c r="D8" s="64" t="s">
        <v>114</v>
      </c>
      <c r="E8" s="2"/>
      <c r="F8" s="2"/>
      <c r="G8" s="2"/>
      <c r="H8" s="2" t="str">
        <v>Frais bancaire</v>
      </c>
      <c r="I8" s="2"/>
      <c r="J8" s="2"/>
      <c r="K8" s="2"/>
      <c r="L8" s="2"/>
      <c r="M8" s="2"/>
      <c r="N8" s="2"/>
      <c r="P8" s="66" t="str">
        <f t="shared" si="0"/>
        <v>Dépenses variables - Vie quotidienne</v>
      </c>
      <c r="Q8" t="s">
        <v>115</v>
      </c>
    </row>
    <row r="9" spans="1:17" ht="15" customHeight="1" x14ac:dyDescent="0.25">
      <c r="A9" s="2" t="s">
        <v>10</v>
      </c>
      <c r="B9" s="62" t="str">
        <f>"Dépenses variables - "&amp;Budget_mensuel!$A$82</f>
        <v>Dépenses variables - Loisirs, voyages et cadeaux</v>
      </c>
      <c r="C9" s="2"/>
      <c r="D9" s="70" t="s">
        <v>116</v>
      </c>
      <c r="E9" s="2"/>
      <c r="F9" s="2"/>
      <c r="G9" s="2"/>
      <c r="H9" s="2" t="str">
        <v>Autres (abonnements)</v>
      </c>
      <c r="I9" s="2"/>
      <c r="J9" s="2"/>
      <c r="K9" s="2"/>
      <c r="L9" s="2"/>
      <c r="M9" s="2"/>
      <c r="N9" s="2"/>
      <c r="P9" s="66" t="str">
        <f t="shared" si="0"/>
        <v>Dépenses variables - Transport</v>
      </c>
      <c r="Q9" t="s">
        <v>117</v>
      </c>
    </row>
    <row r="10" spans="1:17" ht="15" customHeight="1" x14ac:dyDescent="0.25">
      <c r="A10" s="2" t="s">
        <v>11</v>
      </c>
      <c r="B10" s="62" t="str">
        <f>"Dépenses variables - "&amp;Budget_mensuel!$A$90</f>
        <v>Dépenses variables - Autres</v>
      </c>
      <c r="C10" s="2"/>
      <c r="D10" s="71" t="s">
        <v>118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P10" s="66" t="str">
        <f t="shared" si="0"/>
        <v>Dépenses variables - Loisirs, voyages et cadeaux</v>
      </c>
      <c r="Q10" t="s">
        <v>119</v>
      </c>
    </row>
    <row r="11" spans="1:17" ht="15" customHeight="1" x14ac:dyDescent="0.25">
      <c r="A11" s="2" t="s">
        <v>12</v>
      </c>
      <c r="B11" s="62"/>
      <c r="C11" s="2"/>
      <c r="D11" s="72" t="s">
        <v>120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P11" s="66" t="str">
        <f t="shared" si="0"/>
        <v>Dépenses variables - Autres</v>
      </c>
      <c r="Q11" t="s">
        <v>121</v>
      </c>
    </row>
    <row r="12" spans="1:17" ht="15" customHeight="1" x14ac:dyDescent="0.25">
      <c r="A12" s="2" t="s">
        <v>13</v>
      </c>
      <c r="B12" s="62"/>
      <c r="C12" s="2"/>
      <c r="D12" s="73" t="s">
        <v>122</v>
      </c>
      <c r="E12" s="2"/>
      <c r="F12" s="2"/>
      <c r="G12" s="2"/>
      <c r="H12" s="2"/>
      <c r="I12" s="2"/>
      <c r="J12" s="2"/>
      <c r="K12" s="2"/>
      <c r="L12" s="2"/>
      <c r="M12" s="2"/>
      <c r="N12" s="2"/>
      <c r="P12" s="66"/>
    </row>
    <row r="13" spans="1:17" ht="15" customHeight="1" x14ac:dyDescent="0.25">
      <c r="A13" s="2"/>
      <c r="B13" s="62"/>
      <c r="C13" s="2"/>
      <c r="D13" s="63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7" ht="12.75" customHeight="1" x14ac:dyDescent="0.25">
      <c r="A14" s="2"/>
      <c r="B14" s="2"/>
      <c r="C14" s="2"/>
      <c r="D14" s="63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7" ht="12.75" customHeight="1" x14ac:dyDescent="0.25">
      <c r="A15" s="2"/>
      <c r="B15" s="62"/>
      <c r="C15" s="2"/>
      <c r="D15" s="64" t="s">
        <v>123</v>
      </c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7" ht="12.75" customHeight="1" x14ac:dyDescent="0.25">
      <c r="A16" s="2"/>
      <c r="B16" s="62"/>
      <c r="C16" s="2"/>
      <c r="D16" s="74" t="s">
        <v>124</v>
      </c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2.75" customHeight="1" x14ac:dyDescent="0.25">
      <c r="A17" s="2"/>
      <c r="B17" s="62"/>
      <c r="C17" s="2"/>
      <c r="D17" s="75" t="s">
        <v>125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2.75" customHeight="1" x14ac:dyDescent="0.25">
      <c r="A18" s="2"/>
      <c r="B18" s="62"/>
      <c r="C18" s="2"/>
      <c r="D18" s="76" t="s">
        <v>126</v>
      </c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2.75" customHeight="1" x14ac:dyDescent="0.25">
      <c r="A19" s="2"/>
      <c r="B19" s="62"/>
      <c r="C19" s="2"/>
      <c r="D19" s="77" t="s">
        <v>127</v>
      </c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2.75" customHeight="1" x14ac:dyDescent="0.25">
      <c r="A20" s="2"/>
      <c r="B20" s="62"/>
      <c r="C20" s="2"/>
      <c r="D20" s="63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2.75" customHeight="1" x14ac:dyDescent="0.25">
      <c r="A21" s="2"/>
      <c r="B21" s="62"/>
      <c r="C21" s="2"/>
      <c r="D21" s="63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2.75" customHeight="1" x14ac:dyDescent="0.25">
      <c r="A22" s="2"/>
      <c r="B22" s="62"/>
      <c r="C22" s="2"/>
      <c r="D22" s="63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2.75" customHeight="1" x14ac:dyDescent="0.25">
      <c r="A23" s="2"/>
      <c r="B23" s="62"/>
      <c r="C23" s="2"/>
      <c r="D23" s="63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12.75" customHeight="1" x14ac:dyDescent="0.25">
      <c r="A24" s="2"/>
      <c r="B24" s="62"/>
      <c r="C24" s="2"/>
      <c r="D24" s="63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2.75" customHeight="1" x14ac:dyDescent="0.25">
      <c r="A25" s="2"/>
      <c r="B25" s="62"/>
      <c r="C25" s="2"/>
      <c r="D25" s="63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2.75" customHeight="1" x14ac:dyDescent="0.25">
      <c r="A26" s="2"/>
      <c r="B26" s="62"/>
      <c r="C26" s="2"/>
      <c r="D26" s="63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2.75" customHeight="1" x14ac:dyDescent="0.25">
      <c r="A27" s="2"/>
      <c r="B27" s="62"/>
      <c r="C27" s="2"/>
      <c r="D27" s="63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2.75" customHeight="1" x14ac:dyDescent="0.25">
      <c r="A28" s="2"/>
      <c r="B28" s="62"/>
      <c r="C28" s="2"/>
      <c r="D28" s="63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2.75" customHeight="1" x14ac:dyDescent="0.25">
      <c r="A29" s="2"/>
      <c r="B29" s="62"/>
      <c r="C29" s="2"/>
      <c r="D29" s="63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2.75" customHeight="1" x14ac:dyDescent="0.25">
      <c r="A30" s="2"/>
      <c r="B30" s="62"/>
      <c r="C30" s="2"/>
      <c r="D30" s="63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2.75" customHeight="1" x14ac:dyDescent="0.25">
      <c r="A31" s="2"/>
      <c r="B31" s="62"/>
      <c r="C31" s="2"/>
      <c r="D31" s="63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2.75" customHeight="1" x14ac:dyDescent="0.25">
      <c r="A32" s="2"/>
      <c r="B32" s="62"/>
      <c r="C32" s="2"/>
      <c r="D32" s="63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2.75" customHeight="1" x14ac:dyDescent="0.25">
      <c r="A33" s="2"/>
      <c r="B33" s="62"/>
      <c r="C33" s="2"/>
      <c r="D33" s="63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2.75" customHeight="1" x14ac:dyDescent="0.25">
      <c r="A34" s="2"/>
      <c r="B34" s="62"/>
      <c r="C34" s="2"/>
      <c r="D34" s="63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2.75" customHeight="1" x14ac:dyDescent="0.25">
      <c r="A35" s="2"/>
      <c r="B35" s="62"/>
      <c r="C35" s="2"/>
      <c r="D35" s="63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2.75" customHeight="1" x14ac:dyDescent="0.25">
      <c r="A36" s="2"/>
      <c r="B36" s="62"/>
      <c r="C36" s="2"/>
      <c r="D36" s="63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2.75" customHeight="1" x14ac:dyDescent="0.25">
      <c r="A37" s="2"/>
      <c r="B37" s="62"/>
      <c r="C37" s="2"/>
      <c r="D37" s="63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2.75" customHeight="1" x14ac:dyDescent="0.25">
      <c r="A38" s="2"/>
      <c r="B38" s="62"/>
      <c r="C38" s="2"/>
      <c r="D38" s="63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2.75" customHeight="1" x14ac:dyDescent="0.25">
      <c r="A39" s="2"/>
      <c r="B39" s="62"/>
      <c r="C39" s="2"/>
      <c r="D39" s="63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2.75" customHeight="1" x14ac:dyDescent="0.25">
      <c r="A40" s="2"/>
      <c r="B40" s="62"/>
      <c r="C40" s="2"/>
      <c r="D40" s="63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2.75" customHeight="1" x14ac:dyDescent="0.25">
      <c r="A41" s="2"/>
      <c r="B41" s="62"/>
      <c r="C41" s="2"/>
      <c r="D41" s="63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2.75" customHeight="1" x14ac:dyDescent="0.25">
      <c r="A42" s="2"/>
      <c r="B42" s="62"/>
      <c r="C42" s="2"/>
      <c r="D42" s="63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2.75" customHeight="1" x14ac:dyDescent="0.25">
      <c r="A43" s="2"/>
      <c r="B43" s="62"/>
      <c r="C43" s="2"/>
      <c r="D43" s="63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2.75" customHeight="1" x14ac:dyDescent="0.25">
      <c r="A44" s="2"/>
      <c r="B44" s="62"/>
      <c r="C44" s="2"/>
      <c r="D44" s="63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2.75" customHeight="1" x14ac:dyDescent="0.25">
      <c r="A45" s="2"/>
      <c r="B45" s="62"/>
      <c r="C45" s="2"/>
      <c r="D45" s="63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2.75" customHeight="1" x14ac:dyDescent="0.25">
      <c r="A46" s="2"/>
      <c r="B46" s="62"/>
      <c r="C46" s="2"/>
      <c r="D46" s="63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2.75" customHeight="1" x14ac:dyDescent="0.25">
      <c r="A47" s="2"/>
      <c r="B47" s="62"/>
      <c r="C47" s="2"/>
      <c r="D47" s="63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2.75" customHeight="1" x14ac:dyDescent="0.25">
      <c r="A48" s="2"/>
      <c r="B48" s="62"/>
      <c r="C48" s="2"/>
      <c r="D48" s="63"/>
      <c r="E48" s="2"/>
      <c r="F48" s="2"/>
      <c r="G48" s="2"/>
      <c r="H48" s="2"/>
      <c r="I48" s="2"/>
      <c r="J48" s="2"/>
      <c r="K48" s="2"/>
      <c r="L48" s="2"/>
      <c r="M48" s="2"/>
      <c r="N48" s="2"/>
    </row>
  </sheetData>
  <sheetProtection algorithmName="SHA-512" hashValue="EN2BRB9idcZ/+04Sm7QwP5ahddf/k3vr57TG88d7W4dJ3312sGnJcqjHjJr5l6ixOs7iizmRruMtzA1rPMVRYw==" saltValue="pQIcd98+1VuN7GjaV24PYA==" spinCount="100000" sheet="1" objects="1" scenarios="1" selectLockedCells="1" selectUnlockedCell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21</vt:i4>
      </vt:variant>
    </vt:vector>
  </HeadingPairs>
  <TitlesOfParts>
    <vt:vector size="25" baseType="lpstr">
      <vt:lpstr>Budget_mensuel</vt:lpstr>
      <vt:lpstr>Historique</vt:lpstr>
      <vt:lpstr>Analyse</vt:lpstr>
      <vt:lpstr>Données</vt:lpstr>
      <vt:lpstr>Cat_DF_Abonnements</vt:lpstr>
      <vt:lpstr>Cat_DF_Epargne</vt:lpstr>
      <vt:lpstr>Cat_DF_Logement</vt:lpstr>
      <vt:lpstr>Cat_DF_Obligations</vt:lpstr>
      <vt:lpstr>Cat_DF_Transport</vt:lpstr>
      <vt:lpstr>Cat_DV_Autres</vt:lpstr>
      <vt:lpstr>Cat_DV_Loisirs</vt:lpstr>
      <vt:lpstr>Cat_DV_Transport</vt:lpstr>
      <vt:lpstr>Cat_DV_VieQuotidienne</vt:lpstr>
      <vt:lpstr>Cat_Revenus</vt:lpstr>
      <vt:lpstr>CategoryList</vt:lpstr>
      <vt:lpstr>Historique_Categorie</vt:lpstr>
      <vt:lpstr>Historique_Commentaires</vt:lpstr>
      <vt:lpstr>Historique_Date</vt:lpstr>
      <vt:lpstr>Historique_Enregistre</vt:lpstr>
      <vt:lpstr>Historique_Mois</vt:lpstr>
      <vt:lpstr>Historique_Montant</vt:lpstr>
      <vt:lpstr>Historique_Section</vt:lpstr>
      <vt:lpstr>Historique_Statut</vt:lpstr>
      <vt:lpstr>MonthList</vt:lpstr>
      <vt:lpstr>SectionList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BROU</dc:creator>
  <cp:keywords/>
  <dc:description/>
  <cp:lastModifiedBy>Benjamin BROU</cp:lastModifiedBy>
  <cp:revision>0</cp:revision>
  <dcterms:created xsi:type="dcterms:W3CDTF">2020-04-06T10:51:36Z</dcterms:created>
  <dcterms:modified xsi:type="dcterms:W3CDTF">2026-10-04T11:37:53Z</dcterms:modified>
  <cp:category/>
  <cp:contentStatus/>
</cp:coreProperties>
</file>