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0f9bd7d468c3b/Documents/My.Master.Plan/MBC 638/Final Project/"/>
    </mc:Choice>
  </mc:AlternateContent>
  <xr:revisionPtr revIDLastSave="3240" documentId="8_{69071BE9-B45D-4750-941E-637BCD65E917}" xr6:coauthVersionLast="47" xr6:coauthVersionMax="47" xr10:uidLastSave="{B8F9D2F3-0A62-48C2-846A-CBDAD6C32100}"/>
  <bookViews>
    <workbookView xWindow="-120" yWindow="-120" windowWidth="29040" windowHeight="15720" xr2:uid="{13F891DF-B144-4A03-9871-29C3741FBFBA}"/>
  </bookViews>
  <sheets>
    <sheet name="Collection Plan - Dictionary" sheetId="11" r:id="rId1"/>
    <sheet name="Correlation" sheetId="10" r:id="rId2"/>
    <sheet name="Pareto" sheetId="13" r:id="rId3"/>
    <sheet name="SQL" sheetId="8" r:id="rId4"/>
    <sheet name="Data" sheetId="1" r:id="rId5"/>
    <sheet name="After Control Data" sheetId="12" r:id="rId6"/>
    <sheet name="Data Simple" sheetId="3" r:id="rId7"/>
    <sheet name="Data_Dummies" sheetId="9" r:id="rId8"/>
    <sheet name="Dat_WKEND" sheetId="6" r:id="rId9"/>
    <sheet name="Dat_No_WKEND" sheetId="5" r:id="rId10"/>
    <sheet name="Dat_No_WKEND_No_VAC" sheetId="7" r:id="rId11"/>
    <sheet name="Cont_Var" sheetId="4" r:id="rId12"/>
    <sheet name="Flex Time" sheetId="2" r:id="rId13"/>
  </sheets>
  <definedNames>
    <definedName name="_xlnm._FilterDatabase" localSheetId="4" hidden="1">Data!$A$1:$AD$31</definedName>
    <definedName name="_xlnm._FilterDatabase" localSheetId="6" hidden="1">'Data Simple'!$A$1:$AE$31</definedName>
    <definedName name="_xlnm._FilterDatabase" localSheetId="7" hidden="1">Data_Dummies!$A$1:$AH$31</definedName>
    <definedName name="_xlchart.v1.0" hidden="1">Pareto!$A$65:$A$77</definedName>
    <definedName name="_xlchart.v1.1" hidden="1">Pareto!$B$65:$B$77</definedName>
    <definedName name="_xlchart.v1.2" hidden="1">Pareto!$A$37:$A$57</definedName>
    <definedName name="_xlchart.v1.3" hidden="1">Pareto!$B$37:$B$57</definedName>
    <definedName name="_xlchart.v1.4" hidden="1">Pareto!$A$65:$A$77</definedName>
    <definedName name="_xlchart.v1.5" hidden="1">Pareto!$B$65:$B$77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3" l="1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A32" i="13"/>
  <c r="E2" i="12"/>
  <c r="B2" i="12" s="1"/>
  <c r="C2" i="12" s="1"/>
  <c r="E3" i="12"/>
  <c r="B3" i="12" s="1"/>
  <c r="C3" i="12" s="1"/>
  <c r="E4" i="12"/>
  <c r="E5" i="12"/>
  <c r="E6" i="12"/>
  <c r="B6" i="12" s="1"/>
  <c r="C6" i="12" s="1"/>
  <c r="E7" i="12"/>
  <c r="B7" i="12" s="1"/>
  <c r="C7" i="12" s="1"/>
  <c r="E8" i="12"/>
  <c r="B8" i="12" s="1"/>
  <c r="C8" i="12" s="1"/>
  <c r="E9" i="12"/>
  <c r="B9" i="12" s="1"/>
  <c r="C9" i="12" s="1"/>
  <c r="E10" i="12"/>
  <c r="B10" i="12" s="1"/>
  <c r="C10" i="12" s="1"/>
  <c r="E11" i="12"/>
  <c r="B11" i="12" s="1"/>
  <c r="C11" i="12" s="1"/>
  <c r="E12" i="12"/>
  <c r="B12" i="12" s="1"/>
  <c r="C12" i="12" s="1"/>
  <c r="E13" i="12"/>
  <c r="E14" i="12"/>
  <c r="E15" i="12"/>
  <c r="B15" i="12" s="1"/>
  <c r="C15" i="12" s="1"/>
  <c r="E16" i="12"/>
  <c r="B16" i="12" s="1"/>
  <c r="C16" i="12" s="1"/>
  <c r="E17" i="12"/>
  <c r="B17" i="12" s="1"/>
  <c r="C17" i="12" s="1"/>
  <c r="E18" i="12"/>
  <c r="B18" i="12" s="1"/>
  <c r="C18" i="12" s="1"/>
  <c r="E19" i="12"/>
  <c r="B19" i="12" s="1"/>
  <c r="C19" i="12" s="1"/>
  <c r="E20" i="12"/>
  <c r="B20" i="12" s="1"/>
  <c r="C20" i="12" s="1"/>
  <c r="E21" i="12"/>
  <c r="B21" i="12" s="1"/>
  <c r="C21" i="12" s="1"/>
  <c r="E22" i="12"/>
  <c r="B22" i="12" s="1"/>
  <c r="C22" i="12" s="1"/>
  <c r="E23" i="12"/>
  <c r="B23" i="12" s="1"/>
  <c r="C23" i="12" s="1"/>
  <c r="E24" i="12"/>
  <c r="B24" i="12" s="1"/>
  <c r="C24" i="12" s="1"/>
  <c r="E25" i="12"/>
  <c r="B25" i="12" s="1"/>
  <c r="C25" i="12" s="1"/>
  <c r="E26" i="12"/>
  <c r="B26" i="12" s="1"/>
  <c r="C26" i="12" s="1"/>
  <c r="E27" i="12"/>
  <c r="E28" i="12"/>
  <c r="E29" i="12"/>
  <c r="E30" i="12"/>
  <c r="B30" i="12" s="1"/>
  <c r="C30" i="12" s="1"/>
  <c r="E31" i="12"/>
  <c r="B31" i="12" s="1"/>
  <c r="C31" i="12" s="1"/>
  <c r="B32" i="12"/>
  <c r="C32" i="12" s="1"/>
  <c r="B33" i="12"/>
  <c r="C33" i="12" s="1"/>
  <c r="B34" i="12"/>
  <c r="C34" i="12" s="1"/>
  <c r="B35" i="12"/>
  <c r="C35" i="12" s="1"/>
  <c r="B36" i="12"/>
  <c r="C36" i="12" s="1"/>
  <c r="B37" i="12"/>
  <c r="C37" i="12" s="1"/>
  <c r="B38" i="12"/>
  <c r="C38" i="12" s="1"/>
  <c r="B39" i="12"/>
  <c r="C39" i="12" s="1"/>
  <c r="B40" i="12"/>
  <c r="C40" i="12" s="1"/>
  <c r="B41" i="12"/>
  <c r="C41" i="12" s="1"/>
  <c r="B42" i="12"/>
  <c r="C42" i="12" s="1"/>
  <c r="B43" i="12"/>
  <c r="C43" i="12" s="1"/>
  <c r="B44" i="12"/>
  <c r="C44" i="12" s="1"/>
  <c r="B45" i="12"/>
  <c r="C45" i="12" s="1"/>
  <c r="B46" i="12"/>
  <c r="C46" i="12" s="1"/>
  <c r="B47" i="12"/>
  <c r="C47" i="12" s="1"/>
  <c r="B48" i="12"/>
  <c r="C48" i="12" s="1"/>
  <c r="B49" i="12"/>
  <c r="C49" i="12" s="1"/>
  <c r="B50" i="12"/>
  <c r="C50" i="12" s="1"/>
  <c r="B51" i="12"/>
  <c r="C51" i="12" s="1"/>
  <c r="B29" i="12"/>
  <c r="C29" i="12" s="1"/>
  <c r="B28" i="12"/>
  <c r="C28" i="12" s="1"/>
  <c r="B27" i="12"/>
  <c r="C27" i="12" s="1"/>
  <c r="B14" i="12"/>
  <c r="C14" i="12" s="1"/>
  <c r="B13" i="12"/>
  <c r="C13" i="12" s="1"/>
  <c r="B5" i="12"/>
  <c r="C5" i="12" s="1"/>
  <c r="B4" i="12"/>
  <c r="C4" i="12" s="1"/>
  <c r="I31" i="11"/>
  <c r="I30" i="11"/>
  <c r="I29" i="11"/>
  <c r="I28" i="11"/>
  <c r="I27" i="11"/>
  <c r="I26" i="11"/>
  <c r="I25" i="11"/>
  <c r="I24" i="11"/>
  <c r="I23" i="11"/>
  <c r="I19" i="11"/>
  <c r="I18" i="11"/>
  <c r="I17" i="11"/>
  <c r="I16" i="11"/>
  <c r="I15" i="11"/>
  <c r="I14" i="11"/>
  <c r="I12" i="11"/>
  <c r="I11" i="11"/>
  <c r="I10" i="11"/>
  <c r="I9" i="11"/>
  <c r="I7" i="11"/>
  <c r="I5" i="11"/>
  <c r="I3" i="11"/>
  <c r="I2" i="11"/>
  <c r="G2" i="11"/>
  <c r="G31" i="11"/>
  <c r="G30" i="11"/>
  <c r="G29" i="11"/>
  <c r="G28" i="11"/>
  <c r="G27" i="11"/>
  <c r="G26" i="11"/>
  <c r="G25" i="11"/>
  <c r="G24" i="11"/>
  <c r="G23" i="11"/>
  <c r="G19" i="11"/>
  <c r="G18" i="11"/>
  <c r="G17" i="11"/>
  <c r="G16" i="11"/>
  <c r="G15" i="11"/>
  <c r="G14" i="11"/>
  <c r="G12" i="11"/>
  <c r="G11" i="11"/>
  <c r="G10" i="11"/>
  <c r="G9" i="11"/>
  <c r="G7" i="11"/>
  <c r="G5" i="11"/>
  <c r="G3" i="11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13" i="8"/>
  <c r="B15" i="8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6" i="8"/>
  <c r="B4" i="8"/>
  <c r="B3" i="8"/>
  <c r="E36" i="1" l="1"/>
  <c r="E34" i="1"/>
  <c r="E31" i="1"/>
  <c r="B31" i="1" s="1"/>
  <c r="C31" i="1" s="1"/>
  <c r="E30" i="1"/>
  <c r="B30" i="1" s="1"/>
  <c r="C30" i="1" s="1"/>
  <c r="E29" i="1"/>
  <c r="B29" i="1" s="1"/>
  <c r="C29" i="1" s="1"/>
  <c r="E28" i="1"/>
  <c r="B28" i="1" s="1"/>
  <c r="C28" i="1" s="1"/>
  <c r="E27" i="1"/>
  <c r="B27" i="1" s="1"/>
  <c r="C27" i="1" s="1"/>
  <c r="E26" i="1"/>
  <c r="B26" i="1" s="1"/>
  <c r="C26" i="1" s="1"/>
  <c r="E24" i="1"/>
  <c r="B24" i="1" s="1"/>
  <c r="C24" i="1" s="1"/>
  <c r="E20" i="1"/>
  <c r="B20" i="1" s="1"/>
  <c r="C20" i="1" s="1"/>
  <c r="E19" i="1"/>
  <c r="B19" i="1" s="1"/>
  <c r="C19" i="1" s="1"/>
  <c r="E16" i="1"/>
  <c r="B16" i="1" s="1"/>
  <c r="C16" i="1" s="1"/>
  <c r="E15" i="1"/>
  <c r="B15" i="1" s="1"/>
  <c r="C15" i="1" s="1"/>
  <c r="E8" i="1"/>
  <c r="B8" i="1" s="1"/>
  <c r="C8" i="1" s="1"/>
  <c r="C31" i="2"/>
  <c r="E3" i="1" s="1"/>
  <c r="B3" i="1" s="1"/>
  <c r="C3" i="1" s="1"/>
  <c r="D31" i="2"/>
  <c r="E4" i="1" s="1"/>
  <c r="B4" i="1" s="1"/>
  <c r="C4" i="1" s="1"/>
  <c r="E31" i="2"/>
  <c r="E5" i="1" s="1"/>
  <c r="B5" i="1" s="1"/>
  <c r="C5" i="1" s="1"/>
  <c r="F31" i="2"/>
  <c r="E6" i="1" s="1"/>
  <c r="B6" i="1" s="1"/>
  <c r="C6" i="1" s="1"/>
  <c r="G31" i="2"/>
  <c r="E7" i="1" s="1"/>
  <c r="B7" i="1" s="1"/>
  <c r="C7" i="1" s="1"/>
  <c r="H31" i="2"/>
  <c r="I31" i="2"/>
  <c r="E9" i="1" s="1"/>
  <c r="B9" i="1" s="1"/>
  <c r="C9" i="1" s="1"/>
  <c r="J31" i="2"/>
  <c r="E10" i="1" s="1"/>
  <c r="B10" i="1" s="1"/>
  <c r="C10" i="1" s="1"/>
  <c r="K31" i="2"/>
  <c r="E11" i="1" s="1"/>
  <c r="B11" i="1" s="1"/>
  <c r="C11" i="1" s="1"/>
  <c r="L31" i="2"/>
  <c r="E12" i="1" s="1"/>
  <c r="B12" i="1" s="1"/>
  <c r="C12" i="1" s="1"/>
  <c r="M31" i="2"/>
  <c r="E13" i="1" s="1"/>
  <c r="B13" i="1" s="1"/>
  <c r="C13" i="1" s="1"/>
  <c r="N31" i="2"/>
  <c r="E14" i="1" s="1"/>
  <c r="B14" i="1" s="1"/>
  <c r="C14" i="1" s="1"/>
  <c r="O31" i="2"/>
  <c r="P31" i="2"/>
  <c r="Q31" i="2"/>
  <c r="E17" i="1" s="1"/>
  <c r="B17" i="1" s="1"/>
  <c r="C17" i="1" s="1"/>
  <c r="R31" i="2"/>
  <c r="E18" i="1" s="1"/>
  <c r="B18" i="1" s="1"/>
  <c r="C18" i="1" s="1"/>
  <c r="S31" i="2"/>
  <c r="T31" i="2"/>
  <c r="U31" i="2"/>
  <c r="E21" i="1" s="1"/>
  <c r="B21" i="1" s="1"/>
  <c r="C21" i="1" s="1"/>
  <c r="V31" i="2"/>
  <c r="E22" i="1" s="1"/>
  <c r="B22" i="1" s="1"/>
  <c r="C22" i="1" s="1"/>
  <c r="W31" i="2"/>
  <c r="E23" i="1" s="1"/>
  <c r="B23" i="1" s="1"/>
  <c r="C23" i="1" s="1"/>
  <c r="X31" i="2"/>
  <c r="Y31" i="2"/>
  <c r="E25" i="1" s="1"/>
  <c r="B25" i="1" s="1"/>
  <c r="C25" i="1" s="1"/>
  <c r="Z31" i="2"/>
  <c r="AA31" i="2"/>
  <c r="AB31" i="2"/>
  <c r="AC31" i="2"/>
  <c r="AD31" i="2"/>
  <c r="AE31" i="2"/>
  <c r="B31" i="2"/>
  <c r="E2" i="1" s="1"/>
  <c r="B2" i="1" s="1"/>
  <c r="C2" i="1" s="1"/>
</calcChain>
</file>

<file path=xl/sharedStrings.xml><?xml version="1.0" encoding="utf-8"?>
<sst xmlns="http://schemas.openxmlformats.org/spreadsheetml/2006/main" count="1782" uniqueCount="159">
  <si>
    <t>Flex Time</t>
  </si>
  <si>
    <t>Sleep</t>
  </si>
  <si>
    <t>Have_Insomia</t>
  </si>
  <si>
    <t>Shower</t>
  </si>
  <si>
    <t>Dress</t>
  </si>
  <si>
    <t>Lunch_Prep</t>
  </si>
  <si>
    <t>Breakfast</t>
  </si>
  <si>
    <t>Day_Wk</t>
  </si>
  <si>
    <t>Commute_1</t>
  </si>
  <si>
    <t>Commute_2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</si>
  <si>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</si>
  <si>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</si>
  <si>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</si>
  <si>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</si>
  <si>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</si>
  <si>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</si>
  <si>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</si>
  <si>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</si>
  <si>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</si>
  <si>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</si>
  <si>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</si>
  <si>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</si>
  <si>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</si>
  <si>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</si>
  <si>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</si>
  <si>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</si>
  <si>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</si>
  <si>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</si>
  <si>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</si>
  <si>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</si>
  <si>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</si>
  <si>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</si>
  <si>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</si>
  <si>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</si>
  <si>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</si>
  <si>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</si>
  <si>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</si>
  <si>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</si>
  <si>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</si>
  <si>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</si>
  <si>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SUM</t>
  </si>
  <si>
    <t>Date</t>
  </si>
  <si>
    <t>Flex_Time</t>
  </si>
  <si>
    <t>Work_1</t>
  </si>
  <si>
    <t>Work_2</t>
  </si>
  <si>
    <t>Commute_3</t>
  </si>
  <si>
    <t>Commute_4</t>
  </si>
  <si>
    <t>Errand</t>
  </si>
  <si>
    <t>Dinner_Prep</t>
  </si>
  <si>
    <t>Cooking</t>
  </si>
  <si>
    <t>Dinner</t>
  </si>
  <si>
    <t>Clean_Up</t>
  </si>
  <si>
    <t>Hygiene</t>
  </si>
  <si>
    <t>Childcare</t>
  </si>
  <si>
    <t>Chores</t>
  </si>
  <si>
    <t>Study</t>
  </si>
  <si>
    <t>Family_Time</t>
  </si>
  <si>
    <t>Y</t>
  </si>
  <si>
    <t>N</t>
  </si>
  <si>
    <t>59 Minute</t>
  </si>
  <si>
    <t>Thursday</t>
  </si>
  <si>
    <t>Friday</t>
  </si>
  <si>
    <t>Saturday</t>
  </si>
  <si>
    <t>Sunday</t>
  </si>
  <si>
    <t>Monday</t>
  </si>
  <si>
    <t>Tuesday</t>
  </si>
  <si>
    <t>Wednesday</t>
  </si>
  <si>
    <t># HR</t>
  </si>
  <si>
    <t># MIN</t>
  </si>
  <si>
    <t>TOTAL</t>
  </si>
  <si>
    <t>#MIN</t>
  </si>
  <si>
    <t>#HR</t>
  </si>
  <si>
    <t>Unmapped</t>
  </si>
  <si>
    <t>Day</t>
  </si>
  <si>
    <t>On Leave</t>
  </si>
  <si>
    <t>Flex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</si>
  <si>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</si>
  <si>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</si>
  <si>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</si>
  <si>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</si>
  <si>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</si>
  <si>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</si>
  <si>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</si>
  <si>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</si>
  <si>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</si>
  <si>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</si>
  <si>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</si>
  <si>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</si>
  <si>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</si>
  <si>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FLEX</t>
  </si>
  <si>
    <t xml:space="preserve">Upper Limit: </t>
  </si>
  <si>
    <t xml:space="preserve">Process Mean: </t>
  </si>
  <si>
    <t xml:space="preserve">Standard Dev: </t>
  </si>
  <si>
    <t xml:space="preserve">SQL: </t>
  </si>
  <si>
    <t xml:space="preserve">DPMO: </t>
  </si>
  <si>
    <t>Per mil opportunities</t>
  </si>
  <si>
    <t>Over Mean</t>
  </si>
  <si>
    <t>Yield</t>
  </si>
  <si>
    <t>Based on Over FLEX Mean</t>
  </si>
  <si>
    <t>INSOMNIA</t>
  </si>
  <si>
    <t>Mon</t>
  </si>
  <si>
    <t>Tue</t>
  </si>
  <si>
    <t>Wed</t>
  </si>
  <si>
    <t>Thr</t>
  </si>
  <si>
    <t>Fri</t>
  </si>
  <si>
    <t>Sat</t>
  </si>
  <si>
    <t>leave</t>
  </si>
  <si>
    <t>Performance Measure</t>
  </si>
  <si>
    <t>Data Source</t>
  </si>
  <si>
    <t>Measure</t>
  </si>
  <si>
    <t>Target Sample Size</t>
  </si>
  <si>
    <t>Count of day in the study</t>
  </si>
  <si>
    <t>Total minutes accounted for in the day</t>
  </si>
  <si>
    <t>Does this day's Flex Time exceed the Mean Flex Time?</t>
  </si>
  <si>
    <t>Boolean / Discreet</t>
  </si>
  <si>
    <t>Discreet / Categorical</t>
  </si>
  <si>
    <t>Minutes / Continuous</t>
  </si>
  <si>
    <t>Count of Flex Time in Unplanned Minutes Available</t>
  </si>
  <si>
    <t>Comments</t>
  </si>
  <si>
    <t>Number of minutes devoted to sleep</t>
  </si>
  <si>
    <t>Did Subject Experience Insomnia during sleep cycle.</t>
  </si>
  <si>
    <t>How long did initial hygene take at start of day?</t>
  </si>
  <si>
    <t xml:space="preserve">How long did it take to dress at the start of the day? </t>
  </si>
  <si>
    <t>How long does it take to prepare lunch for that day, either to take to work, or for consumption?</t>
  </si>
  <si>
    <t>How long does it take to eat breakfast?</t>
  </si>
  <si>
    <t>What is the date?</t>
  </si>
  <si>
    <t xml:space="preserve">What day of the week is it? </t>
  </si>
  <si>
    <t>Time for commute, 1st leg.</t>
  </si>
  <si>
    <t>Time for commute, 2nd leg.</t>
  </si>
  <si>
    <t>Time for commute, 3rd leg.</t>
  </si>
  <si>
    <t>Time for commute, 4th leg.</t>
  </si>
  <si>
    <t>Time at Work prior to lunch</t>
  </si>
  <si>
    <t>Time at work after lunch</t>
  </si>
  <si>
    <t xml:space="preserve">Given an early release from work? </t>
  </si>
  <si>
    <t>Were there errands that needed to be completed outside of work or childcare?</t>
  </si>
  <si>
    <t>Were you on leave for this day?</t>
  </si>
  <si>
    <t>How long did it take to prepare dinner to start cooking?</t>
  </si>
  <si>
    <t>How long did it take to cook dinner?</t>
  </si>
  <si>
    <t>How long did you eat dinner?</t>
  </si>
  <si>
    <t>How long did evening cleaning up take? Dishes, trash, etc…</t>
  </si>
  <si>
    <t>How long did evening hygene take?</t>
  </si>
  <si>
    <t xml:space="preserve">How much additional time needed to be devoted to childcare outside of commute and family time? </t>
  </si>
  <si>
    <t xml:space="preserve">How much time needed to be allocated to additional chores for this day? </t>
  </si>
  <si>
    <t xml:space="preserve">How much time was allocated to studying? </t>
  </si>
  <si>
    <t>How much time was spent being with the family?</t>
  </si>
  <si>
    <t>Categorical / Discreet</t>
  </si>
  <si>
    <t>&gt;30</t>
  </si>
  <si>
    <t>ST DEV (s)</t>
  </si>
  <si>
    <t>After Control Mean</t>
  </si>
  <si>
    <t>After Control ST DEV (s)</t>
  </si>
  <si>
    <t>After-Control Collection Ends</t>
  </si>
  <si>
    <t>Pre-Control Collection Ends</t>
  </si>
  <si>
    <t>Who Collected it</t>
  </si>
  <si>
    <t>Me</t>
  </si>
  <si>
    <t>How was it collected?</t>
  </si>
  <si>
    <t>Iphone Calendar</t>
  </si>
  <si>
    <t>Aggregate operation</t>
  </si>
  <si>
    <t>Notebook</t>
  </si>
  <si>
    <t>Iphone Clock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</si>
</sst>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/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theme="0" tint="-0.499984740745262"/>
      </bottom>
      <diagonal/>
    </border>
    <border>
      <left/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ck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ck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0" borderId="7" xfId="0" applyFont="1" applyBorder="1" applyAlignment="1">
      <alignment horizontal="centerContinuous"/>
    </xf>
    <xf numFmtId="10" fontId="0" fillId="0" borderId="16" xfId="0" applyNumberFormat="1" applyBorder="1"/>
    <xf numFmtId="0" fontId="0" fillId="0" borderId="33" xfId="0" applyBorder="1"/>
    <xf numFmtId="0" fontId="0" fillId="0" borderId="34" xfId="0" applyBorder="1"/>
    <xf numFmtId="0" fontId="5" fillId="6" borderId="0" xfId="0" applyFont="1" applyFill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0" fillId="7" borderId="0" xfId="0" applyFill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5" borderId="35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Proportionate Time Expenditure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Proportionate Time Expenditure</a:t>
          </a:r>
        </a:p>
      </cx:txPr>
    </cx:title>
    <cx:plotArea>
      <cx:plotAreaRegion>
        <cx:series layoutId="clusteredColumn" uniqueId="{FD93C5D1-C150-43FE-A6A9-BB599ACB5659}">
          <cx:dataPt idx="3">
            <cx:spPr>
              <a:gradFill>
                <a:gsLst>
                  <a:gs pos="5100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0">
                    <a:srgbClr val="FFC000">
                      <a:lumMod val="75000"/>
                    </a:srgbClr>
                  </a:gs>
                </a:gsLst>
                <a:lin ang="5400000" scaled="1"/>
              </a:gradFill>
            </cx:spPr>
          </cx:dataPt>
          <cx:dataPt idx="5">
            <cx:spPr>
              <a:gradFill>
                <a:gsLst>
                  <a:gs pos="5100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0">
                    <a:srgbClr val="FFC000">
                      <a:lumMod val="75000"/>
                    </a:srgbClr>
                  </a:gs>
                </a:gsLst>
                <a:lin ang="5400000" scaled="1"/>
              </a:gradFill>
            </cx:spPr>
          </cx:dataPt>
          <cx:dataPt idx="7">
            <cx:spPr>
              <a:gradFill>
                <a:gsLst>
                  <a:gs pos="68000">
                    <a:srgbClr val="4472C4">
                      <a:lumMod val="5000"/>
                      <a:lumOff val="95000"/>
                    </a:srgbClr>
                  </a:gs>
                  <a:gs pos="84000">
                    <a:srgbClr val="4472C4">
                      <a:lumMod val="45000"/>
                      <a:lumOff val="55000"/>
                    </a:srgbClr>
                  </a:gs>
                  <a:gs pos="96000">
                    <a:srgbClr val="4472C4">
                      <a:lumMod val="45000"/>
                      <a:lumOff val="55000"/>
                    </a:srgbClr>
                  </a:gs>
                  <a:gs pos="0">
                    <a:srgbClr val="FFC000">
                      <a:lumMod val="75000"/>
                    </a:srgbClr>
                  </a:gs>
                </a:gsLst>
                <a:lin ang="5400000" scaled="1"/>
              </a:gradFill>
            </cx:spPr>
          </cx:dataPt>
          <cx:dataPt idx="8">
            <cx:spPr>
              <a:gradFill>
                <a:gsLst>
                  <a:gs pos="68000">
                    <a:srgbClr val="4472C4">
                      <a:lumMod val="5000"/>
                      <a:lumOff val="95000"/>
                    </a:srgbClr>
                  </a:gs>
                  <a:gs pos="5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45000"/>
                      <a:lumOff val="55000"/>
                    </a:srgbClr>
                  </a:gs>
                  <a:gs pos="0">
                    <a:srgbClr val="FFC000">
                      <a:lumMod val="75000"/>
                    </a:srgbClr>
                  </a:gs>
                </a:gsLst>
                <a:lin ang="5400000" scaled="1"/>
              </a:gradFill>
            </cx:spPr>
          </cx:dataPt>
          <cx:dataPt idx="9">
            <cx:spPr>
              <a:gradFill>
                <a:gsLst>
                  <a:gs pos="78000">
                    <a:srgbClr val="4472C4">
                      <a:lumMod val="5000"/>
                      <a:lumOff val="95000"/>
                    </a:srgbClr>
                  </a:gs>
                  <a:gs pos="5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45000"/>
                      <a:lumOff val="55000"/>
                    </a:srgbClr>
                  </a:gs>
                  <a:gs pos="0">
                    <a:srgbClr val="FFC000">
                      <a:lumMod val="75000"/>
                    </a:srgbClr>
                  </a:gs>
                </a:gsLst>
                <a:lin ang="5400000" scaled="1"/>
              </a:gra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8C559FB-126B-480C-84A9-EDF7E789D476}">
          <cx:spPr>
            <a:ln>
              <a:solidFill>
                <a:srgbClr val="C00000"/>
              </a:solidFill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Factors we can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Factors we can control</a:t>
          </a:r>
        </a:p>
      </cx:txPr>
    </cx:title>
    <cx:plotArea>
      <cx:plotAreaRegion>
        <cx:series layoutId="clusteredColumn" uniqueId="{E950AD42-6D0D-4942-B785-C4DB88CC07BF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 sz="1100" b="1" i="0" u="none" strike="noStrike" baseline="0">
                  <a:solidFill>
                    <a:schemeClr val="bg1">
                      <a:lumMod val="9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23A29C9-B2A6-4ABC-AD78-8543B317A7AA}">
          <cx:spPr>
            <a:ln>
              <a:solidFill>
                <a:srgbClr val="C00000"/>
              </a:solidFill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34</xdr:row>
      <xdr:rowOff>104776</xdr:rowOff>
    </xdr:from>
    <xdr:to>
      <xdr:col>18</xdr:col>
      <xdr:colOff>571499</xdr:colOff>
      <xdr:row>62</xdr:row>
      <xdr:rowOff>9526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33C916-2426-2C8F-7CBA-E528E741D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099" y="6581776"/>
              <a:ext cx="9991725" cy="523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33336</xdr:colOff>
      <xdr:row>63</xdr:row>
      <xdr:rowOff>180974</xdr:rowOff>
    </xdr:from>
    <xdr:to>
      <xdr:col>19</xdr:col>
      <xdr:colOff>28574</xdr:colOff>
      <xdr:row>86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CBF4AC3-5E7F-107D-6702-B9D49AC21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6911" y="12182474"/>
              <a:ext cx="10044113" cy="435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590551</xdr:colOff>
      <xdr:row>0</xdr:row>
      <xdr:rowOff>114300</xdr:rowOff>
    </xdr:from>
    <xdr:to>
      <xdr:col>19</xdr:col>
      <xdr:colOff>470619</xdr:colOff>
      <xdr:row>30</xdr:row>
      <xdr:rowOff>104775</xdr:rowOff>
    </xdr:to>
    <xdr:pic>
      <xdr:nvPicPr>
        <xdr:cNvPr id="2" name="Picture 1" descr="A screenshot of a graph&#10;&#10;Description automatically generated">
          <a:extLst>
            <a:ext uri="{FF2B5EF4-FFF2-40B4-BE49-F238E27FC236}">
              <a16:creationId xmlns:a16="http://schemas.microsoft.com/office/drawing/2014/main" id="{AF9F18B3-304E-BBEF-65C7-A4318471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1" y="114300"/>
          <a:ext cx="9633668" cy="5753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56C6-D280-49F7-8914-D95D5131A63A}">
  <dimension ref="A1:M31"/>
  <sheetViews>
    <sheetView tabSelected="1" workbookViewId="0">
      <selection activeCell="F7" sqref="F7"/>
    </sheetView>
  </sheetViews>
  <sheetFormatPr defaultRowHeight="15" x14ac:dyDescent="0.25"/>
  <cols>
    <col min="1" max="1" width="20.85546875" style="6" bestFit="1" customWidth="1"/>
    <col min="2" max="2" width="33" style="6" customWidth="1"/>
    <col min="3" max="3" width="24" style="6" customWidth="1"/>
    <col min="4" max="4" width="20.140625" style="6" bestFit="1" customWidth="1"/>
    <col min="5" max="5" width="20.140625" style="6" customWidth="1"/>
    <col min="6" max="6" width="17.85546875" style="6" bestFit="1" customWidth="1"/>
    <col min="7" max="10" width="17.85546875" style="6" customWidth="1"/>
    <col min="11" max="11" width="21" style="6" bestFit="1" customWidth="1"/>
    <col min="12" max="12" width="22" style="6" bestFit="1" customWidth="1"/>
    <col min="13" max="13" width="25.7109375" bestFit="1" customWidth="1"/>
  </cols>
  <sheetData>
    <row r="1" spans="1:13" ht="39" customHeight="1" x14ac:dyDescent="0.25">
      <c r="A1" s="44" t="s">
        <v>107</v>
      </c>
      <c r="B1" s="44" t="s">
        <v>108</v>
      </c>
      <c r="C1" s="44" t="s">
        <v>152</v>
      </c>
      <c r="D1" s="44" t="s">
        <v>109</v>
      </c>
      <c r="E1" s="44" t="s">
        <v>154</v>
      </c>
      <c r="F1" s="44" t="s">
        <v>110</v>
      </c>
      <c r="G1" s="44" t="s">
        <v>76</v>
      </c>
      <c r="H1" s="44" t="s">
        <v>148</v>
      </c>
      <c r="I1" s="44" t="s">
        <v>147</v>
      </c>
      <c r="J1" s="44" t="s">
        <v>149</v>
      </c>
      <c r="K1" s="44" t="s">
        <v>151</v>
      </c>
      <c r="L1" s="44" t="s">
        <v>150</v>
      </c>
      <c r="M1" s="44" t="s">
        <v>118</v>
      </c>
    </row>
    <row r="2" spans="1:13" ht="18.75" x14ac:dyDescent="0.25">
      <c r="A2" s="48" t="s">
        <v>73</v>
      </c>
      <c r="B2" s="45" t="s">
        <v>111</v>
      </c>
      <c r="C2" s="45" t="s">
        <v>153</v>
      </c>
      <c r="D2" s="45" t="s">
        <v>115</v>
      </c>
      <c r="E2" s="45" t="s">
        <v>155</v>
      </c>
      <c r="F2" s="45" t="s">
        <v>146</v>
      </c>
      <c r="G2" s="45">
        <f>AVERAGE(Data!A2:A31)</f>
        <v>15.5</v>
      </c>
      <c r="H2" s="45">
        <v>25.62</v>
      </c>
      <c r="I2" s="45">
        <f>_xlfn.STDEV.S(Data!A2:A31)</f>
        <v>8.8034084308295046</v>
      </c>
      <c r="J2" s="19">
        <v>14.789530218422511</v>
      </c>
      <c r="K2" s="46">
        <v>45248</v>
      </c>
      <c r="L2" s="46">
        <v>45270</v>
      </c>
      <c r="M2" s="19"/>
    </row>
    <row r="3" spans="1:13" ht="27.75" customHeight="1" x14ac:dyDescent="0.25">
      <c r="A3" s="48" t="s">
        <v>69</v>
      </c>
      <c r="B3" s="47" t="s">
        <v>112</v>
      </c>
      <c r="C3" s="45" t="s">
        <v>153</v>
      </c>
      <c r="D3" s="45" t="s">
        <v>116</v>
      </c>
      <c r="E3" s="45" t="s">
        <v>156</v>
      </c>
      <c r="F3" s="45" t="s">
        <v>146</v>
      </c>
      <c r="G3" s="45">
        <f>AVERAGE(Data!B2:B31)</f>
        <v>1218.0999999999999</v>
      </c>
      <c r="H3" s="45">
        <v>1174.06</v>
      </c>
      <c r="I3" s="45">
        <f>_xlfn.STDEV.S(Data!B2:B31)</f>
        <v>211.5729840650904</v>
      </c>
      <c r="J3" s="19">
        <v>205.89599217040768</v>
      </c>
      <c r="K3" s="46">
        <v>45248</v>
      </c>
      <c r="L3" s="46">
        <v>45270</v>
      </c>
      <c r="M3" s="19"/>
    </row>
    <row r="4" spans="1:13" ht="29.25" customHeight="1" x14ac:dyDescent="0.25">
      <c r="A4" s="48" t="s">
        <v>96</v>
      </c>
      <c r="B4" s="47" t="s">
        <v>113</v>
      </c>
      <c r="C4" s="45" t="s">
        <v>153</v>
      </c>
      <c r="D4" s="45" t="s">
        <v>114</v>
      </c>
      <c r="E4" s="45" t="s">
        <v>156</v>
      </c>
      <c r="F4" s="45" t="s">
        <v>146</v>
      </c>
      <c r="G4" s="45"/>
      <c r="H4" s="45"/>
      <c r="I4" s="45"/>
      <c r="J4" s="45"/>
      <c r="K4" s="46">
        <v>45248</v>
      </c>
      <c r="L4" s="46">
        <v>45270</v>
      </c>
      <c r="M4" s="19"/>
    </row>
    <row r="5" spans="1:13" ht="46.5" customHeight="1" x14ac:dyDescent="0.25">
      <c r="A5" s="48" t="s">
        <v>72</v>
      </c>
      <c r="B5" s="47" t="s">
        <v>117</v>
      </c>
      <c r="C5" s="45" t="s">
        <v>153</v>
      </c>
      <c r="D5" s="45" t="s">
        <v>116</v>
      </c>
      <c r="E5" s="45" t="s">
        <v>156</v>
      </c>
      <c r="F5" s="45" t="s">
        <v>146</v>
      </c>
      <c r="G5" s="45">
        <f>AVERAGE(Data!C2:C31)</f>
        <v>221.9</v>
      </c>
      <c r="H5" s="45">
        <v>265.94</v>
      </c>
      <c r="I5" s="45">
        <f>_xlfn.STDEV.S(Data!C2:C31)</f>
        <v>211.57298406509017</v>
      </c>
      <c r="J5" s="19">
        <v>205.89599217040805</v>
      </c>
      <c r="K5" s="46">
        <v>45248</v>
      </c>
      <c r="L5" s="46">
        <v>45270</v>
      </c>
      <c r="M5" s="19"/>
    </row>
    <row r="6" spans="1:13" ht="18.75" x14ac:dyDescent="0.25">
      <c r="A6" s="48" t="s">
        <v>41</v>
      </c>
      <c r="B6" s="45" t="s">
        <v>125</v>
      </c>
      <c r="C6" s="45" t="s">
        <v>153</v>
      </c>
      <c r="D6" s="45" t="s">
        <v>115</v>
      </c>
      <c r="E6" s="45" t="s">
        <v>155</v>
      </c>
      <c r="F6" s="45" t="s">
        <v>146</v>
      </c>
      <c r="G6" s="46"/>
      <c r="H6" s="46"/>
      <c r="I6" s="45"/>
      <c r="J6" s="45"/>
      <c r="K6" s="46">
        <v>45248</v>
      </c>
      <c r="L6" s="46">
        <v>45270</v>
      </c>
      <c r="M6" s="19"/>
    </row>
    <row r="7" spans="1:13" ht="45.75" customHeight="1" x14ac:dyDescent="0.25">
      <c r="A7" s="48" t="s">
        <v>1</v>
      </c>
      <c r="B7" s="47" t="s">
        <v>119</v>
      </c>
      <c r="C7" s="45" t="s">
        <v>153</v>
      </c>
      <c r="D7" s="45" t="s">
        <v>116</v>
      </c>
      <c r="E7" s="45" t="s">
        <v>158</v>
      </c>
      <c r="F7" s="45" t="s">
        <v>146</v>
      </c>
      <c r="G7" s="45">
        <f>AVERAGE(Data!F2:F31)</f>
        <v>393</v>
      </c>
      <c r="H7" s="45">
        <v>378.8</v>
      </c>
      <c r="I7" s="45">
        <f>_xlfn.STDEV.S(Data!F2:F31)</f>
        <v>94.982757055852161</v>
      </c>
      <c r="J7" s="19">
        <v>99.296299538506545</v>
      </c>
      <c r="K7" s="46">
        <v>45248</v>
      </c>
      <c r="L7" s="46">
        <v>45270</v>
      </c>
      <c r="M7" s="19"/>
    </row>
    <row r="8" spans="1:13" ht="46.5" customHeight="1" x14ac:dyDescent="0.25">
      <c r="A8" s="48" t="s">
        <v>2</v>
      </c>
      <c r="B8" s="47" t="s">
        <v>120</v>
      </c>
      <c r="C8" s="45" t="s">
        <v>153</v>
      </c>
      <c r="D8" s="45" t="s">
        <v>114</v>
      </c>
      <c r="E8" s="45" t="s">
        <v>157</v>
      </c>
      <c r="F8" s="45" t="s">
        <v>146</v>
      </c>
      <c r="G8" s="45"/>
      <c r="H8" s="45">
        <v>0.46</v>
      </c>
      <c r="I8" s="45"/>
      <c r="J8" s="19">
        <v>0.50345743390588849</v>
      </c>
      <c r="K8" s="46">
        <v>45248</v>
      </c>
      <c r="L8" s="46">
        <v>45270</v>
      </c>
      <c r="M8" s="19"/>
    </row>
    <row r="9" spans="1:13" ht="40.5" customHeight="1" x14ac:dyDescent="0.25">
      <c r="A9" s="48" t="s">
        <v>3</v>
      </c>
      <c r="B9" s="47" t="s">
        <v>121</v>
      </c>
      <c r="C9" s="45" t="s">
        <v>153</v>
      </c>
      <c r="D9" s="45" t="s">
        <v>116</v>
      </c>
      <c r="E9" s="45" t="s">
        <v>158</v>
      </c>
      <c r="F9" s="45" t="s">
        <v>146</v>
      </c>
      <c r="G9" s="45">
        <f>AVERAGE(Data!H2:H31)</f>
        <v>18.166666666666668</v>
      </c>
      <c r="H9" s="45">
        <v>17</v>
      </c>
      <c r="I9" s="45">
        <f>_xlfn.STDEV.S(Data!H2:H31)</f>
        <v>5.9427343836001087</v>
      </c>
      <c r="J9" s="19">
        <v>6.3084006188056048</v>
      </c>
      <c r="K9" s="46">
        <v>45248</v>
      </c>
      <c r="L9" s="46">
        <v>45270</v>
      </c>
      <c r="M9" s="19"/>
    </row>
    <row r="10" spans="1:13" ht="46.5" customHeight="1" x14ac:dyDescent="0.25">
      <c r="A10" s="48" t="s">
        <v>4</v>
      </c>
      <c r="B10" s="47" t="s">
        <v>122</v>
      </c>
      <c r="C10" s="45" t="s">
        <v>153</v>
      </c>
      <c r="D10" s="45" t="s">
        <v>116</v>
      </c>
      <c r="E10" s="45" t="s">
        <v>158</v>
      </c>
      <c r="F10" s="45" t="s">
        <v>146</v>
      </c>
      <c r="G10" s="45">
        <f>AVERAGE(Data!I2:I31)</f>
        <v>10.333333333333334</v>
      </c>
      <c r="H10" s="45">
        <v>9</v>
      </c>
      <c r="I10" s="45">
        <f>_xlfn.STDEV.S(Data!I2:I31)</f>
        <v>6.9398068806148974</v>
      </c>
      <c r="J10" s="19">
        <v>5.8901508937395146</v>
      </c>
      <c r="K10" s="46">
        <v>45248</v>
      </c>
      <c r="L10" s="46">
        <v>45270</v>
      </c>
      <c r="M10" s="19"/>
    </row>
    <row r="11" spans="1:13" ht="74.25" customHeight="1" x14ac:dyDescent="0.25">
      <c r="A11" s="48" t="s">
        <v>5</v>
      </c>
      <c r="B11" s="47" t="s">
        <v>123</v>
      </c>
      <c r="C11" s="45" t="s">
        <v>153</v>
      </c>
      <c r="D11" s="45" t="s">
        <v>116</v>
      </c>
      <c r="E11" s="45" t="s">
        <v>158</v>
      </c>
      <c r="F11" s="45" t="s">
        <v>146</v>
      </c>
      <c r="G11" s="45">
        <f>AVERAGE(Data!J2:J31)</f>
        <v>16</v>
      </c>
      <c r="H11" s="45">
        <v>15.1</v>
      </c>
      <c r="I11" s="45">
        <f>_xlfn.STDEV.S(Data!J2:J31)</f>
        <v>11.325893433586842</v>
      </c>
      <c r="J11" s="19">
        <v>11.67108759774708</v>
      </c>
      <c r="K11" s="46">
        <v>45248</v>
      </c>
      <c r="L11" s="46">
        <v>45270</v>
      </c>
      <c r="M11" s="19"/>
    </row>
    <row r="12" spans="1:13" ht="30" x14ac:dyDescent="0.25">
      <c r="A12" s="48" t="s">
        <v>6</v>
      </c>
      <c r="B12" s="47" t="s">
        <v>124</v>
      </c>
      <c r="C12" s="45" t="s">
        <v>153</v>
      </c>
      <c r="D12" s="45" t="s">
        <v>116</v>
      </c>
      <c r="E12" s="45" t="s">
        <v>158</v>
      </c>
      <c r="F12" s="45" t="s">
        <v>146</v>
      </c>
      <c r="G12" s="45">
        <f>AVERAGE(Data!K2:K31)</f>
        <v>11.333333333333334</v>
      </c>
      <c r="H12" s="45">
        <v>10.8</v>
      </c>
      <c r="I12" s="45">
        <f>_xlfn.STDEV.S(Data!K2:K31)</f>
        <v>4.3417248545530462</v>
      </c>
      <c r="J12" s="19">
        <v>5.2837834311162659</v>
      </c>
      <c r="K12" s="46">
        <v>45248</v>
      </c>
      <c r="L12" s="46">
        <v>45270</v>
      </c>
      <c r="M12" s="19"/>
    </row>
    <row r="13" spans="1:13" ht="18.75" x14ac:dyDescent="0.25">
      <c r="A13" s="48" t="s">
        <v>7</v>
      </c>
      <c r="B13" s="47" t="s">
        <v>126</v>
      </c>
      <c r="C13" s="45" t="s">
        <v>153</v>
      </c>
      <c r="D13" s="45" t="s">
        <v>145</v>
      </c>
      <c r="E13" s="45" t="s">
        <v>155</v>
      </c>
      <c r="F13" s="45" t="s">
        <v>146</v>
      </c>
      <c r="G13" s="45"/>
      <c r="H13" s="45"/>
      <c r="I13" s="45"/>
      <c r="J13" s="45"/>
      <c r="K13" s="46">
        <v>45248</v>
      </c>
      <c r="L13" s="46">
        <v>45270</v>
      </c>
      <c r="M13" s="19"/>
    </row>
    <row r="14" spans="1:13" ht="18.75" x14ac:dyDescent="0.25">
      <c r="A14" s="48" t="s">
        <v>8</v>
      </c>
      <c r="B14" s="45" t="s">
        <v>127</v>
      </c>
      <c r="C14" s="45" t="s">
        <v>153</v>
      </c>
      <c r="D14" s="45" t="s">
        <v>116</v>
      </c>
      <c r="E14" s="45" t="s">
        <v>158</v>
      </c>
      <c r="F14" s="45" t="s">
        <v>146</v>
      </c>
      <c r="G14" s="45">
        <f>AVERAGE(Data!M2:M31)</f>
        <v>33.93333333333333</v>
      </c>
      <c r="H14" s="45">
        <v>28.36</v>
      </c>
      <c r="I14" s="45">
        <f>_xlfn.STDEV.S(Data!M2:M31)</f>
        <v>25.629903511776796</v>
      </c>
      <c r="J14" s="19">
        <v>24.486364385435547</v>
      </c>
      <c r="K14" s="46">
        <v>45248</v>
      </c>
      <c r="L14" s="46">
        <v>45270</v>
      </c>
      <c r="M14" s="19"/>
    </row>
    <row r="15" spans="1:13" ht="18.75" x14ac:dyDescent="0.25">
      <c r="A15" s="48" t="s">
        <v>9</v>
      </c>
      <c r="B15" s="45" t="s">
        <v>128</v>
      </c>
      <c r="C15" s="45" t="s">
        <v>153</v>
      </c>
      <c r="D15" s="45" t="s">
        <v>116</v>
      </c>
      <c r="E15" s="45" t="s">
        <v>158</v>
      </c>
      <c r="F15" s="45" t="s">
        <v>146</v>
      </c>
      <c r="G15" s="45">
        <f>AVERAGE(Data!N2:N31)</f>
        <v>21.5</v>
      </c>
      <c r="H15" s="45">
        <v>18.3</v>
      </c>
      <c r="I15" s="45">
        <f>_xlfn.STDEV.S(Data!N2:N31)</f>
        <v>20.60088715866717</v>
      </c>
      <c r="J15" s="19">
        <v>18.914684933205972</v>
      </c>
      <c r="K15" s="46">
        <v>45248</v>
      </c>
      <c r="L15" s="46">
        <v>45270</v>
      </c>
      <c r="M15" s="19"/>
    </row>
    <row r="16" spans="1:13" ht="18.75" x14ac:dyDescent="0.25">
      <c r="A16" s="48" t="s">
        <v>45</v>
      </c>
      <c r="B16" s="45" t="s">
        <v>129</v>
      </c>
      <c r="C16" s="45" t="s">
        <v>153</v>
      </c>
      <c r="D16" s="45" t="s">
        <v>116</v>
      </c>
      <c r="E16" s="45" t="s">
        <v>158</v>
      </c>
      <c r="F16" s="45" t="s">
        <v>146</v>
      </c>
      <c r="G16" s="45">
        <f>AVERAGE(Data!O2:O31)</f>
        <v>22.5</v>
      </c>
      <c r="H16" s="45">
        <v>21.7</v>
      </c>
      <c r="I16" s="45">
        <f>_xlfn.STDEV.S(Data!O2:O31)</f>
        <v>20.792488696808196</v>
      </c>
      <c r="J16" s="19">
        <v>20.741607597153259</v>
      </c>
      <c r="K16" s="46">
        <v>45248</v>
      </c>
      <c r="L16" s="46">
        <v>45270</v>
      </c>
      <c r="M16" s="19"/>
    </row>
    <row r="17" spans="1:13" ht="18.75" x14ac:dyDescent="0.25">
      <c r="A17" s="48" t="s">
        <v>46</v>
      </c>
      <c r="B17" s="45" t="s">
        <v>130</v>
      </c>
      <c r="C17" s="45" t="s">
        <v>153</v>
      </c>
      <c r="D17" s="45" t="s">
        <v>116</v>
      </c>
      <c r="E17" s="45" t="s">
        <v>158</v>
      </c>
      <c r="F17" s="45" t="s">
        <v>146</v>
      </c>
      <c r="G17" s="45">
        <f>AVERAGE(Data!P2:P31)</f>
        <v>21.666666666666668</v>
      </c>
      <c r="H17" s="45">
        <v>23</v>
      </c>
      <c r="I17" s="45">
        <f>_xlfn.STDEV.S(Data!P2:P31)</f>
        <v>24.223575483305559</v>
      </c>
      <c r="J17" s="19">
        <v>24.598821939603663</v>
      </c>
      <c r="K17" s="46">
        <v>45248</v>
      </c>
      <c r="L17" s="46">
        <v>45270</v>
      </c>
      <c r="M17" s="19"/>
    </row>
    <row r="18" spans="1:13" ht="18.75" x14ac:dyDescent="0.25">
      <c r="A18" s="48" t="s">
        <v>43</v>
      </c>
      <c r="B18" s="45" t="s">
        <v>131</v>
      </c>
      <c r="C18" s="45" t="s">
        <v>153</v>
      </c>
      <c r="D18" s="45" t="s">
        <v>116</v>
      </c>
      <c r="E18" s="45" t="s">
        <v>158</v>
      </c>
      <c r="F18" s="45" t="s">
        <v>146</v>
      </c>
      <c r="G18" s="45">
        <f>AVERAGE(Data!Q2:Q31)</f>
        <v>184.33333333333334</v>
      </c>
      <c r="H18" s="45">
        <v>175.4</v>
      </c>
      <c r="I18" s="45">
        <f>_xlfn.STDEV.S(Data!Q2:Q31)</f>
        <v>141.29166052295278</v>
      </c>
      <c r="J18" s="19">
        <v>144.11177634611494</v>
      </c>
      <c r="K18" s="46">
        <v>45248</v>
      </c>
      <c r="L18" s="46">
        <v>45270</v>
      </c>
      <c r="M18" s="19"/>
    </row>
    <row r="19" spans="1:13" ht="18.75" x14ac:dyDescent="0.25">
      <c r="A19" s="48" t="s">
        <v>44</v>
      </c>
      <c r="B19" s="45" t="s">
        <v>132</v>
      </c>
      <c r="C19" s="45" t="s">
        <v>153</v>
      </c>
      <c r="D19" s="45" t="s">
        <v>116</v>
      </c>
      <c r="E19" s="45" t="s">
        <v>158</v>
      </c>
      <c r="F19" s="45" t="s">
        <v>146</v>
      </c>
      <c r="G19" s="45">
        <f>AVERAGE(Data!R2:R31)</f>
        <v>90</v>
      </c>
      <c r="H19" s="45">
        <v>88.8</v>
      </c>
      <c r="I19" s="45">
        <f>_xlfn.STDEV.S(Data!R2:R31)</f>
        <v>83.003946727934533</v>
      </c>
      <c r="J19" s="19">
        <v>85.060362720379047</v>
      </c>
      <c r="K19" s="46">
        <v>45248</v>
      </c>
      <c r="L19" s="46">
        <v>45270</v>
      </c>
      <c r="M19" s="19"/>
    </row>
    <row r="20" spans="1:13" ht="18.75" x14ac:dyDescent="0.25">
      <c r="A20" s="48" t="s">
        <v>59</v>
      </c>
      <c r="B20" s="45" t="s">
        <v>133</v>
      </c>
      <c r="C20" s="45" t="s">
        <v>153</v>
      </c>
      <c r="D20" s="45" t="s">
        <v>114</v>
      </c>
      <c r="E20" s="45" t="s">
        <v>157</v>
      </c>
      <c r="F20" s="45" t="s">
        <v>146</v>
      </c>
      <c r="G20" s="45"/>
      <c r="H20" s="45">
        <v>0.14000000000000001</v>
      </c>
      <c r="I20" s="45"/>
      <c r="J20" s="19">
        <v>0.3505098327538656</v>
      </c>
      <c r="K20" s="46">
        <v>45248</v>
      </c>
      <c r="L20" s="46">
        <v>45270</v>
      </c>
      <c r="M20" s="19"/>
    </row>
    <row r="21" spans="1:13" ht="45" x14ac:dyDescent="0.25">
      <c r="A21" s="48" t="s">
        <v>47</v>
      </c>
      <c r="B21" s="47" t="s">
        <v>134</v>
      </c>
      <c r="C21" s="45" t="s">
        <v>153</v>
      </c>
      <c r="D21" s="45" t="s">
        <v>114</v>
      </c>
      <c r="E21" s="45" t="s">
        <v>157</v>
      </c>
      <c r="F21" s="45" t="s">
        <v>146</v>
      </c>
      <c r="G21" s="45"/>
      <c r="H21" s="45">
        <v>0.2</v>
      </c>
      <c r="I21" s="45"/>
      <c r="J21" s="19">
        <v>0.40406101782088427</v>
      </c>
      <c r="K21" s="46">
        <v>45248</v>
      </c>
      <c r="L21" s="46">
        <v>45270</v>
      </c>
      <c r="M21" s="19"/>
    </row>
    <row r="22" spans="1:13" ht="18.75" x14ac:dyDescent="0.25">
      <c r="A22" s="48" t="s">
        <v>74</v>
      </c>
      <c r="B22" s="47" t="s">
        <v>135</v>
      </c>
      <c r="C22" s="45" t="s">
        <v>153</v>
      </c>
      <c r="D22" s="45" t="s">
        <v>114</v>
      </c>
      <c r="E22" s="45" t="s">
        <v>157</v>
      </c>
      <c r="F22" s="45" t="s">
        <v>146</v>
      </c>
      <c r="G22" s="45"/>
      <c r="H22" s="45">
        <v>0.14000000000000001</v>
      </c>
      <c r="I22" s="45"/>
      <c r="J22" s="19">
        <v>0.3505098327538656</v>
      </c>
      <c r="K22" s="46">
        <v>45248</v>
      </c>
      <c r="L22" s="46">
        <v>45270</v>
      </c>
      <c r="M22" s="19"/>
    </row>
    <row r="23" spans="1:13" ht="30" x14ac:dyDescent="0.25">
      <c r="A23" s="48" t="s">
        <v>48</v>
      </c>
      <c r="B23" s="47" t="s">
        <v>136</v>
      </c>
      <c r="C23" s="45" t="s">
        <v>153</v>
      </c>
      <c r="D23" s="45" t="s">
        <v>116</v>
      </c>
      <c r="E23" s="45" t="s">
        <v>158</v>
      </c>
      <c r="F23" s="45" t="s">
        <v>146</v>
      </c>
      <c r="G23" s="45">
        <f>AVERAGE(Data!V2:V31)</f>
        <v>25</v>
      </c>
      <c r="H23" s="45">
        <v>26</v>
      </c>
      <c r="I23" s="45">
        <f>_xlfn.STDEV.S(Data!V2:V31)</f>
        <v>20.510720493742138</v>
      </c>
      <c r="J23" s="19">
        <v>19.846348556356865</v>
      </c>
      <c r="K23" s="46">
        <v>45248</v>
      </c>
      <c r="L23" s="46">
        <v>45270</v>
      </c>
      <c r="M23" s="19"/>
    </row>
    <row r="24" spans="1:13" ht="30" x14ac:dyDescent="0.25">
      <c r="A24" s="48" t="s">
        <v>49</v>
      </c>
      <c r="B24" s="47" t="s">
        <v>137</v>
      </c>
      <c r="C24" s="45" t="s">
        <v>153</v>
      </c>
      <c r="D24" s="45" t="s">
        <v>116</v>
      </c>
      <c r="E24" s="45" t="s">
        <v>158</v>
      </c>
      <c r="F24" s="45" t="s">
        <v>146</v>
      </c>
      <c r="G24" s="45">
        <f>AVERAGE(Data!W2:W31)</f>
        <v>22.833333333333332</v>
      </c>
      <c r="H24" s="45">
        <v>25.6</v>
      </c>
      <c r="I24" s="45">
        <f>_xlfn.STDEV.S(Data!W2:W31)</f>
        <v>18.131860572376237</v>
      </c>
      <c r="J24" s="19">
        <v>26.852583199569384</v>
      </c>
      <c r="K24" s="46">
        <v>45248</v>
      </c>
      <c r="L24" s="46">
        <v>45270</v>
      </c>
      <c r="M24" s="19"/>
    </row>
    <row r="25" spans="1:13" ht="18.75" x14ac:dyDescent="0.25">
      <c r="A25" s="48" t="s">
        <v>50</v>
      </c>
      <c r="B25" s="47" t="s">
        <v>138</v>
      </c>
      <c r="C25" s="45" t="s">
        <v>153</v>
      </c>
      <c r="D25" s="45" t="s">
        <v>116</v>
      </c>
      <c r="E25" s="45" t="s">
        <v>158</v>
      </c>
      <c r="F25" s="45" t="s">
        <v>146</v>
      </c>
      <c r="G25" s="45">
        <f>AVERAGE(Data!X2:X31)</f>
        <v>19</v>
      </c>
      <c r="H25" s="45">
        <v>17.5</v>
      </c>
      <c r="I25" s="45">
        <f>_xlfn.STDEV.S(Data!X2:X31)</f>
        <v>12.275571480481624</v>
      </c>
      <c r="J25" s="19">
        <v>11.031032293914643</v>
      </c>
      <c r="K25" s="46">
        <v>45248</v>
      </c>
      <c r="L25" s="46">
        <v>45270</v>
      </c>
      <c r="M25" s="19"/>
    </row>
    <row r="26" spans="1:13" ht="30" x14ac:dyDescent="0.25">
      <c r="A26" s="48" t="s">
        <v>51</v>
      </c>
      <c r="B26" s="47" t="s">
        <v>139</v>
      </c>
      <c r="C26" s="45" t="s">
        <v>153</v>
      </c>
      <c r="D26" s="45" t="s">
        <v>116</v>
      </c>
      <c r="E26" s="45" t="s">
        <v>158</v>
      </c>
      <c r="F26" s="45" t="s">
        <v>146</v>
      </c>
      <c r="G26" s="45">
        <f>AVERAGE(Data!Y2:Y31)</f>
        <v>11.166666666666666</v>
      </c>
      <c r="H26" s="45">
        <v>10.5</v>
      </c>
      <c r="I26" s="45">
        <f>_xlfn.STDEV.S(Data!Y2:Y31)</f>
        <v>7.6206766526128211</v>
      </c>
      <c r="J26" s="19">
        <v>7.5084985862959419</v>
      </c>
      <c r="K26" s="46">
        <v>45248</v>
      </c>
      <c r="L26" s="46">
        <v>45270</v>
      </c>
      <c r="M26" s="19"/>
    </row>
    <row r="27" spans="1:13" ht="30" x14ac:dyDescent="0.25">
      <c r="A27" s="48" t="s">
        <v>52</v>
      </c>
      <c r="B27" s="47" t="s">
        <v>140</v>
      </c>
      <c r="C27" s="45" t="s">
        <v>153</v>
      </c>
      <c r="D27" s="45" t="s">
        <v>116</v>
      </c>
      <c r="E27" s="45" t="s">
        <v>158</v>
      </c>
      <c r="F27" s="45" t="s">
        <v>146</v>
      </c>
      <c r="G27" s="45">
        <f>AVERAGE(Data!Z2:Z31)</f>
        <v>10.166666666666666</v>
      </c>
      <c r="H27" s="45">
        <v>9</v>
      </c>
      <c r="I27" s="45">
        <f>_xlfn.STDEV.S(Data!Z2:Z31)</f>
        <v>2.7802670838376766</v>
      </c>
      <c r="J27" s="19">
        <v>3.1943828249996997</v>
      </c>
      <c r="K27" s="46">
        <v>45248</v>
      </c>
      <c r="L27" s="46">
        <v>45270</v>
      </c>
      <c r="M27" s="19"/>
    </row>
    <row r="28" spans="1:13" ht="45" x14ac:dyDescent="0.25">
      <c r="A28" s="48" t="s">
        <v>53</v>
      </c>
      <c r="B28" s="47" t="s">
        <v>141</v>
      </c>
      <c r="C28" s="45" t="s">
        <v>153</v>
      </c>
      <c r="D28" s="45" t="s">
        <v>116</v>
      </c>
      <c r="E28" s="45" t="s">
        <v>158</v>
      </c>
      <c r="F28" s="45" t="s">
        <v>146</v>
      </c>
      <c r="G28" s="45">
        <f>AVERAGE(Data!AA2:AA31)</f>
        <v>73.333333333333329</v>
      </c>
      <c r="H28" s="45">
        <v>83.8</v>
      </c>
      <c r="I28" s="45">
        <f>_xlfn.STDEV.S(Data!AA2:AA31)</f>
        <v>137.98009185069574</v>
      </c>
      <c r="J28" s="19">
        <v>151.24166362588892</v>
      </c>
      <c r="K28" s="46">
        <v>45248</v>
      </c>
      <c r="L28" s="46">
        <v>45270</v>
      </c>
      <c r="M28" s="19"/>
    </row>
    <row r="29" spans="1:13" ht="45" x14ac:dyDescent="0.25">
      <c r="A29" s="48" t="s">
        <v>54</v>
      </c>
      <c r="B29" s="47" t="s">
        <v>142</v>
      </c>
      <c r="C29" s="45" t="s">
        <v>153</v>
      </c>
      <c r="D29" s="45" t="s">
        <v>116</v>
      </c>
      <c r="E29" s="45" t="s">
        <v>158</v>
      </c>
      <c r="F29" s="45" t="s">
        <v>146</v>
      </c>
      <c r="G29" s="45">
        <f>AVERAGE(Data!AB2:AB31)</f>
        <v>20.666666666666668</v>
      </c>
      <c r="H29" s="45">
        <v>24.9</v>
      </c>
      <c r="I29" s="45">
        <f>_xlfn.STDEV.S(Data!AB2:AB31)</f>
        <v>23.625429510174623</v>
      </c>
      <c r="J29" s="19">
        <v>30.846724431668029</v>
      </c>
      <c r="K29" s="46">
        <v>45248</v>
      </c>
      <c r="L29" s="46">
        <v>45270</v>
      </c>
      <c r="M29" s="19"/>
    </row>
    <row r="30" spans="1:13" ht="30" x14ac:dyDescent="0.25">
      <c r="A30" s="48" t="s">
        <v>55</v>
      </c>
      <c r="B30" s="47" t="s">
        <v>143</v>
      </c>
      <c r="C30" s="45" t="s">
        <v>153</v>
      </c>
      <c r="D30" s="45" t="s">
        <v>116</v>
      </c>
      <c r="E30" s="45" t="s">
        <v>158</v>
      </c>
      <c r="F30" s="45" t="s">
        <v>146</v>
      </c>
      <c r="G30" s="45">
        <f>AVERAGE(Data!AC2:AC31)</f>
        <v>180</v>
      </c>
      <c r="H30" s="45">
        <v>158.30000000000001</v>
      </c>
      <c r="I30" s="45">
        <f>_xlfn.STDEV.S(Data!AC2:AC31)</f>
        <v>80.729433166041403</v>
      </c>
      <c r="J30" s="19">
        <v>77.325247348786547</v>
      </c>
      <c r="K30" s="46">
        <v>45248</v>
      </c>
      <c r="L30" s="46">
        <v>45270</v>
      </c>
      <c r="M30" s="19"/>
    </row>
    <row r="31" spans="1:13" ht="30" x14ac:dyDescent="0.25">
      <c r="A31" s="48" t="s">
        <v>56</v>
      </c>
      <c r="B31" s="47" t="s">
        <v>144</v>
      </c>
      <c r="C31" s="45" t="s">
        <v>153</v>
      </c>
      <c r="D31" s="45" t="s">
        <v>116</v>
      </c>
      <c r="E31" s="45" t="s">
        <v>158</v>
      </c>
      <c r="F31" s="45" t="s">
        <v>146</v>
      </c>
      <c r="G31" s="45">
        <f>AVERAGE(Data!AD2:AD31)</f>
        <v>33.166666666666664</v>
      </c>
      <c r="H31" s="45">
        <v>32.200000000000003</v>
      </c>
      <c r="I31" s="45">
        <f>_xlfn.STDEV.S(Data!AD2:AD31)</f>
        <v>28.29899880443358</v>
      </c>
      <c r="J31" s="19">
        <v>34.451385446505249</v>
      </c>
      <c r="K31" s="46">
        <v>45248</v>
      </c>
      <c r="L31" s="46">
        <v>45270</v>
      </c>
      <c r="M31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D030-F466-4077-B07F-4EAE25A5CA10}">
  <dimension ref="A1:AC40"/>
  <sheetViews>
    <sheetView workbookViewId="0">
      <selection activeCell="F39" sqref="F39"/>
    </sheetView>
  </sheetViews>
  <sheetFormatPr defaultRowHeight="15" x14ac:dyDescent="0.25"/>
  <cols>
    <col min="1" max="1" width="18.140625" bestFit="1" customWidth="1"/>
    <col min="3" max="3" width="10.7109375" bestFit="1" customWidth="1"/>
  </cols>
  <sheetData>
    <row r="1" spans="1:29" x14ac:dyDescent="0.25">
      <c r="A1" s="6" t="s">
        <v>73</v>
      </c>
      <c r="B1" s="6" t="s">
        <v>69</v>
      </c>
      <c r="C1" s="6" t="s">
        <v>89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45</v>
      </c>
      <c r="O1" s="6" t="s">
        <v>46</v>
      </c>
      <c r="P1" s="6" t="s">
        <v>43</v>
      </c>
      <c r="Q1" s="6" t="s">
        <v>44</v>
      </c>
      <c r="R1" s="6" t="s">
        <v>59</v>
      </c>
      <c r="S1" s="6" t="s">
        <v>47</v>
      </c>
      <c r="T1" s="6" t="s">
        <v>74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</row>
    <row r="2" spans="1:29" x14ac:dyDescent="0.25">
      <c r="A2" s="6">
        <v>1</v>
      </c>
      <c r="B2" s="6">
        <v>1378</v>
      </c>
      <c r="C2" s="6">
        <v>62</v>
      </c>
      <c r="D2" s="6">
        <v>45218</v>
      </c>
      <c r="E2" s="6">
        <v>360</v>
      </c>
      <c r="F2" s="6" t="s">
        <v>57</v>
      </c>
      <c r="G2" s="6">
        <v>25</v>
      </c>
      <c r="H2" s="6">
        <v>15</v>
      </c>
      <c r="I2" s="6">
        <v>10</v>
      </c>
      <c r="J2" s="6">
        <v>15</v>
      </c>
      <c r="K2" s="6" t="s">
        <v>60</v>
      </c>
      <c r="L2" s="6">
        <v>38</v>
      </c>
      <c r="M2" s="6">
        <v>25</v>
      </c>
      <c r="N2" s="6">
        <v>25</v>
      </c>
      <c r="O2" s="6">
        <v>50</v>
      </c>
      <c r="P2" s="6">
        <v>300</v>
      </c>
      <c r="Q2" s="6">
        <v>180</v>
      </c>
      <c r="R2" s="6" t="s">
        <v>58</v>
      </c>
      <c r="S2" s="6" t="s">
        <v>58</v>
      </c>
      <c r="T2" s="6" t="s">
        <v>58</v>
      </c>
      <c r="U2" s="6">
        <v>0</v>
      </c>
      <c r="V2" s="6">
        <v>0</v>
      </c>
      <c r="W2" s="6">
        <v>30</v>
      </c>
      <c r="X2" s="6">
        <v>15</v>
      </c>
      <c r="Y2" s="6">
        <v>20</v>
      </c>
      <c r="Z2" s="6">
        <v>30</v>
      </c>
      <c r="AA2" s="6">
        <v>30</v>
      </c>
      <c r="AB2" s="6">
        <v>180</v>
      </c>
      <c r="AC2" s="6">
        <v>30</v>
      </c>
    </row>
    <row r="3" spans="1:29" x14ac:dyDescent="0.25">
      <c r="A3" s="6">
        <v>2</v>
      </c>
      <c r="B3" s="6">
        <v>1255</v>
      </c>
      <c r="C3" s="6">
        <v>185</v>
      </c>
      <c r="D3" s="6">
        <v>45219</v>
      </c>
      <c r="E3" s="6">
        <v>420</v>
      </c>
      <c r="F3" s="6" t="s">
        <v>58</v>
      </c>
      <c r="G3" s="6">
        <v>20</v>
      </c>
      <c r="H3" s="6">
        <v>15</v>
      </c>
      <c r="I3" s="6">
        <v>15</v>
      </c>
      <c r="J3" s="6">
        <v>15</v>
      </c>
      <c r="K3" s="6" t="s">
        <v>61</v>
      </c>
      <c r="L3" s="6">
        <v>40</v>
      </c>
      <c r="M3" s="6">
        <v>25</v>
      </c>
      <c r="N3" s="6">
        <v>20</v>
      </c>
      <c r="O3" s="6">
        <v>20</v>
      </c>
      <c r="P3" s="6">
        <v>240</v>
      </c>
      <c r="Q3" s="6">
        <v>0</v>
      </c>
      <c r="R3" s="6" t="s">
        <v>57</v>
      </c>
      <c r="S3" s="6" t="s">
        <v>57</v>
      </c>
      <c r="T3" s="6" t="s">
        <v>57</v>
      </c>
      <c r="U3" s="6">
        <v>45</v>
      </c>
      <c r="V3" s="6">
        <v>30</v>
      </c>
      <c r="W3" s="6">
        <v>30</v>
      </c>
      <c r="X3" s="6">
        <v>20</v>
      </c>
      <c r="Y3" s="6">
        <v>10</v>
      </c>
      <c r="Z3" s="6">
        <v>30</v>
      </c>
      <c r="AA3" s="6">
        <v>20</v>
      </c>
      <c r="AB3" s="6">
        <v>240</v>
      </c>
      <c r="AC3" s="6">
        <v>0</v>
      </c>
    </row>
    <row r="4" spans="1:29" x14ac:dyDescent="0.25">
      <c r="A4" s="6">
        <v>5</v>
      </c>
      <c r="B4" s="6">
        <v>720</v>
      </c>
      <c r="C4" s="6">
        <v>720</v>
      </c>
      <c r="D4" s="6">
        <v>45222</v>
      </c>
      <c r="E4" s="6">
        <v>180</v>
      </c>
      <c r="F4" s="6" t="s">
        <v>57</v>
      </c>
      <c r="G4" s="6">
        <v>30</v>
      </c>
      <c r="H4" s="6">
        <v>5</v>
      </c>
      <c r="I4" s="6">
        <v>5</v>
      </c>
      <c r="J4" s="6">
        <v>5</v>
      </c>
      <c r="K4" s="6" t="s">
        <v>64</v>
      </c>
      <c r="L4" s="6">
        <v>45</v>
      </c>
      <c r="M4" s="6">
        <v>45</v>
      </c>
      <c r="N4" s="6">
        <v>0</v>
      </c>
      <c r="O4" s="6">
        <v>0</v>
      </c>
      <c r="P4" s="6">
        <v>0</v>
      </c>
      <c r="Q4" s="6">
        <v>0</v>
      </c>
      <c r="R4" s="6" t="s">
        <v>58</v>
      </c>
      <c r="S4" s="6" t="s">
        <v>57</v>
      </c>
      <c r="T4" s="6" t="s">
        <v>57</v>
      </c>
      <c r="U4" s="6">
        <v>45</v>
      </c>
      <c r="V4" s="6">
        <v>30</v>
      </c>
      <c r="W4" s="6">
        <v>15</v>
      </c>
      <c r="X4" s="6">
        <v>0</v>
      </c>
      <c r="Y4" s="6">
        <v>10</v>
      </c>
      <c r="Z4" s="6">
        <v>15</v>
      </c>
      <c r="AA4" s="6">
        <v>20</v>
      </c>
      <c r="AB4" s="6">
        <v>210</v>
      </c>
      <c r="AC4" s="6">
        <v>60</v>
      </c>
    </row>
    <row r="5" spans="1:29" x14ac:dyDescent="0.25">
      <c r="A5" s="6">
        <v>6</v>
      </c>
      <c r="B5" s="6">
        <v>955</v>
      </c>
      <c r="C5" s="6">
        <v>485</v>
      </c>
      <c r="D5" s="6">
        <v>45223</v>
      </c>
      <c r="E5" s="6">
        <v>420</v>
      </c>
      <c r="F5" s="6" t="s">
        <v>57</v>
      </c>
      <c r="G5" s="6">
        <v>20</v>
      </c>
      <c r="H5" s="6">
        <v>5</v>
      </c>
      <c r="I5" s="6">
        <v>5</v>
      </c>
      <c r="J5" s="6">
        <v>5</v>
      </c>
      <c r="K5" s="6" t="s">
        <v>65</v>
      </c>
      <c r="L5" s="6">
        <v>45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 t="s">
        <v>58</v>
      </c>
      <c r="S5" s="6" t="s">
        <v>58</v>
      </c>
      <c r="T5" s="6" t="s">
        <v>57</v>
      </c>
      <c r="U5" s="6">
        <v>45</v>
      </c>
      <c r="V5" s="6">
        <v>30</v>
      </c>
      <c r="W5" s="6">
        <v>10</v>
      </c>
      <c r="X5" s="6">
        <v>10</v>
      </c>
      <c r="Y5" s="6">
        <v>10</v>
      </c>
      <c r="Z5" s="6">
        <v>0</v>
      </c>
      <c r="AA5" s="6">
        <v>0</v>
      </c>
      <c r="AB5" s="6">
        <v>320</v>
      </c>
      <c r="AC5" s="6">
        <v>30</v>
      </c>
    </row>
    <row r="6" spans="1:29" x14ac:dyDescent="0.25">
      <c r="A6" s="6">
        <v>7</v>
      </c>
      <c r="B6" s="6">
        <v>800</v>
      </c>
      <c r="C6" s="6">
        <v>640</v>
      </c>
      <c r="D6" s="6">
        <v>45224</v>
      </c>
      <c r="E6" s="6">
        <v>420</v>
      </c>
      <c r="F6" s="6" t="s">
        <v>57</v>
      </c>
      <c r="G6" s="6">
        <v>20</v>
      </c>
      <c r="H6" s="6">
        <v>5</v>
      </c>
      <c r="I6" s="6">
        <v>10</v>
      </c>
      <c r="J6" s="6">
        <v>10</v>
      </c>
      <c r="K6" s="6" t="s">
        <v>66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 t="s">
        <v>58</v>
      </c>
      <c r="S6" s="6" t="s">
        <v>58</v>
      </c>
      <c r="T6" s="6" t="s">
        <v>57</v>
      </c>
      <c r="U6" s="6">
        <v>45</v>
      </c>
      <c r="V6" s="6">
        <v>30</v>
      </c>
      <c r="W6" s="6">
        <v>10</v>
      </c>
      <c r="X6" s="6">
        <v>10</v>
      </c>
      <c r="Y6" s="6">
        <v>10</v>
      </c>
      <c r="Z6" s="6">
        <v>0</v>
      </c>
      <c r="AA6" s="6">
        <v>0</v>
      </c>
      <c r="AB6" s="6">
        <v>200</v>
      </c>
      <c r="AC6" s="6">
        <v>30</v>
      </c>
    </row>
    <row r="7" spans="1:29" x14ac:dyDescent="0.25">
      <c r="A7" s="6">
        <v>8</v>
      </c>
      <c r="B7" s="6">
        <v>1375</v>
      </c>
      <c r="C7" s="6">
        <v>65</v>
      </c>
      <c r="D7" s="6">
        <v>45225</v>
      </c>
      <c r="E7" s="6">
        <v>450</v>
      </c>
      <c r="F7" s="6" t="s">
        <v>57</v>
      </c>
      <c r="G7" s="6">
        <v>20</v>
      </c>
      <c r="H7" s="6">
        <v>10</v>
      </c>
      <c r="I7" s="6">
        <v>10</v>
      </c>
      <c r="J7" s="6">
        <v>10</v>
      </c>
      <c r="K7" s="6" t="s">
        <v>60</v>
      </c>
      <c r="L7" s="6">
        <v>40</v>
      </c>
      <c r="M7" s="6">
        <v>40</v>
      </c>
      <c r="N7" s="6">
        <v>40</v>
      </c>
      <c r="O7" s="6">
        <v>40</v>
      </c>
      <c r="P7" s="6">
        <v>300</v>
      </c>
      <c r="Q7" s="6">
        <v>120</v>
      </c>
      <c r="R7" s="6" t="s">
        <v>57</v>
      </c>
      <c r="S7" s="6" t="s">
        <v>58</v>
      </c>
      <c r="T7" s="6" t="s">
        <v>58</v>
      </c>
      <c r="U7" s="6">
        <v>45</v>
      </c>
      <c r="V7" s="6">
        <v>50</v>
      </c>
      <c r="W7" s="6">
        <v>20</v>
      </c>
      <c r="X7" s="6">
        <v>10</v>
      </c>
      <c r="Y7" s="6">
        <v>10</v>
      </c>
      <c r="Z7" s="6">
        <v>0</v>
      </c>
      <c r="AA7" s="6">
        <v>20</v>
      </c>
      <c r="AB7" s="6">
        <v>110</v>
      </c>
      <c r="AC7" s="6">
        <v>30</v>
      </c>
    </row>
    <row r="8" spans="1:29" x14ac:dyDescent="0.25">
      <c r="A8" s="6">
        <v>9</v>
      </c>
      <c r="B8" s="6">
        <v>1150</v>
      </c>
      <c r="C8" s="6">
        <v>290</v>
      </c>
      <c r="D8" s="6">
        <v>45226</v>
      </c>
      <c r="E8" s="6">
        <v>360</v>
      </c>
      <c r="F8" s="6" t="s">
        <v>58</v>
      </c>
      <c r="G8" s="6">
        <v>30</v>
      </c>
      <c r="H8" s="6">
        <v>10</v>
      </c>
      <c r="I8" s="6">
        <v>5</v>
      </c>
      <c r="J8" s="6">
        <v>20</v>
      </c>
      <c r="K8" s="6" t="s">
        <v>61</v>
      </c>
      <c r="L8" s="6">
        <v>60</v>
      </c>
      <c r="M8" s="6">
        <v>0</v>
      </c>
      <c r="N8" s="6">
        <v>50</v>
      </c>
      <c r="O8" s="6">
        <v>0</v>
      </c>
      <c r="P8" s="6">
        <v>290</v>
      </c>
      <c r="Q8" s="6">
        <v>180</v>
      </c>
      <c r="R8" s="6" t="s">
        <v>58</v>
      </c>
      <c r="S8" s="6" t="s">
        <v>58</v>
      </c>
      <c r="T8" s="6" t="s">
        <v>58</v>
      </c>
      <c r="U8" s="6">
        <v>0</v>
      </c>
      <c r="V8" s="6">
        <v>0</v>
      </c>
      <c r="W8" s="6">
        <v>0</v>
      </c>
      <c r="X8" s="6">
        <v>25</v>
      </c>
      <c r="Y8" s="6">
        <v>10</v>
      </c>
      <c r="Z8" s="6">
        <v>20</v>
      </c>
      <c r="AA8" s="6">
        <v>0</v>
      </c>
      <c r="AB8" s="6">
        <v>60</v>
      </c>
      <c r="AC8" s="6">
        <v>30</v>
      </c>
    </row>
    <row r="9" spans="1:29" x14ac:dyDescent="0.25">
      <c r="A9" s="6">
        <v>12</v>
      </c>
      <c r="B9" s="6">
        <v>1325</v>
      </c>
      <c r="C9" s="6">
        <v>115</v>
      </c>
      <c r="D9" s="6">
        <v>45229</v>
      </c>
      <c r="E9" s="6">
        <v>360</v>
      </c>
      <c r="F9" s="6" t="s">
        <v>58</v>
      </c>
      <c r="G9" s="6">
        <v>20</v>
      </c>
      <c r="H9" s="6">
        <v>20</v>
      </c>
      <c r="I9" s="6">
        <v>10</v>
      </c>
      <c r="J9" s="6">
        <v>10</v>
      </c>
      <c r="K9" s="6" t="s">
        <v>64</v>
      </c>
      <c r="L9" s="6">
        <v>50</v>
      </c>
      <c r="M9" s="6">
        <v>40</v>
      </c>
      <c r="N9" s="6">
        <v>40</v>
      </c>
      <c r="O9" s="6">
        <v>50</v>
      </c>
      <c r="P9" s="6">
        <v>300</v>
      </c>
      <c r="Q9" s="6">
        <v>180</v>
      </c>
      <c r="R9" s="6" t="s">
        <v>58</v>
      </c>
      <c r="S9" s="6" t="s">
        <v>58</v>
      </c>
      <c r="T9" s="6" t="s">
        <v>58</v>
      </c>
      <c r="U9" s="6">
        <v>0</v>
      </c>
      <c r="V9" s="6">
        <v>0</v>
      </c>
      <c r="W9" s="6">
        <v>5</v>
      </c>
      <c r="X9" s="6">
        <v>0</v>
      </c>
      <c r="Y9" s="6">
        <v>10</v>
      </c>
      <c r="Z9" s="6">
        <v>20</v>
      </c>
      <c r="AA9" s="6">
        <v>10</v>
      </c>
      <c r="AB9" s="6">
        <v>200</v>
      </c>
      <c r="AC9" s="6">
        <v>0</v>
      </c>
    </row>
    <row r="10" spans="1:29" x14ac:dyDescent="0.25">
      <c r="A10" s="6">
        <v>13</v>
      </c>
      <c r="B10" s="6">
        <v>1410</v>
      </c>
      <c r="C10" s="6">
        <v>30</v>
      </c>
      <c r="D10" s="6">
        <v>45230</v>
      </c>
      <c r="E10" s="6">
        <v>300</v>
      </c>
      <c r="F10" s="6" t="s">
        <v>57</v>
      </c>
      <c r="G10" s="6">
        <v>20</v>
      </c>
      <c r="H10" s="6">
        <v>10</v>
      </c>
      <c r="I10" s="6">
        <v>10</v>
      </c>
      <c r="J10" s="6">
        <v>10</v>
      </c>
      <c r="K10" s="6" t="s">
        <v>65</v>
      </c>
      <c r="L10" s="6">
        <v>40</v>
      </c>
      <c r="M10" s="6">
        <v>40</v>
      </c>
      <c r="N10" s="6">
        <v>40</v>
      </c>
      <c r="O10" s="6">
        <v>50</v>
      </c>
      <c r="P10" s="6">
        <v>300</v>
      </c>
      <c r="Q10" s="6">
        <v>120</v>
      </c>
      <c r="R10" s="6" t="s">
        <v>57</v>
      </c>
      <c r="S10" s="6" t="s">
        <v>57</v>
      </c>
      <c r="T10" s="6" t="s">
        <v>58</v>
      </c>
      <c r="U10" s="6">
        <v>35</v>
      </c>
      <c r="V10" s="6">
        <v>30</v>
      </c>
      <c r="W10" s="6">
        <v>15</v>
      </c>
      <c r="X10" s="6">
        <v>10</v>
      </c>
      <c r="Y10" s="6">
        <v>10</v>
      </c>
      <c r="Z10" s="6">
        <v>0</v>
      </c>
      <c r="AA10" s="6">
        <v>0</v>
      </c>
      <c r="AB10" s="6">
        <v>310</v>
      </c>
      <c r="AC10" s="6">
        <v>60</v>
      </c>
    </row>
    <row r="11" spans="1:29" x14ac:dyDescent="0.25">
      <c r="A11" s="6">
        <v>14</v>
      </c>
      <c r="B11" s="6">
        <v>1370</v>
      </c>
      <c r="C11" s="6">
        <v>70</v>
      </c>
      <c r="D11" s="6">
        <v>45231</v>
      </c>
      <c r="E11" s="6">
        <v>420</v>
      </c>
      <c r="F11" s="6" t="s">
        <v>57</v>
      </c>
      <c r="G11" s="6">
        <v>20</v>
      </c>
      <c r="H11" s="6">
        <v>5</v>
      </c>
      <c r="I11" s="6">
        <v>10</v>
      </c>
      <c r="J11" s="6">
        <v>10</v>
      </c>
      <c r="K11" s="6" t="s">
        <v>66</v>
      </c>
      <c r="L11" s="6">
        <v>40</v>
      </c>
      <c r="M11" s="6">
        <v>40</v>
      </c>
      <c r="N11" s="6">
        <v>40</v>
      </c>
      <c r="O11" s="6">
        <v>50</v>
      </c>
      <c r="P11" s="6">
        <v>300</v>
      </c>
      <c r="Q11" s="6">
        <v>120</v>
      </c>
      <c r="R11" s="6" t="s">
        <v>58</v>
      </c>
      <c r="S11" s="6" t="s">
        <v>58</v>
      </c>
      <c r="T11" s="6" t="s">
        <v>58</v>
      </c>
      <c r="U11" s="6">
        <v>45</v>
      </c>
      <c r="V11" s="6">
        <v>30</v>
      </c>
      <c r="W11" s="6">
        <v>10</v>
      </c>
      <c r="X11" s="6">
        <v>10</v>
      </c>
      <c r="Y11" s="6">
        <v>10</v>
      </c>
      <c r="Z11" s="6">
        <v>0</v>
      </c>
      <c r="AA11" s="6">
        <v>0</v>
      </c>
      <c r="AB11" s="6">
        <v>180</v>
      </c>
      <c r="AC11" s="6">
        <v>30</v>
      </c>
    </row>
    <row r="12" spans="1:29" x14ac:dyDescent="0.25">
      <c r="A12" s="6">
        <v>15</v>
      </c>
      <c r="B12" s="6">
        <v>1375</v>
      </c>
      <c r="C12" s="6">
        <v>65</v>
      </c>
      <c r="D12" s="6">
        <v>45232</v>
      </c>
      <c r="E12" s="6">
        <v>450</v>
      </c>
      <c r="F12" s="6" t="s">
        <v>57</v>
      </c>
      <c r="G12" s="6">
        <v>20</v>
      </c>
      <c r="H12" s="6">
        <v>10</v>
      </c>
      <c r="I12" s="6">
        <v>10</v>
      </c>
      <c r="J12" s="6">
        <v>10</v>
      </c>
      <c r="K12" s="6" t="s">
        <v>60</v>
      </c>
      <c r="L12" s="6">
        <v>40</v>
      </c>
      <c r="M12" s="6">
        <v>40</v>
      </c>
      <c r="N12" s="6">
        <v>40</v>
      </c>
      <c r="O12" s="6">
        <v>40</v>
      </c>
      <c r="P12" s="6">
        <v>300</v>
      </c>
      <c r="Q12" s="6">
        <v>120</v>
      </c>
      <c r="R12" s="6" t="s">
        <v>57</v>
      </c>
      <c r="S12" s="6" t="s">
        <v>58</v>
      </c>
      <c r="T12" s="6" t="s">
        <v>58</v>
      </c>
      <c r="U12" s="6">
        <v>45</v>
      </c>
      <c r="V12" s="6">
        <v>50</v>
      </c>
      <c r="W12" s="6">
        <v>20</v>
      </c>
      <c r="X12" s="6">
        <v>10</v>
      </c>
      <c r="Y12" s="6">
        <v>10</v>
      </c>
      <c r="Z12" s="6">
        <v>0</v>
      </c>
      <c r="AA12" s="6">
        <v>20</v>
      </c>
      <c r="AB12" s="6">
        <v>110</v>
      </c>
      <c r="AC12" s="6">
        <v>30</v>
      </c>
    </row>
    <row r="13" spans="1:29" x14ac:dyDescent="0.25">
      <c r="A13" s="6">
        <v>16</v>
      </c>
      <c r="B13" s="6">
        <v>1135</v>
      </c>
      <c r="C13" s="6">
        <v>305</v>
      </c>
      <c r="D13" s="6">
        <v>45233</v>
      </c>
      <c r="E13" s="6">
        <v>360</v>
      </c>
      <c r="F13" s="6" t="s">
        <v>58</v>
      </c>
      <c r="G13" s="6">
        <v>15</v>
      </c>
      <c r="H13" s="6">
        <v>10</v>
      </c>
      <c r="I13" s="6">
        <v>5</v>
      </c>
      <c r="J13" s="6">
        <v>20</v>
      </c>
      <c r="K13" s="6" t="s">
        <v>61</v>
      </c>
      <c r="L13" s="6">
        <v>60</v>
      </c>
      <c r="M13" s="6">
        <v>0</v>
      </c>
      <c r="N13" s="6">
        <v>50</v>
      </c>
      <c r="O13" s="6">
        <v>0</v>
      </c>
      <c r="P13" s="6">
        <v>290</v>
      </c>
      <c r="Q13" s="6">
        <v>180</v>
      </c>
      <c r="R13" s="6" t="s">
        <v>58</v>
      </c>
      <c r="S13" s="6" t="s">
        <v>58</v>
      </c>
      <c r="T13" s="6" t="s">
        <v>58</v>
      </c>
      <c r="U13" s="6">
        <v>0</v>
      </c>
      <c r="V13" s="6">
        <v>0</v>
      </c>
      <c r="W13" s="6">
        <v>0</v>
      </c>
      <c r="X13" s="6">
        <v>25</v>
      </c>
      <c r="Y13" s="6">
        <v>10</v>
      </c>
      <c r="Z13" s="6">
        <v>20</v>
      </c>
      <c r="AA13" s="6">
        <v>0</v>
      </c>
      <c r="AB13" s="6">
        <v>60</v>
      </c>
      <c r="AC13" s="6">
        <v>30</v>
      </c>
    </row>
    <row r="14" spans="1:29" x14ac:dyDescent="0.25">
      <c r="A14" s="6">
        <v>19</v>
      </c>
      <c r="B14" s="6">
        <v>1435</v>
      </c>
      <c r="C14" s="6">
        <v>5</v>
      </c>
      <c r="D14" s="6">
        <v>45236</v>
      </c>
      <c r="E14" s="6">
        <v>360</v>
      </c>
      <c r="F14" s="6" t="s">
        <v>57</v>
      </c>
      <c r="G14" s="6">
        <v>15</v>
      </c>
      <c r="H14" s="6">
        <v>5</v>
      </c>
      <c r="I14" s="6">
        <v>20</v>
      </c>
      <c r="J14" s="6">
        <v>15</v>
      </c>
      <c r="K14" s="6" t="s">
        <v>64</v>
      </c>
      <c r="L14" s="6">
        <v>40</v>
      </c>
      <c r="M14" s="6">
        <v>40</v>
      </c>
      <c r="N14" s="6">
        <v>40</v>
      </c>
      <c r="O14" s="6">
        <v>50</v>
      </c>
      <c r="P14" s="6">
        <v>300</v>
      </c>
      <c r="Q14" s="6">
        <v>180</v>
      </c>
      <c r="R14" s="6" t="s">
        <v>58</v>
      </c>
      <c r="S14" s="6" t="s">
        <v>58</v>
      </c>
      <c r="T14" s="6" t="s">
        <v>58</v>
      </c>
      <c r="U14" s="6">
        <v>40</v>
      </c>
      <c r="V14" s="6">
        <v>30</v>
      </c>
      <c r="W14" s="6">
        <v>30</v>
      </c>
      <c r="X14" s="6">
        <v>10</v>
      </c>
      <c r="Y14" s="6">
        <v>10</v>
      </c>
      <c r="Z14" s="6">
        <v>0</v>
      </c>
      <c r="AA14" s="6">
        <v>0</v>
      </c>
      <c r="AB14" s="6">
        <v>240</v>
      </c>
      <c r="AC14" s="6">
        <v>10</v>
      </c>
    </row>
    <row r="15" spans="1:29" x14ac:dyDescent="0.25">
      <c r="A15" s="6">
        <v>20</v>
      </c>
      <c r="B15" s="6">
        <v>1440</v>
      </c>
      <c r="C15" s="6">
        <v>0</v>
      </c>
      <c r="D15" s="6">
        <v>45237</v>
      </c>
      <c r="E15" s="6">
        <v>420</v>
      </c>
      <c r="F15" s="6" t="s">
        <v>58</v>
      </c>
      <c r="G15" s="6">
        <v>20</v>
      </c>
      <c r="H15" s="6">
        <v>10</v>
      </c>
      <c r="I15" s="6">
        <v>20</v>
      </c>
      <c r="J15" s="6">
        <v>10</v>
      </c>
      <c r="K15" s="6" t="s">
        <v>65</v>
      </c>
      <c r="L15" s="6">
        <v>40</v>
      </c>
      <c r="M15" s="6">
        <v>40</v>
      </c>
      <c r="N15" s="6">
        <v>40</v>
      </c>
      <c r="O15" s="6">
        <v>50</v>
      </c>
      <c r="P15" s="6">
        <v>300</v>
      </c>
      <c r="Q15" s="6">
        <v>180</v>
      </c>
      <c r="R15" s="6" t="s">
        <v>58</v>
      </c>
      <c r="S15" s="6" t="s">
        <v>58</v>
      </c>
      <c r="T15" s="6" t="s">
        <v>58</v>
      </c>
      <c r="U15" s="6">
        <v>30</v>
      </c>
      <c r="V15" s="6">
        <v>20</v>
      </c>
      <c r="W15" s="6">
        <v>0</v>
      </c>
      <c r="X15" s="6">
        <v>0</v>
      </c>
      <c r="Y15" s="6">
        <v>10</v>
      </c>
      <c r="Z15" s="6">
        <v>0</v>
      </c>
      <c r="AA15" s="6">
        <v>0</v>
      </c>
      <c r="AB15" s="6">
        <v>250</v>
      </c>
      <c r="AC15" s="6">
        <v>0</v>
      </c>
    </row>
    <row r="16" spans="1:29" x14ac:dyDescent="0.25">
      <c r="A16" s="6">
        <v>21</v>
      </c>
      <c r="B16" s="6">
        <v>1395</v>
      </c>
      <c r="C16" s="6">
        <v>45</v>
      </c>
      <c r="D16" s="6">
        <v>45238</v>
      </c>
      <c r="E16" s="6">
        <v>390</v>
      </c>
      <c r="F16" s="6" t="s">
        <v>57</v>
      </c>
      <c r="G16" s="6">
        <v>25</v>
      </c>
      <c r="H16" s="6">
        <v>10</v>
      </c>
      <c r="I16" s="6">
        <v>20</v>
      </c>
      <c r="J16" s="6">
        <v>10</v>
      </c>
      <c r="K16" s="6" t="s">
        <v>66</v>
      </c>
      <c r="L16" s="6">
        <v>40</v>
      </c>
      <c r="M16" s="6">
        <v>40</v>
      </c>
      <c r="N16" s="6">
        <v>40</v>
      </c>
      <c r="O16" s="6">
        <v>50</v>
      </c>
      <c r="P16" s="6">
        <v>300</v>
      </c>
      <c r="Q16" s="6">
        <v>180</v>
      </c>
      <c r="R16" s="6" t="s">
        <v>58</v>
      </c>
      <c r="S16" s="6" t="s">
        <v>58</v>
      </c>
      <c r="T16" s="6" t="s">
        <v>58</v>
      </c>
      <c r="U16" s="6">
        <v>40</v>
      </c>
      <c r="V16" s="6">
        <v>30</v>
      </c>
      <c r="W16" s="6">
        <v>10</v>
      </c>
      <c r="X16" s="6">
        <v>10</v>
      </c>
      <c r="Y16" s="6">
        <v>10</v>
      </c>
      <c r="Z16" s="6">
        <v>0</v>
      </c>
      <c r="AA16" s="6">
        <v>0</v>
      </c>
      <c r="AB16" s="6">
        <v>180</v>
      </c>
      <c r="AC16" s="6">
        <v>10</v>
      </c>
    </row>
    <row r="17" spans="1:29" x14ac:dyDescent="0.25">
      <c r="A17" s="6">
        <v>22</v>
      </c>
      <c r="B17" s="6">
        <v>1150</v>
      </c>
      <c r="C17" s="6">
        <v>290</v>
      </c>
      <c r="D17" s="6">
        <v>45239</v>
      </c>
      <c r="E17" s="6">
        <v>540</v>
      </c>
      <c r="F17" s="6" t="s">
        <v>58</v>
      </c>
      <c r="G17" s="6">
        <v>20</v>
      </c>
      <c r="H17" s="6">
        <v>10</v>
      </c>
      <c r="I17" s="6">
        <v>10</v>
      </c>
      <c r="J17" s="6">
        <v>10</v>
      </c>
      <c r="K17" s="6" t="s">
        <v>60</v>
      </c>
      <c r="L17" s="6">
        <v>40</v>
      </c>
      <c r="M17" s="6">
        <v>0</v>
      </c>
      <c r="N17" s="6">
        <v>50</v>
      </c>
      <c r="O17" s="6">
        <v>0</v>
      </c>
      <c r="P17" s="6">
        <v>300</v>
      </c>
      <c r="Q17" s="6">
        <v>120</v>
      </c>
      <c r="R17" s="6" t="s">
        <v>57</v>
      </c>
      <c r="S17" s="6" t="s">
        <v>58</v>
      </c>
      <c r="T17" s="6" t="s">
        <v>58</v>
      </c>
      <c r="U17" s="6">
        <v>0</v>
      </c>
      <c r="V17" s="6">
        <v>0</v>
      </c>
      <c r="W17" s="6">
        <v>10</v>
      </c>
      <c r="X17" s="6">
        <v>10</v>
      </c>
      <c r="Y17" s="6">
        <v>10</v>
      </c>
      <c r="Z17" s="6">
        <v>0</v>
      </c>
      <c r="AA17" s="6">
        <v>0</v>
      </c>
      <c r="AB17" s="6">
        <v>0</v>
      </c>
      <c r="AC17" s="6">
        <v>20</v>
      </c>
    </row>
    <row r="18" spans="1:29" x14ac:dyDescent="0.25">
      <c r="A18" s="6">
        <v>23</v>
      </c>
      <c r="B18" s="6">
        <v>825</v>
      </c>
      <c r="C18" s="6">
        <v>615</v>
      </c>
      <c r="D18" s="6">
        <v>45240</v>
      </c>
      <c r="E18" s="6">
        <v>360</v>
      </c>
      <c r="F18" s="6" t="s">
        <v>57</v>
      </c>
      <c r="G18" s="6">
        <v>10</v>
      </c>
      <c r="H18" s="6">
        <v>5</v>
      </c>
      <c r="I18" s="6">
        <v>35</v>
      </c>
      <c r="J18" s="6">
        <v>20</v>
      </c>
      <c r="K18" s="6" t="s">
        <v>61</v>
      </c>
      <c r="L18" s="6">
        <v>120</v>
      </c>
      <c r="M18" s="6">
        <v>0</v>
      </c>
      <c r="N18" s="6">
        <v>0</v>
      </c>
      <c r="O18" s="6">
        <v>0</v>
      </c>
      <c r="P18" s="6">
        <v>120</v>
      </c>
      <c r="Q18" s="6">
        <v>0</v>
      </c>
      <c r="R18" s="6" t="s">
        <v>58</v>
      </c>
      <c r="S18" s="6" t="s">
        <v>57</v>
      </c>
      <c r="T18" s="6" t="s">
        <v>57</v>
      </c>
      <c r="U18" s="6">
        <v>0</v>
      </c>
      <c r="V18" s="6">
        <v>0</v>
      </c>
      <c r="W18" s="6">
        <v>20</v>
      </c>
      <c r="X18" s="6">
        <v>5</v>
      </c>
      <c r="Y18" s="6">
        <v>10</v>
      </c>
      <c r="Z18" s="6">
        <v>0</v>
      </c>
      <c r="AA18" s="6">
        <v>0</v>
      </c>
      <c r="AB18" s="6">
        <v>60</v>
      </c>
      <c r="AC18" s="6">
        <v>60</v>
      </c>
    </row>
    <row r="19" spans="1:29" x14ac:dyDescent="0.25">
      <c r="A19" s="6">
        <v>26</v>
      </c>
      <c r="B19" s="6">
        <v>1295</v>
      </c>
      <c r="C19" s="6">
        <v>145</v>
      </c>
      <c r="D19" s="6">
        <v>45243</v>
      </c>
      <c r="E19" s="6">
        <v>360</v>
      </c>
      <c r="F19" s="6" t="s">
        <v>57</v>
      </c>
      <c r="G19" s="6">
        <v>15</v>
      </c>
      <c r="H19" s="6">
        <v>5</v>
      </c>
      <c r="I19" s="6">
        <v>20</v>
      </c>
      <c r="J19" s="6">
        <v>15</v>
      </c>
      <c r="K19" s="6" t="s">
        <v>64</v>
      </c>
      <c r="L19" s="6">
        <v>40</v>
      </c>
      <c r="M19" s="6">
        <v>30</v>
      </c>
      <c r="N19" s="6">
        <v>40</v>
      </c>
      <c r="O19" s="6">
        <v>50</v>
      </c>
      <c r="P19" s="6">
        <v>300</v>
      </c>
      <c r="Q19" s="6">
        <v>180</v>
      </c>
      <c r="R19" s="6" t="s">
        <v>58</v>
      </c>
      <c r="S19" s="6" t="s">
        <v>58</v>
      </c>
      <c r="T19" s="6" t="s">
        <v>58</v>
      </c>
      <c r="U19" s="6">
        <v>10</v>
      </c>
      <c r="V19" s="6">
        <v>30</v>
      </c>
      <c r="W19" s="6">
        <v>10</v>
      </c>
      <c r="X19" s="6">
        <v>0</v>
      </c>
      <c r="Y19" s="6">
        <v>10</v>
      </c>
      <c r="Z19" s="6">
        <v>0</v>
      </c>
      <c r="AA19" s="6">
        <v>0</v>
      </c>
      <c r="AB19" s="6">
        <v>180</v>
      </c>
      <c r="AC19" s="6">
        <v>0</v>
      </c>
    </row>
    <row r="20" spans="1:29" x14ac:dyDescent="0.25">
      <c r="A20" s="6">
        <v>27</v>
      </c>
      <c r="B20" s="6">
        <v>1410</v>
      </c>
      <c r="C20" s="6">
        <v>30</v>
      </c>
      <c r="D20" s="6">
        <v>45244</v>
      </c>
      <c r="E20" s="6">
        <v>360</v>
      </c>
      <c r="F20" s="6" t="s">
        <v>58</v>
      </c>
      <c r="G20" s="6">
        <v>20</v>
      </c>
      <c r="H20" s="6">
        <v>10</v>
      </c>
      <c r="I20" s="6">
        <v>20</v>
      </c>
      <c r="J20" s="6">
        <v>10</v>
      </c>
      <c r="K20" s="6" t="s">
        <v>65</v>
      </c>
      <c r="L20" s="6">
        <v>40</v>
      </c>
      <c r="M20" s="6">
        <v>30</v>
      </c>
      <c r="N20" s="6">
        <v>40</v>
      </c>
      <c r="O20" s="6">
        <v>50</v>
      </c>
      <c r="P20" s="6">
        <v>300</v>
      </c>
      <c r="Q20" s="6">
        <v>180</v>
      </c>
      <c r="R20" s="6" t="s">
        <v>58</v>
      </c>
      <c r="S20" s="6" t="s">
        <v>58</v>
      </c>
      <c r="T20" s="6" t="s">
        <v>58</v>
      </c>
      <c r="U20" s="6">
        <v>20</v>
      </c>
      <c r="V20" s="6">
        <v>30</v>
      </c>
      <c r="W20" s="6">
        <v>20</v>
      </c>
      <c r="X20" s="6">
        <v>0</v>
      </c>
      <c r="Y20" s="6">
        <v>10</v>
      </c>
      <c r="Z20" s="6">
        <v>30</v>
      </c>
      <c r="AA20" s="6">
        <v>60</v>
      </c>
      <c r="AB20" s="6">
        <v>180</v>
      </c>
      <c r="AC20" s="6">
        <v>0</v>
      </c>
    </row>
    <row r="21" spans="1:29" x14ac:dyDescent="0.25">
      <c r="A21" s="6">
        <v>28</v>
      </c>
      <c r="B21" s="6">
        <v>1410</v>
      </c>
      <c r="C21" s="6">
        <v>30</v>
      </c>
      <c r="D21" s="6">
        <v>45245</v>
      </c>
      <c r="E21" s="6">
        <v>390</v>
      </c>
      <c r="F21" s="6" t="s">
        <v>57</v>
      </c>
      <c r="G21" s="6">
        <v>10</v>
      </c>
      <c r="H21" s="6">
        <v>10</v>
      </c>
      <c r="I21" s="6">
        <v>20</v>
      </c>
      <c r="J21" s="6">
        <v>10</v>
      </c>
      <c r="K21" s="6" t="s">
        <v>66</v>
      </c>
      <c r="L21" s="6">
        <v>40</v>
      </c>
      <c r="M21" s="6">
        <v>30</v>
      </c>
      <c r="N21" s="6">
        <v>40</v>
      </c>
      <c r="O21" s="6">
        <v>50</v>
      </c>
      <c r="P21" s="6">
        <v>300</v>
      </c>
      <c r="Q21" s="6">
        <v>180</v>
      </c>
      <c r="R21" s="6" t="s">
        <v>58</v>
      </c>
      <c r="S21" s="6" t="s">
        <v>58</v>
      </c>
      <c r="T21" s="6" t="s">
        <v>58</v>
      </c>
      <c r="U21" s="6">
        <v>20</v>
      </c>
      <c r="V21" s="6">
        <v>30</v>
      </c>
      <c r="W21" s="6">
        <v>10</v>
      </c>
      <c r="X21" s="6">
        <v>10</v>
      </c>
      <c r="Y21" s="6">
        <v>10</v>
      </c>
      <c r="Z21" s="6">
        <v>20</v>
      </c>
      <c r="AA21" s="6">
        <v>20</v>
      </c>
      <c r="AB21" s="6">
        <v>210</v>
      </c>
      <c r="AC21" s="6">
        <v>0</v>
      </c>
    </row>
    <row r="22" spans="1:29" x14ac:dyDescent="0.25">
      <c r="A22" s="6">
        <v>29</v>
      </c>
      <c r="B22" s="6">
        <v>1435</v>
      </c>
      <c r="C22" s="6">
        <v>5</v>
      </c>
      <c r="D22" s="6">
        <v>45246</v>
      </c>
      <c r="E22" s="6">
        <v>510</v>
      </c>
      <c r="F22" s="6" t="s">
        <v>58</v>
      </c>
      <c r="G22" s="6">
        <v>10</v>
      </c>
      <c r="H22" s="6">
        <v>10</v>
      </c>
      <c r="I22" s="6">
        <v>10</v>
      </c>
      <c r="J22" s="6">
        <v>5</v>
      </c>
      <c r="K22" s="6" t="s">
        <v>60</v>
      </c>
      <c r="L22" s="6">
        <v>40</v>
      </c>
      <c r="M22" s="6">
        <v>30</v>
      </c>
      <c r="N22" s="6">
        <v>40</v>
      </c>
      <c r="O22" s="6">
        <v>50</v>
      </c>
      <c r="P22" s="6">
        <v>300</v>
      </c>
      <c r="Q22" s="6">
        <v>180</v>
      </c>
      <c r="R22" s="6" t="s">
        <v>58</v>
      </c>
      <c r="S22" s="6" t="s">
        <v>58</v>
      </c>
      <c r="T22" s="6" t="s">
        <v>58</v>
      </c>
      <c r="U22" s="6">
        <v>20</v>
      </c>
      <c r="V22" s="6">
        <v>30</v>
      </c>
      <c r="W22" s="6">
        <v>20</v>
      </c>
      <c r="X22" s="6">
        <v>0</v>
      </c>
      <c r="Y22" s="6">
        <v>0</v>
      </c>
      <c r="Z22" s="6">
        <v>0</v>
      </c>
      <c r="AA22" s="6">
        <v>0</v>
      </c>
      <c r="AB22" s="6">
        <v>180</v>
      </c>
      <c r="AC22" s="6">
        <v>0</v>
      </c>
    </row>
    <row r="23" spans="1:29" x14ac:dyDescent="0.25">
      <c r="A23" s="6">
        <v>30</v>
      </c>
      <c r="B23" s="6">
        <v>1430</v>
      </c>
      <c r="C23" s="6">
        <v>10</v>
      </c>
      <c r="D23" s="6">
        <v>45247</v>
      </c>
      <c r="E23" s="6">
        <v>450</v>
      </c>
      <c r="F23" s="6" t="s">
        <v>57</v>
      </c>
      <c r="G23" s="6">
        <v>0</v>
      </c>
      <c r="H23" s="6">
        <v>15</v>
      </c>
      <c r="I23" s="6">
        <v>10</v>
      </c>
      <c r="J23" s="6">
        <v>10</v>
      </c>
      <c r="K23" s="6" t="s">
        <v>61</v>
      </c>
      <c r="L23" s="6">
        <v>40</v>
      </c>
      <c r="M23" s="6">
        <v>70</v>
      </c>
      <c r="N23" s="6">
        <v>0</v>
      </c>
      <c r="O23" s="6">
        <v>0</v>
      </c>
      <c r="P23" s="6">
        <v>300</v>
      </c>
      <c r="Q23" s="6">
        <v>120</v>
      </c>
      <c r="R23" s="6" t="s">
        <v>57</v>
      </c>
      <c r="S23" s="6" t="s">
        <v>58</v>
      </c>
      <c r="T23" s="6" t="s">
        <v>58</v>
      </c>
      <c r="U23" s="6">
        <v>0</v>
      </c>
      <c r="V23" s="6">
        <v>0</v>
      </c>
      <c r="W23" s="6">
        <v>30</v>
      </c>
      <c r="X23" s="6">
        <v>15</v>
      </c>
      <c r="Y23" s="6">
        <v>10</v>
      </c>
      <c r="Z23" s="6">
        <v>20</v>
      </c>
      <c r="AA23" s="6">
        <v>10</v>
      </c>
      <c r="AB23" s="6">
        <v>270</v>
      </c>
      <c r="AC23" s="6">
        <v>60</v>
      </c>
    </row>
    <row r="24" spans="1:29" ht="15.75" thickBot="1" x14ac:dyDescent="0.3"/>
    <row r="25" spans="1:29" ht="15.75" thickTop="1" x14ac:dyDescent="0.25">
      <c r="A25" s="15" t="s">
        <v>89</v>
      </c>
      <c r="B25" s="17"/>
    </row>
    <row r="26" spans="1:29" x14ac:dyDescent="0.25">
      <c r="A26" s="18"/>
      <c r="B26" s="20"/>
    </row>
    <row r="27" spans="1:29" x14ac:dyDescent="0.25">
      <c r="A27" s="18" t="s">
        <v>76</v>
      </c>
      <c r="B27" s="20">
        <v>320.25</v>
      </c>
    </row>
    <row r="28" spans="1:29" x14ac:dyDescent="0.25">
      <c r="A28" s="18" t="s">
        <v>77</v>
      </c>
      <c r="B28" s="20">
        <v>92.809665060118746</v>
      </c>
    </row>
    <row r="29" spans="1:29" x14ac:dyDescent="0.25">
      <c r="A29" s="18" t="s">
        <v>78</v>
      </c>
      <c r="B29" s="20">
        <v>237.5</v>
      </c>
    </row>
    <row r="30" spans="1:29" x14ac:dyDescent="0.25">
      <c r="A30" s="18" t="s">
        <v>79</v>
      </c>
      <c r="B30" s="20" t="e">
        <v>#N/A</v>
      </c>
    </row>
    <row r="31" spans="1:29" x14ac:dyDescent="0.25">
      <c r="A31" s="18" t="s">
        <v>80</v>
      </c>
      <c r="B31" s="20">
        <v>262.50537409464863</v>
      </c>
    </row>
    <row r="32" spans="1:29" x14ac:dyDescent="0.25">
      <c r="A32" s="18" t="s">
        <v>81</v>
      </c>
      <c r="B32" s="20">
        <v>68909.071428571435</v>
      </c>
    </row>
    <row r="33" spans="1:2" x14ac:dyDescent="0.25">
      <c r="A33" s="18" t="s">
        <v>82</v>
      </c>
      <c r="B33" s="20">
        <v>-1.4682360422348286</v>
      </c>
    </row>
    <row r="34" spans="1:2" x14ac:dyDescent="0.25">
      <c r="A34" s="18" t="s">
        <v>83</v>
      </c>
      <c r="B34" s="20">
        <v>0.59010827810678745</v>
      </c>
    </row>
    <row r="35" spans="1:2" x14ac:dyDescent="0.25">
      <c r="A35" s="18" t="s">
        <v>84</v>
      </c>
      <c r="B35" s="20">
        <v>658</v>
      </c>
    </row>
    <row r="36" spans="1:2" x14ac:dyDescent="0.25">
      <c r="A36" s="18" t="s">
        <v>85</v>
      </c>
      <c r="B36" s="20">
        <v>62</v>
      </c>
    </row>
    <row r="37" spans="1:2" x14ac:dyDescent="0.25">
      <c r="A37" s="18" t="s">
        <v>86</v>
      </c>
      <c r="B37" s="20">
        <v>720</v>
      </c>
    </row>
    <row r="38" spans="1:2" x14ac:dyDescent="0.25">
      <c r="A38" s="18" t="s">
        <v>87</v>
      </c>
      <c r="B38" s="20">
        <v>2562</v>
      </c>
    </row>
    <row r="39" spans="1:2" ht="15.75" thickBot="1" x14ac:dyDescent="0.3">
      <c r="A39" s="21" t="s">
        <v>88</v>
      </c>
      <c r="B39" s="23">
        <v>8</v>
      </c>
    </row>
    <row r="40" spans="1:2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C250-EA89-4DDC-B744-5F1A3EE0CD45}">
  <dimension ref="A1:AC35"/>
  <sheetViews>
    <sheetView workbookViewId="0">
      <selection activeCell="E26" sqref="E26"/>
    </sheetView>
  </sheetViews>
  <sheetFormatPr defaultRowHeight="15" x14ac:dyDescent="0.25"/>
  <sheetData>
    <row r="1" spans="1:29" x14ac:dyDescent="0.25">
      <c r="A1" s="6" t="s">
        <v>73</v>
      </c>
      <c r="B1" s="6" t="s">
        <v>69</v>
      </c>
      <c r="C1" s="6" t="s">
        <v>89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45</v>
      </c>
      <c r="O1" s="6" t="s">
        <v>46</v>
      </c>
      <c r="P1" s="6" t="s">
        <v>43</v>
      </c>
      <c r="Q1" s="6" t="s">
        <v>44</v>
      </c>
      <c r="R1" s="6" t="s">
        <v>59</v>
      </c>
      <c r="S1" s="6" t="s">
        <v>47</v>
      </c>
      <c r="T1" s="6" t="s">
        <v>74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</row>
    <row r="2" spans="1:29" x14ac:dyDescent="0.25">
      <c r="A2" s="6">
        <v>1</v>
      </c>
      <c r="B2" s="6">
        <v>1378</v>
      </c>
      <c r="C2" s="6">
        <v>62</v>
      </c>
      <c r="D2" s="6">
        <v>45218</v>
      </c>
      <c r="E2" s="6">
        <v>360</v>
      </c>
      <c r="F2" s="6" t="s">
        <v>57</v>
      </c>
      <c r="G2" s="6">
        <v>25</v>
      </c>
      <c r="H2" s="6">
        <v>15</v>
      </c>
      <c r="I2" s="6">
        <v>10</v>
      </c>
      <c r="J2" s="6">
        <v>15</v>
      </c>
      <c r="K2" s="6" t="s">
        <v>60</v>
      </c>
      <c r="L2" s="6">
        <v>38</v>
      </c>
      <c r="M2" s="6">
        <v>25</v>
      </c>
      <c r="N2" s="6">
        <v>25</v>
      </c>
      <c r="O2" s="6">
        <v>50</v>
      </c>
      <c r="P2" s="6">
        <v>300</v>
      </c>
      <c r="Q2" s="6">
        <v>180</v>
      </c>
      <c r="R2" s="6" t="s">
        <v>58</v>
      </c>
      <c r="S2" s="6" t="s">
        <v>58</v>
      </c>
      <c r="T2" s="6" t="s">
        <v>58</v>
      </c>
      <c r="U2" s="6">
        <v>0</v>
      </c>
      <c r="V2" s="6">
        <v>0</v>
      </c>
      <c r="W2" s="6">
        <v>30</v>
      </c>
      <c r="X2" s="6">
        <v>15</v>
      </c>
      <c r="Y2" s="6">
        <v>20</v>
      </c>
      <c r="Z2" s="6">
        <v>30</v>
      </c>
      <c r="AA2" s="6">
        <v>30</v>
      </c>
      <c r="AB2" s="6">
        <v>180</v>
      </c>
      <c r="AC2" s="6">
        <v>30</v>
      </c>
    </row>
    <row r="3" spans="1:29" x14ac:dyDescent="0.25">
      <c r="A3" s="6">
        <v>8</v>
      </c>
      <c r="B3" s="6">
        <v>1375</v>
      </c>
      <c r="C3" s="6">
        <v>65</v>
      </c>
      <c r="D3" s="6">
        <v>45225</v>
      </c>
      <c r="E3" s="6">
        <v>450</v>
      </c>
      <c r="F3" s="6" t="s">
        <v>57</v>
      </c>
      <c r="G3" s="6">
        <v>20</v>
      </c>
      <c r="H3" s="6">
        <v>10</v>
      </c>
      <c r="I3" s="6">
        <v>10</v>
      </c>
      <c r="J3" s="6">
        <v>10</v>
      </c>
      <c r="K3" s="6" t="s">
        <v>60</v>
      </c>
      <c r="L3" s="6">
        <v>40</v>
      </c>
      <c r="M3" s="6">
        <v>40</v>
      </c>
      <c r="N3" s="6">
        <v>40</v>
      </c>
      <c r="O3" s="6">
        <v>40</v>
      </c>
      <c r="P3" s="6">
        <v>300</v>
      </c>
      <c r="Q3" s="6">
        <v>120</v>
      </c>
      <c r="R3" s="6" t="s">
        <v>57</v>
      </c>
      <c r="S3" s="6" t="s">
        <v>58</v>
      </c>
      <c r="T3" s="6" t="s">
        <v>58</v>
      </c>
      <c r="U3" s="6">
        <v>45</v>
      </c>
      <c r="V3" s="6">
        <v>50</v>
      </c>
      <c r="W3" s="6">
        <v>20</v>
      </c>
      <c r="X3" s="6">
        <v>10</v>
      </c>
      <c r="Y3" s="6">
        <v>10</v>
      </c>
      <c r="Z3" s="6">
        <v>0</v>
      </c>
      <c r="AA3" s="6">
        <v>20</v>
      </c>
      <c r="AB3" s="6">
        <v>110</v>
      </c>
      <c r="AC3" s="6">
        <v>30</v>
      </c>
    </row>
    <row r="4" spans="1:29" x14ac:dyDescent="0.25">
      <c r="A4" s="6">
        <v>9</v>
      </c>
      <c r="B4" s="6">
        <v>1150</v>
      </c>
      <c r="C4" s="6">
        <v>290</v>
      </c>
      <c r="D4" s="6">
        <v>45226</v>
      </c>
      <c r="E4" s="6">
        <v>360</v>
      </c>
      <c r="F4" s="6" t="s">
        <v>58</v>
      </c>
      <c r="G4" s="6">
        <v>30</v>
      </c>
      <c r="H4" s="6">
        <v>10</v>
      </c>
      <c r="I4" s="6">
        <v>5</v>
      </c>
      <c r="J4" s="6">
        <v>20</v>
      </c>
      <c r="K4" s="6" t="s">
        <v>61</v>
      </c>
      <c r="L4" s="6">
        <v>60</v>
      </c>
      <c r="M4" s="6">
        <v>0</v>
      </c>
      <c r="N4" s="6">
        <v>50</v>
      </c>
      <c r="O4" s="6">
        <v>0</v>
      </c>
      <c r="P4" s="6">
        <v>290</v>
      </c>
      <c r="Q4" s="6">
        <v>180</v>
      </c>
      <c r="R4" s="6" t="s">
        <v>58</v>
      </c>
      <c r="S4" s="6" t="s">
        <v>58</v>
      </c>
      <c r="T4" s="6" t="s">
        <v>58</v>
      </c>
      <c r="U4" s="6">
        <v>0</v>
      </c>
      <c r="V4" s="6">
        <v>0</v>
      </c>
      <c r="W4" s="6">
        <v>0</v>
      </c>
      <c r="X4" s="6">
        <v>25</v>
      </c>
      <c r="Y4" s="6">
        <v>10</v>
      </c>
      <c r="Z4" s="6">
        <v>20</v>
      </c>
      <c r="AA4" s="6">
        <v>0</v>
      </c>
      <c r="AB4" s="6">
        <v>60</v>
      </c>
      <c r="AC4" s="6">
        <v>30</v>
      </c>
    </row>
    <row r="5" spans="1:29" x14ac:dyDescent="0.25">
      <c r="A5" s="6">
        <v>12</v>
      </c>
      <c r="B5" s="6">
        <v>1325</v>
      </c>
      <c r="C5" s="6">
        <v>115</v>
      </c>
      <c r="D5" s="6">
        <v>45229</v>
      </c>
      <c r="E5" s="6">
        <v>360</v>
      </c>
      <c r="F5" s="6" t="s">
        <v>58</v>
      </c>
      <c r="G5" s="6">
        <v>20</v>
      </c>
      <c r="H5" s="6">
        <v>20</v>
      </c>
      <c r="I5" s="6">
        <v>10</v>
      </c>
      <c r="J5" s="6">
        <v>10</v>
      </c>
      <c r="K5" s="6" t="s">
        <v>64</v>
      </c>
      <c r="L5" s="6">
        <v>50</v>
      </c>
      <c r="M5" s="6">
        <v>40</v>
      </c>
      <c r="N5" s="6">
        <v>40</v>
      </c>
      <c r="O5" s="6">
        <v>50</v>
      </c>
      <c r="P5" s="6">
        <v>300</v>
      </c>
      <c r="Q5" s="6">
        <v>180</v>
      </c>
      <c r="R5" s="6" t="s">
        <v>58</v>
      </c>
      <c r="S5" s="6" t="s">
        <v>58</v>
      </c>
      <c r="T5" s="6" t="s">
        <v>58</v>
      </c>
      <c r="U5" s="6">
        <v>0</v>
      </c>
      <c r="V5" s="6">
        <v>0</v>
      </c>
      <c r="W5" s="6">
        <v>5</v>
      </c>
      <c r="X5" s="6">
        <v>0</v>
      </c>
      <c r="Y5" s="6">
        <v>10</v>
      </c>
      <c r="Z5" s="6">
        <v>20</v>
      </c>
      <c r="AA5" s="6">
        <v>10</v>
      </c>
      <c r="AB5" s="6">
        <v>200</v>
      </c>
      <c r="AC5" s="6">
        <v>0</v>
      </c>
    </row>
    <row r="6" spans="1:29" x14ac:dyDescent="0.25">
      <c r="A6" s="6">
        <v>13</v>
      </c>
      <c r="B6" s="6">
        <v>1410</v>
      </c>
      <c r="C6" s="6">
        <v>30</v>
      </c>
      <c r="D6" s="6">
        <v>45230</v>
      </c>
      <c r="E6" s="6">
        <v>300</v>
      </c>
      <c r="F6" s="6" t="s">
        <v>57</v>
      </c>
      <c r="G6" s="6">
        <v>20</v>
      </c>
      <c r="H6" s="6">
        <v>10</v>
      </c>
      <c r="I6" s="6">
        <v>10</v>
      </c>
      <c r="J6" s="6">
        <v>10</v>
      </c>
      <c r="K6" s="6" t="s">
        <v>65</v>
      </c>
      <c r="L6" s="6">
        <v>40</v>
      </c>
      <c r="M6" s="6">
        <v>40</v>
      </c>
      <c r="N6" s="6">
        <v>40</v>
      </c>
      <c r="O6" s="6">
        <v>50</v>
      </c>
      <c r="P6" s="6">
        <v>300</v>
      </c>
      <c r="Q6" s="6">
        <v>120</v>
      </c>
      <c r="R6" s="6" t="s">
        <v>57</v>
      </c>
      <c r="S6" s="6" t="s">
        <v>57</v>
      </c>
      <c r="T6" s="6" t="s">
        <v>58</v>
      </c>
      <c r="U6" s="6">
        <v>35</v>
      </c>
      <c r="V6" s="6">
        <v>30</v>
      </c>
      <c r="W6" s="6">
        <v>15</v>
      </c>
      <c r="X6" s="6">
        <v>10</v>
      </c>
      <c r="Y6" s="6">
        <v>10</v>
      </c>
      <c r="Z6" s="6">
        <v>0</v>
      </c>
      <c r="AA6" s="6">
        <v>0</v>
      </c>
      <c r="AB6" s="6">
        <v>310</v>
      </c>
      <c r="AC6" s="6">
        <v>60</v>
      </c>
    </row>
    <row r="7" spans="1:29" x14ac:dyDescent="0.25">
      <c r="A7" s="6">
        <v>14</v>
      </c>
      <c r="B7" s="6">
        <v>1370</v>
      </c>
      <c r="C7" s="6">
        <v>70</v>
      </c>
      <c r="D7" s="6">
        <v>45231</v>
      </c>
      <c r="E7" s="6">
        <v>420</v>
      </c>
      <c r="F7" s="6" t="s">
        <v>57</v>
      </c>
      <c r="G7" s="6">
        <v>20</v>
      </c>
      <c r="H7" s="6">
        <v>5</v>
      </c>
      <c r="I7" s="6">
        <v>10</v>
      </c>
      <c r="J7" s="6">
        <v>10</v>
      </c>
      <c r="K7" s="6" t="s">
        <v>66</v>
      </c>
      <c r="L7" s="6">
        <v>40</v>
      </c>
      <c r="M7" s="6">
        <v>40</v>
      </c>
      <c r="N7" s="6">
        <v>40</v>
      </c>
      <c r="O7" s="6">
        <v>50</v>
      </c>
      <c r="P7" s="6">
        <v>300</v>
      </c>
      <c r="Q7" s="6">
        <v>120</v>
      </c>
      <c r="R7" s="6" t="s">
        <v>58</v>
      </c>
      <c r="S7" s="6" t="s">
        <v>58</v>
      </c>
      <c r="T7" s="6" t="s">
        <v>58</v>
      </c>
      <c r="U7" s="6">
        <v>45</v>
      </c>
      <c r="V7" s="6">
        <v>30</v>
      </c>
      <c r="W7" s="6">
        <v>10</v>
      </c>
      <c r="X7" s="6">
        <v>10</v>
      </c>
      <c r="Y7" s="6">
        <v>10</v>
      </c>
      <c r="Z7" s="6">
        <v>0</v>
      </c>
      <c r="AA7" s="6">
        <v>0</v>
      </c>
      <c r="AB7" s="6">
        <v>180</v>
      </c>
      <c r="AC7" s="6">
        <v>30</v>
      </c>
    </row>
    <row r="8" spans="1:29" x14ac:dyDescent="0.25">
      <c r="A8" s="6">
        <v>15</v>
      </c>
      <c r="B8" s="6">
        <v>1375</v>
      </c>
      <c r="C8" s="6">
        <v>65</v>
      </c>
      <c r="D8" s="6">
        <v>45232</v>
      </c>
      <c r="E8" s="6">
        <v>450</v>
      </c>
      <c r="F8" s="6" t="s">
        <v>57</v>
      </c>
      <c r="G8" s="6">
        <v>20</v>
      </c>
      <c r="H8" s="6">
        <v>10</v>
      </c>
      <c r="I8" s="6">
        <v>10</v>
      </c>
      <c r="J8" s="6">
        <v>10</v>
      </c>
      <c r="K8" s="6" t="s">
        <v>60</v>
      </c>
      <c r="L8" s="6">
        <v>40</v>
      </c>
      <c r="M8" s="6">
        <v>40</v>
      </c>
      <c r="N8" s="6">
        <v>40</v>
      </c>
      <c r="O8" s="6">
        <v>40</v>
      </c>
      <c r="P8" s="6">
        <v>300</v>
      </c>
      <c r="Q8" s="6">
        <v>120</v>
      </c>
      <c r="R8" s="6" t="s">
        <v>57</v>
      </c>
      <c r="S8" s="6" t="s">
        <v>58</v>
      </c>
      <c r="T8" s="6" t="s">
        <v>58</v>
      </c>
      <c r="U8" s="6">
        <v>45</v>
      </c>
      <c r="V8" s="6">
        <v>50</v>
      </c>
      <c r="W8" s="6">
        <v>20</v>
      </c>
      <c r="X8" s="6">
        <v>10</v>
      </c>
      <c r="Y8" s="6">
        <v>10</v>
      </c>
      <c r="Z8" s="6">
        <v>0</v>
      </c>
      <c r="AA8" s="6">
        <v>20</v>
      </c>
      <c r="AB8" s="6">
        <v>110</v>
      </c>
      <c r="AC8" s="6">
        <v>30</v>
      </c>
    </row>
    <row r="9" spans="1:29" x14ac:dyDescent="0.25">
      <c r="A9" s="6">
        <v>16</v>
      </c>
      <c r="B9" s="6">
        <v>1135</v>
      </c>
      <c r="C9" s="6">
        <v>305</v>
      </c>
      <c r="D9" s="6">
        <v>45233</v>
      </c>
      <c r="E9" s="6">
        <v>360</v>
      </c>
      <c r="F9" s="6" t="s">
        <v>58</v>
      </c>
      <c r="G9" s="6">
        <v>15</v>
      </c>
      <c r="H9" s="6">
        <v>10</v>
      </c>
      <c r="I9" s="6">
        <v>5</v>
      </c>
      <c r="J9" s="6">
        <v>20</v>
      </c>
      <c r="K9" s="6" t="s">
        <v>61</v>
      </c>
      <c r="L9" s="6">
        <v>60</v>
      </c>
      <c r="M9" s="6">
        <v>0</v>
      </c>
      <c r="N9" s="6">
        <v>50</v>
      </c>
      <c r="O9" s="6">
        <v>0</v>
      </c>
      <c r="P9" s="6">
        <v>290</v>
      </c>
      <c r="Q9" s="6">
        <v>180</v>
      </c>
      <c r="R9" s="6" t="s">
        <v>58</v>
      </c>
      <c r="S9" s="6" t="s">
        <v>58</v>
      </c>
      <c r="T9" s="6" t="s">
        <v>58</v>
      </c>
      <c r="U9" s="6">
        <v>0</v>
      </c>
      <c r="V9" s="6">
        <v>0</v>
      </c>
      <c r="W9" s="6">
        <v>0</v>
      </c>
      <c r="X9" s="6">
        <v>25</v>
      </c>
      <c r="Y9" s="6">
        <v>10</v>
      </c>
      <c r="Z9" s="6">
        <v>20</v>
      </c>
      <c r="AA9" s="6">
        <v>0</v>
      </c>
      <c r="AB9" s="6">
        <v>60</v>
      </c>
      <c r="AC9" s="6">
        <v>30</v>
      </c>
    </row>
    <row r="10" spans="1:29" x14ac:dyDescent="0.25">
      <c r="A10" s="6">
        <v>19</v>
      </c>
      <c r="B10" s="6">
        <v>1435</v>
      </c>
      <c r="C10" s="6">
        <v>5</v>
      </c>
      <c r="D10" s="6">
        <v>45236</v>
      </c>
      <c r="E10" s="6">
        <v>360</v>
      </c>
      <c r="F10" s="6" t="s">
        <v>57</v>
      </c>
      <c r="G10" s="6">
        <v>15</v>
      </c>
      <c r="H10" s="6">
        <v>5</v>
      </c>
      <c r="I10" s="6">
        <v>20</v>
      </c>
      <c r="J10" s="6">
        <v>15</v>
      </c>
      <c r="K10" s="6" t="s">
        <v>64</v>
      </c>
      <c r="L10" s="6">
        <v>40</v>
      </c>
      <c r="M10" s="6">
        <v>40</v>
      </c>
      <c r="N10" s="6">
        <v>40</v>
      </c>
      <c r="O10" s="6">
        <v>50</v>
      </c>
      <c r="P10" s="6">
        <v>300</v>
      </c>
      <c r="Q10" s="6">
        <v>180</v>
      </c>
      <c r="R10" s="6" t="s">
        <v>58</v>
      </c>
      <c r="S10" s="6" t="s">
        <v>58</v>
      </c>
      <c r="T10" s="6" t="s">
        <v>58</v>
      </c>
      <c r="U10" s="6">
        <v>40</v>
      </c>
      <c r="V10" s="6">
        <v>30</v>
      </c>
      <c r="W10" s="6">
        <v>30</v>
      </c>
      <c r="X10" s="6">
        <v>10</v>
      </c>
      <c r="Y10" s="6">
        <v>10</v>
      </c>
      <c r="Z10" s="6">
        <v>0</v>
      </c>
      <c r="AA10" s="6">
        <v>0</v>
      </c>
      <c r="AB10" s="6">
        <v>240</v>
      </c>
      <c r="AC10" s="6">
        <v>10</v>
      </c>
    </row>
    <row r="11" spans="1:29" x14ac:dyDescent="0.25">
      <c r="A11" s="6">
        <v>20</v>
      </c>
      <c r="B11" s="6">
        <v>1440</v>
      </c>
      <c r="C11" s="6">
        <v>0</v>
      </c>
      <c r="D11" s="6">
        <v>45237</v>
      </c>
      <c r="E11" s="6">
        <v>420</v>
      </c>
      <c r="F11" s="6" t="s">
        <v>58</v>
      </c>
      <c r="G11" s="6">
        <v>20</v>
      </c>
      <c r="H11" s="6">
        <v>10</v>
      </c>
      <c r="I11" s="6">
        <v>20</v>
      </c>
      <c r="J11" s="6">
        <v>10</v>
      </c>
      <c r="K11" s="6" t="s">
        <v>65</v>
      </c>
      <c r="L11" s="6">
        <v>40</v>
      </c>
      <c r="M11" s="6">
        <v>40</v>
      </c>
      <c r="N11" s="6">
        <v>40</v>
      </c>
      <c r="O11" s="6">
        <v>50</v>
      </c>
      <c r="P11" s="6">
        <v>300</v>
      </c>
      <c r="Q11" s="6">
        <v>180</v>
      </c>
      <c r="R11" s="6" t="s">
        <v>58</v>
      </c>
      <c r="S11" s="6" t="s">
        <v>58</v>
      </c>
      <c r="T11" s="6" t="s">
        <v>58</v>
      </c>
      <c r="U11" s="6">
        <v>30</v>
      </c>
      <c r="V11" s="6">
        <v>20</v>
      </c>
      <c r="W11" s="6">
        <v>0</v>
      </c>
      <c r="X11" s="6">
        <v>0</v>
      </c>
      <c r="Y11" s="6">
        <v>10</v>
      </c>
      <c r="Z11" s="6">
        <v>0</v>
      </c>
      <c r="AA11" s="6">
        <v>0</v>
      </c>
      <c r="AB11" s="6">
        <v>250</v>
      </c>
      <c r="AC11" s="6">
        <v>0</v>
      </c>
    </row>
    <row r="12" spans="1:29" x14ac:dyDescent="0.25">
      <c r="A12" s="6">
        <v>21</v>
      </c>
      <c r="B12" s="6">
        <v>1395</v>
      </c>
      <c r="C12" s="6">
        <v>45</v>
      </c>
      <c r="D12" s="6">
        <v>45238</v>
      </c>
      <c r="E12" s="6">
        <v>390</v>
      </c>
      <c r="F12" s="6" t="s">
        <v>57</v>
      </c>
      <c r="G12" s="6">
        <v>25</v>
      </c>
      <c r="H12" s="6">
        <v>10</v>
      </c>
      <c r="I12" s="6">
        <v>20</v>
      </c>
      <c r="J12" s="6">
        <v>10</v>
      </c>
      <c r="K12" s="6" t="s">
        <v>66</v>
      </c>
      <c r="L12" s="6">
        <v>40</v>
      </c>
      <c r="M12" s="6">
        <v>40</v>
      </c>
      <c r="N12" s="6">
        <v>40</v>
      </c>
      <c r="O12" s="6">
        <v>50</v>
      </c>
      <c r="P12" s="6">
        <v>300</v>
      </c>
      <c r="Q12" s="6">
        <v>180</v>
      </c>
      <c r="R12" s="6" t="s">
        <v>58</v>
      </c>
      <c r="S12" s="6" t="s">
        <v>58</v>
      </c>
      <c r="T12" s="6" t="s">
        <v>58</v>
      </c>
      <c r="U12" s="6">
        <v>40</v>
      </c>
      <c r="V12" s="6">
        <v>30</v>
      </c>
      <c r="W12" s="6">
        <v>10</v>
      </c>
      <c r="X12" s="6">
        <v>10</v>
      </c>
      <c r="Y12" s="6">
        <v>10</v>
      </c>
      <c r="Z12" s="6">
        <v>0</v>
      </c>
      <c r="AA12" s="6">
        <v>0</v>
      </c>
      <c r="AB12" s="6">
        <v>180</v>
      </c>
      <c r="AC12" s="6">
        <v>10</v>
      </c>
    </row>
    <row r="13" spans="1:29" x14ac:dyDescent="0.25">
      <c r="A13" s="6">
        <v>22</v>
      </c>
      <c r="B13" s="6">
        <v>1150</v>
      </c>
      <c r="C13" s="6">
        <v>290</v>
      </c>
      <c r="D13" s="6">
        <v>45239</v>
      </c>
      <c r="E13" s="6">
        <v>540</v>
      </c>
      <c r="F13" s="6" t="s">
        <v>58</v>
      </c>
      <c r="G13" s="6">
        <v>20</v>
      </c>
      <c r="H13" s="6">
        <v>10</v>
      </c>
      <c r="I13" s="6">
        <v>10</v>
      </c>
      <c r="J13" s="6">
        <v>10</v>
      </c>
      <c r="K13" s="6" t="s">
        <v>60</v>
      </c>
      <c r="L13" s="6">
        <v>40</v>
      </c>
      <c r="M13" s="6">
        <v>0</v>
      </c>
      <c r="N13" s="6">
        <v>50</v>
      </c>
      <c r="O13" s="6">
        <v>0</v>
      </c>
      <c r="P13" s="6">
        <v>300</v>
      </c>
      <c r="Q13" s="6">
        <v>120</v>
      </c>
      <c r="R13" s="6" t="s">
        <v>57</v>
      </c>
      <c r="S13" s="6" t="s">
        <v>58</v>
      </c>
      <c r="T13" s="6" t="s">
        <v>58</v>
      </c>
      <c r="U13" s="6">
        <v>0</v>
      </c>
      <c r="V13" s="6">
        <v>0</v>
      </c>
      <c r="W13" s="6">
        <v>10</v>
      </c>
      <c r="X13" s="6">
        <v>10</v>
      </c>
      <c r="Y13" s="6">
        <v>10</v>
      </c>
      <c r="Z13" s="6">
        <v>0</v>
      </c>
      <c r="AA13" s="6">
        <v>0</v>
      </c>
      <c r="AB13" s="6">
        <v>0</v>
      </c>
      <c r="AC13" s="6">
        <v>20</v>
      </c>
    </row>
    <row r="14" spans="1:29" x14ac:dyDescent="0.25">
      <c r="A14" s="6">
        <v>26</v>
      </c>
      <c r="B14" s="6">
        <v>1295</v>
      </c>
      <c r="C14" s="6">
        <v>145</v>
      </c>
      <c r="D14" s="6">
        <v>45243</v>
      </c>
      <c r="E14" s="6">
        <v>360</v>
      </c>
      <c r="F14" s="6" t="s">
        <v>57</v>
      </c>
      <c r="G14" s="6">
        <v>15</v>
      </c>
      <c r="H14" s="6">
        <v>5</v>
      </c>
      <c r="I14" s="6">
        <v>20</v>
      </c>
      <c r="J14" s="6">
        <v>15</v>
      </c>
      <c r="K14" s="6" t="s">
        <v>64</v>
      </c>
      <c r="L14" s="6">
        <v>40</v>
      </c>
      <c r="M14" s="6">
        <v>30</v>
      </c>
      <c r="N14" s="6">
        <v>40</v>
      </c>
      <c r="O14" s="6">
        <v>50</v>
      </c>
      <c r="P14" s="6">
        <v>300</v>
      </c>
      <c r="Q14" s="6">
        <v>180</v>
      </c>
      <c r="R14" s="6" t="s">
        <v>58</v>
      </c>
      <c r="S14" s="6" t="s">
        <v>58</v>
      </c>
      <c r="T14" s="6" t="s">
        <v>58</v>
      </c>
      <c r="U14" s="6">
        <v>10</v>
      </c>
      <c r="V14" s="6">
        <v>30</v>
      </c>
      <c r="W14" s="6">
        <v>10</v>
      </c>
      <c r="X14" s="6">
        <v>0</v>
      </c>
      <c r="Y14" s="6">
        <v>10</v>
      </c>
      <c r="Z14" s="6">
        <v>0</v>
      </c>
      <c r="AA14" s="6">
        <v>0</v>
      </c>
      <c r="AB14" s="6">
        <v>180</v>
      </c>
      <c r="AC14" s="6">
        <v>0</v>
      </c>
    </row>
    <row r="15" spans="1:29" x14ac:dyDescent="0.25">
      <c r="A15" s="6">
        <v>27</v>
      </c>
      <c r="B15" s="6">
        <v>1410</v>
      </c>
      <c r="C15" s="6">
        <v>30</v>
      </c>
      <c r="D15" s="6">
        <v>45244</v>
      </c>
      <c r="E15" s="6">
        <v>360</v>
      </c>
      <c r="F15" s="6" t="s">
        <v>58</v>
      </c>
      <c r="G15" s="6">
        <v>20</v>
      </c>
      <c r="H15" s="6">
        <v>10</v>
      </c>
      <c r="I15" s="6">
        <v>20</v>
      </c>
      <c r="J15" s="6">
        <v>10</v>
      </c>
      <c r="K15" s="6" t="s">
        <v>65</v>
      </c>
      <c r="L15" s="6">
        <v>40</v>
      </c>
      <c r="M15" s="6">
        <v>30</v>
      </c>
      <c r="N15" s="6">
        <v>40</v>
      </c>
      <c r="O15" s="6">
        <v>50</v>
      </c>
      <c r="P15" s="6">
        <v>300</v>
      </c>
      <c r="Q15" s="6">
        <v>180</v>
      </c>
      <c r="R15" s="6" t="s">
        <v>58</v>
      </c>
      <c r="S15" s="6" t="s">
        <v>58</v>
      </c>
      <c r="T15" s="6" t="s">
        <v>58</v>
      </c>
      <c r="U15" s="6">
        <v>20</v>
      </c>
      <c r="V15" s="6">
        <v>30</v>
      </c>
      <c r="W15" s="6">
        <v>20</v>
      </c>
      <c r="X15" s="6">
        <v>0</v>
      </c>
      <c r="Y15" s="6">
        <v>10</v>
      </c>
      <c r="Z15" s="6">
        <v>30</v>
      </c>
      <c r="AA15" s="6">
        <v>60</v>
      </c>
      <c r="AB15" s="6">
        <v>180</v>
      </c>
      <c r="AC15" s="6">
        <v>0</v>
      </c>
    </row>
    <row r="16" spans="1:29" x14ac:dyDescent="0.25">
      <c r="A16" s="6">
        <v>28</v>
      </c>
      <c r="B16" s="6">
        <v>1410</v>
      </c>
      <c r="C16" s="6">
        <v>30</v>
      </c>
      <c r="D16" s="6">
        <v>45245</v>
      </c>
      <c r="E16" s="6">
        <v>390</v>
      </c>
      <c r="F16" s="6" t="s">
        <v>57</v>
      </c>
      <c r="G16" s="6">
        <v>10</v>
      </c>
      <c r="H16" s="6">
        <v>10</v>
      </c>
      <c r="I16" s="6">
        <v>20</v>
      </c>
      <c r="J16" s="6">
        <v>10</v>
      </c>
      <c r="K16" s="6" t="s">
        <v>66</v>
      </c>
      <c r="L16" s="6">
        <v>40</v>
      </c>
      <c r="M16" s="6">
        <v>30</v>
      </c>
      <c r="N16" s="6">
        <v>40</v>
      </c>
      <c r="O16" s="6">
        <v>50</v>
      </c>
      <c r="P16" s="6">
        <v>300</v>
      </c>
      <c r="Q16" s="6">
        <v>180</v>
      </c>
      <c r="R16" s="6" t="s">
        <v>58</v>
      </c>
      <c r="S16" s="6" t="s">
        <v>58</v>
      </c>
      <c r="T16" s="6" t="s">
        <v>58</v>
      </c>
      <c r="U16" s="6">
        <v>20</v>
      </c>
      <c r="V16" s="6">
        <v>30</v>
      </c>
      <c r="W16" s="6">
        <v>10</v>
      </c>
      <c r="X16" s="6">
        <v>10</v>
      </c>
      <c r="Y16" s="6">
        <v>10</v>
      </c>
      <c r="Z16" s="6">
        <v>20</v>
      </c>
      <c r="AA16" s="6">
        <v>20</v>
      </c>
      <c r="AB16" s="6">
        <v>210</v>
      </c>
      <c r="AC16" s="6">
        <v>0</v>
      </c>
    </row>
    <row r="17" spans="1:29" x14ac:dyDescent="0.25">
      <c r="A17" s="6">
        <v>29</v>
      </c>
      <c r="B17" s="6">
        <v>1435</v>
      </c>
      <c r="C17" s="6">
        <v>5</v>
      </c>
      <c r="D17" s="6">
        <v>45246</v>
      </c>
      <c r="E17" s="6">
        <v>510</v>
      </c>
      <c r="F17" s="6" t="s">
        <v>58</v>
      </c>
      <c r="G17" s="6">
        <v>10</v>
      </c>
      <c r="H17" s="6">
        <v>10</v>
      </c>
      <c r="I17" s="6">
        <v>10</v>
      </c>
      <c r="J17" s="6">
        <v>5</v>
      </c>
      <c r="K17" s="6" t="s">
        <v>60</v>
      </c>
      <c r="L17" s="6">
        <v>40</v>
      </c>
      <c r="M17" s="6">
        <v>30</v>
      </c>
      <c r="N17" s="6">
        <v>40</v>
      </c>
      <c r="O17" s="6">
        <v>50</v>
      </c>
      <c r="P17" s="6">
        <v>300</v>
      </c>
      <c r="Q17" s="6">
        <v>180</v>
      </c>
      <c r="R17" s="6" t="s">
        <v>58</v>
      </c>
      <c r="S17" s="6" t="s">
        <v>58</v>
      </c>
      <c r="T17" s="6" t="s">
        <v>58</v>
      </c>
      <c r="U17" s="6">
        <v>20</v>
      </c>
      <c r="V17" s="6">
        <v>30</v>
      </c>
      <c r="W17" s="6">
        <v>20</v>
      </c>
      <c r="X17" s="6">
        <v>0</v>
      </c>
      <c r="Y17" s="6">
        <v>0</v>
      </c>
      <c r="Z17" s="6">
        <v>0</v>
      </c>
      <c r="AA17" s="6">
        <v>0</v>
      </c>
      <c r="AB17" s="6">
        <v>180</v>
      </c>
      <c r="AC17" s="6">
        <v>0</v>
      </c>
    </row>
    <row r="18" spans="1:29" x14ac:dyDescent="0.25">
      <c r="A18" s="6">
        <v>30</v>
      </c>
      <c r="B18" s="6">
        <v>1430</v>
      </c>
      <c r="C18" s="6">
        <v>10</v>
      </c>
      <c r="D18" s="6">
        <v>45247</v>
      </c>
      <c r="E18" s="6">
        <v>450</v>
      </c>
      <c r="F18" s="6" t="s">
        <v>57</v>
      </c>
      <c r="G18" s="6">
        <v>0</v>
      </c>
      <c r="H18" s="6">
        <v>15</v>
      </c>
      <c r="I18" s="6">
        <v>10</v>
      </c>
      <c r="J18" s="6">
        <v>10</v>
      </c>
      <c r="K18" s="6" t="s">
        <v>61</v>
      </c>
      <c r="L18" s="6">
        <v>40</v>
      </c>
      <c r="M18" s="6">
        <v>70</v>
      </c>
      <c r="N18" s="6">
        <v>0</v>
      </c>
      <c r="O18" s="6">
        <v>0</v>
      </c>
      <c r="P18" s="6">
        <v>300</v>
      </c>
      <c r="Q18" s="6">
        <v>120</v>
      </c>
      <c r="R18" s="6" t="s">
        <v>57</v>
      </c>
      <c r="S18" s="6" t="s">
        <v>58</v>
      </c>
      <c r="T18" s="6" t="s">
        <v>58</v>
      </c>
      <c r="U18" s="6">
        <v>0</v>
      </c>
      <c r="V18" s="6">
        <v>0</v>
      </c>
      <c r="W18" s="6">
        <v>30</v>
      </c>
      <c r="X18" s="6">
        <v>15</v>
      </c>
      <c r="Y18" s="6">
        <v>10</v>
      </c>
      <c r="Z18" s="6">
        <v>20</v>
      </c>
      <c r="AA18" s="6">
        <v>10</v>
      </c>
      <c r="AB18" s="6">
        <v>270</v>
      </c>
      <c r="AC18" s="6">
        <v>60</v>
      </c>
    </row>
    <row r="20" spans="1:29" ht="15.75" thickBot="1" x14ac:dyDescent="0.3"/>
    <row r="21" spans="1:29" x14ac:dyDescent="0.25">
      <c r="A21" s="40" t="s">
        <v>89</v>
      </c>
      <c r="B21" s="40"/>
    </row>
    <row r="23" spans="1:29" x14ac:dyDescent="0.25">
      <c r="A23" t="s">
        <v>76</v>
      </c>
      <c r="B23">
        <v>125.25</v>
      </c>
    </row>
    <row r="24" spans="1:29" x14ac:dyDescent="0.25">
      <c r="A24" t="s">
        <v>77</v>
      </c>
      <c r="B24">
        <v>38.485502836411378</v>
      </c>
    </row>
    <row r="25" spans="1:29" x14ac:dyDescent="0.25">
      <c r="A25" t="s">
        <v>78</v>
      </c>
      <c r="B25">
        <v>67.5</v>
      </c>
    </row>
    <row r="26" spans="1:29" x14ac:dyDescent="0.25">
      <c r="A26" t="s">
        <v>79</v>
      </c>
      <c r="B26">
        <v>65</v>
      </c>
    </row>
    <row r="27" spans="1:29" x14ac:dyDescent="0.25">
      <c r="A27" t="s">
        <v>80</v>
      </c>
      <c r="B27">
        <v>108.85344013200239</v>
      </c>
    </row>
    <row r="28" spans="1:29" x14ac:dyDescent="0.25">
      <c r="A28" t="s">
        <v>81</v>
      </c>
      <c r="B28">
        <v>11849.071428571429</v>
      </c>
    </row>
    <row r="29" spans="1:29" x14ac:dyDescent="0.25">
      <c r="A29" t="s">
        <v>82</v>
      </c>
      <c r="B29">
        <v>-0.2244154359098891</v>
      </c>
    </row>
    <row r="30" spans="1:29" x14ac:dyDescent="0.25">
      <c r="A30" t="s">
        <v>83</v>
      </c>
      <c r="B30">
        <v>1.2633984468767345</v>
      </c>
    </row>
    <row r="31" spans="1:29" x14ac:dyDescent="0.25">
      <c r="A31" t="s">
        <v>84</v>
      </c>
      <c r="B31">
        <v>275</v>
      </c>
    </row>
    <row r="32" spans="1:29" x14ac:dyDescent="0.25">
      <c r="A32" t="s">
        <v>85</v>
      </c>
      <c r="B32">
        <v>30</v>
      </c>
    </row>
    <row r="33" spans="1:2" x14ac:dyDescent="0.25">
      <c r="A33" t="s">
        <v>86</v>
      </c>
      <c r="B33">
        <v>305</v>
      </c>
    </row>
    <row r="34" spans="1:2" x14ac:dyDescent="0.25">
      <c r="A34" t="s">
        <v>87</v>
      </c>
      <c r="B34">
        <v>1002</v>
      </c>
    </row>
    <row r="35" spans="1:2" ht="15.75" thickBot="1" x14ac:dyDescent="0.3">
      <c r="A35" s="13" t="s">
        <v>88</v>
      </c>
      <c r="B35" s="1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7443-2DCE-4AE8-A8C3-B360A133652D}">
  <dimension ref="A1:BP31"/>
  <sheetViews>
    <sheetView topLeftCell="T1" workbookViewId="0">
      <selection activeCell="X9" sqref="X9"/>
    </sheetView>
  </sheetViews>
  <sheetFormatPr defaultRowHeight="15" x14ac:dyDescent="0.25"/>
  <cols>
    <col min="1" max="1" width="4.28515625" bestFit="1" customWidth="1"/>
    <col min="2" max="2" width="6.5703125" bestFit="1" customWidth="1"/>
    <col min="3" max="3" width="10.7109375" bestFit="1" customWidth="1"/>
    <col min="4" max="4" width="6" bestFit="1" customWidth="1"/>
    <col min="5" max="5" width="7.7109375" bestFit="1" customWidth="1"/>
    <col min="6" max="6" width="5.85546875" bestFit="1" customWidth="1"/>
    <col min="7" max="7" width="11.28515625" bestFit="1" customWidth="1"/>
    <col min="8" max="8" width="9.28515625" bestFit="1" customWidth="1"/>
    <col min="9" max="12" width="11.7109375" bestFit="1" customWidth="1"/>
    <col min="13" max="14" width="7.7109375" bestFit="1" customWidth="1"/>
    <col min="15" max="15" width="12.140625" bestFit="1" customWidth="1"/>
    <col min="16" max="16" width="8.140625" bestFit="1" customWidth="1"/>
    <col min="17" max="17" width="7" bestFit="1" customWidth="1"/>
    <col min="18" max="18" width="9.42578125" bestFit="1" customWidth="1"/>
    <col min="19" max="19" width="8.28515625" bestFit="1" customWidth="1"/>
    <col min="20" max="20" width="9.28515625" bestFit="1" customWidth="1"/>
    <col min="21" max="21" width="7.140625" bestFit="1" customWidth="1"/>
    <col min="22" max="22" width="6" bestFit="1" customWidth="1"/>
    <col min="23" max="23" width="12.28515625" bestFit="1" customWidth="1"/>
    <col min="25" max="25" width="18.140625" bestFit="1" customWidth="1"/>
    <col min="26" max="26" width="12.7109375" bestFit="1" customWidth="1"/>
    <col min="27" max="27" width="18.140625" bestFit="1" customWidth="1"/>
    <col min="28" max="28" width="12.7109375" bestFit="1" customWidth="1"/>
    <col min="29" max="29" width="18.140625" bestFit="1" customWidth="1"/>
    <col min="30" max="30" width="12.7109375" bestFit="1" customWidth="1"/>
    <col min="31" max="31" width="18.140625" bestFit="1" customWidth="1"/>
    <col min="32" max="32" width="12.7109375" bestFit="1" customWidth="1"/>
    <col min="33" max="33" width="18.140625" bestFit="1" customWidth="1"/>
    <col min="34" max="34" width="12" bestFit="1" customWidth="1"/>
    <col min="35" max="35" width="18.140625" bestFit="1" customWidth="1"/>
    <col min="36" max="36" width="12" bestFit="1" customWidth="1"/>
    <col min="37" max="37" width="18.140625" bestFit="1" customWidth="1"/>
    <col min="38" max="38" width="12" bestFit="1" customWidth="1"/>
    <col min="39" max="39" width="18.140625" bestFit="1" customWidth="1"/>
    <col min="40" max="40" width="12" bestFit="1" customWidth="1"/>
    <col min="41" max="41" width="18.140625" bestFit="1" customWidth="1"/>
    <col min="42" max="42" width="12.7109375" bestFit="1" customWidth="1"/>
    <col min="43" max="43" width="18.140625" bestFit="1" customWidth="1"/>
    <col min="44" max="44" width="12.7109375" bestFit="1" customWidth="1"/>
    <col min="45" max="45" width="18.140625" bestFit="1" customWidth="1"/>
    <col min="46" max="46" width="12.7109375" bestFit="1" customWidth="1"/>
    <col min="47" max="47" width="18.140625" bestFit="1" customWidth="1"/>
    <col min="48" max="48" width="12.7109375" bestFit="1" customWidth="1"/>
    <col min="49" max="49" width="18.140625" bestFit="1" customWidth="1"/>
    <col min="50" max="50" width="12.7109375" bestFit="1" customWidth="1"/>
    <col min="51" max="51" width="18.140625" bestFit="1" customWidth="1"/>
    <col min="52" max="52" width="12.7109375" bestFit="1" customWidth="1"/>
    <col min="53" max="53" width="18.140625" bestFit="1" customWidth="1"/>
    <col min="54" max="54" width="12.7109375" bestFit="1" customWidth="1"/>
    <col min="55" max="55" width="18.140625" bestFit="1" customWidth="1"/>
    <col min="56" max="56" width="12.7109375" bestFit="1" customWidth="1"/>
    <col min="57" max="57" width="18.140625" bestFit="1" customWidth="1"/>
    <col min="58" max="58" width="12.7109375" bestFit="1" customWidth="1"/>
    <col min="59" max="59" width="18.140625" bestFit="1" customWidth="1"/>
    <col min="60" max="60" width="12" bestFit="1" customWidth="1"/>
    <col min="61" max="61" width="18.140625" bestFit="1" customWidth="1"/>
    <col min="62" max="62" width="12" bestFit="1" customWidth="1"/>
    <col min="63" max="63" width="18.140625" bestFit="1" customWidth="1"/>
    <col min="64" max="64" width="12" bestFit="1" customWidth="1"/>
    <col min="65" max="65" width="18.140625" bestFit="1" customWidth="1"/>
    <col min="66" max="66" width="12.7109375" bestFit="1" customWidth="1"/>
    <col min="67" max="67" width="18.140625" bestFit="1" customWidth="1"/>
    <col min="68" max="68" width="12" bestFit="1" customWidth="1"/>
  </cols>
  <sheetData>
    <row r="1" spans="1:68" x14ac:dyDescent="0.25">
      <c r="A1" s="6" t="s">
        <v>73</v>
      </c>
      <c r="B1" s="6" t="s">
        <v>69</v>
      </c>
      <c r="C1" s="6" t="s">
        <v>75</v>
      </c>
      <c r="D1" s="6" t="s">
        <v>1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45</v>
      </c>
      <c r="L1" s="6" t="s">
        <v>46</v>
      </c>
      <c r="M1" s="6" t="s">
        <v>43</v>
      </c>
      <c r="N1" s="6" t="s">
        <v>44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Y1" s="14" t="s">
        <v>69</v>
      </c>
      <c r="Z1" s="14"/>
      <c r="AA1" s="30" t="s">
        <v>75</v>
      </c>
      <c r="AB1" s="31"/>
      <c r="AC1" s="14" t="s">
        <v>1</v>
      </c>
      <c r="AD1" s="14"/>
      <c r="AE1" s="14" t="s">
        <v>3</v>
      </c>
      <c r="AF1" s="14"/>
      <c r="AG1" s="14" t="s">
        <v>4</v>
      </c>
      <c r="AH1" s="14"/>
      <c r="AI1" s="14" t="s">
        <v>5</v>
      </c>
      <c r="AJ1" s="14"/>
      <c r="AK1" s="14" t="s">
        <v>6</v>
      </c>
      <c r="AL1" s="14"/>
      <c r="AM1" s="14" t="s">
        <v>8</v>
      </c>
      <c r="AN1" s="14"/>
      <c r="AO1" s="14" t="s">
        <v>9</v>
      </c>
      <c r="AP1" s="14"/>
      <c r="AQ1" s="14" t="s">
        <v>45</v>
      </c>
      <c r="AR1" s="14"/>
      <c r="AS1" s="14" t="s">
        <v>46</v>
      </c>
      <c r="AT1" s="14"/>
      <c r="AU1" s="14" t="s">
        <v>43</v>
      </c>
      <c r="AV1" s="14"/>
      <c r="AW1" s="14" t="s">
        <v>44</v>
      </c>
      <c r="AX1" s="14"/>
      <c r="AY1" s="14" t="s">
        <v>48</v>
      </c>
      <c r="AZ1" s="14"/>
      <c r="BA1" s="14" t="s">
        <v>49</v>
      </c>
      <c r="BB1" s="14"/>
      <c r="BC1" s="14" t="s">
        <v>50</v>
      </c>
      <c r="BD1" s="14"/>
      <c r="BE1" s="14" t="s">
        <v>51</v>
      </c>
      <c r="BF1" s="14"/>
      <c r="BG1" s="14" t="s">
        <v>52</v>
      </c>
      <c r="BH1" s="14"/>
      <c r="BI1" s="14" t="s">
        <v>53</v>
      </c>
      <c r="BJ1" s="14"/>
      <c r="BK1" s="14" t="s">
        <v>54</v>
      </c>
      <c r="BL1" s="14"/>
      <c r="BM1" s="14" t="s">
        <v>55</v>
      </c>
      <c r="BN1" s="14"/>
      <c r="BO1" s="14" t="s">
        <v>56</v>
      </c>
      <c r="BP1" s="14"/>
    </row>
    <row r="2" spans="1:68" ht="15.75" thickBot="1" x14ac:dyDescent="0.3">
      <c r="A2" s="6">
        <v>1</v>
      </c>
      <c r="B2" s="6">
        <v>1378</v>
      </c>
      <c r="C2" s="6">
        <v>62</v>
      </c>
      <c r="D2" s="6">
        <v>360</v>
      </c>
      <c r="E2" s="6">
        <v>25</v>
      </c>
      <c r="F2" s="6">
        <v>15</v>
      </c>
      <c r="G2" s="6">
        <v>10</v>
      </c>
      <c r="H2" s="6">
        <v>15</v>
      </c>
      <c r="I2" s="6">
        <v>38</v>
      </c>
      <c r="J2" s="6">
        <v>25</v>
      </c>
      <c r="K2" s="6">
        <v>25</v>
      </c>
      <c r="L2" s="6">
        <v>50</v>
      </c>
      <c r="M2" s="6">
        <v>300</v>
      </c>
      <c r="N2" s="6">
        <v>180</v>
      </c>
      <c r="O2" s="6">
        <v>0</v>
      </c>
      <c r="P2" s="6">
        <v>0</v>
      </c>
      <c r="Q2" s="6">
        <v>30</v>
      </c>
      <c r="R2" s="6">
        <v>15</v>
      </c>
      <c r="S2" s="6">
        <v>20</v>
      </c>
      <c r="T2" s="6">
        <v>30</v>
      </c>
      <c r="U2" s="6">
        <v>30</v>
      </c>
      <c r="V2" s="6">
        <v>180</v>
      </c>
      <c r="W2" s="6">
        <v>30</v>
      </c>
      <c r="AA2" s="32"/>
      <c r="AB2" s="33"/>
    </row>
    <row r="3" spans="1:68" ht="15.75" thickTop="1" x14ac:dyDescent="0.25">
      <c r="A3" s="6">
        <v>2</v>
      </c>
      <c r="B3" s="6">
        <v>1255</v>
      </c>
      <c r="C3" s="6">
        <v>185</v>
      </c>
      <c r="D3" s="6">
        <v>420</v>
      </c>
      <c r="E3" s="6">
        <v>20</v>
      </c>
      <c r="F3" s="6">
        <v>15</v>
      </c>
      <c r="G3" s="6">
        <v>15</v>
      </c>
      <c r="H3" s="6">
        <v>15</v>
      </c>
      <c r="I3" s="6">
        <v>40</v>
      </c>
      <c r="J3" s="6">
        <v>25</v>
      </c>
      <c r="K3" s="6">
        <v>20</v>
      </c>
      <c r="L3" s="6">
        <v>20</v>
      </c>
      <c r="M3" s="6">
        <v>240</v>
      </c>
      <c r="N3" s="6">
        <v>0</v>
      </c>
      <c r="O3" s="6">
        <v>45</v>
      </c>
      <c r="P3" s="6">
        <v>30</v>
      </c>
      <c r="Q3" s="6">
        <v>30</v>
      </c>
      <c r="R3" s="6">
        <v>20</v>
      </c>
      <c r="S3" s="6">
        <v>10</v>
      </c>
      <c r="T3" s="6">
        <v>30</v>
      </c>
      <c r="U3" s="6">
        <v>20</v>
      </c>
      <c r="V3" s="6">
        <v>240</v>
      </c>
      <c r="W3" s="6">
        <v>0</v>
      </c>
      <c r="Y3" s="15" t="s">
        <v>76</v>
      </c>
      <c r="Z3" s="24">
        <v>1218.0999999999999</v>
      </c>
      <c r="AA3" s="34" t="s">
        <v>76</v>
      </c>
      <c r="AB3" s="35">
        <v>221.9</v>
      </c>
      <c r="AC3" s="27" t="s">
        <v>76</v>
      </c>
      <c r="AD3" s="16">
        <v>393</v>
      </c>
      <c r="AE3" s="16" t="s">
        <v>76</v>
      </c>
      <c r="AF3" s="16">
        <v>18.166666666666668</v>
      </c>
      <c r="AG3" s="16" t="s">
        <v>76</v>
      </c>
      <c r="AH3" s="16">
        <v>10.333333333333334</v>
      </c>
      <c r="AI3" s="16" t="s">
        <v>76</v>
      </c>
      <c r="AJ3" s="16">
        <v>16</v>
      </c>
      <c r="AK3" s="16" t="s">
        <v>76</v>
      </c>
      <c r="AL3" s="16">
        <v>11.333333333333334</v>
      </c>
      <c r="AM3" s="16" t="s">
        <v>76</v>
      </c>
      <c r="AN3" s="16">
        <v>33.93333333333333</v>
      </c>
      <c r="AO3" s="16" t="s">
        <v>76</v>
      </c>
      <c r="AP3" s="16">
        <v>21.5</v>
      </c>
      <c r="AQ3" s="16" t="s">
        <v>76</v>
      </c>
      <c r="AR3" s="16">
        <v>22.5</v>
      </c>
      <c r="AS3" s="16" t="s">
        <v>76</v>
      </c>
      <c r="AT3" s="16">
        <v>21.666666666666668</v>
      </c>
      <c r="AU3" s="16" t="s">
        <v>76</v>
      </c>
      <c r="AV3" s="16">
        <v>184.33333333333334</v>
      </c>
      <c r="AW3" s="16" t="s">
        <v>76</v>
      </c>
      <c r="AX3" s="16">
        <v>90</v>
      </c>
      <c r="AY3" s="16" t="s">
        <v>76</v>
      </c>
      <c r="AZ3" s="16">
        <v>25</v>
      </c>
      <c r="BA3" s="16" t="s">
        <v>76</v>
      </c>
      <c r="BB3" s="16">
        <v>22.833333333333332</v>
      </c>
      <c r="BC3" s="16" t="s">
        <v>76</v>
      </c>
      <c r="BD3" s="16">
        <v>19</v>
      </c>
      <c r="BE3" s="16" t="s">
        <v>76</v>
      </c>
      <c r="BF3" s="16">
        <v>11.166666666666666</v>
      </c>
      <c r="BG3" s="16" t="s">
        <v>76</v>
      </c>
      <c r="BH3" s="16">
        <v>10.166666666666666</v>
      </c>
      <c r="BI3" s="16" t="s">
        <v>76</v>
      </c>
      <c r="BJ3" s="16">
        <v>73.333333333333329</v>
      </c>
      <c r="BK3" s="16" t="s">
        <v>76</v>
      </c>
      <c r="BL3" s="16">
        <v>20.666666666666668</v>
      </c>
      <c r="BM3" s="16" t="s">
        <v>76</v>
      </c>
      <c r="BN3" s="16">
        <v>180</v>
      </c>
      <c r="BO3" s="16" t="s">
        <v>76</v>
      </c>
      <c r="BP3" s="17">
        <v>33.166666666666664</v>
      </c>
    </row>
    <row r="4" spans="1:68" x14ac:dyDescent="0.25">
      <c r="A4" s="6">
        <v>3</v>
      </c>
      <c r="B4" s="6">
        <v>1360</v>
      </c>
      <c r="C4" s="6">
        <v>80</v>
      </c>
      <c r="D4" s="6">
        <v>300</v>
      </c>
      <c r="E4" s="6">
        <v>15</v>
      </c>
      <c r="F4" s="6">
        <v>40</v>
      </c>
      <c r="G4" s="6">
        <v>0</v>
      </c>
      <c r="H4" s="6">
        <v>10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45</v>
      </c>
      <c r="P4" s="6">
        <v>60</v>
      </c>
      <c r="Q4" s="6">
        <v>30</v>
      </c>
      <c r="R4" s="6">
        <v>20</v>
      </c>
      <c r="S4" s="6">
        <v>15</v>
      </c>
      <c r="T4" s="6">
        <v>480</v>
      </c>
      <c r="U4" s="6">
        <v>60</v>
      </c>
      <c r="V4" s="6">
        <v>250</v>
      </c>
      <c r="W4" s="6">
        <v>35</v>
      </c>
      <c r="Y4" s="18" t="s">
        <v>77</v>
      </c>
      <c r="Z4" s="25">
        <v>38.627765310377022</v>
      </c>
      <c r="AA4" s="36" t="s">
        <v>77</v>
      </c>
      <c r="AB4" s="37">
        <v>38.627765310376979</v>
      </c>
      <c r="AC4" s="28" t="s">
        <v>77</v>
      </c>
      <c r="AD4" s="19">
        <v>17.34139953784107</v>
      </c>
      <c r="AE4" s="19" t="s">
        <v>77</v>
      </c>
      <c r="AF4" s="19">
        <v>1.0849898917197796</v>
      </c>
      <c r="AG4" s="19" t="s">
        <v>77</v>
      </c>
      <c r="AH4" s="19">
        <v>1.2670295910807803</v>
      </c>
      <c r="AI4" s="19" t="s">
        <v>77</v>
      </c>
      <c r="AJ4" s="19">
        <v>2.0678157724917172</v>
      </c>
      <c r="AK4" s="19" t="s">
        <v>77</v>
      </c>
      <c r="AL4" s="19">
        <v>0.79268688043984659</v>
      </c>
      <c r="AM4" s="19" t="s">
        <v>77</v>
      </c>
      <c r="AN4" s="19">
        <v>4.6793587666936753</v>
      </c>
      <c r="AO4" s="19" t="s">
        <v>77</v>
      </c>
      <c r="AP4" s="19">
        <v>3.7611902004735058</v>
      </c>
      <c r="AQ4" s="19" t="s">
        <v>77</v>
      </c>
      <c r="AR4" s="19">
        <v>3.7961716953043476</v>
      </c>
      <c r="AS4" s="19" t="s">
        <v>77</v>
      </c>
      <c r="AT4" s="19">
        <v>4.4225995718785205</v>
      </c>
      <c r="AU4" s="19" t="s">
        <v>77</v>
      </c>
      <c r="AV4" s="19">
        <v>25.796209885261138</v>
      </c>
      <c r="AW4" s="19" t="s">
        <v>77</v>
      </c>
      <c r="AX4" s="19">
        <v>15.154377994948955</v>
      </c>
      <c r="AY4" s="19" t="s">
        <v>77</v>
      </c>
      <c r="AZ4" s="19">
        <v>3.7447280950353559</v>
      </c>
      <c r="BA4" s="19" t="s">
        <v>77</v>
      </c>
      <c r="BB4" s="19">
        <v>3.3104096816763326</v>
      </c>
      <c r="BC4" s="19" t="s">
        <v>77</v>
      </c>
      <c r="BD4" s="19">
        <v>2.2412024687089578</v>
      </c>
      <c r="BE4" s="19" t="s">
        <v>77</v>
      </c>
      <c r="BF4" s="19">
        <v>1.391338835363001</v>
      </c>
      <c r="BG4" s="19" t="s">
        <v>77</v>
      </c>
      <c r="BH4" s="19">
        <v>0.50760499923566749</v>
      </c>
      <c r="BI4" s="19" t="s">
        <v>77</v>
      </c>
      <c r="BJ4" s="19">
        <v>25.191602931086933</v>
      </c>
      <c r="BK4" s="19" t="s">
        <v>77</v>
      </c>
      <c r="BL4" s="19">
        <v>4.3133935578236224</v>
      </c>
      <c r="BM4" s="19" t="s">
        <v>77</v>
      </c>
      <c r="BN4" s="19">
        <v>14.739110533215525</v>
      </c>
      <c r="BO4" s="19" t="s">
        <v>77</v>
      </c>
      <c r="BP4" s="20">
        <v>5.1666666666666661</v>
      </c>
    </row>
    <row r="5" spans="1:68" x14ac:dyDescent="0.25">
      <c r="A5" s="6">
        <v>4</v>
      </c>
      <c r="B5" s="6">
        <v>1130</v>
      </c>
      <c r="C5" s="6">
        <v>310</v>
      </c>
      <c r="D5" s="6">
        <v>480</v>
      </c>
      <c r="E5" s="6">
        <v>20</v>
      </c>
      <c r="F5" s="6">
        <v>10</v>
      </c>
      <c r="G5" s="6">
        <v>25</v>
      </c>
      <c r="H5" s="6">
        <v>5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60</v>
      </c>
      <c r="P5" s="6">
        <v>35</v>
      </c>
      <c r="Q5" s="6">
        <v>25</v>
      </c>
      <c r="R5" s="6">
        <v>10</v>
      </c>
      <c r="S5" s="6">
        <v>10</v>
      </c>
      <c r="T5" s="6">
        <v>120</v>
      </c>
      <c r="U5" s="6">
        <v>60</v>
      </c>
      <c r="V5" s="6">
        <v>150</v>
      </c>
      <c r="W5" s="6">
        <v>120</v>
      </c>
      <c r="Y5" s="18" t="s">
        <v>78</v>
      </c>
      <c r="Z5" s="25">
        <v>1307.5</v>
      </c>
      <c r="AA5" s="36" t="s">
        <v>78</v>
      </c>
      <c r="AB5" s="37">
        <v>132.5</v>
      </c>
      <c r="AC5" s="28" t="s">
        <v>78</v>
      </c>
      <c r="AD5" s="19">
        <v>390</v>
      </c>
      <c r="AE5" s="19" t="s">
        <v>78</v>
      </c>
      <c r="AF5" s="19">
        <v>20</v>
      </c>
      <c r="AG5" s="19" t="s">
        <v>78</v>
      </c>
      <c r="AH5" s="19">
        <v>10</v>
      </c>
      <c r="AI5" s="19" t="s">
        <v>78</v>
      </c>
      <c r="AJ5" s="19">
        <v>10</v>
      </c>
      <c r="AK5" s="19" t="s">
        <v>78</v>
      </c>
      <c r="AL5" s="19">
        <v>10</v>
      </c>
      <c r="AM5" s="19" t="s">
        <v>78</v>
      </c>
      <c r="AN5" s="19">
        <v>40</v>
      </c>
      <c r="AO5" s="19" t="s">
        <v>78</v>
      </c>
      <c r="AP5" s="19">
        <v>27.5</v>
      </c>
      <c r="AQ5" s="19" t="s">
        <v>78</v>
      </c>
      <c r="AR5" s="19">
        <v>32.5</v>
      </c>
      <c r="AS5" s="19" t="s">
        <v>78</v>
      </c>
      <c r="AT5" s="19">
        <v>0</v>
      </c>
      <c r="AU5" s="19" t="s">
        <v>78</v>
      </c>
      <c r="AV5" s="19">
        <v>295</v>
      </c>
      <c r="AW5" s="19" t="s">
        <v>78</v>
      </c>
      <c r="AX5" s="19">
        <v>120</v>
      </c>
      <c r="AY5" s="19" t="s">
        <v>78</v>
      </c>
      <c r="AZ5" s="19">
        <v>30</v>
      </c>
      <c r="BA5" s="19" t="s">
        <v>78</v>
      </c>
      <c r="BB5" s="19">
        <v>30</v>
      </c>
      <c r="BC5" s="19" t="s">
        <v>78</v>
      </c>
      <c r="BD5" s="19">
        <v>20</v>
      </c>
      <c r="BE5" s="19" t="s">
        <v>78</v>
      </c>
      <c r="BF5" s="19">
        <v>10</v>
      </c>
      <c r="BG5" s="19" t="s">
        <v>78</v>
      </c>
      <c r="BH5" s="19">
        <v>10</v>
      </c>
      <c r="BI5" s="19" t="s">
        <v>78</v>
      </c>
      <c r="BJ5" s="19">
        <v>20</v>
      </c>
      <c r="BK5" s="19" t="s">
        <v>78</v>
      </c>
      <c r="BL5" s="19">
        <v>15</v>
      </c>
      <c r="BM5" s="19" t="s">
        <v>78</v>
      </c>
      <c r="BN5" s="19">
        <v>180</v>
      </c>
      <c r="BO5" s="19" t="s">
        <v>78</v>
      </c>
      <c r="BP5" s="20">
        <v>30</v>
      </c>
    </row>
    <row r="6" spans="1:68" x14ac:dyDescent="0.25">
      <c r="A6" s="6">
        <v>5</v>
      </c>
      <c r="B6" s="6">
        <v>720</v>
      </c>
      <c r="C6" s="6">
        <v>720</v>
      </c>
      <c r="D6" s="6">
        <v>180</v>
      </c>
      <c r="E6" s="6">
        <v>30</v>
      </c>
      <c r="F6" s="6">
        <v>5</v>
      </c>
      <c r="G6" s="6">
        <v>5</v>
      </c>
      <c r="H6" s="6">
        <v>5</v>
      </c>
      <c r="I6" s="6">
        <v>45</v>
      </c>
      <c r="J6" s="6">
        <v>45</v>
      </c>
      <c r="K6" s="6">
        <v>0</v>
      </c>
      <c r="L6" s="6">
        <v>0</v>
      </c>
      <c r="M6" s="6">
        <v>0</v>
      </c>
      <c r="N6" s="6">
        <v>0</v>
      </c>
      <c r="O6" s="6">
        <v>45</v>
      </c>
      <c r="P6" s="6">
        <v>30</v>
      </c>
      <c r="Q6" s="6">
        <v>15</v>
      </c>
      <c r="R6" s="6">
        <v>0</v>
      </c>
      <c r="S6" s="6">
        <v>10</v>
      </c>
      <c r="T6" s="6">
        <v>15</v>
      </c>
      <c r="U6" s="6">
        <v>20</v>
      </c>
      <c r="V6" s="6">
        <v>210</v>
      </c>
      <c r="W6" s="6">
        <v>60</v>
      </c>
      <c r="Y6" s="18" t="s">
        <v>79</v>
      </c>
      <c r="Z6" s="25">
        <v>1410</v>
      </c>
      <c r="AA6" s="36" t="s">
        <v>79</v>
      </c>
      <c r="AB6" s="37">
        <v>30</v>
      </c>
      <c r="AC6" s="28" t="s">
        <v>79</v>
      </c>
      <c r="AD6" s="19">
        <v>360</v>
      </c>
      <c r="AE6" s="19" t="s">
        <v>79</v>
      </c>
      <c r="AF6" s="19">
        <v>20</v>
      </c>
      <c r="AG6" s="19" t="s">
        <v>79</v>
      </c>
      <c r="AH6" s="19">
        <v>10</v>
      </c>
      <c r="AI6" s="19" t="s">
        <v>79</v>
      </c>
      <c r="AJ6" s="19">
        <v>10</v>
      </c>
      <c r="AK6" s="19" t="s">
        <v>79</v>
      </c>
      <c r="AL6" s="19">
        <v>10</v>
      </c>
      <c r="AM6" s="19" t="s">
        <v>79</v>
      </c>
      <c r="AN6" s="19">
        <v>40</v>
      </c>
      <c r="AO6" s="19" t="s">
        <v>79</v>
      </c>
      <c r="AP6" s="19">
        <v>0</v>
      </c>
      <c r="AQ6" s="19" t="s">
        <v>79</v>
      </c>
      <c r="AR6" s="19">
        <v>0</v>
      </c>
      <c r="AS6" s="19" t="s">
        <v>79</v>
      </c>
      <c r="AT6" s="19">
        <v>0</v>
      </c>
      <c r="AU6" s="19" t="s">
        <v>79</v>
      </c>
      <c r="AV6" s="19">
        <v>300</v>
      </c>
      <c r="AW6" s="19" t="s">
        <v>79</v>
      </c>
      <c r="AX6" s="19">
        <v>0</v>
      </c>
      <c r="AY6" s="19" t="s">
        <v>79</v>
      </c>
      <c r="AZ6" s="19">
        <v>0</v>
      </c>
      <c r="BA6" s="19" t="s">
        <v>79</v>
      </c>
      <c r="BB6" s="19">
        <v>30</v>
      </c>
      <c r="BC6" s="19" t="s">
        <v>79</v>
      </c>
      <c r="BD6" s="19">
        <v>10</v>
      </c>
      <c r="BE6" s="19" t="s">
        <v>79</v>
      </c>
      <c r="BF6" s="19">
        <v>10</v>
      </c>
      <c r="BG6" s="19" t="s">
        <v>79</v>
      </c>
      <c r="BH6" s="19">
        <v>10</v>
      </c>
      <c r="BI6" s="19" t="s">
        <v>79</v>
      </c>
      <c r="BJ6" s="19">
        <v>0</v>
      </c>
      <c r="BK6" s="19" t="s">
        <v>79</v>
      </c>
      <c r="BL6" s="19">
        <v>0</v>
      </c>
      <c r="BM6" s="19" t="s">
        <v>79</v>
      </c>
      <c r="BN6" s="19">
        <v>180</v>
      </c>
      <c r="BO6" s="19" t="s">
        <v>79</v>
      </c>
      <c r="BP6" s="20">
        <v>60</v>
      </c>
    </row>
    <row r="7" spans="1:68" x14ac:dyDescent="0.25">
      <c r="A7" s="6">
        <v>6</v>
      </c>
      <c r="B7" s="6">
        <v>955</v>
      </c>
      <c r="C7" s="6">
        <v>485</v>
      </c>
      <c r="D7" s="6">
        <v>420</v>
      </c>
      <c r="E7" s="6">
        <v>20</v>
      </c>
      <c r="F7" s="6">
        <v>5</v>
      </c>
      <c r="G7" s="6">
        <v>5</v>
      </c>
      <c r="H7" s="6">
        <v>5</v>
      </c>
      <c r="I7" s="6">
        <v>45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45</v>
      </c>
      <c r="P7" s="6">
        <v>30</v>
      </c>
      <c r="Q7" s="6">
        <v>10</v>
      </c>
      <c r="R7" s="6">
        <v>10</v>
      </c>
      <c r="S7" s="6">
        <v>10</v>
      </c>
      <c r="T7" s="6">
        <v>0</v>
      </c>
      <c r="U7" s="6">
        <v>0</v>
      </c>
      <c r="V7" s="6">
        <v>320</v>
      </c>
      <c r="W7" s="6">
        <v>30</v>
      </c>
      <c r="Y7" s="18" t="s">
        <v>80</v>
      </c>
      <c r="Z7" s="25">
        <v>211.5729840650904</v>
      </c>
      <c r="AA7" s="36" t="s">
        <v>80</v>
      </c>
      <c r="AB7" s="37">
        <v>211.57298406509017</v>
      </c>
      <c r="AC7" s="28" t="s">
        <v>80</v>
      </c>
      <c r="AD7" s="19">
        <v>94.982757055852161</v>
      </c>
      <c r="AE7" s="19" t="s">
        <v>80</v>
      </c>
      <c r="AF7" s="19">
        <v>5.9427343836001087</v>
      </c>
      <c r="AG7" s="19" t="s">
        <v>80</v>
      </c>
      <c r="AH7" s="19">
        <v>6.9398068806148974</v>
      </c>
      <c r="AI7" s="19" t="s">
        <v>80</v>
      </c>
      <c r="AJ7" s="19">
        <v>11.325893433586842</v>
      </c>
      <c r="AK7" s="19" t="s">
        <v>80</v>
      </c>
      <c r="AL7" s="19">
        <v>4.3417248545530462</v>
      </c>
      <c r="AM7" s="19" t="s">
        <v>80</v>
      </c>
      <c r="AN7" s="19">
        <v>25.629903511776796</v>
      </c>
      <c r="AO7" s="19" t="s">
        <v>80</v>
      </c>
      <c r="AP7" s="19">
        <v>20.60088715866717</v>
      </c>
      <c r="AQ7" s="19" t="s">
        <v>80</v>
      </c>
      <c r="AR7" s="19">
        <v>20.792488696808196</v>
      </c>
      <c r="AS7" s="19" t="s">
        <v>80</v>
      </c>
      <c r="AT7" s="19">
        <v>24.223575483305559</v>
      </c>
      <c r="AU7" s="19" t="s">
        <v>80</v>
      </c>
      <c r="AV7" s="19">
        <v>141.29166052295278</v>
      </c>
      <c r="AW7" s="19" t="s">
        <v>80</v>
      </c>
      <c r="AX7" s="19">
        <v>83.003946727934533</v>
      </c>
      <c r="AY7" s="19" t="s">
        <v>80</v>
      </c>
      <c r="AZ7" s="19">
        <v>20.510720493742138</v>
      </c>
      <c r="BA7" s="19" t="s">
        <v>80</v>
      </c>
      <c r="BB7" s="19">
        <v>18.131860572376237</v>
      </c>
      <c r="BC7" s="19" t="s">
        <v>80</v>
      </c>
      <c r="BD7" s="19">
        <v>12.275571480481624</v>
      </c>
      <c r="BE7" s="19" t="s">
        <v>80</v>
      </c>
      <c r="BF7" s="19">
        <v>7.6206766526128211</v>
      </c>
      <c r="BG7" s="19" t="s">
        <v>80</v>
      </c>
      <c r="BH7" s="19">
        <v>2.7802670838376766</v>
      </c>
      <c r="BI7" s="19" t="s">
        <v>80</v>
      </c>
      <c r="BJ7" s="19">
        <v>137.98009185069574</v>
      </c>
      <c r="BK7" s="19" t="s">
        <v>80</v>
      </c>
      <c r="BL7" s="19">
        <v>23.625429510174623</v>
      </c>
      <c r="BM7" s="19" t="s">
        <v>80</v>
      </c>
      <c r="BN7" s="19">
        <v>80.729433166041403</v>
      </c>
      <c r="BO7" s="19" t="s">
        <v>80</v>
      </c>
      <c r="BP7" s="20">
        <v>28.29899880443358</v>
      </c>
    </row>
    <row r="8" spans="1:68" x14ac:dyDescent="0.25">
      <c r="A8" s="6">
        <v>7</v>
      </c>
      <c r="B8" s="6">
        <v>800</v>
      </c>
      <c r="C8" s="6">
        <v>640</v>
      </c>
      <c r="D8" s="6">
        <v>420</v>
      </c>
      <c r="E8" s="6">
        <v>20</v>
      </c>
      <c r="F8" s="6">
        <v>5</v>
      </c>
      <c r="G8" s="6">
        <v>10</v>
      </c>
      <c r="H8" s="6">
        <v>10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45</v>
      </c>
      <c r="P8" s="6">
        <v>30</v>
      </c>
      <c r="Q8" s="6">
        <v>10</v>
      </c>
      <c r="R8" s="6">
        <v>10</v>
      </c>
      <c r="S8" s="6">
        <v>10</v>
      </c>
      <c r="T8" s="6">
        <v>0</v>
      </c>
      <c r="U8" s="6">
        <v>0</v>
      </c>
      <c r="V8" s="6">
        <v>200</v>
      </c>
      <c r="W8" s="6">
        <v>30</v>
      </c>
      <c r="Y8" s="18" t="s">
        <v>81</v>
      </c>
      <c r="Z8" s="25">
        <v>44763.127586206996</v>
      </c>
      <c r="AA8" s="36" t="s">
        <v>81</v>
      </c>
      <c r="AB8" s="37">
        <v>44763.127586206894</v>
      </c>
      <c r="AC8" s="28" t="s">
        <v>81</v>
      </c>
      <c r="AD8" s="19">
        <v>9021.7241379310344</v>
      </c>
      <c r="AE8" s="19" t="s">
        <v>81</v>
      </c>
      <c r="AF8" s="19">
        <v>35.316091954022966</v>
      </c>
      <c r="AG8" s="19" t="s">
        <v>81</v>
      </c>
      <c r="AH8" s="19">
        <v>48.160919540229877</v>
      </c>
      <c r="AI8" s="19" t="s">
        <v>81</v>
      </c>
      <c r="AJ8" s="19">
        <v>128.27586206896552</v>
      </c>
      <c r="AK8" s="19" t="s">
        <v>81</v>
      </c>
      <c r="AL8" s="19">
        <v>18.850574712643674</v>
      </c>
      <c r="AM8" s="19" t="s">
        <v>81</v>
      </c>
      <c r="AN8" s="19">
        <v>656.89195402298856</v>
      </c>
      <c r="AO8" s="19" t="s">
        <v>81</v>
      </c>
      <c r="AP8" s="19">
        <v>424.39655172413791</v>
      </c>
      <c r="AQ8" s="19" t="s">
        <v>81</v>
      </c>
      <c r="AR8" s="19">
        <v>432.32758620689657</v>
      </c>
      <c r="AS8" s="19" t="s">
        <v>81</v>
      </c>
      <c r="AT8" s="19">
        <v>586.78160919540221</v>
      </c>
      <c r="AU8" s="19" t="s">
        <v>81</v>
      </c>
      <c r="AV8" s="19">
        <v>19963.333333333332</v>
      </c>
      <c r="AW8" s="19" t="s">
        <v>81</v>
      </c>
      <c r="AX8" s="19">
        <v>6889.6551724137935</v>
      </c>
      <c r="AY8" s="19" t="s">
        <v>81</v>
      </c>
      <c r="AZ8" s="19">
        <v>420.68965517241378</v>
      </c>
      <c r="BA8" s="19" t="s">
        <v>81</v>
      </c>
      <c r="BB8" s="19">
        <v>328.76436781609192</v>
      </c>
      <c r="BC8" s="19" t="s">
        <v>81</v>
      </c>
      <c r="BD8" s="19">
        <v>150.68965517241378</v>
      </c>
      <c r="BE8" s="19" t="s">
        <v>81</v>
      </c>
      <c r="BF8" s="19">
        <v>58.074712643678154</v>
      </c>
      <c r="BG8" s="19" t="s">
        <v>81</v>
      </c>
      <c r="BH8" s="19">
        <v>7.7298850574712592</v>
      </c>
      <c r="BI8" s="19" t="s">
        <v>81</v>
      </c>
      <c r="BJ8" s="19">
        <v>19038.505747126437</v>
      </c>
      <c r="BK8" s="19" t="s">
        <v>81</v>
      </c>
      <c r="BL8" s="19">
        <v>558.16091954022988</v>
      </c>
      <c r="BM8" s="19" t="s">
        <v>81</v>
      </c>
      <c r="BN8" s="19">
        <v>6517.2413793103451</v>
      </c>
      <c r="BO8" s="19" t="s">
        <v>81</v>
      </c>
      <c r="BP8" s="20">
        <v>800.83333333333326</v>
      </c>
    </row>
    <row r="9" spans="1:68" x14ac:dyDescent="0.25">
      <c r="A9" s="6">
        <v>8</v>
      </c>
      <c r="B9" s="6">
        <v>1375</v>
      </c>
      <c r="C9" s="6">
        <v>65</v>
      </c>
      <c r="D9" s="6">
        <v>450</v>
      </c>
      <c r="E9" s="6">
        <v>20</v>
      </c>
      <c r="F9" s="6">
        <v>10</v>
      </c>
      <c r="G9" s="6">
        <v>10</v>
      </c>
      <c r="H9" s="6">
        <v>10</v>
      </c>
      <c r="I9" s="6">
        <v>40</v>
      </c>
      <c r="J9" s="6">
        <v>40</v>
      </c>
      <c r="K9" s="6">
        <v>40</v>
      </c>
      <c r="L9" s="6">
        <v>40</v>
      </c>
      <c r="M9" s="6">
        <v>300</v>
      </c>
      <c r="N9" s="6">
        <v>120</v>
      </c>
      <c r="O9" s="6">
        <v>45</v>
      </c>
      <c r="P9" s="6">
        <v>50</v>
      </c>
      <c r="Q9" s="6">
        <v>20</v>
      </c>
      <c r="R9" s="6">
        <v>10</v>
      </c>
      <c r="S9" s="6">
        <v>10</v>
      </c>
      <c r="T9" s="6">
        <v>0</v>
      </c>
      <c r="U9" s="6">
        <v>20</v>
      </c>
      <c r="V9" s="6">
        <v>110</v>
      </c>
      <c r="W9" s="6">
        <v>30</v>
      </c>
      <c r="Y9" s="18" t="s">
        <v>82</v>
      </c>
      <c r="Z9" s="25">
        <v>-0.28830902664253255</v>
      </c>
      <c r="AA9" s="36" t="s">
        <v>82</v>
      </c>
      <c r="AB9" s="37">
        <v>-0.28830902664253122</v>
      </c>
      <c r="AC9" s="28" t="s">
        <v>82</v>
      </c>
      <c r="AD9" s="19">
        <v>0.16827205759440611</v>
      </c>
      <c r="AE9" s="19" t="s">
        <v>82</v>
      </c>
      <c r="AF9" s="19">
        <v>2.3327349902634924</v>
      </c>
      <c r="AG9" s="19" t="s">
        <v>82</v>
      </c>
      <c r="AH9" s="19">
        <v>11.194570548128599</v>
      </c>
      <c r="AI9" s="19" t="s">
        <v>82</v>
      </c>
      <c r="AJ9" s="19">
        <v>7.8885048643111855E-2</v>
      </c>
      <c r="AK9" s="19" t="s">
        <v>82</v>
      </c>
      <c r="AL9" s="19">
        <v>0.21795593609246477</v>
      </c>
      <c r="AM9" s="19" t="s">
        <v>82</v>
      </c>
      <c r="AN9" s="19">
        <v>3.2017749608102348</v>
      </c>
      <c r="AO9" s="19" t="s">
        <v>82</v>
      </c>
      <c r="AP9" s="19">
        <v>-1.0548664379747152</v>
      </c>
      <c r="AQ9" s="19" t="s">
        <v>82</v>
      </c>
      <c r="AR9" s="19">
        <v>-1.9363057861500717</v>
      </c>
      <c r="AS9" s="19" t="s">
        <v>82</v>
      </c>
      <c r="AT9" s="19">
        <v>-2.0016954710831882</v>
      </c>
      <c r="AU9" s="19" t="s">
        <v>82</v>
      </c>
      <c r="AV9" s="19">
        <v>-1.7848273128024845</v>
      </c>
      <c r="AW9" s="19" t="s">
        <v>82</v>
      </c>
      <c r="AX9" s="19">
        <v>-1.9257790609141958</v>
      </c>
      <c r="AY9" s="19" t="s">
        <v>82</v>
      </c>
      <c r="AZ9" s="19">
        <v>-1.6445315999283348</v>
      </c>
      <c r="BA9" s="19" t="s">
        <v>82</v>
      </c>
      <c r="BB9" s="19">
        <v>-0.96868902293648551</v>
      </c>
      <c r="BC9" s="19" t="s">
        <v>82</v>
      </c>
      <c r="BD9" s="19">
        <v>-0.84376509376116626</v>
      </c>
      <c r="BE9" s="19" t="s">
        <v>82</v>
      </c>
      <c r="BF9" s="19">
        <v>-0.75941813614851128</v>
      </c>
      <c r="BG9" s="19" t="s">
        <v>82</v>
      </c>
      <c r="BH9" s="19">
        <v>11.272469187229941</v>
      </c>
      <c r="BI9" s="19" t="s">
        <v>82</v>
      </c>
      <c r="BJ9" s="19">
        <v>4.0826649670862434</v>
      </c>
      <c r="BK9" s="19" t="s">
        <v>82</v>
      </c>
      <c r="BL9" s="19">
        <v>-0.9515554197654037</v>
      </c>
      <c r="BM9" s="19" t="s">
        <v>82</v>
      </c>
      <c r="BN9" s="19">
        <v>-0.20415641859330513</v>
      </c>
      <c r="BO9" s="19" t="s">
        <v>82</v>
      </c>
      <c r="BP9" s="20">
        <v>1.3340211023496562</v>
      </c>
    </row>
    <row r="10" spans="1:68" x14ac:dyDescent="0.25">
      <c r="A10" s="6">
        <v>9</v>
      </c>
      <c r="B10" s="6">
        <v>1150</v>
      </c>
      <c r="C10" s="6">
        <v>290</v>
      </c>
      <c r="D10" s="6">
        <v>360</v>
      </c>
      <c r="E10" s="6">
        <v>30</v>
      </c>
      <c r="F10" s="6">
        <v>10</v>
      </c>
      <c r="G10" s="6">
        <v>5</v>
      </c>
      <c r="H10" s="6">
        <v>20</v>
      </c>
      <c r="I10" s="6">
        <v>60</v>
      </c>
      <c r="J10" s="6">
        <v>0</v>
      </c>
      <c r="K10" s="6">
        <v>50</v>
      </c>
      <c r="L10" s="6">
        <v>0</v>
      </c>
      <c r="M10" s="6">
        <v>290</v>
      </c>
      <c r="N10" s="6">
        <v>180</v>
      </c>
      <c r="O10" s="6">
        <v>0</v>
      </c>
      <c r="P10" s="6">
        <v>0</v>
      </c>
      <c r="Q10" s="6">
        <v>0</v>
      </c>
      <c r="R10" s="6">
        <v>25</v>
      </c>
      <c r="S10" s="6">
        <v>10</v>
      </c>
      <c r="T10" s="6">
        <v>20</v>
      </c>
      <c r="U10" s="6">
        <v>0</v>
      </c>
      <c r="V10" s="6">
        <v>60</v>
      </c>
      <c r="W10" s="6">
        <v>30</v>
      </c>
      <c r="Y10" s="18" t="s">
        <v>83</v>
      </c>
      <c r="Z10" s="25">
        <v>-0.85174377943781132</v>
      </c>
      <c r="AA10" s="36" t="s">
        <v>83</v>
      </c>
      <c r="AB10" s="37">
        <v>0.85174377943781243</v>
      </c>
      <c r="AC10" s="28" t="s">
        <v>83</v>
      </c>
      <c r="AD10" s="19">
        <v>-0.35649758383846408</v>
      </c>
      <c r="AE10" s="19" t="s">
        <v>83</v>
      </c>
      <c r="AF10" s="19">
        <v>-0.67021554056646182</v>
      </c>
      <c r="AG10" s="19" t="s">
        <v>83</v>
      </c>
      <c r="AH10" s="19">
        <v>2.857728396833219</v>
      </c>
      <c r="AI10" s="19" t="s">
        <v>83</v>
      </c>
      <c r="AJ10" s="19">
        <v>0.99329912169561996</v>
      </c>
      <c r="AK10" s="19" t="s">
        <v>83</v>
      </c>
      <c r="AL10" s="19">
        <v>0.78646949328459426</v>
      </c>
      <c r="AM10" s="19" t="s">
        <v>83</v>
      </c>
      <c r="AN10" s="19">
        <v>0.81336588351593553</v>
      </c>
      <c r="AO10" s="19" t="s">
        <v>83</v>
      </c>
      <c r="AP10" s="19">
        <v>0.24251783379985514</v>
      </c>
      <c r="AQ10" s="19" t="s">
        <v>83</v>
      </c>
      <c r="AR10" s="19">
        <v>-8.78520553827523E-2</v>
      </c>
      <c r="AS10" s="19" t="s">
        <v>83</v>
      </c>
      <c r="AT10" s="19">
        <v>0.25934884128539615</v>
      </c>
      <c r="AU10" s="19" t="s">
        <v>83</v>
      </c>
      <c r="AV10" s="19">
        <v>-0.49767880795502484</v>
      </c>
      <c r="AW10" s="19" t="s">
        <v>83</v>
      </c>
      <c r="AX10" s="19">
        <v>-8.3728632478002801E-2</v>
      </c>
      <c r="AY10" s="19" t="s">
        <v>83</v>
      </c>
      <c r="AZ10" s="19">
        <v>-0.14450945178367575</v>
      </c>
      <c r="BA10" s="19" t="s">
        <v>83</v>
      </c>
      <c r="BB10" s="19">
        <v>-5.1737923269011429E-2</v>
      </c>
      <c r="BC10" s="19" t="s">
        <v>83</v>
      </c>
      <c r="BD10" s="19">
        <v>0.29240254183475983</v>
      </c>
      <c r="BE10" s="19" t="s">
        <v>83</v>
      </c>
      <c r="BF10" s="19">
        <v>7.7868679891541864E-2</v>
      </c>
      <c r="BG10" s="19" t="s">
        <v>83</v>
      </c>
      <c r="BH10" s="19">
        <v>2.1966506957215672E-2</v>
      </c>
      <c r="BI10" s="19" t="s">
        <v>83</v>
      </c>
      <c r="BJ10" s="19">
        <v>2.2450127487385032</v>
      </c>
      <c r="BK10" s="19" t="s">
        <v>83</v>
      </c>
      <c r="BL10" s="19">
        <v>0.77220625314678881</v>
      </c>
      <c r="BM10" s="19" t="s">
        <v>83</v>
      </c>
      <c r="BN10" s="19">
        <v>-0.28397536275122287</v>
      </c>
      <c r="BO10" s="19" t="s">
        <v>83</v>
      </c>
      <c r="BP10" s="20">
        <v>0.88610613322771414</v>
      </c>
    </row>
    <row r="11" spans="1:68" x14ac:dyDescent="0.25">
      <c r="A11" s="6">
        <v>10</v>
      </c>
      <c r="B11" s="6">
        <v>1120</v>
      </c>
      <c r="C11" s="6">
        <v>320</v>
      </c>
      <c r="D11" s="6">
        <v>270</v>
      </c>
      <c r="E11" s="6">
        <v>20</v>
      </c>
      <c r="F11" s="6">
        <v>15</v>
      </c>
      <c r="G11" s="6">
        <v>10</v>
      </c>
      <c r="H11" s="6">
        <v>10</v>
      </c>
      <c r="I11" s="6">
        <v>40</v>
      </c>
      <c r="J11" s="6">
        <v>40</v>
      </c>
      <c r="K11" s="6">
        <v>0</v>
      </c>
      <c r="L11" s="6">
        <v>0</v>
      </c>
      <c r="M11" s="6">
        <v>0</v>
      </c>
      <c r="N11" s="6">
        <v>0</v>
      </c>
      <c r="O11" s="6">
        <v>40</v>
      </c>
      <c r="P11" s="6">
        <v>35</v>
      </c>
      <c r="Q11" s="6">
        <v>20</v>
      </c>
      <c r="R11" s="6">
        <v>10</v>
      </c>
      <c r="S11" s="6">
        <v>10</v>
      </c>
      <c r="T11" s="6">
        <v>360</v>
      </c>
      <c r="U11" s="6">
        <v>60</v>
      </c>
      <c r="V11" s="6">
        <v>120</v>
      </c>
      <c r="W11" s="6">
        <v>60</v>
      </c>
      <c r="Y11" s="18" t="s">
        <v>84</v>
      </c>
      <c r="Z11" s="25">
        <v>720</v>
      </c>
      <c r="AA11" s="36" t="s">
        <v>84</v>
      </c>
      <c r="AB11" s="37">
        <v>720</v>
      </c>
      <c r="AC11" s="28" t="s">
        <v>84</v>
      </c>
      <c r="AD11" s="19">
        <v>360</v>
      </c>
      <c r="AE11" s="19" t="s">
        <v>84</v>
      </c>
      <c r="AF11" s="19">
        <v>30</v>
      </c>
      <c r="AG11" s="19" t="s">
        <v>84</v>
      </c>
      <c r="AH11" s="19">
        <v>35</v>
      </c>
      <c r="AI11" s="19" t="s">
        <v>84</v>
      </c>
      <c r="AJ11" s="19">
        <v>40</v>
      </c>
      <c r="AK11" s="19" t="s">
        <v>84</v>
      </c>
      <c r="AL11" s="19">
        <v>15</v>
      </c>
      <c r="AM11" s="19" t="s">
        <v>84</v>
      </c>
      <c r="AN11" s="19">
        <v>120</v>
      </c>
      <c r="AO11" s="19" t="s">
        <v>84</v>
      </c>
      <c r="AP11" s="19">
        <v>70</v>
      </c>
      <c r="AQ11" s="19" t="s">
        <v>84</v>
      </c>
      <c r="AR11" s="19">
        <v>50</v>
      </c>
      <c r="AS11" s="19" t="s">
        <v>84</v>
      </c>
      <c r="AT11" s="19">
        <v>50</v>
      </c>
      <c r="AU11" s="19" t="s">
        <v>84</v>
      </c>
      <c r="AV11" s="19">
        <v>300</v>
      </c>
      <c r="AW11" s="19" t="s">
        <v>84</v>
      </c>
      <c r="AX11" s="19">
        <v>180</v>
      </c>
      <c r="AY11" s="19" t="s">
        <v>84</v>
      </c>
      <c r="AZ11" s="19">
        <v>60</v>
      </c>
      <c r="BA11" s="19" t="s">
        <v>84</v>
      </c>
      <c r="BB11" s="19">
        <v>60</v>
      </c>
      <c r="BC11" s="19" t="s">
        <v>84</v>
      </c>
      <c r="BD11" s="19">
        <v>40</v>
      </c>
      <c r="BE11" s="19" t="s">
        <v>84</v>
      </c>
      <c r="BF11" s="19">
        <v>25</v>
      </c>
      <c r="BG11" s="19" t="s">
        <v>84</v>
      </c>
      <c r="BH11" s="19">
        <v>20</v>
      </c>
      <c r="BI11" s="19" t="s">
        <v>84</v>
      </c>
      <c r="BJ11" s="19">
        <v>480</v>
      </c>
      <c r="BK11" s="19" t="s">
        <v>84</v>
      </c>
      <c r="BL11" s="19">
        <v>60</v>
      </c>
      <c r="BM11" s="19" t="s">
        <v>84</v>
      </c>
      <c r="BN11" s="19">
        <v>320</v>
      </c>
      <c r="BO11" s="19" t="s">
        <v>84</v>
      </c>
      <c r="BP11" s="20">
        <v>120</v>
      </c>
    </row>
    <row r="12" spans="1:68" x14ac:dyDescent="0.25">
      <c r="A12" s="6">
        <v>11</v>
      </c>
      <c r="B12" s="6">
        <v>970</v>
      </c>
      <c r="C12" s="6">
        <v>470</v>
      </c>
      <c r="D12" s="6">
        <v>300</v>
      </c>
      <c r="E12" s="6">
        <v>20</v>
      </c>
      <c r="F12" s="6">
        <v>15</v>
      </c>
      <c r="G12" s="6">
        <v>5</v>
      </c>
      <c r="H12" s="6">
        <v>10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10</v>
      </c>
      <c r="R12" s="6">
        <v>10</v>
      </c>
      <c r="S12" s="6">
        <v>10</v>
      </c>
      <c r="T12" s="6">
        <v>270</v>
      </c>
      <c r="U12" s="6">
        <v>50</v>
      </c>
      <c r="V12" s="6">
        <v>210</v>
      </c>
      <c r="W12" s="6">
        <v>60</v>
      </c>
      <c r="Y12" s="18" t="s">
        <v>85</v>
      </c>
      <c r="Z12" s="25">
        <v>720</v>
      </c>
      <c r="AA12" s="36" t="s">
        <v>85</v>
      </c>
      <c r="AB12" s="37">
        <v>0</v>
      </c>
      <c r="AC12" s="28" t="s">
        <v>85</v>
      </c>
      <c r="AD12" s="19">
        <v>180</v>
      </c>
      <c r="AE12" s="19" t="s">
        <v>85</v>
      </c>
      <c r="AF12" s="19">
        <v>0</v>
      </c>
      <c r="AG12" s="19" t="s">
        <v>85</v>
      </c>
      <c r="AH12" s="19">
        <v>5</v>
      </c>
      <c r="AI12" s="19" t="s">
        <v>85</v>
      </c>
      <c r="AJ12" s="19">
        <v>0</v>
      </c>
      <c r="AK12" s="19" t="s">
        <v>85</v>
      </c>
      <c r="AL12" s="19">
        <v>5</v>
      </c>
      <c r="AM12" s="19" t="s">
        <v>85</v>
      </c>
      <c r="AN12" s="19">
        <v>0</v>
      </c>
      <c r="AO12" s="19" t="s">
        <v>85</v>
      </c>
      <c r="AP12" s="19">
        <v>0</v>
      </c>
      <c r="AQ12" s="19" t="s">
        <v>85</v>
      </c>
      <c r="AR12" s="19">
        <v>0</v>
      </c>
      <c r="AS12" s="19" t="s">
        <v>85</v>
      </c>
      <c r="AT12" s="19">
        <v>0</v>
      </c>
      <c r="AU12" s="19" t="s">
        <v>85</v>
      </c>
      <c r="AV12" s="19">
        <v>0</v>
      </c>
      <c r="AW12" s="19" t="s">
        <v>85</v>
      </c>
      <c r="AX12" s="19">
        <v>0</v>
      </c>
      <c r="AY12" s="19" t="s">
        <v>85</v>
      </c>
      <c r="AZ12" s="19">
        <v>0</v>
      </c>
      <c r="BA12" s="19" t="s">
        <v>85</v>
      </c>
      <c r="BB12" s="19">
        <v>0</v>
      </c>
      <c r="BC12" s="19" t="s">
        <v>85</v>
      </c>
      <c r="BD12" s="19">
        <v>0</v>
      </c>
      <c r="BE12" s="19" t="s">
        <v>85</v>
      </c>
      <c r="BF12" s="19">
        <v>0</v>
      </c>
      <c r="BG12" s="19" t="s">
        <v>85</v>
      </c>
      <c r="BH12" s="19">
        <v>0</v>
      </c>
      <c r="BI12" s="19" t="s">
        <v>85</v>
      </c>
      <c r="BJ12" s="19">
        <v>0</v>
      </c>
      <c r="BK12" s="19" t="s">
        <v>85</v>
      </c>
      <c r="BL12" s="19">
        <v>0</v>
      </c>
      <c r="BM12" s="19" t="s">
        <v>85</v>
      </c>
      <c r="BN12" s="19">
        <v>0</v>
      </c>
      <c r="BO12" s="19" t="s">
        <v>85</v>
      </c>
      <c r="BP12" s="20">
        <v>0</v>
      </c>
    </row>
    <row r="13" spans="1:68" x14ac:dyDescent="0.25">
      <c r="A13" s="6">
        <v>12</v>
      </c>
      <c r="B13" s="6">
        <v>1325</v>
      </c>
      <c r="C13" s="6">
        <v>115</v>
      </c>
      <c r="D13" s="6">
        <v>360</v>
      </c>
      <c r="E13" s="6">
        <v>20</v>
      </c>
      <c r="F13" s="6">
        <v>20</v>
      </c>
      <c r="G13" s="6">
        <v>10</v>
      </c>
      <c r="H13" s="6">
        <v>10</v>
      </c>
      <c r="I13" s="6">
        <v>50</v>
      </c>
      <c r="J13" s="6">
        <v>40</v>
      </c>
      <c r="K13" s="6">
        <v>40</v>
      </c>
      <c r="L13" s="6">
        <v>50</v>
      </c>
      <c r="M13" s="6">
        <v>300</v>
      </c>
      <c r="N13" s="6">
        <v>180</v>
      </c>
      <c r="O13" s="6">
        <v>0</v>
      </c>
      <c r="P13" s="6">
        <v>0</v>
      </c>
      <c r="Q13" s="6">
        <v>5</v>
      </c>
      <c r="R13" s="6">
        <v>0</v>
      </c>
      <c r="S13" s="6">
        <v>10</v>
      </c>
      <c r="T13" s="6">
        <v>20</v>
      </c>
      <c r="U13" s="6">
        <v>10</v>
      </c>
      <c r="V13" s="6">
        <v>200</v>
      </c>
      <c r="W13" s="6">
        <v>0</v>
      </c>
      <c r="Y13" s="18" t="s">
        <v>86</v>
      </c>
      <c r="Z13" s="25">
        <v>1440</v>
      </c>
      <c r="AA13" s="36" t="s">
        <v>86</v>
      </c>
      <c r="AB13" s="37">
        <v>720</v>
      </c>
      <c r="AC13" s="28" t="s">
        <v>86</v>
      </c>
      <c r="AD13" s="19">
        <v>540</v>
      </c>
      <c r="AE13" s="19" t="s">
        <v>86</v>
      </c>
      <c r="AF13" s="19">
        <v>30</v>
      </c>
      <c r="AG13" s="19" t="s">
        <v>86</v>
      </c>
      <c r="AH13" s="19">
        <v>40</v>
      </c>
      <c r="AI13" s="19" t="s">
        <v>86</v>
      </c>
      <c r="AJ13" s="19">
        <v>40</v>
      </c>
      <c r="AK13" s="19" t="s">
        <v>86</v>
      </c>
      <c r="AL13" s="19">
        <v>20</v>
      </c>
      <c r="AM13" s="19" t="s">
        <v>86</v>
      </c>
      <c r="AN13" s="19">
        <v>120</v>
      </c>
      <c r="AO13" s="19" t="s">
        <v>86</v>
      </c>
      <c r="AP13" s="19">
        <v>70</v>
      </c>
      <c r="AQ13" s="19" t="s">
        <v>86</v>
      </c>
      <c r="AR13" s="19">
        <v>50</v>
      </c>
      <c r="AS13" s="19" t="s">
        <v>86</v>
      </c>
      <c r="AT13" s="19">
        <v>50</v>
      </c>
      <c r="AU13" s="19" t="s">
        <v>86</v>
      </c>
      <c r="AV13" s="19">
        <v>300</v>
      </c>
      <c r="AW13" s="19" t="s">
        <v>86</v>
      </c>
      <c r="AX13" s="19">
        <v>180</v>
      </c>
      <c r="AY13" s="19" t="s">
        <v>86</v>
      </c>
      <c r="AZ13" s="19">
        <v>60</v>
      </c>
      <c r="BA13" s="19" t="s">
        <v>86</v>
      </c>
      <c r="BB13" s="19">
        <v>60</v>
      </c>
      <c r="BC13" s="19" t="s">
        <v>86</v>
      </c>
      <c r="BD13" s="19">
        <v>40</v>
      </c>
      <c r="BE13" s="19" t="s">
        <v>86</v>
      </c>
      <c r="BF13" s="19">
        <v>25</v>
      </c>
      <c r="BG13" s="19" t="s">
        <v>86</v>
      </c>
      <c r="BH13" s="19">
        <v>20</v>
      </c>
      <c r="BI13" s="19" t="s">
        <v>86</v>
      </c>
      <c r="BJ13" s="19">
        <v>480</v>
      </c>
      <c r="BK13" s="19" t="s">
        <v>86</v>
      </c>
      <c r="BL13" s="19">
        <v>60</v>
      </c>
      <c r="BM13" s="19" t="s">
        <v>86</v>
      </c>
      <c r="BN13" s="19">
        <v>320</v>
      </c>
      <c r="BO13" s="19" t="s">
        <v>86</v>
      </c>
      <c r="BP13" s="20">
        <v>120</v>
      </c>
    </row>
    <row r="14" spans="1:68" x14ac:dyDescent="0.25">
      <c r="A14" s="6">
        <v>13</v>
      </c>
      <c r="B14" s="6">
        <v>1410</v>
      </c>
      <c r="C14" s="6">
        <v>30</v>
      </c>
      <c r="D14" s="6">
        <v>300</v>
      </c>
      <c r="E14" s="6">
        <v>20</v>
      </c>
      <c r="F14" s="6">
        <v>10</v>
      </c>
      <c r="G14" s="6">
        <v>10</v>
      </c>
      <c r="H14" s="6">
        <v>10</v>
      </c>
      <c r="I14" s="6">
        <v>40</v>
      </c>
      <c r="J14" s="6">
        <v>40</v>
      </c>
      <c r="K14" s="6">
        <v>40</v>
      </c>
      <c r="L14" s="6">
        <v>50</v>
      </c>
      <c r="M14" s="6">
        <v>300</v>
      </c>
      <c r="N14" s="6">
        <v>120</v>
      </c>
      <c r="O14" s="6">
        <v>35</v>
      </c>
      <c r="P14" s="6">
        <v>30</v>
      </c>
      <c r="Q14" s="6">
        <v>15</v>
      </c>
      <c r="R14" s="6">
        <v>10</v>
      </c>
      <c r="S14" s="6">
        <v>10</v>
      </c>
      <c r="T14" s="6">
        <v>0</v>
      </c>
      <c r="U14" s="6">
        <v>0</v>
      </c>
      <c r="V14" s="6">
        <v>310</v>
      </c>
      <c r="W14" s="6">
        <v>60</v>
      </c>
      <c r="Y14" s="18" t="s">
        <v>87</v>
      </c>
      <c r="Z14" s="25">
        <v>36543</v>
      </c>
      <c r="AA14" s="36" t="s">
        <v>87</v>
      </c>
      <c r="AB14" s="37">
        <v>6657</v>
      </c>
      <c r="AC14" s="28" t="s">
        <v>87</v>
      </c>
      <c r="AD14" s="19">
        <v>11790</v>
      </c>
      <c r="AE14" s="19" t="s">
        <v>87</v>
      </c>
      <c r="AF14" s="19">
        <v>545</v>
      </c>
      <c r="AG14" s="19" t="s">
        <v>87</v>
      </c>
      <c r="AH14" s="19">
        <v>310</v>
      </c>
      <c r="AI14" s="19" t="s">
        <v>87</v>
      </c>
      <c r="AJ14" s="19">
        <v>480</v>
      </c>
      <c r="AK14" s="19" t="s">
        <v>87</v>
      </c>
      <c r="AL14" s="19">
        <v>340</v>
      </c>
      <c r="AM14" s="19" t="s">
        <v>87</v>
      </c>
      <c r="AN14" s="19">
        <v>1018</v>
      </c>
      <c r="AO14" s="19" t="s">
        <v>87</v>
      </c>
      <c r="AP14" s="19">
        <v>645</v>
      </c>
      <c r="AQ14" s="19" t="s">
        <v>87</v>
      </c>
      <c r="AR14" s="19">
        <v>675</v>
      </c>
      <c r="AS14" s="19" t="s">
        <v>87</v>
      </c>
      <c r="AT14" s="19">
        <v>650</v>
      </c>
      <c r="AU14" s="19" t="s">
        <v>87</v>
      </c>
      <c r="AV14" s="19">
        <v>5530</v>
      </c>
      <c r="AW14" s="19" t="s">
        <v>87</v>
      </c>
      <c r="AX14" s="19">
        <v>2700</v>
      </c>
      <c r="AY14" s="19" t="s">
        <v>87</v>
      </c>
      <c r="AZ14" s="19">
        <v>750</v>
      </c>
      <c r="BA14" s="19" t="s">
        <v>87</v>
      </c>
      <c r="BB14" s="19">
        <v>685</v>
      </c>
      <c r="BC14" s="19" t="s">
        <v>87</v>
      </c>
      <c r="BD14" s="19">
        <v>570</v>
      </c>
      <c r="BE14" s="19" t="s">
        <v>87</v>
      </c>
      <c r="BF14" s="19">
        <v>335</v>
      </c>
      <c r="BG14" s="19" t="s">
        <v>87</v>
      </c>
      <c r="BH14" s="19">
        <v>305</v>
      </c>
      <c r="BI14" s="19" t="s">
        <v>87</v>
      </c>
      <c r="BJ14" s="19">
        <v>2200</v>
      </c>
      <c r="BK14" s="19" t="s">
        <v>87</v>
      </c>
      <c r="BL14" s="19">
        <v>620</v>
      </c>
      <c r="BM14" s="19" t="s">
        <v>87</v>
      </c>
      <c r="BN14" s="19">
        <v>5400</v>
      </c>
      <c r="BO14" s="19" t="s">
        <v>87</v>
      </c>
      <c r="BP14" s="20">
        <v>995</v>
      </c>
    </row>
    <row r="15" spans="1:68" ht="15.75" thickBot="1" x14ac:dyDescent="0.3">
      <c r="A15" s="6">
        <v>14</v>
      </c>
      <c r="B15" s="6">
        <v>1370</v>
      </c>
      <c r="C15" s="6">
        <v>70</v>
      </c>
      <c r="D15" s="6">
        <v>420</v>
      </c>
      <c r="E15" s="6">
        <v>20</v>
      </c>
      <c r="F15" s="6">
        <v>5</v>
      </c>
      <c r="G15" s="6">
        <v>10</v>
      </c>
      <c r="H15" s="6">
        <v>10</v>
      </c>
      <c r="I15" s="6">
        <v>40</v>
      </c>
      <c r="J15" s="6">
        <v>40</v>
      </c>
      <c r="K15" s="6">
        <v>40</v>
      </c>
      <c r="L15" s="6">
        <v>50</v>
      </c>
      <c r="M15" s="6">
        <v>300</v>
      </c>
      <c r="N15" s="6">
        <v>120</v>
      </c>
      <c r="O15" s="6">
        <v>45</v>
      </c>
      <c r="P15" s="6">
        <v>30</v>
      </c>
      <c r="Q15" s="6">
        <v>10</v>
      </c>
      <c r="R15" s="6">
        <v>10</v>
      </c>
      <c r="S15" s="6">
        <v>10</v>
      </c>
      <c r="T15" s="6">
        <v>0</v>
      </c>
      <c r="U15" s="6">
        <v>0</v>
      </c>
      <c r="V15" s="6">
        <v>180</v>
      </c>
      <c r="W15" s="6">
        <v>30</v>
      </c>
      <c r="Y15" s="21" t="s">
        <v>88</v>
      </c>
      <c r="Z15" s="26">
        <v>30</v>
      </c>
      <c r="AA15" s="38" t="s">
        <v>88</v>
      </c>
      <c r="AB15" s="39">
        <v>30</v>
      </c>
      <c r="AC15" s="29" t="s">
        <v>88</v>
      </c>
      <c r="AD15" s="22">
        <v>30</v>
      </c>
      <c r="AE15" s="22" t="s">
        <v>88</v>
      </c>
      <c r="AF15" s="22">
        <v>30</v>
      </c>
      <c r="AG15" s="22" t="s">
        <v>88</v>
      </c>
      <c r="AH15" s="22">
        <v>30</v>
      </c>
      <c r="AI15" s="22" t="s">
        <v>88</v>
      </c>
      <c r="AJ15" s="22">
        <v>30</v>
      </c>
      <c r="AK15" s="22" t="s">
        <v>88</v>
      </c>
      <c r="AL15" s="22">
        <v>30</v>
      </c>
      <c r="AM15" s="22" t="s">
        <v>88</v>
      </c>
      <c r="AN15" s="22">
        <v>30</v>
      </c>
      <c r="AO15" s="22" t="s">
        <v>88</v>
      </c>
      <c r="AP15" s="22">
        <v>30</v>
      </c>
      <c r="AQ15" s="22" t="s">
        <v>88</v>
      </c>
      <c r="AR15" s="22">
        <v>30</v>
      </c>
      <c r="AS15" s="22" t="s">
        <v>88</v>
      </c>
      <c r="AT15" s="22">
        <v>30</v>
      </c>
      <c r="AU15" s="22" t="s">
        <v>88</v>
      </c>
      <c r="AV15" s="22">
        <v>30</v>
      </c>
      <c r="AW15" s="22" t="s">
        <v>88</v>
      </c>
      <c r="AX15" s="22">
        <v>30</v>
      </c>
      <c r="AY15" s="22" t="s">
        <v>88</v>
      </c>
      <c r="AZ15" s="22">
        <v>30</v>
      </c>
      <c r="BA15" s="22" t="s">
        <v>88</v>
      </c>
      <c r="BB15" s="22">
        <v>30</v>
      </c>
      <c r="BC15" s="22" t="s">
        <v>88</v>
      </c>
      <c r="BD15" s="22">
        <v>30</v>
      </c>
      <c r="BE15" s="22" t="s">
        <v>88</v>
      </c>
      <c r="BF15" s="22">
        <v>30</v>
      </c>
      <c r="BG15" s="22" t="s">
        <v>88</v>
      </c>
      <c r="BH15" s="22">
        <v>30</v>
      </c>
      <c r="BI15" s="22" t="s">
        <v>88</v>
      </c>
      <c r="BJ15" s="22">
        <v>30</v>
      </c>
      <c r="BK15" s="22" t="s">
        <v>88</v>
      </c>
      <c r="BL15" s="22">
        <v>30</v>
      </c>
      <c r="BM15" s="22" t="s">
        <v>88</v>
      </c>
      <c r="BN15" s="22">
        <v>30</v>
      </c>
      <c r="BO15" s="22" t="s">
        <v>88</v>
      </c>
      <c r="BP15" s="23">
        <v>30</v>
      </c>
    </row>
    <row r="16" spans="1:68" ht="15.75" thickTop="1" x14ac:dyDescent="0.25">
      <c r="A16" s="6">
        <v>15</v>
      </c>
      <c r="B16" s="6">
        <v>1375</v>
      </c>
      <c r="C16" s="6">
        <v>65</v>
      </c>
      <c r="D16" s="6">
        <v>450</v>
      </c>
      <c r="E16" s="6">
        <v>20</v>
      </c>
      <c r="F16" s="6">
        <v>10</v>
      </c>
      <c r="G16" s="6">
        <v>10</v>
      </c>
      <c r="H16" s="6">
        <v>10</v>
      </c>
      <c r="I16" s="6">
        <v>40</v>
      </c>
      <c r="J16" s="6">
        <v>40</v>
      </c>
      <c r="K16" s="6">
        <v>40</v>
      </c>
      <c r="L16" s="6">
        <v>40</v>
      </c>
      <c r="M16" s="6">
        <v>300</v>
      </c>
      <c r="N16" s="6">
        <v>120</v>
      </c>
      <c r="O16" s="6">
        <v>45</v>
      </c>
      <c r="P16" s="6">
        <v>50</v>
      </c>
      <c r="Q16" s="6">
        <v>20</v>
      </c>
      <c r="R16" s="6">
        <v>10</v>
      </c>
      <c r="S16" s="6">
        <v>10</v>
      </c>
      <c r="T16" s="6">
        <v>0</v>
      </c>
      <c r="U16" s="6">
        <v>20</v>
      </c>
      <c r="V16" s="6">
        <v>110</v>
      </c>
      <c r="W16" s="6">
        <v>30</v>
      </c>
    </row>
    <row r="17" spans="1:23" x14ac:dyDescent="0.25">
      <c r="A17" s="6">
        <v>16</v>
      </c>
      <c r="B17" s="6">
        <v>1135</v>
      </c>
      <c r="C17" s="6">
        <v>305</v>
      </c>
      <c r="D17" s="6">
        <v>360</v>
      </c>
      <c r="E17" s="6">
        <v>15</v>
      </c>
      <c r="F17" s="6">
        <v>10</v>
      </c>
      <c r="G17" s="6">
        <v>5</v>
      </c>
      <c r="H17" s="6">
        <v>20</v>
      </c>
      <c r="I17" s="6">
        <v>60</v>
      </c>
      <c r="J17" s="6">
        <v>0</v>
      </c>
      <c r="K17" s="6">
        <v>50</v>
      </c>
      <c r="L17" s="6">
        <v>0</v>
      </c>
      <c r="M17" s="6">
        <v>290</v>
      </c>
      <c r="N17" s="6">
        <v>180</v>
      </c>
      <c r="O17" s="6">
        <v>0</v>
      </c>
      <c r="P17" s="6">
        <v>0</v>
      </c>
      <c r="Q17" s="6">
        <v>0</v>
      </c>
      <c r="R17" s="6">
        <v>25</v>
      </c>
      <c r="S17" s="6">
        <v>10</v>
      </c>
      <c r="T17" s="6">
        <v>20</v>
      </c>
      <c r="U17" s="6">
        <v>0</v>
      </c>
      <c r="V17" s="6">
        <v>60</v>
      </c>
      <c r="W17" s="6">
        <v>30</v>
      </c>
    </row>
    <row r="18" spans="1:23" x14ac:dyDescent="0.25">
      <c r="A18" s="6">
        <v>17</v>
      </c>
      <c r="B18" s="6">
        <v>1070</v>
      </c>
      <c r="C18" s="6">
        <v>370</v>
      </c>
      <c r="D18" s="6">
        <v>540</v>
      </c>
      <c r="E18" s="6">
        <v>15</v>
      </c>
      <c r="F18" s="6">
        <v>5</v>
      </c>
      <c r="G18" s="6">
        <v>40</v>
      </c>
      <c r="H18" s="6">
        <v>10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40</v>
      </c>
      <c r="R18" s="6">
        <v>20</v>
      </c>
      <c r="S18" s="6">
        <v>10</v>
      </c>
      <c r="T18" s="6">
        <v>120</v>
      </c>
      <c r="U18" s="6">
        <v>30</v>
      </c>
      <c r="V18" s="6">
        <v>180</v>
      </c>
      <c r="W18" s="6">
        <v>60</v>
      </c>
    </row>
    <row r="19" spans="1:23" x14ac:dyDescent="0.25">
      <c r="A19" s="6">
        <v>18</v>
      </c>
      <c r="B19" s="6">
        <v>1070</v>
      </c>
      <c r="C19" s="6">
        <v>370</v>
      </c>
      <c r="D19" s="6">
        <v>540</v>
      </c>
      <c r="E19" s="6">
        <v>15</v>
      </c>
      <c r="F19" s="6">
        <v>5</v>
      </c>
      <c r="G19" s="6">
        <v>40</v>
      </c>
      <c r="H19" s="6">
        <v>10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40</v>
      </c>
      <c r="R19" s="6">
        <v>20</v>
      </c>
      <c r="S19" s="6">
        <v>10</v>
      </c>
      <c r="T19" s="6">
        <v>120</v>
      </c>
      <c r="U19" s="6">
        <v>30</v>
      </c>
      <c r="V19" s="6">
        <v>180</v>
      </c>
      <c r="W19" s="6">
        <v>60</v>
      </c>
    </row>
    <row r="20" spans="1:23" x14ac:dyDescent="0.25">
      <c r="A20" s="6">
        <v>19</v>
      </c>
      <c r="B20" s="6">
        <v>1435</v>
      </c>
      <c r="C20" s="6">
        <v>5</v>
      </c>
      <c r="D20" s="6">
        <v>360</v>
      </c>
      <c r="E20" s="6">
        <v>15</v>
      </c>
      <c r="F20" s="6">
        <v>5</v>
      </c>
      <c r="G20" s="6">
        <v>20</v>
      </c>
      <c r="H20" s="6">
        <v>15</v>
      </c>
      <c r="I20" s="6">
        <v>40</v>
      </c>
      <c r="J20" s="6">
        <v>40</v>
      </c>
      <c r="K20" s="6">
        <v>40</v>
      </c>
      <c r="L20" s="6">
        <v>50</v>
      </c>
      <c r="M20" s="6">
        <v>300</v>
      </c>
      <c r="N20" s="6">
        <v>180</v>
      </c>
      <c r="O20" s="6">
        <v>40</v>
      </c>
      <c r="P20" s="6">
        <v>30</v>
      </c>
      <c r="Q20" s="6">
        <v>30</v>
      </c>
      <c r="R20" s="6">
        <v>10</v>
      </c>
      <c r="S20" s="6">
        <v>10</v>
      </c>
      <c r="T20" s="6">
        <v>0</v>
      </c>
      <c r="U20" s="6">
        <v>0</v>
      </c>
      <c r="V20" s="6">
        <v>240</v>
      </c>
      <c r="W20" s="6">
        <v>10</v>
      </c>
    </row>
    <row r="21" spans="1:23" x14ac:dyDescent="0.25">
      <c r="A21" s="6">
        <v>20</v>
      </c>
      <c r="B21" s="6">
        <v>1440</v>
      </c>
      <c r="C21" s="6">
        <v>0</v>
      </c>
      <c r="D21" s="6">
        <v>420</v>
      </c>
      <c r="E21" s="6">
        <v>20</v>
      </c>
      <c r="F21" s="6">
        <v>10</v>
      </c>
      <c r="G21" s="6">
        <v>20</v>
      </c>
      <c r="H21" s="6">
        <v>10</v>
      </c>
      <c r="I21" s="6">
        <v>40</v>
      </c>
      <c r="J21" s="6">
        <v>40</v>
      </c>
      <c r="K21" s="6">
        <v>40</v>
      </c>
      <c r="L21" s="6">
        <v>50</v>
      </c>
      <c r="M21" s="6">
        <v>300</v>
      </c>
      <c r="N21" s="6">
        <v>180</v>
      </c>
      <c r="O21" s="6">
        <v>30</v>
      </c>
      <c r="P21" s="6">
        <v>20</v>
      </c>
      <c r="Q21" s="6">
        <v>0</v>
      </c>
      <c r="R21" s="6">
        <v>0</v>
      </c>
      <c r="S21" s="6">
        <v>10</v>
      </c>
      <c r="T21" s="6">
        <v>0</v>
      </c>
      <c r="U21" s="6">
        <v>0</v>
      </c>
      <c r="V21" s="6">
        <v>250</v>
      </c>
      <c r="W21" s="6">
        <v>0</v>
      </c>
    </row>
    <row r="22" spans="1:23" x14ac:dyDescent="0.25">
      <c r="A22" s="6">
        <v>21</v>
      </c>
      <c r="B22" s="6">
        <v>1395</v>
      </c>
      <c r="C22" s="6">
        <v>45</v>
      </c>
      <c r="D22" s="6">
        <v>390</v>
      </c>
      <c r="E22" s="6">
        <v>25</v>
      </c>
      <c r="F22" s="6">
        <v>10</v>
      </c>
      <c r="G22" s="6">
        <v>20</v>
      </c>
      <c r="H22" s="6">
        <v>10</v>
      </c>
      <c r="I22" s="6">
        <v>40</v>
      </c>
      <c r="J22" s="6">
        <v>40</v>
      </c>
      <c r="K22" s="6">
        <v>40</v>
      </c>
      <c r="L22" s="6">
        <v>50</v>
      </c>
      <c r="M22" s="6">
        <v>300</v>
      </c>
      <c r="N22" s="6">
        <v>180</v>
      </c>
      <c r="O22" s="6">
        <v>40</v>
      </c>
      <c r="P22" s="6">
        <v>30</v>
      </c>
      <c r="Q22" s="6">
        <v>10</v>
      </c>
      <c r="R22" s="6">
        <v>10</v>
      </c>
      <c r="S22" s="6">
        <v>10</v>
      </c>
      <c r="T22" s="6">
        <v>0</v>
      </c>
      <c r="U22" s="6">
        <v>0</v>
      </c>
      <c r="V22" s="6">
        <v>180</v>
      </c>
      <c r="W22" s="6">
        <v>10</v>
      </c>
    </row>
    <row r="23" spans="1:23" x14ac:dyDescent="0.25">
      <c r="A23" s="6">
        <v>22</v>
      </c>
      <c r="B23" s="6">
        <v>1150</v>
      </c>
      <c r="C23" s="6">
        <v>290</v>
      </c>
      <c r="D23" s="6">
        <v>540</v>
      </c>
      <c r="E23" s="6">
        <v>20</v>
      </c>
      <c r="F23" s="6">
        <v>10</v>
      </c>
      <c r="G23" s="6">
        <v>10</v>
      </c>
      <c r="H23" s="6">
        <v>10</v>
      </c>
      <c r="I23" s="6">
        <v>40</v>
      </c>
      <c r="J23" s="6">
        <v>0</v>
      </c>
      <c r="K23" s="6">
        <v>50</v>
      </c>
      <c r="L23" s="6">
        <v>0</v>
      </c>
      <c r="M23" s="6">
        <v>300</v>
      </c>
      <c r="N23" s="6">
        <v>120</v>
      </c>
      <c r="O23" s="6">
        <v>0</v>
      </c>
      <c r="P23" s="6">
        <v>0</v>
      </c>
      <c r="Q23" s="6">
        <v>10</v>
      </c>
      <c r="R23" s="6">
        <v>10</v>
      </c>
      <c r="S23" s="6">
        <v>10</v>
      </c>
      <c r="T23" s="6">
        <v>0</v>
      </c>
      <c r="U23" s="6">
        <v>0</v>
      </c>
      <c r="V23" s="6">
        <v>0</v>
      </c>
      <c r="W23" s="6">
        <v>20</v>
      </c>
    </row>
    <row r="24" spans="1:23" x14ac:dyDescent="0.25">
      <c r="A24" s="6">
        <v>23</v>
      </c>
      <c r="B24" s="6">
        <v>825</v>
      </c>
      <c r="C24" s="6">
        <v>615</v>
      </c>
      <c r="D24" s="6">
        <v>360</v>
      </c>
      <c r="E24" s="6">
        <v>10</v>
      </c>
      <c r="F24" s="6">
        <v>5</v>
      </c>
      <c r="G24" s="6">
        <v>35</v>
      </c>
      <c r="H24" s="6">
        <v>20</v>
      </c>
      <c r="I24" s="6">
        <v>120</v>
      </c>
      <c r="J24" s="6">
        <v>0</v>
      </c>
      <c r="K24" s="6">
        <v>0</v>
      </c>
      <c r="L24" s="6">
        <v>0</v>
      </c>
      <c r="M24" s="6">
        <v>120</v>
      </c>
      <c r="N24" s="6">
        <v>0</v>
      </c>
      <c r="O24" s="6">
        <v>0</v>
      </c>
      <c r="P24" s="6">
        <v>0</v>
      </c>
      <c r="Q24" s="6">
        <v>20</v>
      </c>
      <c r="R24" s="6">
        <v>5</v>
      </c>
      <c r="S24" s="6">
        <v>10</v>
      </c>
      <c r="T24" s="6">
        <v>0</v>
      </c>
      <c r="U24" s="6">
        <v>0</v>
      </c>
      <c r="V24" s="6">
        <v>60</v>
      </c>
      <c r="W24" s="6">
        <v>60</v>
      </c>
    </row>
    <row r="25" spans="1:23" x14ac:dyDescent="0.25">
      <c r="A25" s="6">
        <v>24</v>
      </c>
      <c r="B25" s="6">
        <v>1030</v>
      </c>
      <c r="C25" s="6">
        <v>410</v>
      </c>
      <c r="D25" s="6">
        <v>180</v>
      </c>
      <c r="E25" s="6">
        <v>15</v>
      </c>
      <c r="F25" s="6">
        <v>5</v>
      </c>
      <c r="G25" s="6">
        <v>30</v>
      </c>
      <c r="H25" s="6">
        <v>10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30</v>
      </c>
      <c r="P25" s="6">
        <v>30</v>
      </c>
      <c r="Q25" s="6">
        <v>40</v>
      </c>
      <c r="R25" s="6">
        <v>20</v>
      </c>
      <c r="S25" s="6">
        <v>10</v>
      </c>
      <c r="T25" s="6">
        <v>480</v>
      </c>
      <c r="U25" s="6">
        <v>60</v>
      </c>
      <c r="V25" s="6">
        <v>60</v>
      </c>
      <c r="W25" s="6">
        <v>60</v>
      </c>
    </row>
    <row r="26" spans="1:23" x14ac:dyDescent="0.25">
      <c r="A26" s="6">
        <v>25</v>
      </c>
      <c r="B26" s="6">
        <v>1320</v>
      </c>
      <c r="C26" s="6">
        <v>120</v>
      </c>
      <c r="D26" s="6">
        <v>540</v>
      </c>
      <c r="E26" s="6">
        <v>20</v>
      </c>
      <c r="F26" s="6">
        <v>5</v>
      </c>
      <c r="G26" s="6">
        <v>40</v>
      </c>
      <c r="H26" s="6">
        <v>20</v>
      </c>
      <c r="I26" s="6">
        <v>0</v>
      </c>
      <c r="J26" s="6">
        <v>0</v>
      </c>
      <c r="K26" s="6">
        <v>0</v>
      </c>
      <c r="L26" s="6">
        <v>0</v>
      </c>
      <c r="M26" s="6">
        <v>90</v>
      </c>
      <c r="N26" s="6">
        <v>0</v>
      </c>
      <c r="O26" s="6">
        <v>45</v>
      </c>
      <c r="P26" s="6">
        <v>45</v>
      </c>
      <c r="Q26" s="6">
        <v>40</v>
      </c>
      <c r="R26" s="6">
        <v>20</v>
      </c>
      <c r="S26" s="6">
        <v>10</v>
      </c>
      <c r="T26" s="6">
        <v>45</v>
      </c>
      <c r="U26" s="6">
        <v>60</v>
      </c>
      <c r="V26" s="6">
        <v>320</v>
      </c>
      <c r="W26" s="6">
        <v>20</v>
      </c>
    </row>
    <row r="27" spans="1:23" x14ac:dyDescent="0.25">
      <c r="A27" s="6">
        <v>26</v>
      </c>
      <c r="B27" s="6">
        <v>1295</v>
      </c>
      <c r="C27" s="6">
        <v>145</v>
      </c>
      <c r="D27" s="6">
        <v>360</v>
      </c>
      <c r="E27" s="6">
        <v>15</v>
      </c>
      <c r="F27" s="6">
        <v>5</v>
      </c>
      <c r="G27" s="6">
        <v>20</v>
      </c>
      <c r="H27" s="6">
        <v>15</v>
      </c>
      <c r="I27" s="6">
        <v>40</v>
      </c>
      <c r="J27" s="6">
        <v>30</v>
      </c>
      <c r="K27" s="6">
        <v>40</v>
      </c>
      <c r="L27" s="6">
        <v>50</v>
      </c>
      <c r="M27" s="6">
        <v>300</v>
      </c>
      <c r="N27" s="6">
        <v>180</v>
      </c>
      <c r="O27" s="6">
        <v>10</v>
      </c>
      <c r="P27" s="6">
        <v>30</v>
      </c>
      <c r="Q27" s="6">
        <v>10</v>
      </c>
      <c r="R27" s="6">
        <v>0</v>
      </c>
      <c r="S27" s="6">
        <v>10</v>
      </c>
      <c r="T27" s="6">
        <v>0</v>
      </c>
      <c r="U27" s="6">
        <v>0</v>
      </c>
      <c r="V27" s="6">
        <v>180</v>
      </c>
      <c r="W27" s="6">
        <v>0</v>
      </c>
    </row>
    <row r="28" spans="1:23" x14ac:dyDescent="0.25">
      <c r="A28" s="6">
        <v>27</v>
      </c>
      <c r="B28" s="6">
        <v>1410</v>
      </c>
      <c r="C28" s="6">
        <v>30</v>
      </c>
      <c r="D28" s="6">
        <v>360</v>
      </c>
      <c r="E28" s="6">
        <v>20</v>
      </c>
      <c r="F28" s="6">
        <v>10</v>
      </c>
      <c r="G28" s="6">
        <v>20</v>
      </c>
      <c r="H28" s="6">
        <v>10</v>
      </c>
      <c r="I28" s="6">
        <v>40</v>
      </c>
      <c r="J28" s="6">
        <v>30</v>
      </c>
      <c r="K28" s="6">
        <v>40</v>
      </c>
      <c r="L28" s="6">
        <v>50</v>
      </c>
      <c r="M28" s="6">
        <v>300</v>
      </c>
      <c r="N28" s="6">
        <v>180</v>
      </c>
      <c r="O28" s="6">
        <v>20</v>
      </c>
      <c r="P28" s="6">
        <v>30</v>
      </c>
      <c r="Q28" s="6">
        <v>20</v>
      </c>
      <c r="R28" s="6">
        <v>0</v>
      </c>
      <c r="S28" s="6">
        <v>10</v>
      </c>
      <c r="T28" s="6">
        <v>30</v>
      </c>
      <c r="U28" s="6">
        <v>60</v>
      </c>
      <c r="V28" s="6">
        <v>180</v>
      </c>
      <c r="W28" s="6">
        <v>0</v>
      </c>
    </row>
    <row r="29" spans="1:23" x14ac:dyDescent="0.25">
      <c r="A29" s="6">
        <v>28</v>
      </c>
      <c r="B29" s="6">
        <v>1410</v>
      </c>
      <c r="C29" s="6">
        <v>30</v>
      </c>
      <c r="D29" s="6">
        <v>390</v>
      </c>
      <c r="E29" s="6">
        <v>10</v>
      </c>
      <c r="F29" s="6">
        <v>10</v>
      </c>
      <c r="G29" s="6">
        <v>20</v>
      </c>
      <c r="H29" s="6">
        <v>10</v>
      </c>
      <c r="I29" s="6">
        <v>40</v>
      </c>
      <c r="J29" s="6">
        <v>30</v>
      </c>
      <c r="K29" s="6">
        <v>40</v>
      </c>
      <c r="L29" s="6">
        <v>50</v>
      </c>
      <c r="M29" s="6">
        <v>300</v>
      </c>
      <c r="N29" s="6">
        <v>180</v>
      </c>
      <c r="O29" s="6">
        <v>20</v>
      </c>
      <c r="P29" s="6">
        <v>30</v>
      </c>
      <c r="Q29" s="6">
        <v>10</v>
      </c>
      <c r="R29" s="6">
        <v>10</v>
      </c>
      <c r="S29" s="6">
        <v>10</v>
      </c>
      <c r="T29" s="6">
        <v>20</v>
      </c>
      <c r="U29" s="6">
        <v>20</v>
      </c>
      <c r="V29" s="6">
        <v>210</v>
      </c>
      <c r="W29" s="6">
        <v>0</v>
      </c>
    </row>
    <row r="30" spans="1:23" x14ac:dyDescent="0.25">
      <c r="A30" s="6">
        <v>29</v>
      </c>
      <c r="B30" s="6">
        <v>1435</v>
      </c>
      <c r="C30" s="6">
        <v>5</v>
      </c>
      <c r="D30" s="6">
        <v>510</v>
      </c>
      <c r="E30" s="6">
        <v>10</v>
      </c>
      <c r="F30" s="6">
        <v>10</v>
      </c>
      <c r="G30" s="6">
        <v>10</v>
      </c>
      <c r="H30" s="6">
        <v>5</v>
      </c>
      <c r="I30" s="6">
        <v>40</v>
      </c>
      <c r="J30" s="6">
        <v>30</v>
      </c>
      <c r="K30" s="6">
        <v>40</v>
      </c>
      <c r="L30" s="6">
        <v>50</v>
      </c>
      <c r="M30" s="6">
        <v>300</v>
      </c>
      <c r="N30" s="6">
        <v>180</v>
      </c>
      <c r="O30" s="6">
        <v>20</v>
      </c>
      <c r="P30" s="6">
        <v>30</v>
      </c>
      <c r="Q30" s="6">
        <v>20</v>
      </c>
      <c r="R30" s="6">
        <v>0</v>
      </c>
      <c r="S30" s="6">
        <v>0</v>
      </c>
      <c r="T30" s="6">
        <v>0</v>
      </c>
      <c r="U30" s="6">
        <v>0</v>
      </c>
      <c r="V30" s="6">
        <v>180</v>
      </c>
      <c r="W30" s="6">
        <v>0</v>
      </c>
    </row>
    <row r="31" spans="1:23" x14ac:dyDescent="0.25">
      <c r="A31" s="6">
        <v>30</v>
      </c>
      <c r="B31" s="6">
        <v>1430</v>
      </c>
      <c r="C31" s="6">
        <v>10</v>
      </c>
      <c r="D31" s="6">
        <v>450</v>
      </c>
      <c r="E31" s="6">
        <v>0</v>
      </c>
      <c r="F31" s="6">
        <v>15</v>
      </c>
      <c r="G31" s="6">
        <v>10</v>
      </c>
      <c r="H31" s="6">
        <v>10</v>
      </c>
      <c r="I31" s="6">
        <v>40</v>
      </c>
      <c r="J31" s="6">
        <v>70</v>
      </c>
      <c r="K31" s="6">
        <v>0</v>
      </c>
      <c r="L31" s="6">
        <v>0</v>
      </c>
      <c r="M31" s="6">
        <v>300</v>
      </c>
      <c r="N31" s="6">
        <v>120</v>
      </c>
      <c r="O31" s="6">
        <v>0</v>
      </c>
      <c r="P31" s="6">
        <v>0</v>
      </c>
      <c r="Q31" s="6">
        <v>30</v>
      </c>
      <c r="R31" s="6">
        <v>15</v>
      </c>
      <c r="S31" s="6">
        <v>10</v>
      </c>
      <c r="T31" s="6">
        <v>20</v>
      </c>
      <c r="U31" s="6">
        <v>10</v>
      </c>
      <c r="V31" s="6">
        <v>270</v>
      </c>
      <c r="W31" s="6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8A7D-CE14-4845-A208-EA5E398FFE66}">
  <dimension ref="A1:AE31"/>
  <sheetViews>
    <sheetView workbookViewId="0">
      <selection activeCell="B2" sqref="B2:Y6"/>
    </sheetView>
  </sheetViews>
  <sheetFormatPr defaultRowHeight="15" x14ac:dyDescent="0.25"/>
  <sheetData>
    <row r="1" spans="1:3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5">
      <c r="A2">
        <v>1</v>
      </c>
    </row>
    <row r="3" spans="1:31" x14ac:dyDescent="0.25">
      <c r="A3">
        <v>2</v>
      </c>
    </row>
    <row r="4" spans="1:31" x14ac:dyDescent="0.25">
      <c r="A4">
        <v>3</v>
      </c>
    </row>
    <row r="5" spans="1:31" x14ac:dyDescent="0.25">
      <c r="A5">
        <v>4</v>
      </c>
    </row>
    <row r="6" spans="1:31" x14ac:dyDescent="0.25">
      <c r="A6">
        <v>5</v>
      </c>
    </row>
    <row r="7" spans="1:31" x14ac:dyDescent="0.25">
      <c r="A7">
        <v>6</v>
      </c>
    </row>
    <row r="8" spans="1:31" x14ac:dyDescent="0.25">
      <c r="A8">
        <v>7</v>
      </c>
    </row>
    <row r="9" spans="1:31" x14ac:dyDescent="0.25">
      <c r="A9">
        <v>8</v>
      </c>
    </row>
    <row r="10" spans="1:31" x14ac:dyDescent="0.25">
      <c r="A10">
        <v>9</v>
      </c>
    </row>
    <row r="11" spans="1:31" x14ac:dyDescent="0.25">
      <c r="A11">
        <v>10</v>
      </c>
    </row>
    <row r="12" spans="1:31" x14ac:dyDescent="0.25">
      <c r="A12">
        <v>11</v>
      </c>
    </row>
    <row r="13" spans="1:31" x14ac:dyDescent="0.25">
      <c r="A13">
        <v>12</v>
      </c>
    </row>
    <row r="14" spans="1:31" x14ac:dyDescent="0.25">
      <c r="A14">
        <v>13</v>
      </c>
    </row>
    <row r="15" spans="1:31" x14ac:dyDescent="0.25">
      <c r="A15">
        <v>14</v>
      </c>
    </row>
    <row r="16" spans="1:31" x14ac:dyDescent="0.25">
      <c r="A16">
        <v>15</v>
      </c>
    </row>
    <row r="17" spans="1:31" x14ac:dyDescent="0.25">
      <c r="A17">
        <v>16</v>
      </c>
    </row>
    <row r="18" spans="1:31" x14ac:dyDescent="0.25">
      <c r="A18">
        <v>17</v>
      </c>
    </row>
    <row r="19" spans="1:31" x14ac:dyDescent="0.25">
      <c r="A19">
        <v>18</v>
      </c>
    </row>
    <row r="20" spans="1:31" x14ac:dyDescent="0.25">
      <c r="A20">
        <v>19</v>
      </c>
    </row>
    <row r="21" spans="1:31" x14ac:dyDescent="0.25">
      <c r="A21">
        <v>20</v>
      </c>
    </row>
    <row r="22" spans="1:31" x14ac:dyDescent="0.25">
      <c r="A22">
        <v>21</v>
      </c>
    </row>
    <row r="23" spans="1:31" x14ac:dyDescent="0.25">
      <c r="A23">
        <v>22</v>
      </c>
    </row>
    <row r="24" spans="1:31" x14ac:dyDescent="0.25">
      <c r="A24">
        <v>23</v>
      </c>
    </row>
    <row r="25" spans="1:31" x14ac:dyDescent="0.25">
      <c r="A25">
        <v>24</v>
      </c>
    </row>
    <row r="26" spans="1:31" x14ac:dyDescent="0.25">
      <c r="A26">
        <v>25</v>
      </c>
    </row>
    <row r="27" spans="1:31" x14ac:dyDescent="0.25">
      <c r="A27">
        <v>26</v>
      </c>
    </row>
    <row r="28" spans="1:31" x14ac:dyDescent="0.25">
      <c r="A28">
        <v>27</v>
      </c>
    </row>
    <row r="29" spans="1:31" x14ac:dyDescent="0.25">
      <c r="A29">
        <v>28</v>
      </c>
    </row>
    <row r="30" spans="1:31" x14ac:dyDescent="0.25">
      <c r="A30">
        <v>29</v>
      </c>
    </row>
    <row r="31" spans="1:31" x14ac:dyDescent="0.25">
      <c r="A31" t="s">
        <v>40</v>
      </c>
      <c r="B31">
        <f>SUM(B2:B30)</f>
        <v>0</v>
      </c>
      <c r="C31">
        <f t="shared" ref="C31:AE31" si="0">SUM(C2:C30)</f>
        <v>0</v>
      </c>
      <c r="D31">
        <f t="shared" si="0"/>
        <v>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  <c r="Z31">
        <f t="shared" si="0"/>
        <v>0</v>
      </c>
      <c r="AA31">
        <f t="shared" si="0"/>
        <v>0</v>
      </c>
      <c r="AB31">
        <f t="shared" si="0"/>
        <v>0</v>
      </c>
      <c r="AC31">
        <f t="shared" si="0"/>
        <v>0</v>
      </c>
      <c r="AD31">
        <f t="shared" si="0"/>
        <v>0</v>
      </c>
      <c r="AE3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11E1-0DEA-451C-B91D-76A36901AE50}">
  <dimension ref="A1:AG34"/>
  <sheetViews>
    <sheetView workbookViewId="0">
      <selection activeCell="C34" sqref="A2:C34"/>
    </sheetView>
  </sheetViews>
  <sheetFormatPr defaultRowHeight="15" x14ac:dyDescent="0.25"/>
  <cols>
    <col min="1" max="1" width="12.28515625" bestFit="1" customWidth="1"/>
    <col min="2" max="22" width="12.7109375" bestFit="1" customWidth="1"/>
    <col min="23" max="23" width="12" bestFit="1" customWidth="1"/>
    <col min="24" max="26" width="12.7109375" bestFit="1" customWidth="1"/>
    <col min="27" max="27" width="12" bestFit="1" customWidth="1"/>
    <col min="28" max="28" width="12.7109375" bestFit="1" customWidth="1"/>
    <col min="29" max="29" width="12" bestFit="1" customWidth="1"/>
    <col min="30" max="30" width="12.7109375" bestFit="1" customWidth="1"/>
    <col min="31" max="31" width="12" bestFit="1" customWidth="1"/>
    <col min="32" max="32" width="12.7109375" bestFit="1" customWidth="1"/>
    <col min="33" max="33" width="12.42578125" bestFit="1" customWidth="1"/>
  </cols>
  <sheetData>
    <row r="1" spans="1:33" ht="15.75" thickBot="1" x14ac:dyDescent="0.3"/>
    <row r="2" spans="1:33" x14ac:dyDescent="0.25">
      <c r="A2" s="14"/>
      <c r="B2" s="14" t="s">
        <v>96</v>
      </c>
      <c r="C2" s="14" t="s">
        <v>72</v>
      </c>
      <c r="D2" s="14" t="s">
        <v>1</v>
      </c>
      <c r="E2" s="14" t="s">
        <v>99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100</v>
      </c>
      <c r="K2" s="14" t="s">
        <v>101</v>
      </c>
      <c r="L2" s="14" t="s">
        <v>102</v>
      </c>
      <c r="M2" s="14" t="s">
        <v>103</v>
      </c>
      <c r="N2" s="14" t="s">
        <v>104</v>
      </c>
      <c r="O2" s="14" t="s">
        <v>105</v>
      </c>
      <c r="P2" s="14" t="s">
        <v>8</v>
      </c>
      <c r="Q2" s="14" t="s">
        <v>9</v>
      </c>
      <c r="R2" s="14" t="s">
        <v>45</v>
      </c>
      <c r="S2" s="14" t="s">
        <v>46</v>
      </c>
      <c r="T2" s="14" t="s">
        <v>43</v>
      </c>
      <c r="U2" s="14" t="s">
        <v>44</v>
      </c>
      <c r="V2" s="14">
        <v>59</v>
      </c>
      <c r="W2" s="14" t="s">
        <v>47</v>
      </c>
      <c r="X2" s="14" t="s">
        <v>106</v>
      </c>
      <c r="Y2" s="14" t="s">
        <v>48</v>
      </c>
      <c r="Z2" s="14" t="s">
        <v>49</v>
      </c>
      <c r="AA2" s="14" t="s">
        <v>50</v>
      </c>
      <c r="AB2" s="14" t="s">
        <v>51</v>
      </c>
      <c r="AC2" s="14" t="s">
        <v>52</v>
      </c>
      <c r="AD2" s="14" t="s">
        <v>53</v>
      </c>
      <c r="AE2" s="14" t="s">
        <v>54</v>
      </c>
      <c r="AF2" s="14" t="s">
        <v>55</v>
      </c>
      <c r="AG2" s="14" t="s">
        <v>56</v>
      </c>
    </row>
    <row r="3" spans="1:33" x14ac:dyDescent="0.25">
      <c r="A3" t="s">
        <v>96</v>
      </c>
      <c r="B3">
        <v>1</v>
      </c>
    </row>
    <row r="4" spans="1:33" x14ac:dyDescent="0.25">
      <c r="A4" t="s">
        <v>72</v>
      </c>
      <c r="B4">
        <v>0.83214399746320611</v>
      </c>
      <c r="C4">
        <v>1</v>
      </c>
    </row>
    <row r="5" spans="1:33" x14ac:dyDescent="0.25">
      <c r="A5" t="s">
        <v>1</v>
      </c>
      <c r="B5">
        <v>-0.11779030380392652</v>
      </c>
      <c r="C5">
        <v>-0.24723145970778435</v>
      </c>
      <c r="D5">
        <v>1</v>
      </c>
    </row>
    <row r="6" spans="1:33" x14ac:dyDescent="0.25">
      <c r="A6" t="s">
        <v>99</v>
      </c>
      <c r="B6">
        <v>-0.26726124191242434</v>
      </c>
      <c r="C6">
        <v>-2.3576181578220317E-2</v>
      </c>
      <c r="D6">
        <v>-0.35630522441317775</v>
      </c>
      <c r="E6">
        <v>1</v>
      </c>
    </row>
    <row r="7" spans="1:33" x14ac:dyDescent="0.25">
      <c r="A7" t="s">
        <v>3</v>
      </c>
      <c r="B7">
        <v>0.14262447634628239</v>
      </c>
      <c r="C7">
        <v>0.21157446654548112</v>
      </c>
      <c r="D7">
        <v>-0.24649859603190105</v>
      </c>
      <c r="E7">
        <v>-0.12197758296133317</v>
      </c>
      <c r="F7">
        <v>1</v>
      </c>
    </row>
    <row r="8" spans="1:33" x14ac:dyDescent="0.25">
      <c r="A8" t="s">
        <v>4</v>
      </c>
      <c r="B8">
        <v>-0.29311918124761904</v>
      </c>
      <c r="C8">
        <v>-0.30962897837307995</v>
      </c>
      <c r="D8">
        <v>-0.20559019366813169</v>
      </c>
      <c r="E8">
        <v>-5.2226264272394442E-2</v>
      </c>
      <c r="F8">
        <v>-6.8283083896404764E-2</v>
      </c>
      <c r="G8">
        <v>1</v>
      </c>
    </row>
    <row r="9" spans="1:33" x14ac:dyDescent="0.25">
      <c r="A9" t="s">
        <v>5</v>
      </c>
      <c r="B9">
        <v>0.11973686801784994</v>
      </c>
      <c r="C9">
        <v>7.7822647733520711E-2</v>
      </c>
      <c r="D9">
        <v>0.36734097729919923</v>
      </c>
      <c r="E9">
        <v>-0.18600595228571123</v>
      </c>
      <c r="F9">
        <v>-0.25359951029078814</v>
      </c>
      <c r="G9">
        <v>-0.47600540499528537</v>
      </c>
      <c r="H9">
        <v>1</v>
      </c>
    </row>
    <row r="10" spans="1:33" x14ac:dyDescent="0.25">
      <c r="A10" t="s">
        <v>6</v>
      </c>
      <c r="B10">
        <v>7.8086880944303064E-2</v>
      </c>
      <c r="C10">
        <v>-4.4708618917842412E-2</v>
      </c>
      <c r="D10">
        <v>2.5085120262356066E-3</v>
      </c>
      <c r="E10">
        <v>-9.913058469664969E-2</v>
      </c>
      <c r="F10">
        <v>-2.2274201008391312E-3</v>
      </c>
      <c r="G10">
        <v>-7.2481081593818997E-2</v>
      </c>
      <c r="H10">
        <v>0.21738467646312068</v>
      </c>
      <c r="I10">
        <v>1</v>
      </c>
    </row>
    <row r="11" spans="1:33" x14ac:dyDescent="0.25">
      <c r="A11" t="s">
        <v>100</v>
      </c>
      <c r="B11">
        <v>5.443316218272765E-18</v>
      </c>
      <c r="C11">
        <v>4.5913849272021676E-2</v>
      </c>
      <c r="D11">
        <v>-0.32760821324086031</v>
      </c>
      <c r="E11">
        <v>0.17034628596731172</v>
      </c>
      <c r="F11">
        <v>0.1230722287394171</v>
      </c>
      <c r="G11">
        <v>-9.1018551521823851E-2</v>
      </c>
      <c r="H11">
        <v>-7.9252869788589003E-2</v>
      </c>
      <c r="I11">
        <v>-7.6570486478959952E-3</v>
      </c>
      <c r="J11">
        <v>1</v>
      </c>
    </row>
    <row r="12" spans="1:33" x14ac:dyDescent="0.25">
      <c r="A12" t="s">
        <v>101</v>
      </c>
      <c r="B12">
        <v>-0.19611613513818402</v>
      </c>
      <c r="C12">
        <v>-0.16149984353793223</v>
      </c>
      <c r="D12">
        <v>-7.5601895363275426E-2</v>
      </c>
      <c r="E12">
        <v>-2.6207120918047947E-2</v>
      </c>
      <c r="F12">
        <v>0.12307222873941709</v>
      </c>
      <c r="G12">
        <v>-9.1018551521823921E-2</v>
      </c>
      <c r="H12">
        <v>-7.9252869788589003E-2</v>
      </c>
      <c r="I12">
        <v>-0.23736850808477944</v>
      </c>
      <c r="J12">
        <v>-0.15384615384615385</v>
      </c>
      <c r="K12">
        <v>1</v>
      </c>
    </row>
    <row r="13" spans="1:33" x14ac:dyDescent="0.25">
      <c r="A13" t="s">
        <v>102</v>
      </c>
      <c r="B13">
        <v>-0.19611613513818402</v>
      </c>
      <c r="C13">
        <v>-4.8365102005230136E-2</v>
      </c>
      <c r="D13">
        <v>5.0401263575516997E-2</v>
      </c>
      <c r="E13">
        <v>0.36689969285267138</v>
      </c>
      <c r="F13">
        <v>3.9159345507996331E-2</v>
      </c>
      <c r="G13">
        <v>-0.16287530272326381</v>
      </c>
      <c r="H13">
        <v>-3.5223497683817342E-2</v>
      </c>
      <c r="I13">
        <v>-0.12251277836633777</v>
      </c>
      <c r="J13">
        <v>-0.15384615384615385</v>
      </c>
      <c r="K13">
        <v>-0.15384615384615385</v>
      </c>
      <c r="L13">
        <v>1</v>
      </c>
    </row>
    <row r="14" spans="1:33" x14ac:dyDescent="0.25">
      <c r="A14" t="s">
        <v>103</v>
      </c>
      <c r="B14">
        <v>-0.26832815729997483</v>
      </c>
      <c r="C14">
        <v>-0.26766141294259921</v>
      </c>
      <c r="D14">
        <v>0.33043112220580534</v>
      </c>
      <c r="E14">
        <v>5.9761430466719646E-2</v>
      </c>
      <c r="F14">
        <v>6.378360487311964E-2</v>
      </c>
      <c r="G14">
        <v>4.3695627651917174E-2</v>
      </c>
      <c r="H14">
        <v>-0.24096579867074974</v>
      </c>
      <c r="I14">
        <v>-0.13968605915391569</v>
      </c>
      <c r="J14">
        <v>-0.17541160386140583</v>
      </c>
      <c r="K14">
        <v>-0.17541160386140586</v>
      </c>
      <c r="L14">
        <v>-0.17541160386140586</v>
      </c>
      <c r="M14">
        <v>1</v>
      </c>
    </row>
    <row r="15" spans="1:33" x14ac:dyDescent="0.25">
      <c r="A15" t="s">
        <v>104</v>
      </c>
      <c r="B15">
        <v>0.26832815729997483</v>
      </c>
      <c r="C15">
        <v>0.12705855024022183</v>
      </c>
      <c r="D15">
        <v>-1.4366570530687189E-2</v>
      </c>
      <c r="E15">
        <v>-0.11952286093343946</v>
      </c>
      <c r="F15">
        <v>-0.24237769851785479</v>
      </c>
      <c r="G15">
        <v>4.3695627651917188E-2</v>
      </c>
      <c r="H15">
        <v>-8.03219328902499E-2</v>
      </c>
      <c r="I15">
        <v>0.59366575140414146</v>
      </c>
      <c r="J15">
        <v>-0.17541160386140586</v>
      </c>
      <c r="K15">
        <v>-0.17541160386140586</v>
      </c>
      <c r="L15">
        <v>-0.17541160386140592</v>
      </c>
      <c r="M15">
        <v>-0.2</v>
      </c>
      <c r="N15">
        <v>1</v>
      </c>
    </row>
    <row r="16" spans="1:33" x14ac:dyDescent="0.25">
      <c r="A16" t="s">
        <v>105</v>
      </c>
      <c r="B16">
        <v>0.19611613513818402</v>
      </c>
      <c r="C16">
        <v>0.1378358267673421</v>
      </c>
      <c r="D16">
        <v>-0.29610742350616215</v>
      </c>
      <c r="E16">
        <v>-2.6207120918047926E-2</v>
      </c>
      <c r="F16">
        <v>-0.12866642095484512</v>
      </c>
      <c r="G16">
        <v>0.34012195568681547</v>
      </c>
      <c r="H16">
        <v>0.14089399073526943</v>
      </c>
      <c r="I16">
        <v>-0.12251277836633777</v>
      </c>
      <c r="J16">
        <v>-0.15384615384615383</v>
      </c>
      <c r="K16">
        <v>-0.15384615384615383</v>
      </c>
      <c r="L16">
        <v>-0.15384615384615383</v>
      </c>
      <c r="M16">
        <v>-0.17541160386140583</v>
      </c>
      <c r="N16">
        <v>-0.17541160386140592</v>
      </c>
      <c r="O16">
        <v>1</v>
      </c>
    </row>
    <row r="17" spans="1:31" x14ac:dyDescent="0.25">
      <c r="A17" t="s">
        <v>8</v>
      </c>
      <c r="B17">
        <v>-5.0266309285462718E-2</v>
      </c>
      <c r="C17">
        <v>-1.4391887445544035E-2</v>
      </c>
      <c r="D17">
        <v>-0.16139366146863249</v>
      </c>
      <c r="E17">
        <v>0.17252387600109353</v>
      </c>
      <c r="F17">
        <v>-4.3845354832266786E-2</v>
      </c>
      <c r="G17">
        <v>-0.13557882784014966</v>
      </c>
      <c r="H17">
        <v>-0.18507596105022972</v>
      </c>
      <c r="I17">
        <v>0.36648405966339093</v>
      </c>
      <c r="J17">
        <v>0.15279953172324626</v>
      </c>
      <c r="K17">
        <v>0.11388623841511894</v>
      </c>
      <c r="L17">
        <v>-6.1223581471453507E-2</v>
      </c>
      <c r="M17">
        <v>0.10056742300976317</v>
      </c>
      <c r="N17">
        <v>0.53359891502827284</v>
      </c>
      <c r="O17">
        <v>-0.37252992793647122</v>
      </c>
      <c r="P17">
        <v>1</v>
      </c>
    </row>
    <row r="18" spans="1:31" x14ac:dyDescent="0.25">
      <c r="A18" t="s">
        <v>9</v>
      </c>
      <c r="B18">
        <v>-0.60068572997709679</v>
      </c>
      <c r="C18">
        <v>-0.54549815645527744</v>
      </c>
      <c r="D18">
        <v>-0.15833954353743465</v>
      </c>
      <c r="E18">
        <v>0.31668167183227425</v>
      </c>
      <c r="F18">
        <v>-0.11055271698745346</v>
      </c>
      <c r="G18">
        <v>5.0650995842716623E-2</v>
      </c>
      <c r="H18">
        <v>-0.27636638281805226</v>
      </c>
      <c r="I18">
        <v>-0.24480907131662644</v>
      </c>
      <c r="J18">
        <v>0.3340474233660789</v>
      </c>
      <c r="K18">
        <v>0.1161904081273319</v>
      </c>
      <c r="L18">
        <v>0.1161904081273319</v>
      </c>
      <c r="M18">
        <v>0.1214376606474377</v>
      </c>
      <c r="N18">
        <v>-5.5198936657926176E-2</v>
      </c>
      <c r="O18">
        <v>-0.22269828224405269</v>
      </c>
      <c r="P18">
        <v>0.29310414210352659</v>
      </c>
      <c r="Q18">
        <v>1</v>
      </c>
    </row>
    <row r="19" spans="1:31" x14ac:dyDescent="0.25">
      <c r="A19" t="s">
        <v>45</v>
      </c>
      <c r="B19">
        <v>-0.41579003827918171</v>
      </c>
      <c r="C19">
        <v>-0.59637590861479761</v>
      </c>
      <c r="D19">
        <v>0.10345205238707307</v>
      </c>
      <c r="E19">
        <v>-4.9025542061165564E-2</v>
      </c>
      <c r="F19">
        <v>0.1709288227940518</v>
      </c>
      <c r="G19">
        <v>-4.7794523761298058E-2</v>
      </c>
      <c r="H19">
        <v>-0.30017665799991428</v>
      </c>
      <c r="I19">
        <v>0.20053608575164894</v>
      </c>
      <c r="J19">
        <v>0.14389965059341892</v>
      </c>
      <c r="K19">
        <v>0.14389965059341892</v>
      </c>
      <c r="L19">
        <v>0.14389965059341892</v>
      </c>
      <c r="M19">
        <v>0.36095585963133137</v>
      </c>
      <c r="N19">
        <v>3.2814169057393858E-2</v>
      </c>
      <c r="O19">
        <v>-0.43169895178025658</v>
      </c>
      <c r="P19">
        <v>0.41703401429196513</v>
      </c>
      <c r="Q19">
        <v>0.33911696646549228</v>
      </c>
      <c r="R19">
        <v>1</v>
      </c>
    </row>
    <row r="20" spans="1:31" x14ac:dyDescent="0.25">
      <c r="A20" t="s">
        <v>46</v>
      </c>
      <c r="B20">
        <v>-0.71379303002758754</v>
      </c>
      <c r="C20">
        <v>-0.72991659398630648</v>
      </c>
      <c r="D20">
        <v>6.7442164058883532E-3</v>
      </c>
      <c r="E20">
        <v>0.23378579861961457</v>
      </c>
      <c r="F20">
        <v>4.5911768900551979E-2</v>
      </c>
      <c r="G20">
        <v>-2.3931127447607906E-2</v>
      </c>
      <c r="H20">
        <v>-0.1005498139158523</v>
      </c>
      <c r="I20">
        <v>-8.7431955066098105E-2</v>
      </c>
      <c r="J20">
        <v>0.26075885062883336</v>
      </c>
      <c r="K20">
        <v>0.26075885062883331</v>
      </c>
      <c r="L20">
        <v>0.26075885062883331</v>
      </c>
      <c r="M20">
        <v>0.26914454388749459</v>
      </c>
      <c r="N20">
        <v>-0.33173629827993506</v>
      </c>
      <c r="O20">
        <v>-0.35682790086050875</v>
      </c>
      <c r="P20">
        <v>0.24123479257361258</v>
      </c>
      <c r="Q20">
        <v>0.62017219234001641</v>
      </c>
      <c r="R20">
        <v>0.70003635982088108</v>
      </c>
      <c r="S20">
        <v>1</v>
      </c>
    </row>
    <row r="21" spans="1:31" x14ac:dyDescent="0.25">
      <c r="A21" t="s">
        <v>43</v>
      </c>
      <c r="B21">
        <v>-0.58788168308104616</v>
      </c>
      <c r="C21">
        <v>-0.73301258249021073</v>
      </c>
      <c r="D21">
        <v>0.16472764063383755</v>
      </c>
      <c r="E21">
        <v>8.208613288113982E-2</v>
      </c>
      <c r="F21">
        <v>-6.6187256110454062E-2</v>
      </c>
      <c r="G21">
        <v>-6.7989966405992636E-3</v>
      </c>
      <c r="H21">
        <v>-0.24090998771588185</v>
      </c>
      <c r="I21">
        <v>0.26569180016510263</v>
      </c>
      <c r="J21">
        <v>0.1148224995896738</v>
      </c>
      <c r="K21">
        <v>0.1148224995896738</v>
      </c>
      <c r="L21">
        <v>0.1148224995896738</v>
      </c>
      <c r="M21">
        <v>0.37236454033908883</v>
      </c>
      <c r="N21">
        <v>0.20496146168520463</v>
      </c>
      <c r="O21">
        <v>-0.52046592027122607</v>
      </c>
      <c r="P21">
        <v>0.50990252587109286</v>
      </c>
      <c r="Q21">
        <v>0.56396495700468807</v>
      </c>
      <c r="R21">
        <v>0.89058977154695107</v>
      </c>
      <c r="S21">
        <v>0.74538580979147984</v>
      </c>
      <c r="T21">
        <v>1</v>
      </c>
    </row>
    <row r="22" spans="1:31" x14ac:dyDescent="0.25">
      <c r="A22" t="s">
        <v>44</v>
      </c>
      <c r="B22">
        <v>-0.56366454360525264</v>
      </c>
      <c r="C22">
        <v>-0.68679259611633103</v>
      </c>
      <c r="D22">
        <v>5.9046241157399079E-2</v>
      </c>
      <c r="E22">
        <v>4.9123593243241198E-2</v>
      </c>
      <c r="F22">
        <v>-1.0485960047825899E-2</v>
      </c>
      <c r="G22">
        <v>-8.5069929597228975E-18</v>
      </c>
      <c r="H22">
        <v>-0.26409688851131902</v>
      </c>
      <c r="I22">
        <v>0.17223184999184976</v>
      </c>
      <c r="J22">
        <v>0.21628117527317711</v>
      </c>
      <c r="K22">
        <v>0.14418745018211809</v>
      </c>
      <c r="L22">
        <v>0.14418745018211809</v>
      </c>
      <c r="M22">
        <v>0.29591817714964319</v>
      </c>
      <c r="N22">
        <v>3.2879797461071461E-2</v>
      </c>
      <c r="O22">
        <v>-0.43256235054635422</v>
      </c>
      <c r="P22">
        <v>0.40554924129199804</v>
      </c>
      <c r="Q22">
        <v>0.49305594458799618</v>
      </c>
      <c r="R22">
        <v>0.89011166677988363</v>
      </c>
      <c r="S22">
        <v>0.75631654613004162</v>
      </c>
      <c r="T22">
        <v>0.90766033987083639</v>
      </c>
      <c r="U22">
        <v>1</v>
      </c>
    </row>
    <row r="23" spans="1:31" x14ac:dyDescent="0.25">
      <c r="A23">
        <v>59</v>
      </c>
      <c r="B23">
        <v>-0.16666666666666666</v>
      </c>
      <c r="C23">
        <v>-0.27497768142631657</v>
      </c>
      <c r="D23">
        <v>0.22487239817113236</v>
      </c>
      <c r="E23">
        <v>0.13363062095621217</v>
      </c>
      <c r="F23">
        <v>-0.12836202871165414</v>
      </c>
      <c r="G23">
        <v>9.7706393749206338E-2</v>
      </c>
      <c r="H23">
        <v>-0.2319901817845843</v>
      </c>
      <c r="I23">
        <v>-5.8565160708227329E-2</v>
      </c>
      <c r="J23">
        <v>-0.19611613513818413</v>
      </c>
      <c r="K23">
        <v>4.9029033784545949E-2</v>
      </c>
      <c r="L23">
        <v>-0.1961161351381841</v>
      </c>
      <c r="M23">
        <v>0.44721359549995798</v>
      </c>
      <c r="N23">
        <v>0.22360679774997899</v>
      </c>
      <c r="O23">
        <v>-0.19611613513818416</v>
      </c>
      <c r="P23">
        <v>0.12037458276255551</v>
      </c>
      <c r="Q23">
        <v>0.35382858067144046</v>
      </c>
      <c r="R23">
        <v>0.22420051083681364</v>
      </c>
      <c r="S23">
        <v>6.9979708826234055E-2</v>
      </c>
      <c r="T23">
        <v>0.38032345619732988</v>
      </c>
      <c r="U23">
        <v>6.1267885174483977E-2</v>
      </c>
      <c r="V23">
        <v>1</v>
      </c>
    </row>
    <row r="24" spans="1:31" x14ac:dyDescent="0.25">
      <c r="A24" t="s">
        <v>47</v>
      </c>
      <c r="B24">
        <v>0.21821789023599236</v>
      </c>
      <c r="C24">
        <v>0.26327390309256976</v>
      </c>
      <c r="D24">
        <v>-0.11449942070282937</v>
      </c>
      <c r="E24">
        <v>-0.11664236870396083</v>
      </c>
      <c r="F24">
        <v>8.0920352043177254E-2</v>
      </c>
      <c r="G24">
        <v>0.1812309064054114</v>
      </c>
      <c r="H24">
        <v>0.23515854050088611</v>
      </c>
      <c r="I24">
        <v>5.1119863244324812E-2</v>
      </c>
      <c r="J24">
        <v>-4.2796049251091303E-2</v>
      </c>
      <c r="K24">
        <v>-4.2796049251091255E-2</v>
      </c>
      <c r="L24">
        <v>-0.25677629550654762</v>
      </c>
      <c r="M24">
        <v>-0.29277002188455997</v>
      </c>
      <c r="N24">
        <v>9.7590007294853412E-2</v>
      </c>
      <c r="O24">
        <v>0.17118419700436535</v>
      </c>
      <c r="P24">
        <v>-5.8886253270884301E-2</v>
      </c>
      <c r="Q24">
        <v>-0.15621907430233989</v>
      </c>
      <c r="R24">
        <v>-0.50703637463355467</v>
      </c>
      <c r="S24">
        <v>-0.38177061048474653</v>
      </c>
      <c r="T24">
        <v>-0.47596835606779686</v>
      </c>
      <c r="U24">
        <v>-0.61500843753185885</v>
      </c>
      <c r="V24">
        <v>3.6369648372665389E-2</v>
      </c>
      <c r="W24">
        <v>1</v>
      </c>
    </row>
    <row r="25" spans="1:31" x14ac:dyDescent="0.25">
      <c r="A25" t="s">
        <v>106</v>
      </c>
      <c r="B25">
        <v>0.44721359549995804</v>
      </c>
      <c r="C25">
        <v>0.66023148525841191</v>
      </c>
      <c r="D25">
        <v>-0.15803227583755908</v>
      </c>
      <c r="E25">
        <v>0.23904572186687872</v>
      </c>
      <c r="F25">
        <v>0.14032393072086327</v>
      </c>
      <c r="G25">
        <v>-0.21847813825958592</v>
      </c>
      <c r="H25">
        <v>-8.032193289024997E-2</v>
      </c>
      <c r="I25">
        <v>-3.4921514788479074E-2</v>
      </c>
      <c r="J25">
        <v>8.7705801930702848E-2</v>
      </c>
      <c r="K25">
        <v>8.7705801930702959E-2</v>
      </c>
      <c r="L25">
        <v>8.7705801930702931E-2</v>
      </c>
      <c r="M25">
        <v>-0.19999999999999998</v>
      </c>
      <c r="N25">
        <v>0.28000000000000003</v>
      </c>
      <c r="O25">
        <v>-0.1754116038614057</v>
      </c>
      <c r="P25">
        <v>0.28513822288650509</v>
      </c>
      <c r="Q25">
        <v>-0.16559680997377874</v>
      </c>
      <c r="R25">
        <v>-0.40470808504118977</v>
      </c>
      <c r="S25">
        <v>-0.331736298279935</v>
      </c>
      <c r="T25">
        <v>-0.36163357375871186</v>
      </c>
      <c r="U25">
        <v>-0.49319696191607199</v>
      </c>
      <c r="V25">
        <v>-6.2063353831181831E-18</v>
      </c>
      <c r="W25">
        <v>0.29277002188456025</v>
      </c>
      <c r="X25">
        <v>1</v>
      </c>
    </row>
    <row r="26" spans="1:31" x14ac:dyDescent="0.25">
      <c r="A26" t="s">
        <v>48</v>
      </c>
      <c r="B26">
        <v>-0.18182439134950371</v>
      </c>
      <c r="C26">
        <v>-6.0192656614317532E-2</v>
      </c>
      <c r="D26">
        <v>-0.10354572663779267</v>
      </c>
      <c r="E26">
        <v>0.2981942139397849</v>
      </c>
      <c r="F26">
        <v>0.28290118476223075</v>
      </c>
      <c r="G26">
        <v>-6.8853162974863829E-17</v>
      </c>
      <c r="H26">
        <v>-0.10761842238644341</v>
      </c>
      <c r="I26">
        <v>-0.35817933082017628</v>
      </c>
      <c r="J26">
        <v>-2.4312747889989095E-2</v>
      </c>
      <c r="K26">
        <v>0.14587648733993452</v>
      </c>
      <c r="L26">
        <v>0.24312747889989089</v>
      </c>
      <c r="M26">
        <v>-6.6529914385911645E-2</v>
      </c>
      <c r="N26">
        <v>-0.35482621005819498</v>
      </c>
      <c r="O26">
        <v>7.2938243669967262E-2</v>
      </c>
      <c r="P26">
        <v>-0.26238204089612921</v>
      </c>
      <c r="Q26">
        <v>0.15709627822971081</v>
      </c>
      <c r="R26">
        <v>-0.15969146739317183</v>
      </c>
      <c r="S26">
        <v>8.6754667937355756E-2</v>
      </c>
      <c r="T26">
        <v>-0.21893862161364261</v>
      </c>
      <c r="U26">
        <v>-0.29774170943180173</v>
      </c>
      <c r="V26">
        <v>8.2647450613410778E-2</v>
      </c>
      <c r="W26">
        <v>0.32463274151235388</v>
      </c>
      <c r="X26">
        <v>0.24394301941500918</v>
      </c>
      <c r="Y26">
        <v>1</v>
      </c>
    </row>
    <row r="27" spans="1:31" x14ac:dyDescent="0.25">
      <c r="A27" t="s">
        <v>49</v>
      </c>
      <c r="B27">
        <v>-0.34591526795920635</v>
      </c>
      <c r="C27">
        <v>-0.26293449209072556</v>
      </c>
      <c r="D27">
        <v>-0.11923304231810297</v>
      </c>
      <c r="E27">
        <v>0.35480712604856796</v>
      </c>
      <c r="F27">
        <v>0.11387278458310097</v>
      </c>
      <c r="G27">
        <v>0.17036086147170926</v>
      </c>
      <c r="H27">
        <v>-0.11502115697723767</v>
      </c>
      <c r="I27">
        <v>-0.27960495093237264</v>
      </c>
      <c r="J27">
        <v>-7.3340070743187985E-3</v>
      </c>
      <c r="K27">
        <v>0.10267609904046313</v>
      </c>
      <c r="L27">
        <v>0.1576811520978541</v>
      </c>
      <c r="M27">
        <v>7.9439519019594507E-2</v>
      </c>
      <c r="N27">
        <v>-0.4222837589988967</v>
      </c>
      <c r="O27">
        <v>0.18518367862654961</v>
      </c>
      <c r="P27">
        <v>-0.26299483489673398</v>
      </c>
      <c r="Q27">
        <v>0.1820919387387098</v>
      </c>
      <c r="R27">
        <v>-3.7729157732127809E-2</v>
      </c>
      <c r="S27">
        <v>0.21655495839839342</v>
      </c>
      <c r="T27">
        <v>-9.4466340811986696E-2</v>
      </c>
      <c r="U27">
        <v>-0.14778168120799412</v>
      </c>
      <c r="V27">
        <v>0.10751420490623961</v>
      </c>
      <c r="W27">
        <v>0.24277575937736884</v>
      </c>
      <c r="X27">
        <v>2.926719121774541E-2</v>
      </c>
      <c r="Y27">
        <v>0.87157862022415977</v>
      </c>
      <c r="Z27">
        <v>1</v>
      </c>
    </row>
    <row r="28" spans="1:31" x14ac:dyDescent="0.25">
      <c r="A28" t="s">
        <v>50</v>
      </c>
      <c r="B28">
        <v>-2.7618408833305373E-2</v>
      </c>
      <c r="C28">
        <v>-2.7855153429804359E-2</v>
      </c>
      <c r="D28">
        <v>0.18010791701246889</v>
      </c>
      <c r="E28">
        <v>3.3215986099954194E-2</v>
      </c>
      <c r="F28">
        <v>-0.30961020225310265</v>
      </c>
      <c r="G28">
        <v>1.4167099423015849E-2</v>
      </c>
      <c r="H28">
        <v>0.57788807489055449</v>
      </c>
      <c r="I28">
        <v>-6.4699062073122222E-3</v>
      </c>
      <c r="J28">
        <v>-0.12999397437729918</v>
      </c>
      <c r="K28">
        <v>-0.25186332535601719</v>
      </c>
      <c r="L28">
        <v>-0.29248644234892318</v>
      </c>
      <c r="M28">
        <v>3.705398374899091E-2</v>
      </c>
      <c r="N28">
        <v>-0.11116195124697266</v>
      </c>
      <c r="O28">
        <v>0.43872966352338483</v>
      </c>
      <c r="P28">
        <v>-0.46328214123134603</v>
      </c>
      <c r="Q28">
        <v>-0.1336289127897792</v>
      </c>
      <c r="R28">
        <v>-0.56404049924226229</v>
      </c>
      <c r="S28">
        <v>-0.24932193888341961</v>
      </c>
      <c r="T28">
        <v>-0.39504049838193939</v>
      </c>
      <c r="U28">
        <v>-0.48733099231706145</v>
      </c>
      <c r="V28">
        <v>7.595062429158983E-2</v>
      </c>
      <c r="W28">
        <v>0.38571717806585581</v>
      </c>
      <c r="X28">
        <v>-7.4107967497981764E-2</v>
      </c>
      <c r="Y28">
        <v>0.10956437184343652</v>
      </c>
      <c r="Z28">
        <v>0.16421914134665713</v>
      </c>
      <c r="AA28">
        <v>1</v>
      </c>
    </row>
    <row r="29" spans="1:31" x14ac:dyDescent="0.25">
      <c r="A29" t="s">
        <v>51</v>
      </c>
      <c r="B29">
        <v>0.244686229315071</v>
      </c>
      <c r="C29">
        <v>7.7923244981891779E-2</v>
      </c>
      <c r="D29">
        <v>0.12362350648177894</v>
      </c>
      <c r="E29">
        <v>-0.12187277120682634</v>
      </c>
      <c r="F29">
        <v>-2.728408270879927E-2</v>
      </c>
      <c r="G29">
        <v>0.13909765275035305</v>
      </c>
      <c r="H29">
        <v>0.12584806724678815</v>
      </c>
      <c r="I29">
        <v>0.44640396413725003</v>
      </c>
      <c r="J29">
        <v>-0.4536944938127222</v>
      </c>
      <c r="K29">
        <v>-0.32282108213597549</v>
      </c>
      <c r="L29">
        <v>-6.1074258782481843E-2</v>
      </c>
      <c r="M29">
        <v>-0.1293228280870147</v>
      </c>
      <c r="N29">
        <v>0.40786430396673862</v>
      </c>
      <c r="O29">
        <v>0.33154597624775844</v>
      </c>
      <c r="P29">
        <v>-0.30854612683072646</v>
      </c>
      <c r="Q29">
        <v>-0.47827833393193336</v>
      </c>
      <c r="R29">
        <v>-0.2094607872273864</v>
      </c>
      <c r="S29">
        <v>-0.52458863221671648</v>
      </c>
      <c r="T29">
        <v>-0.22583108083528994</v>
      </c>
      <c r="U29">
        <v>-0.2861996034822889</v>
      </c>
      <c r="V29">
        <v>8.8976810660025857E-2</v>
      </c>
      <c r="W29">
        <v>0.14076840629064691</v>
      </c>
      <c r="X29">
        <v>-0.12932282808701462</v>
      </c>
      <c r="Y29">
        <v>-0.10479031854787686</v>
      </c>
      <c r="Z29">
        <v>-0.1370472309578819</v>
      </c>
      <c r="AA29">
        <v>0.38151102917466356</v>
      </c>
      <c r="AB29">
        <v>1</v>
      </c>
    </row>
    <row r="30" spans="1:31" x14ac:dyDescent="0.25">
      <c r="A30" t="s">
        <v>52</v>
      </c>
      <c r="B30">
        <v>-6.097107608496926E-2</v>
      </c>
      <c r="C30">
        <v>-8.1776680995097172E-3</v>
      </c>
      <c r="D30">
        <v>-0.25658618355393031</v>
      </c>
      <c r="E30">
        <v>0.30146130203130733</v>
      </c>
      <c r="F30">
        <v>0.2800101631241963</v>
      </c>
      <c r="G30">
        <v>0.35445720605261383</v>
      </c>
      <c r="H30">
        <v>-8.7605828281106982E-2</v>
      </c>
      <c r="I30">
        <v>0.26661830492041011</v>
      </c>
      <c r="J30">
        <v>-2.3914823594000663E-2</v>
      </c>
      <c r="K30">
        <v>-2.3914823594000663E-2</v>
      </c>
      <c r="L30">
        <v>-2.3914823594000663E-2</v>
      </c>
      <c r="M30">
        <v>-2.726709415746063E-2</v>
      </c>
      <c r="N30">
        <v>-2.7267094157460616E-2</v>
      </c>
      <c r="O30">
        <v>0.15544635336100429</v>
      </c>
      <c r="P30">
        <v>-9.1782424250849245E-2</v>
      </c>
      <c r="Q30">
        <v>-9.482222000433288E-2</v>
      </c>
      <c r="R30">
        <v>-0.15658073154268756</v>
      </c>
      <c r="S30">
        <v>-5.5467595966228127E-2</v>
      </c>
      <c r="T30">
        <v>-8.0904529354841326E-2</v>
      </c>
      <c r="U30">
        <v>-6.7240239993695217E-2</v>
      </c>
      <c r="V30">
        <v>-3.0485538042484626E-2</v>
      </c>
      <c r="W30">
        <v>9.3134857120761166E-2</v>
      </c>
      <c r="X30">
        <v>-2.7267094157460616E-2</v>
      </c>
      <c r="Y30">
        <v>-6.0469247994948037E-2</v>
      </c>
      <c r="Z30">
        <v>-7.809305888302652E-2</v>
      </c>
      <c r="AA30">
        <v>0.15660494188787621</v>
      </c>
      <c r="AB30">
        <v>0.31600694274105728</v>
      </c>
      <c r="AC30">
        <v>1</v>
      </c>
    </row>
    <row r="31" spans="1:31" x14ac:dyDescent="0.25">
      <c r="A31" t="s">
        <v>53</v>
      </c>
      <c r="B31">
        <v>0.22359667254121571</v>
      </c>
      <c r="C31">
        <v>0.18264976459031795</v>
      </c>
      <c r="D31">
        <v>-0.44518565254740516</v>
      </c>
      <c r="E31">
        <v>-6.3206343105707802E-2</v>
      </c>
      <c r="F31">
        <v>-9.1115309525605898E-2</v>
      </c>
      <c r="G31">
        <v>0.48675205199096366</v>
      </c>
      <c r="H31">
        <v>2.1513829234257265E-2</v>
      </c>
      <c r="I31">
        <v>-0.14150247776755837</v>
      </c>
      <c r="J31">
        <v>-0.18672779844845905</v>
      </c>
      <c r="K31">
        <v>-0.19034188487004211</v>
      </c>
      <c r="L31">
        <v>-0.19757005771320826</v>
      </c>
      <c r="M31">
        <v>-0.22196797052235948</v>
      </c>
      <c r="N31">
        <v>-0.18240932231045384</v>
      </c>
      <c r="O31">
        <v>0.82883048601638587</v>
      </c>
      <c r="P31">
        <v>-0.49766269280138986</v>
      </c>
      <c r="Q31">
        <v>-0.32784257466567546</v>
      </c>
      <c r="R31">
        <v>-0.52103656272368082</v>
      </c>
      <c r="S31">
        <v>-0.43399569910228003</v>
      </c>
      <c r="T31">
        <v>-0.61319980323684564</v>
      </c>
      <c r="U31">
        <v>-0.51304613452182046</v>
      </c>
      <c r="V31">
        <v>-0.23956786343701669</v>
      </c>
      <c r="W31">
        <v>0.27345412103652084</v>
      </c>
      <c r="X31">
        <v>-0.21207830846938305</v>
      </c>
      <c r="Y31">
        <v>9.3210769039433608E-2</v>
      </c>
      <c r="Z31">
        <v>0.20180583396171808</v>
      </c>
      <c r="AA31">
        <v>0.39953379297262503</v>
      </c>
      <c r="AB31">
        <v>0.34050918710098599</v>
      </c>
      <c r="AC31">
        <v>0.20973738052086793</v>
      </c>
      <c r="AD31">
        <v>1</v>
      </c>
    </row>
    <row r="32" spans="1:31" x14ac:dyDescent="0.25">
      <c r="A32" t="s">
        <v>54</v>
      </c>
      <c r="B32">
        <v>5.7401157793029144E-2</v>
      </c>
      <c r="C32">
        <v>6.023872969347957E-2</v>
      </c>
      <c r="D32">
        <v>-0.1807111041500527</v>
      </c>
      <c r="E32">
        <v>-0.26079878022259201</v>
      </c>
      <c r="F32">
        <v>4.5846136402646176E-2</v>
      </c>
      <c r="G32">
        <v>0.32458962973356636</v>
      </c>
      <c r="H32">
        <v>0.24871794880574849</v>
      </c>
      <c r="I32">
        <v>-0.12662433583384619</v>
      </c>
      <c r="J32">
        <v>-0.22233154107181205</v>
      </c>
      <c r="K32">
        <v>-9.5686992360020443E-2</v>
      </c>
      <c r="L32">
        <v>-0.26454639064240937</v>
      </c>
      <c r="M32">
        <v>-0.128352890812405</v>
      </c>
      <c r="N32">
        <v>-0.28237635978729109</v>
      </c>
      <c r="O32">
        <v>0.53753575119893815</v>
      </c>
      <c r="P32">
        <v>-0.57509468721663237</v>
      </c>
      <c r="Q32">
        <v>-0.26072590570521637</v>
      </c>
      <c r="R32">
        <v>-0.53349383802897166</v>
      </c>
      <c r="S32">
        <v>-0.32737867915455915</v>
      </c>
      <c r="T32">
        <v>-0.54839213414475385</v>
      </c>
      <c r="U32">
        <v>-0.49587550378095019</v>
      </c>
      <c r="V32">
        <v>-0.19372890755147343</v>
      </c>
      <c r="W32">
        <v>0.38830474607164178</v>
      </c>
      <c r="X32">
        <v>-0.24387049254356954</v>
      </c>
      <c r="Y32">
        <v>0.20636658189256096</v>
      </c>
      <c r="Z32">
        <v>0.30132725831458268</v>
      </c>
      <c r="AA32">
        <v>0.56715132218813846</v>
      </c>
      <c r="AB32">
        <v>0.22536278723270833</v>
      </c>
      <c r="AC32">
        <v>0.260735871757726</v>
      </c>
      <c r="AD32">
        <v>0.72706504543369022</v>
      </c>
      <c r="AE32">
        <v>1</v>
      </c>
    </row>
    <row r="33" spans="1:33" x14ac:dyDescent="0.25">
      <c r="A33" t="s">
        <v>55</v>
      </c>
      <c r="B33">
        <v>-0.39476289403185955</v>
      </c>
      <c r="C33">
        <v>-0.25437851788362881</v>
      </c>
      <c r="D33">
        <v>4.8567872839470394E-2</v>
      </c>
      <c r="E33">
        <v>0.15994081955409994</v>
      </c>
      <c r="F33">
        <v>-8.9844975067399344E-2</v>
      </c>
      <c r="G33">
        <v>0.13233087181593212</v>
      </c>
      <c r="H33">
        <v>-9.4283921291962603E-3</v>
      </c>
      <c r="I33">
        <v>-0.22627451217203301</v>
      </c>
      <c r="J33">
        <v>0.13589570805453521</v>
      </c>
      <c r="K33">
        <v>0.4200412794412906</v>
      </c>
      <c r="L33">
        <v>6.177077638842509E-2</v>
      </c>
      <c r="M33">
        <v>-0.36059914868416704</v>
      </c>
      <c r="N33">
        <v>-0.23664319132398462</v>
      </c>
      <c r="O33">
        <v>-0.13589570805453521</v>
      </c>
      <c r="P33">
        <v>-0.29581588071120851</v>
      </c>
      <c r="Q33">
        <v>0.27472618412951344</v>
      </c>
      <c r="R33">
        <v>-0.26705885164820981</v>
      </c>
      <c r="S33">
        <v>0.19572884388206579</v>
      </c>
      <c r="T33">
        <v>-9.9762542690308445E-2</v>
      </c>
      <c r="U33">
        <v>-0.11732922525730934</v>
      </c>
      <c r="V33">
        <v>-4.1996052556580801E-2</v>
      </c>
      <c r="W33">
        <v>0.20161437971701224</v>
      </c>
      <c r="X33">
        <v>0.14649340415294285</v>
      </c>
      <c r="Y33">
        <v>0.33840950126375102</v>
      </c>
      <c r="Z33">
        <v>0.28857839711902278</v>
      </c>
      <c r="AA33">
        <v>0.17223982611055524</v>
      </c>
      <c r="AB33">
        <v>-0.12611277506684415</v>
      </c>
      <c r="AC33">
        <v>5.3771434829608784E-2</v>
      </c>
      <c r="AD33">
        <v>-0.10695515488283372</v>
      </c>
      <c r="AE33">
        <v>3.977526365149657E-2</v>
      </c>
      <c r="AF33">
        <v>1</v>
      </c>
    </row>
    <row r="34" spans="1:33" ht="15.75" thickBot="1" x14ac:dyDescent="0.3">
      <c r="A34" s="13" t="s">
        <v>56</v>
      </c>
      <c r="B34" s="13">
        <v>0.43728257054596098</v>
      </c>
      <c r="C34" s="13">
        <v>0.49685309650008225</v>
      </c>
      <c r="D34" s="13">
        <v>-0.12103976285608747</v>
      </c>
      <c r="E34" s="13">
        <v>1.040611559808231E-2</v>
      </c>
      <c r="F34" s="13">
        <v>-3.0927295267793951E-2</v>
      </c>
      <c r="G34" s="13">
        <v>-5.8235173290878919E-2</v>
      </c>
      <c r="H34" s="13">
        <v>0.16460760311718664</v>
      </c>
      <c r="I34" s="13">
        <v>-0.21797330032551276</v>
      </c>
      <c r="J34" s="13">
        <v>-0.22085665105983102</v>
      </c>
      <c r="K34" s="13">
        <v>-0.15037048582796997</v>
      </c>
      <c r="L34" s="13">
        <v>-0.22085665105983099</v>
      </c>
      <c r="M34" s="13">
        <v>-0.17948539194195415</v>
      </c>
      <c r="N34" s="13">
        <v>4.5541069597212283E-2</v>
      </c>
      <c r="O34" s="13">
        <v>0.29016804687116088</v>
      </c>
      <c r="P34" s="13">
        <v>-0.25547869161684783</v>
      </c>
      <c r="Q34" s="13">
        <v>-0.2686828485486964</v>
      </c>
      <c r="R34" s="13">
        <v>-0.63511675164741954</v>
      </c>
      <c r="S34" s="13">
        <v>-0.61159894872554721</v>
      </c>
      <c r="T34" s="13">
        <v>-0.62966081110343142</v>
      </c>
      <c r="U34" s="13">
        <v>-0.61877073766065926</v>
      </c>
      <c r="V34" s="13">
        <v>2.9950860996298479E-3</v>
      </c>
      <c r="W34" s="13">
        <v>0.46142844703388236</v>
      </c>
      <c r="X34" s="13">
        <v>4.5541069597212304E-2</v>
      </c>
      <c r="Y34" s="13">
        <v>8.0201738682671525E-2</v>
      </c>
      <c r="Z34" s="13">
        <v>-0.11553313081641758</v>
      </c>
      <c r="AA34" s="13">
        <v>0.33203612273557831</v>
      </c>
      <c r="AB34" s="13">
        <v>0.26209607085208769</v>
      </c>
      <c r="AC34" s="13">
        <v>0.13549930786648243</v>
      </c>
      <c r="AD34" s="13">
        <v>0.39151182865175527</v>
      </c>
      <c r="AE34" s="13">
        <v>0.39387194987141633</v>
      </c>
      <c r="AF34" s="13">
        <v>-0.13810840899019158</v>
      </c>
      <c r="AG34" s="13">
        <v>1</v>
      </c>
    </row>
  </sheetData>
  <conditionalFormatting sqref="B3:AG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AE5C-C719-4C98-B8FA-EB561BA2EC7D}">
  <dimension ref="A1:V77"/>
  <sheetViews>
    <sheetView topLeftCell="A41" workbookViewId="0">
      <selection activeCell="X57" sqref="X57:X61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3" width="6" bestFit="1" customWidth="1"/>
    <col min="4" max="4" width="7.7109375" bestFit="1" customWidth="1"/>
    <col min="5" max="5" width="5.85546875" bestFit="1" customWidth="1"/>
    <col min="6" max="6" width="11.28515625" bestFit="1" customWidth="1"/>
    <col min="7" max="7" width="9.28515625" bestFit="1" customWidth="1"/>
    <col min="8" max="11" width="11.7109375" bestFit="1" customWidth="1"/>
    <col min="12" max="13" width="7.7109375" bestFit="1" customWidth="1"/>
    <col min="14" max="14" width="12.140625" bestFit="1" customWidth="1"/>
    <col min="15" max="15" width="8.140625" bestFit="1" customWidth="1"/>
    <col min="16" max="16" width="7" bestFit="1" customWidth="1"/>
    <col min="17" max="17" width="9.42578125" bestFit="1" customWidth="1"/>
    <col min="18" max="18" width="8.28515625" bestFit="1" customWidth="1"/>
    <col min="19" max="19" width="9.28515625" bestFit="1" customWidth="1"/>
    <col min="20" max="20" width="7.140625" bestFit="1" customWidth="1"/>
    <col min="21" max="21" width="6" bestFit="1" customWidth="1"/>
    <col min="22" max="22" width="12.28515625" bestFit="1" customWidth="1"/>
  </cols>
  <sheetData>
    <row r="1" spans="1:22" x14ac:dyDescent="0.25">
      <c r="A1" t="s">
        <v>69</v>
      </c>
      <c r="B1" t="s">
        <v>72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45</v>
      </c>
      <c r="K1" t="s">
        <v>46</v>
      </c>
      <c r="L1" t="s">
        <v>43</v>
      </c>
      <c r="M1" t="s">
        <v>44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</row>
    <row r="2" spans="1:22" x14ac:dyDescent="0.25">
      <c r="A2">
        <v>1378</v>
      </c>
      <c r="B2">
        <v>62</v>
      </c>
      <c r="C2">
        <v>360</v>
      </c>
      <c r="D2">
        <v>25</v>
      </c>
      <c r="E2">
        <v>15</v>
      </c>
      <c r="F2">
        <v>10</v>
      </c>
      <c r="G2">
        <v>15</v>
      </c>
      <c r="H2">
        <v>38</v>
      </c>
      <c r="I2">
        <v>25</v>
      </c>
      <c r="J2">
        <v>25</v>
      </c>
      <c r="K2">
        <v>50</v>
      </c>
      <c r="L2">
        <v>300</v>
      </c>
      <c r="M2">
        <v>180</v>
      </c>
      <c r="N2">
        <v>0</v>
      </c>
      <c r="O2">
        <v>0</v>
      </c>
      <c r="P2">
        <v>30</v>
      </c>
      <c r="Q2">
        <v>15</v>
      </c>
      <c r="R2">
        <v>20</v>
      </c>
      <c r="S2">
        <v>30</v>
      </c>
      <c r="T2">
        <v>30</v>
      </c>
      <c r="U2">
        <v>180</v>
      </c>
      <c r="V2">
        <v>30</v>
      </c>
    </row>
    <row r="3" spans="1:22" x14ac:dyDescent="0.25">
      <c r="A3">
        <v>1255</v>
      </c>
      <c r="B3">
        <v>185</v>
      </c>
      <c r="C3">
        <v>420</v>
      </c>
      <c r="D3">
        <v>20</v>
      </c>
      <c r="E3">
        <v>15</v>
      </c>
      <c r="F3">
        <v>15</v>
      </c>
      <c r="G3">
        <v>15</v>
      </c>
      <c r="H3">
        <v>40</v>
      </c>
      <c r="I3">
        <v>25</v>
      </c>
      <c r="J3">
        <v>20</v>
      </c>
      <c r="K3">
        <v>20</v>
      </c>
      <c r="L3">
        <v>240</v>
      </c>
      <c r="M3">
        <v>0</v>
      </c>
      <c r="N3">
        <v>45</v>
      </c>
      <c r="O3">
        <v>30</v>
      </c>
      <c r="P3">
        <v>30</v>
      </c>
      <c r="Q3">
        <v>20</v>
      </c>
      <c r="R3">
        <v>10</v>
      </c>
      <c r="S3">
        <v>30</v>
      </c>
      <c r="T3">
        <v>20</v>
      </c>
      <c r="U3">
        <v>240</v>
      </c>
      <c r="V3">
        <v>0</v>
      </c>
    </row>
    <row r="4" spans="1:22" x14ac:dyDescent="0.25">
      <c r="A4">
        <v>1360</v>
      </c>
      <c r="B4">
        <v>80</v>
      </c>
      <c r="C4">
        <v>300</v>
      </c>
      <c r="D4">
        <v>15</v>
      </c>
      <c r="E4">
        <v>40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45</v>
      </c>
      <c r="O4">
        <v>60</v>
      </c>
      <c r="P4">
        <v>30</v>
      </c>
      <c r="Q4">
        <v>20</v>
      </c>
      <c r="R4">
        <v>15</v>
      </c>
      <c r="S4">
        <v>480</v>
      </c>
      <c r="T4">
        <v>60</v>
      </c>
      <c r="U4">
        <v>250</v>
      </c>
      <c r="V4">
        <v>35</v>
      </c>
    </row>
    <row r="5" spans="1:22" x14ac:dyDescent="0.25">
      <c r="A5">
        <v>1130</v>
      </c>
      <c r="B5">
        <v>310</v>
      </c>
      <c r="C5">
        <v>480</v>
      </c>
      <c r="D5">
        <v>20</v>
      </c>
      <c r="E5">
        <v>10</v>
      </c>
      <c r="F5">
        <v>25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60</v>
      </c>
      <c r="O5">
        <v>35</v>
      </c>
      <c r="P5">
        <v>25</v>
      </c>
      <c r="Q5">
        <v>10</v>
      </c>
      <c r="R5">
        <v>10</v>
      </c>
      <c r="S5">
        <v>120</v>
      </c>
      <c r="T5">
        <v>60</v>
      </c>
      <c r="U5">
        <v>150</v>
      </c>
      <c r="V5">
        <v>120</v>
      </c>
    </row>
    <row r="6" spans="1:22" x14ac:dyDescent="0.25">
      <c r="A6">
        <v>720</v>
      </c>
      <c r="B6">
        <v>720</v>
      </c>
      <c r="C6">
        <v>180</v>
      </c>
      <c r="D6">
        <v>30</v>
      </c>
      <c r="E6">
        <v>5</v>
      </c>
      <c r="F6">
        <v>5</v>
      </c>
      <c r="G6">
        <v>5</v>
      </c>
      <c r="H6">
        <v>45</v>
      </c>
      <c r="I6">
        <v>45</v>
      </c>
      <c r="J6">
        <v>0</v>
      </c>
      <c r="K6">
        <v>0</v>
      </c>
      <c r="L6">
        <v>0</v>
      </c>
      <c r="M6">
        <v>0</v>
      </c>
      <c r="N6">
        <v>45</v>
      </c>
      <c r="O6">
        <v>30</v>
      </c>
      <c r="P6">
        <v>15</v>
      </c>
      <c r="Q6">
        <v>0</v>
      </c>
      <c r="R6">
        <v>10</v>
      </c>
      <c r="S6">
        <v>15</v>
      </c>
      <c r="T6">
        <v>20</v>
      </c>
      <c r="U6">
        <v>210</v>
      </c>
      <c r="V6">
        <v>60</v>
      </c>
    </row>
    <row r="7" spans="1:22" x14ac:dyDescent="0.25">
      <c r="A7">
        <v>955</v>
      </c>
      <c r="B7">
        <v>485</v>
      </c>
      <c r="C7">
        <v>420</v>
      </c>
      <c r="D7">
        <v>20</v>
      </c>
      <c r="E7">
        <v>5</v>
      </c>
      <c r="F7">
        <v>5</v>
      </c>
      <c r="G7">
        <v>5</v>
      </c>
      <c r="H7">
        <v>45</v>
      </c>
      <c r="I7">
        <v>0</v>
      </c>
      <c r="J7">
        <v>0</v>
      </c>
      <c r="K7">
        <v>0</v>
      </c>
      <c r="L7">
        <v>0</v>
      </c>
      <c r="M7">
        <v>0</v>
      </c>
      <c r="N7">
        <v>45</v>
      </c>
      <c r="O7">
        <v>30</v>
      </c>
      <c r="P7">
        <v>10</v>
      </c>
      <c r="Q7">
        <v>10</v>
      </c>
      <c r="R7">
        <v>10</v>
      </c>
      <c r="S7">
        <v>0</v>
      </c>
      <c r="T7">
        <v>0</v>
      </c>
      <c r="U7">
        <v>320</v>
      </c>
      <c r="V7">
        <v>30</v>
      </c>
    </row>
    <row r="8" spans="1:22" x14ac:dyDescent="0.25">
      <c r="A8">
        <v>800</v>
      </c>
      <c r="B8">
        <v>640</v>
      </c>
      <c r="C8">
        <v>420</v>
      </c>
      <c r="D8">
        <v>20</v>
      </c>
      <c r="E8">
        <v>5</v>
      </c>
      <c r="F8">
        <v>10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45</v>
      </c>
      <c r="O8">
        <v>30</v>
      </c>
      <c r="P8">
        <v>10</v>
      </c>
      <c r="Q8">
        <v>10</v>
      </c>
      <c r="R8">
        <v>10</v>
      </c>
      <c r="S8">
        <v>0</v>
      </c>
      <c r="T8">
        <v>0</v>
      </c>
      <c r="U8">
        <v>200</v>
      </c>
      <c r="V8">
        <v>30</v>
      </c>
    </row>
    <row r="9" spans="1:22" x14ac:dyDescent="0.25">
      <c r="A9">
        <v>1375</v>
      </c>
      <c r="B9">
        <v>65</v>
      </c>
      <c r="C9">
        <v>450</v>
      </c>
      <c r="D9">
        <v>20</v>
      </c>
      <c r="E9">
        <v>10</v>
      </c>
      <c r="F9">
        <v>10</v>
      </c>
      <c r="G9">
        <v>10</v>
      </c>
      <c r="H9">
        <v>40</v>
      </c>
      <c r="I9">
        <v>40</v>
      </c>
      <c r="J9">
        <v>40</v>
      </c>
      <c r="K9">
        <v>40</v>
      </c>
      <c r="L9">
        <v>300</v>
      </c>
      <c r="M9">
        <v>120</v>
      </c>
      <c r="N9">
        <v>45</v>
      </c>
      <c r="O9">
        <v>50</v>
      </c>
      <c r="P9">
        <v>20</v>
      </c>
      <c r="Q9">
        <v>10</v>
      </c>
      <c r="R9">
        <v>10</v>
      </c>
      <c r="S9">
        <v>0</v>
      </c>
      <c r="T9">
        <v>20</v>
      </c>
      <c r="U9">
        <v>110</v>
      </c>
      <c r="V9">
        <v>30</v>
      </c>
    </row>
    <row r="10" spans="1:22" x14ac:dyDescent="0.25">
      <c r="A10">
        <v>1150</v>
      </c>
      <c r="B10">
        <v>290</v>
      </c>
      <c r="C10">
        <v>360</v>
      </c>
      <c r="D10">
        <v>30</v>
      </c>
      <c r="E10">
        <v>10</v>
      </c>
      <c r="F10">
        <v>5</v>
      </c>
      <c r="G10">
        <v>20</v>
      </c>
      <c r="H10">
        <v>60</v>
      </c>
      <c r="I10">
        <v>0</v>
      </c>
      <c r="J10">
        <v>50</v>
      </c>
      <c r="K10">
        <v>0</v>
      </c>
      <c r="L10">
        <v>290</v>
      </c>
      <c r="M10">
        <v>180</v>
      </c>
      <c r="N10">
        <v>0</v>
      </c>
      <c r="O10">
        <v>0</v>
      </c>
      <c r="P10">
        <v>0</v>
      </c>
      <c r="Q10">
        <v>25</v>
      </c>
      <c r="R10">
        <v>10</v>
      </c>
      <c r="S10">
        <v>20</v>
      </c>
      <c r="T10">
        <v>0</v>
      </c>
      <c r="U10">
        <v>60</v>
      </c>
      <c r="V10">
        <v>30</v>
      </c>
    </row>
    <row r="11" spans="1:22" x14ac:dyDescent="0.25">
      <c r="A11">
        <v>1120</v>
      </c>
      <c r="B11">
        <v>320</v>
      </c>
      <c r="C11">
        <v>270</v>
      </c>
      <c r="D11">
        <v>20</v>
      </c>
      <c r="E11">
        <v>15</v>
      </c>
      <c r="F11">
        <v>10</v>
      </c>
      <c r="G11">
        <v>10</v>
      </c>
      <c r="H11">
        <v>40</v>
      </c>
      <c r="I11">
        <v>40</v>
      </c>
      <c r="J11">
        <v>0</v>
      </c>
      <c r="K11">
        <v>0</v>
      </c>
      <c r="L11">
        <v>0</v>
      </c>
      <c r="M11">
        <v>0</v>
      </c>
      <c r="N11">
        <v>40</v>
      </c>
      <c r="O11">
        <v>35</v>
      </c>
      <c r="P11">
        <v>20</v>
      </c>
      <c r="Q11">
        <v>10</v>
      </c>
      <c r="R11">
        <v>10</v>
      </c>
      <c r="S11">
        <v>360</v>
      </c>
      <c r="T11">
        <v>60</v>
      </c>
      <c r="U11">
        <v>120</v>
      </c>
      <c r="V11">
        <v>60</v>
      </c>
    </row>
    <row r="12" spans="1:22" x14ac:dyDescent="0.25">
      <c r="A12">
        <v>970</v>
      </c>
      <c r="B12">
        <v>470</v>
      </c>
      <c r="C12">
        <v>300</v>
      </c>
      <c r="D12">
        <v>20</v>
      </c>
      <c r="E12">
        <v>15</v>
      </c>
      <c r="F12">
        <v>5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</v>
      </c>
      <c r="Q12">
        <v>10</v>
      </c>
      <c r="R12">
        <v>10</v>
      </c>
      <c r="S12">
        <v>270</v>
      </c>
      <c r="T12">
        <v>50</v>
      </c>
      <c r="U12">
        <v>210</v>
      </c>
      <c r="V12">
        <v>60</v>
      </c>
    </row>
    <row r="13" spans="1:22" x14ac:dyDescent="0.25">
      <c r="A13">
        <v>1325</v>
      </c>
      <c r="B13">
        <v>115</v>
      </c>
      <c r="C13">
        <v>360</v>
      </c>
      <c r="D13">
        <v>20</v>
      </c>
      <c r="E13">
        <v>20</v>
      </c>
      <c r="F13">
        <v>10</v>
      </c>
      <c r="G13">
        <v>10</v>
      </c>
      <c r="H13">
        <v>50</v>
      </c>
      <c r="I13">
        <v>40</v>
      </c>
      <c r="J13">
        <v>40</v>
      </c>
      <c r="K13">
        <v>50</v>
      </c>
      <c r="L13">
        <v>300</v>
      </c>
      <c r="M13">
        <v>180</v>
      </c>
      <c r="N13">
        <v>0</v>
      </c>
      <c r="O13">
        <v>0</v>
      </c>
      <c r="P13">
        <v>5</v>
      </c>
      <c r="Q13">
        <v>0</v>
      </c>
      <c r="R13">
        <v>10</v>
      </c>
      <c r="S13">
        <v>20</v>
      </c>
      <c r="T13">
        <v>10</v>
      </c>
      <c r="U13">
        <v>200</v>
      </c>
      <c r="V13">
        <v>0</v>
      </c>
    </row>
    <row r="14" spans="1:22" x14ac:dyDescent="0.25">
      <c r="A14">
        <v>1410</v>
      </c>
      <c r="B14">
        <v>30</v>
      </c>
      <c r="C14">
        <v>300</v>
      </c>
      <c r="D14">
        <v>20</v>
      </c>
      <c r="E14">
        <v>10</v>
      </c>
      <c r="F14">
        <v>10</v>
      </c>
      <c r="G14">
        <v>10</v>
      </c>
      <c r="H14">
        <v>40</v>
      </c>
      <c r="I14">
        <v>40</v>
      </c>
      <c r="J14">
        <v>40</v>
      </c>
      <c r="K14">
        <v>50</v>
      </c>
      <c r="L14">
        <v>300</v>
      </c>
      <c r="M14">
        <v>120</v>
      </c>
      <c r="N14">
        <v>35</v>
      </c>
      <c r="O14">
        <v>30</v>
      </c>
      <c r="P14">
        <v>15</v>
      </c>
      <c r="Q14">
        <v>10</v>
      </c>
      <c r="R14">
        <v>10</v>
      </c>
      <c r="S14">
        <v>0</v>
      </c>
      <c r="T14">
        <v>0</v>
      </c>
      <c r="U14">
        <v>310</v>
      </c>
      <c r="V14">
        <v>60</v>
      </c>
    </row>
    <row r="15" spans="1:22" x14ac:dyDescent="0.25">
      <c r="A15">
        <v>1370</v>
      </c>
      <c r="B15">
        <v>70</v>
      </c>
      <c r="C15">
        <v>420</v>
      </c>
      <c r="D15">
        <v>20</v>
      </c>
      <c r="E15">
        <v>5</v>
      </c>
      <c r="F15">
        <v>10</v>
      </c>
      <c r="G15">
        <v>10</v>
      </c>
      <c r="H15">
        <v>40</v>
      </c>
      <c r="I15">
        <v>40</v>
      </c>
      <c r="J15">
        <v>40</v>
      </c>
      <c r="K15">
        <v>50</v>
      </c>
      <c r="L15">
        <v>300</v>
      </c>
      <c r="M15">
        <v>120</v>
      </c>
      <c r="N15">
        <v>45</v>
      </c>
      <c r="O15">
        <v>30</v>
      </c>
      <c r="P15">
        <v>10</v>
      </c>
      <c r="Q15">
        <v>10</v>
      </c>
      <c r="R15">
        <v>10</v>
      </c>
      <c r="S15">
        <v>0</v>
      </c>
      <c r="T15">
        <v>0</v>
      </c>
      <c r="U15">
        <v>180</v>
      </c>
      <c r="V15">
        <v>30</v>
      </c>
    </row>
    <row r="16" spans="1:22" x14ac:dyDescent="0.25">
      <c r="A16">
        <v>1375</v>
      </c>
      <c r="B16">
        <v>65</v>
      </c>
      <c r="C16">
        <v>450</v>
      </c>
      <c r="D16">
        <v>20</v>
      </c>
      <c r="E16">
        <v>10</v>
      </c>
      <c r="F16">
        <v>10</v>
      </c>
      <c r="G16">
        <v>10</v>
      </c>
      <c r="H16">
        <v>40</v>
      </c>
      <c r="I16">
        <v>40</v>
      </c>
      <c r="J16">
        <v>40</v>
      </c>
      <c r="K16">
        <v>40</v>
      </c>
      <c r="L16">
        <v>300</v>
      </c>
      <c r="M16">
        <v>120</v>
      </c>
      <c r="N16">
        <v>45</v>
      </c>
      <c r="O16">
        <v>50</v>
      </c>
      <c r="P16">
        <v>20</v>
      </c>
      <c r="Q16">
        <v>10</v>
      </c>
      <c r="R16">
        <v>10</v>
      </c>
      <c r="S16">
        <v>0</v>
      </c>
      <c r="T16">
        <v>20</v>
      </c>
      <c r="U16">
        <v>110</v>
      </c>
      <c r="V16">
        <v>30</v>
      </c>
    </row>
    <row r="17" spans="1:22" x14ac:dyDescent="0.25">
      <c r="A17">
        <v>1135</v>
      </c>
      <c r="B17">
        <v>305</v>
      </c>
      <c r="C17">
        <v>360</v>
      </c>
      <c r="D17">
        <v>15</v>
      </c>
      <c r="E17">
        <v>10</v>
      </c>
      <c r="F17">
        <v>5</v>
      </c>
      <c r="G17">
        <v>20</v>
      </c>
      <c r="H17">
        <v>60</v>
      </c>
      <c r="I17">
        <v>0</v>
      </c>
      <c r="J17">
        <v>50</v>
      </c>
      <c r="K17">
        <v>0</v>
      </c>
      <c r="L17">
        <v>290</v>
      </c>
      <c r="M17">
        <v>180</v>
      </c>
      <c r="N17">
        <v>0</v>
      </c>
      <c r="O17">
        <v>0</v>
      </c>
      <c r="P17">
        <v>0</v>
      </c>
      <c r="Q17">
        <v>25</v>
      </c>
      <c r="R17">
        <v>10</v>
      </c>
      <c r="S17">
        <v>20</v>
      </c>
      <c r="T17">
        <v>0</v>
      </c>
      <c r="U17">
        <v>60</v>
      </c>
      <c r="V17">
        <v>30</v>
      </c>
    </row>
    <row r="18" spans="1:22" x14ac:dyDescent="0.25">
      <c r="A18">
        <v>1070</v>
      </c>
      <c r="B18">
        <v>370</v>
      </c>
      <c r="C18">
        <v>540</v>
      </c>
      <c r="D18">
        <v>15</v>
      </c>
      <c r="E18">
        <v>5</v>
      </c>
      <c r="F18">
        <v>40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40</v>
      </c>
      <c r="Q18">
        <v>20</v>
      </c>
      <c r="R18">
        <v>10</v>
      </c>
      <c r="S18">
        <v>120</v>
      </c>
      <c r="T18">
        <v>30</v>
      </c>
      <c r="U18">
        <v>180</v>
      </c>
      <c r="V18">
        <v>60</v>
      </c>
    </row>
    <row r="19" spans="1:22" x14ac:dyDescent="0.25">
      <c r="A19">
        <v>1070</v>
      </c>
      <c r="B19">
        <v>370</v>
      </c>
      <c r="C19">
        <v>540</v>
      </c>
      <c r="D19">
        <v>15</v>
      </c>
      <c r="E19">
        <v>5</v>
      </c>
      <c r="F19">
        <v>40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40</v>
      </c>
      <c r="Q19">
        <v>20</v>
      </c>
      <c r="R19">
        <v>10</v>
      </c>
      <c r="S19">
        <v>120</v>
      </c>
      <c r="T19">
        <v>30</v>
      </c>
      <c r="U19">
        <v>180</v>
      </c>
      <c r="V19">
        <v>60</v>
      </c>
    </row>
    <row r="20" spans="1:22" x14ac:dyDescent="0.25">
      <c r="A20">
        <v>1435</v>
      </c>
      <c r="B20">
        <v>5</v>
      </c>
      <c r="C20">
        <v>360</v>
      </c>
      <c r="D20">
        <v>15</v>
      </c>
      <c r="E20">
        <v>5</v>
      </c>
      <c r="F20">
        <v>20</v>
      </c>
      <c r="G20">
        <v>15</v>
      </c>
      <c r="H20">
        <v>40</v>
      </c>
      <c r="I20">
        <v>40</v>
      </c>
      <c r="J20">
        <v>40</v>
      </c>
      <c r="K20">
        <v>50</v>
      </c>
      <c r="L20">
        <v>300</v>
      </c>
      <c r="M20">
        <v>180</v>
      </c>
      <c r="N20">
        <v>40</v>
      </c>
      <c r="O20">
        <v>30</v>
      </c>
      <c r="P20">
        <v>30</v>
      </c>
      <c r="Q20">
        <v>10</v>
      </c>
      <c r="R20">
        <v>10</v>
      </c>
      <c r="S20">
        <v>0</v>
      </c>
      <c r="T20">
        <v>0</v>
      </c>
      <c r="U20">
        <v>240</v>
      </c>
      <c r="V20">
        <v>10</v>
      </c>
    </row>
    <row r="21" spans="1:22" x14ac:dyDescent="0.25">
      <c r="A21">
        <v>1440</v>
      </c>
      <c r="B21">
        <v>0</v>
      </c>
      <c r="C21">
        <v>420</v>
      </c>
      <c r="D21">
        <v>20</v>
      </c>
      <c r="E21">
        <v>10</v>
      </c>
      <c r="F21">
        <v>20</v>
      </c>
      <c r="G21">
        <v>10</v>
      </c>
      <c r="H21">
        <v>40</v>
      </c>
      <c r="I21">
        <v>40</v>
      </c>
      <c r="J21">
        <v>40</v>
      </c>
      <c r="K21">
        <v>50</v>
      </c>
      <c r="L21">
        <v>300</v>
      </c>
      <c r="M21">
        <v>180</v>
      </c>
      <c r="N21">
        <v>30</v>
      </c>
      <c r="O21">
        <v>20</v>
      </c>
      <c r="P21">
        <v>0</v>
      </c>
      <c r="Q21">
        <v>0</v>
      </c>
      <c r="R21">
        <v>10</v>
      </c>
      <c r="S21">
        <v>0</v>
      </c>
      <c r="T21">
        <v>0</v>
      </c>
      <c r="U21">
        <v>250</v>
      </c>
      <c r="V21">
        <v>0</v>
      </c>
    </row>
    <row r="22" spans="1:22" x14ac:dyDescent="0.25">
      <c r="A22">
        <v>1395</v>
      </c>
      <c r="B22">
        <v>45</v>
      </c>
      <c r="C22">
        <v>390</v>
      </c>
      <c r="D22">
        <v>25</v>
      </c>
      <c r="E22">
        <v>10</v>
      </c>
      <c r="F22">
        <v>20</v>
      </c>
      <c r="G22">
        <v>10</v>
      </c>
      <c r="H22">
        <v>40</v>
      </c>
      <c r="I22">
        <v>40</v>
      </c>
      <c r="J22">
        <v>40</v>
      </c>
      <c r="K22">
        <v>50</v>
      </c>
      <c r="L22">
        <v>300</v>
      </c>
      <c r="M22">
        <v>180</v>
      </c>
      <c r="N22">
        <v>40</v>
      </c>
      <c r="O22">
        <v>30</v>
      </c>
      <c r="P22">
        <v>10</v>
      </c>
      <c r="Q22">
        <v>10</v>
      </c>
      <c r="R22">
        <v>10</v>
      </c>
      <c r="S22">
        <v>0</v>
      </c>
      <c r="T22">
        <v>0</v>
      </c>
      <c r="U22">
        <v>180</v>
      </c>
      <c r="V22">
        <v>10</v>
      </c>
    </row>
    <row r="23" spans="1:22" x14ac:dyDescent="0.25">
      <c r="A23">
        <v>1150</v>
      </c>
      <c r="B23">
        <v>290</v>
      </c>
      <c r="C23">
        <v>540</v>
      </c>
      <c r="D23">
        <v>20</v>
      </c>
      <c r="E23">
        <v>10</v>
      </c>
      <c r="F23">
        <v>10</v>
      </c>
      <c r="G23">
        <v>10</v>
      </c>
      <c r="H23">
        <v>40</v>
      </c>
      <c r="I23">
        <v>0</v>
      </c>
      <c r="J23">
        <v>50</v>
      </c>
      <c r="K23">
        <v>0</v>
      </c>
      <c r="L23">
        <v>300</v>
      </c>
      <c r="M23">
        <v>120</v>
      </c>
      <c r="N23">
        <v>0</v>
      </c>
      <c r="O23">
        <v>0</v>
      </c>
      <c r="P23">
        <v>10</v>
      </c>
      <c r="Q23">
        <v>10</v>
      </c>
      <c r="R23">
        <v>10</v>
      </c>
      <c r="S23">
        <v>0</v>
      </c>
      <c r="T23">
        <v>0</v>
      </c>
      <c r="U23">
        <v>0</v>
      </c>
      <c r="V23">
        <v>20</v>
      </c>
    </row>
    <row r="24" spans="1:22" x14ac:dyDescent="0.25">
      <c r="A24">
        <v>825</v>
      </c>
      <c r="B24">
        <v>615</v>
      </c>
      <c r="C24">
        <v>360</v>
      </c>
      <c r="D24">
        <v>10</v>
      </c>
      <c r="E24">
        <v>5</v>
      </c>
      <c r="F24">
        <v>35</v>
      </c>
      <c r="G24">
        <v>20</v>
      </c>
      <c r="H24">
        <v>120</v>
      </c>
      <c r="I24">
        <v>0</v>
      </c>
      <c r="J24">
        <v>0</v>
      </c>
      <c r="K24">
        <v>0</v>
      </c>
      <c r="L24">
        <v>120</v>
      </c>
      <c r="M24">
        <v>0</v>
      </c>
      <c r="N24">
        <v>0</v>
      </c>
      <c r="O24">
        <v>0</v>
      </c>
      <c r="P24">
        <v>20</v>
      </c>
      <c r="Q24">
        <v>5</v>
      </c>
      <c r="R24">
        <v>10</v>
      </c>
      <c r="S24">
        <v>0</v>
      </c>
      <c r="T24">
        <v>0</v>
      </c>
      <c r="U24">
        <v>60</v>
      </c>
      <c r="V24">
        <v>60</v>
      </c>
    </row>
    <row r="25" spans="1:22" x14ac:dyDescent="0.25">
      <c r="A25">
        <v>1030</v>
      </c>
      <c r="B25">
        <v>410</v>
      </c>
      <c r="C25">
        <v>180</v>
      </c>
      <c r="D25">
        <v>15</v>
      </c>
      <c r="E25">
        <v>5</v>
      </c>
      <c r="F25">
        <v>30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30</v>
      </c>
      <c r="O25">
        <v>30</v>
      </c>
      <c r="P25">
        <v>40</v>
      </c>
      <c r="Q25">
        <v>20</v>
      </c>
      <c r="R25">
        <v>10</v>
      </c>
      <c r="S25">
        <v>480</v>
      </c>
      <c r="T25">
        <v>60</v>
      </c>
      <c r="U25">
        <v>60</v>
      </c>
      <c r="V25">
        <v>60</v>
      </c>
    </row>
    <row r="26" spans="1:22" x14ac:dyDescent="0.25">
      <c r="A26">
        <v>1320</v>
      </c>
      <c r="B26">
        <v>120</v>
      </c>
      <c r="C26">
        <v>540</v>
      </c>
      <c r="D26">
        <v>20</v>
      </c>
      <c r="E26">
        <v>5</v>
      </c>
      <c r="F26">
        <v>40</v>
      </c>
      <c r="G26">
        <v>20</v>
      </c>
      <c r="H26">
        <v>0</v>
      </c>
      <c r="I26">
        <v>0</v>
      </c>
      <c r="J26">
        <v>0</v>
      </c>
      <c r="K26">
        <v>0</v>
      </c>
      <c r="L26">
        <v>90</v>
      </c>
      <c r="M26">
        <v>0</v>
      </c>
      <c r="N26">
        <v>45</v>
      </c>
      <c r="O26">
        <v>45</v>
      </c>
      <c r="P26">
        <v>40</v>
      </c>
      <c r="Q26">
        <v>20</v>
      </c>
      <c r="R26">
        <v>10</v>
      </c>
      <c r="S26">
        <v>45</v>
      </c>
      <c r="T26">
        <v>60</v>
      </c>
      <c r="U26">
        <v>320</v>
      </c>
      <c r="V26">
        <v>20</v>
      </c>
    </row>
    <row r="27" spans="1:22" x14ac:dyDescent="0.25">
      <c r="A27">
        <v>1295</v>
      </c>
      <c r="B27">
        <v>145</v>
      </c>
      <c r="C27">
        <v>360</v>
      </c>
      <c r="D27">
        <v>15</v>
      </c>
      <c r="E27">
        <v>5</v>
      </c>
      <c r="F27">
        <v>20</v>
      </c>
      <c r="G27">
        <v>15</v>
      </c>
      <c r="H27">
        <v>40</v>
      </c>
      <c r="I27">
        <v>30</v>
      </c>
      <c r="J27">
        <v>40</v>
      </c>
      <c r="K27">
        <v>50</v>
      </c>
      <c r="L27">
        <v>300</v>
      </c>
      <c r="M27">
        <v>180</v>
      </c>
      <c r="N27">
        <v>10</v>
      </c>
      <c r="O27">
        <v>30</v>
      </c>
      <c r="P27">
        <v>10</v>
      </c>
      <c r="Q27">
        <v>0</v>
      </c>
      <c r="R27">
        <v>10</v>
      </c>
      <c r="S27">
        <v>0</v>
      </c>
      <c r="T27">
        <v>0</v>
      </c>
      <c r="U27">
        <v>180</v>
      </c>
      <c r="V27">
        <v>0</v>
      </c>
    </row>
    <row r="28" spans="1:22" x14ac:dyDescent="0.25">
      <c r="A28">
        <v>1410</v>
      </c>
      <c r="B28">
        <v>30</v>
      </c>
      <c r="C28">
        <v>360</v>
      </c>
      <c r="D28">
        <v>20</v>
      </c>
      <c r="E28">
        <v>10</v>
      </c>
      <c r="F28">
        <v>20</v>
      </c>
      <c r="G28">
        <v>10</v>
      </c>
      <c r="H28">
        <v>40</v>
      </c>
      <c r="I28">
        <v>30</v>
      </c>
      <c r="J28">
        <v>40</v>
      </c>
      <c r="K28">
        <v>50</v>
      </c>
      <c r="L28">
        <v>300</v>
      </c>
      <c r="M28">
        <v>180</v>
      </c>
      <c r="N28">
        <v>20</v>
      </c>
      <c r="O28">
        <v>30</v>
      </c>
      <c r="P28">
        <v>20</v>
      </c>
      <c r="Q28">
        <v>0</v>
      </c>
      <c r="R28">
        <v>10</v>
      </c>
      <c r="S28">
        <v>30</v>
      </c>
      <c r="T28">
        <v>60</v>
      </c>
      <c r="U28">
        <v>180</v>
      </c>
      <c r="V28">
        <v>0</v>
      </c>
    </row>
    <row r="29" spans="1:22" x14ac:dyDescent="0.25">
      <c r="A29">
        <v>1410</v>
      </c>
      <c r="B29">
        <v>30</v>
      </c>
      <c r="C29">
        <v>390</v>
      </c>
      <c r="D29">
        <v>10</v>
      </c>
      <c r="E29">
        <v>10</v>
      </c>
      <c r="F29">
        <v>20</v>
      </c>
      <c r="G29">
        <v>10</v>
      </c>
      <c r="H29">
        <v>40</v>
      </c>
      <c r="I29">
        <v>30</v>
      </c>
      <c r="J29">
        <v>40</v>
      </c>
      <c r="K29">
        <v>50</v>
      </c>
      <c r="L29">
        <v>300</v>
      </c>
      <c r="M29">
        <v>180</v>
      </c>
      <c r="N29">
        <v>20</v>
      </c>
      <c r="O29">
        <v>30</v>
      </c>
      <c r="P29">
        <v>10</v>
      </c>
      <c r="Q29">
        <v>10</v>
      </c>
      <c r="R29">
        <v>10</v>
      </c>
      <c r="S29">
        <v>20</v>
      </c>
      <c r="T29">
        <v>20</v>
      </c>
      <c r="U29">
        <v>210</v>
      </c>
      <c r="V29">
        <v>0</v>
      </c>
    </row>
    <row r="30" spans="1:22" x14ac:dyDescent="0.25">
      <c r="A30">
        <v>1435</v>
      </c>
      <c r="B30">
        <v>5</v>
      </c>
      <c r="C30">
        <v>510</v>
      </c>
      <c r="D30">
        <v>10</v>
      </c>
      <c r="E30">
        <v>10</v>
      </c>
      <c r="F30">
        <v>10</v>
      </c>
      <c r="G30">
        <v>5</v>
      </c>
      <c r="H30">
        <v>40</v>
      </c>
      <c r="I30">
        <v>30</v>
      </c>
      <c r="J30">
        <v>40</v>
      </c>
      <c r="K30">
        <v>50</v>
      </c>
      <c r="L30">
        <v>300</v>
      </c>
      <c r="M30">
        <v>180</v>
      </c>
      <c r="N30">
        <v>20</v>
      </c>
      <c r="O30">
        <v>30</v>
      </c>
      <c r="P30">
        <v>20</v>
      </c>
      <c r="Q30">
        <v>0</v>
      </c>
      <c r="R30">
        <v>0</v>
      </c>
      <c r="S30">
        <v>0</v>
      </c>
      <c r="T30">
        <v>0</v>
      </c>
      <c r="U30">
        <v>180</v>
      </c>
      <c r="V30">
        <v>0</v>
      </c>
    </row>
    <row r="31" spans="1:22" x14ac:dyDescent="0.25">
      <c r="A31">
        <v>1430</v>
      </c>
      <c r="B31">
        <v>10</v>
      </c>
      <c r="C31">
        <v>450</v>
      </c>
      <c r="D31">
        <v>0</v>
      </c>
      <c r="E31">
        <v>15</v>
      </c>
      <c r="F31">
        <v>10</v>
      </c>
      <c r="G31">
        <v>10</v>
      </c>
      <c r="H31">
        <v>40</v>
      </c>
      <c r="I31">
        <v>70</v>
      </c>
      <c r="J31">
        <v>0</v>
      </c>
      <c r="K31">
        <v>0</v>
      </c>
      <c r="L31">
        <v>300</v>
      </c>
      <c r="M31">
        <v>120</v>
      </c>
      <c r="N31">
        <v>0</v>
      </c>
      <c r="O31">
        <v>0</v>
      </c>
      <c r="P31">
        <v>30</v>
      </c>
      <c r="Q31">
        <v>15</v>
      </c>
      <c r="R31">
        <v>10</v>
      </c>
      <c r="S31">
        <v>20</v>
      </c>
      <c r="T31">
        <v>10</v>
      </c>
      <c r="U31">
        <v>270</v>
      </c>
      <c r="V31">
        <v>60</v>
      </c>
    </row>
    <row r="32" spans="1:22" x14ac:dyDescent="0.25">
      <c r="A32">
        <f>SUM(A2:A31)</f>
        <v>36543</v>
      </c>
      <c r="B32">
        <f t="shared" ref="B32:V32" si="0">SUM(B2:B31)</f>
        <v>6657</v>
      </c>
      <c r="C32">
        <f t="shared" si="0"/>
        <v>11790</v>
      </c>
      <c r="D32">
        <f t="shared" si="0"/>
        <v>545</v>
      </c>
      <c r="E32">
        <f t="shared" si="0"/>
        <v>310</v>
      </c>
      <c r="F32">
        <f t="shared" si="0"/>
        <v>480</v>
      </c>
      <c r="G32">
        <f t="shared" si="0"/>
        <v>340</v>
      </c>
      <c r="H32">
        <f t="shared" si="0"/>
        <v>1018</v>
      </c>
      <c r="I32">
        <f t="shared" si="0"/>
        <v>645</v>
      </c>
      <c r="J32">
        <f t="shared" si="0"/>
        <v>675</v>
      </c>
      <c r="K32">
        <f t="shared" si="0"/>
        <v>650</v>
      </c>
      <c r="L32">
        <f t="shared" si="0"/>
        <v>5530</v>
      </c>
      <c r="M32">
        <f t="shared" si="0"/>
        <v>2700</v>
      </c>
      <c r="N32">
        <f t="shared" si="0"/>
        <v>750</v>
      </c>
      <c r="O32">
        <f t="shared" si="0"/>
        <v>685</v>
      </c>
      <c r="P32">
        <f t="shared" si="0"/>
        <v>570</v>
      </c>
      <c r="Q32">
        <f t="shared" si="0"/>
        <v>335</v>
      </c>
      <c r="R32">
        <f t="shared" si="0"/>
        <v>305</v>
      </c>
      <c r="S32">
        <f t="shared" si="0"/>
        <v>2200</v>
      </c>
      <c r="T32">
        <f t="shared" si="0"/>
        <v>620</v>
      </c>
      <c r="U32">
        <f t="shared" si="0"/>
        <v>5400</v>
      </c>
      <c r="V32">
        <f t="shared" si="0"/>
        <v>995</v>
      </c>
    </row>
    <row r="33" spans="1:22" x14ac:dyDescent="0.25">
      <c r="A33" t="s">
        <v>69</v>
      </c>
      <c r="B33" t="s">
        <v>72</v>
      </c>
      <c r="C33" t="s">
        <v>1</v>
      </c>
      <c r="D33" t="s">
        <v>3</v>
      </c>
      <c r="E33" t="s">
        <v>4</v>
      </c>
      <c r="F33" t="s">
        <v>5</v>
      </c>
      <c r="G33" t="s">
        <v>6</v>
      </c>
      <c r="H33" t="s">
        <v>8</v>
      </c>
      <c r="I33" t="s">
        <v>9</v>
      </c>
      <c r="J33" t="s">
        <v>45</v>
      </c>
      <c r="K33" t="s">
        <v>46</v>
      </c>
      <c r="L33" t="s">
        <v>43</v>
      </c>
      <c r="M33" t="s">
        <v>44</v>
      </c>
      <c r="N33" t="s">
        <v>48</v>
      </c>
      <c r="O33" t="s">
        <v>49</v>
      </c>
      <c r="P33" t="s">
        <v>50</v>
      </c>
      <c r="Q33" t="s">
        <v>51</v>
      </c>
      <c r="R33" t="s">
        <v>52</v>
      </c>
      <c r="S33" t="s">
        <v>53</v>
      </c>
      <c r="T33" t="s">
        <v>54</v>
      </c>
      <c r="U33" t="s">
        <v>55</v>
      </c>
      <c r="V33" t="s">
        <v>56</v>
      </c>
    </row>
    <row r="37" spans="1:22" x14ac:dyDescent="0.25">
      <c r="A37" t="s">
        <v>75</v>
      </c>
      <c r="B37">
        <v>6657</v>
      </c>
    </row>
    <row r="38" spans="1:22" x14ac:dyDescent="0.25">
      <c r="A38" t="s">
        <v>1</v>
      </c>
      <c r="B38">
        <v>11790</v>
      </c>
    </row>
    <row r="39" spans="1:22" x14ac:dyDescent="0.25">
      <c r="A39" t="s">
        <v>3</v>
      </c>
      <c r="B39">
        <v>545</v>
      </c>
    </row>
    <row r="40" spans="1:22" x14ac:dyDescent="0.25">
      <c r="A40" t="s">
        <v>4</v>
      </c>
      <c r="B40">
        <v>310</v>
      </c>
    </row>
    <row r="41" spans="1:22" x14ac:dyDescent="0.25">
      <c r="A41" t="s">
        <v>5</v>
      </c>
      <c r="B41">
        <v>480</v>
      </c>
    </row>
    <row r="42" spans="1:22" x14ac:dyDescent="0.25">
      <c r="A42" t="s">
        <v>6</v>
      </c>
      <c r="B42">
        <v>340</v>
      </c>
    </row>
    <row r="43" spans="1:22" x14ac:dyDescent="0.25">
      <c r="A43" t="s">
        <v>8</v>
      </c>
      <c r="B43">
        <v>1018</v>
      </c>
    </row>
    <row r="44" spans="1:22" x14ac:dyDescent="0.25">
      <c r="A44" t="s">
        <v>9</v>
      </c>
      <c r="B44">
        <v>645</v>
      </c>
    </row>
    <row r="45" spans="1:22" x14ac:dyDescent="0.25">
      <c r="A45" t="s">
        <v>45</v>
      </c>
      <c r="B45">
        <v>675</v>
      </c>
    </row>
    <row r="46" spans="1:22" x14ac:dyDescent="0.25">
      <c r="A46" t="s">
        <v>46</v>
      </c>
      <c r="B46">
        <v>650</v>
      </c>
    </row>
    <row r="47" spans="1:22" x14ac:dyDescent="0.25">
      <c r="A47" t="s">
        <v>43</v>
      </c>
      <c r="B47">
        <v>5530</v>
      </c>
    </row>
    <row r="48" spans="1:22" x14ac:dyDescent="0.25">
      <c r="A48" t="s">
        <v>44</v>
      </c>
      <c r="B48">
        <v>2700</v>
      </c>
    </row>
    <row r="49" spans="1:2" x14ac:dyDescent="0.25">
      <c r="A49" t="s">
        <v>48</v>
      </c>
      <c r="B49">
        <v>750</v>
      </c>
    </row>
    <row r="50" spans="1:2" x14ac:dyDescent="0.25">
      <c r="A50" t="s">
        <v>49</v>
      </c>
      <c r="B50">
        <v>685</v>
      </c>
    </row>
    <row r="51" spans="1:2" x14ac:dyDescent="0.25">
      <c r="A51" t="s">
        <v>50</v>
      </c>
      <c r="B51">
        <v>570</v>
      </c>
    </row>
    <row r="52" spans="1:2" x14ac:dyDescent="0.25">
      <c r="A52" t="s">
        <v>51</v>
      </c>
      <c r="B52">
        <v>335</v>
      </c>
    </row>
    <row r="53" spans="1:2" x14ac:dyDescent="0.25">
      <c r="A53" t="s">
        <v>52</v>
      </c>
      <c r="B53">
        <v>305</v>
      </c>
    </row>
    <row r="54" spans="1:2" x14ac:dyDescent="0.25">
      <c r="A54" t="s">
        <v>53</v>
      </c>
      <c r="B54">
        <v>2200</v>
      </c>
    </row>
    <row r="55" spans="1:2" x14ac:dyDescent="0.25">
      <c r="A55" t="s">
        <v>54</v>
      </c>
      <c r="B55">
        <v>620</v>
      </c>
    </row>
    <row r="56" spans="1:2" x14ac:dyDescent="0.25">
      <c r="A56" t="s">
        <v>55</v>
      </c>
      <c r="B56">
        <v>5400</v>
      </c>
    </row>
    <row r="57" spans="1:2" x14ac:dyDescent="0.25">
      <c r="A57" t="s">
        <v>56</v>
      </c>
      <c r="B57">
        <v>995</v>
      </c>
    </row>
    <row r="65" spans="1:2" x14ac:dyDescent="0.25">
      <c r="A65" t="s">
        <v>3</v>
      </c>
      <c r="B65">
        <v>545</v>
      </c>
    </row>
    <row r="66" spans="1:2" x14ac:dyDescent="0.25">
      <c r="A66" t="s">
        <v>4</v>
      </c>
      <c r="B66">
        <v>310</v>
      </c>
    </row>
    <row r="67" spans="1:2" x14ac:dyDescent="0.25">
      <c r="A67" t="s">
        <v>5</v>
      </c>
      <c r="B67">
        <v>480</v>
      </c>
    </row>
    <row r="68" spans="1:2" x14ac:dyDescent="0.25">
      <c r="A68" t="s">
        <v>6</v>
      </c>
      <c r="B68">
        <v>340</v>
      </c>
    </row>
    <row r="69" spans="1:2" x14ac:dyDescent="0.25">
      <c r="A69" t="s">
        <v>48</v>
      </c>
      <c r="B69">
        <v>750</v>
      </c>
    </row>
    <row r="70" spans="1:2" x14ac:dyDescent="0.25">
      <c r="A70" t="s">
        <v>49</v>
      </c>
      <c r="B70">
        <v>685</v>
      </c>
    </row>
    <row r="71" spans="1:2" x14ac:dyDescent="0.25">
      <c r="A71" t="s">
        <v>50</v>
      </c>
      <c r="B71">
        <v>570</v>
      </c>
    </row>
    <row r="72" spans="1:2" x14ac:dyDescent="0.25">
      <c r="A72" t="s">
        <v>51</v>
      </c>
      <c r="B72">
        <v>335</v>
      </c>
    </row>
    <row r="73" spans="1:2" x14ac:dyDescent="0.25">
      <c r="A73" t="s">
        <v>52</v>
      </c>
      <c r="B73">
        <v>305</v>
      </c>
    </row>
    <row r="74" spans="1:2" x14ac:dyDescent="0.25">
      <c r="A74" t="s">
        <v>53</v>
      </c>
      <c r="B74">
        <v>2200</v>
      </c>
    </row>
    <row r="75" spans="1:2" x14ac:dyDescent="0.25">
      <c r="A75" t="s">
        <v>54</v>
      </c>
      <c r="B75">
        <v>620</v>
      </c>
    </row>
    <row r="76" spans="1:2" x14ac:dyDescent="0.25">
      <c r="A76" t="s">
        <v>55</v>
      </c>
      <c r="B76">
        <v>5400</v>
      </c>
    </row>
    <row r="77" spans="1:2" x14ac:dyDescent="0.25">
      <c r="A77" t="s">
        <v>56</v>
      </c>
      <c r="B77">
        <v>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2350-8C4D-437D-AFCA-B079A2CC44B5}">
  <dimension ref="A2:B19"/>
  <sheetViews>
    <sheetView workbookViewId="0">
      <selection activeCell="B15" sqref="B15"/>
    </sheetView>
  </sheetViews>
  <sheetFormatPr defaultRowHeight="15" x14ac:dyDescent="0.25"/>
  <cols>
    <col min="1" max="1" width="20.140625" bestFit="1" customWidth="1"/>
  </cols>
  <sheetData>
    <row r="2" spans="1:2" x14ac:dyDescent="0.25">
      <c r="A2" s="49" t="s">
        <v>90</v>
      </c>
      <c r="B2" s="49">
        <v>300</v>
      </c>
    </row>
    <row r="3" spans="1:2" x14ac:dyDescent="0.25">
      <c r="A3" s="49" t="s">
        <v>91</v>
      </c>
      <c r="B3" s="49">
        <f>Dat_No_WKEND_No_VAC!B23</f>
        <v>125.25</v>
      </c>
    </row>
    <row r="4" spans="1:2" x14ac:dyDescent="0.25">
      <c r="A4" s="49" t="s">
        <v>92</v>
      </c>
      <c r="B4" s="49">
        <f>Dat_No_WKEND!B31</f>
        <v>262.50537409464863</v>
      </c>
    </row>
    <row r="5" spans="1:2" x14ac:dyDescent="0.25">
      <c r="A5" s="49"/>
      <c r="B5" s="49"/>
    </row>
    <row r="6" spans="1:2" x14ac:dyDescent="0.25">
      <c r="A6" s="49" t="s">
        <v>93</v>
      </c>
      <c r="B6" s="49">
        <f>(B2-B3)/B4</f>
        <v>0.66570065699680625</v>
      </c>
    </row>
    <row r="7" spans="1:2" x14ac:dyDescent="0.25">
      <c r="A7" s="49" t="s">
        <v>94</v>
      </c>
      <c r="B7" s="49"/>
    </row>
    <row r="8" spans="1:2" x14ac:dyDescent="0.25">
      <c r="A8" s="49" t="s">
        <v>95</v>
      </c>
      <c r="B8" s="49"/>
    </row>
    <row r="9" spans="1:2" ht="15.75" thickBot="1" x14ac:dyDescent="0.3"/>
    <row r="10" spans="1:2" ht="16.5" thickBot="1" x14ac:dyDescent="0.3">
      <c r="A10" s="52" t="s">
        <v>98</v>
      </c>
      <c r="B10" s="53"/>
    </row>
    <row r="11" spans="1:2" x14ac:dyDescent="0.25">
      <c r="A11" s="42" t="s">
        <v>90</v>
      </c>
      <c r="B11" s="43">
        <v>1</v>
      </c>
    </row>
    <row r="12" spans="1:2" x14ac:dyDescent="0.25">
      <c r="A12" s="18" t="s">
        <v>91</v>
      </c>
      <c r="B12" s="20">
        <v>0.5</v>
      </c>
    </row>
    <row r="13" spans="1:2" x14ac:dyDescent="0.25">
      <c r="A13" s="18" t="s">
        <v>92</v>
      </c>
      <c r="B13" s="20">
        <f>'Data Simple'!D39</f>
        <v>0.5085476277156078</v>
      </c>
    </row>
    <row r="14" spans="1:2" x14ac:dyDescent="0.25">
      <c r="A14" s="18"/>
      <c r="B14" s="20"/>
    </row>
    <row r="15" spans="1:2" x14ac:dyDescent="0.25">
      <c r="A15" s="18" t="s">
        <v>93</v>
      </c>
      <c r="B15" s="20">
        <f>(B11-B12)/B13</f>
        <v>0.98319208025017502</v>
      </c>
    </row>
    <row r="16" spans="1:2" x14ac:dyDescent="0.25">
      <c r="A16" s="18" t="s">
        <v>94</v>
      </c>
      <c r="B16" s="20">
        <v>690000</v>
      </c>
    </row>
    <row r="17" spans="1:2" x14ac:dyDescent="0.25">
      <c r="A17" s="18" t="s">
        <v>95</v>
      </c>
      <c r="B17" s="20"/>
    </row>
    <row r="18" spans="1:2" ht="15.75" thickBot="1" x14ac:dyDescent="0.3">
      <c r="A18" s="21" t="s">
        <v>97</v>
      </c>
      <c r="B18" s="41">
        <v>0.31</v>
      </c>
    </row>
    <row r="19" spans="1:2" ht="15.75" thickTop="1" x14ac:dyDescent="0.25"/>
  </sheetData>
  <mergeCells count="1"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B309-EBBE-4673-955D-DA96DC1D499B}">
  <dimension ref="A1:AD46"/>
  <sheetViews>
    <sheetView workbookViewId="0">
      <selection activeCell="D32" sqref="D32"/>
    </sheetView>
  </sheetViews>
  <sheetFormatPr defaultColWidth="15.28515625" defaultRowHeight="15" x14ac:dyDescent="0.25"/>
  <cols>
    <col min="2" max="18" width="15.28515625" style="6"/>
    <col min="19" max="19" width="11" style="6" bestFit="1" customWidth="1"/>
    <col min="20" max="30" width="15.28515625" style="6"/>
  </cols>
  <sheetData>
    <row r="1" spans="1:30" ht="17.25" thickTop="1" thickBot="1" x14ac:dyDescent="0.3">
      <c r="A1" s="1" t="s">
        <v>73</v>
      </c>
      <c r="B1" s="1" t="s">
        <v>69</v>
      </c>
      <c r="C1" s="1" t="s">
        <v>72</v>
      </c>
      <c r="D1" s="3" t="s">
        <v>41</v>
      </c>
      <c r="E1" s="4" t="s">
        <v>42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45</v>
      </c>
      <c r="P1" s="4" t="s">
        <v>46</v>
      </c>
      <c r="Q1" s="4" t="s">
        <v>43</v>
      </c>
      <c r="R1" s="4" t="s">
        <v>44</v>
      </c>
      <c r="S1" s="4" t="s">
        <v>59</v>
      </c>
      <c r="T1" s="4" t="s">
        <v>47</v>
      </c>
      <c r="U1" s="4" t="s">
        <v>74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5" t="s">
        <v>56</v>
      </c>
    </row>
    <row r="2" spans="1:30" ht="16.5" thickTop="1" x14ac:dyDescent="0.25">
      <c r="A2" s="2">
        <v>1</v>
      </c>
      <c r="B2" s="6">
        <f t="shared" ref="B2:B31" si="0">SUM(E2,F2,H2,I2,J2,K2,M2,N2,O2,P2,Q2,R2,V2,W2,X2,Y2,Z2,AA2,AB2,AC2,AD2)</f>
        <v>1378</v>
      </c>
      <c r="C2" s="6">
        <f>(24*60)-B2</f>
        <v>62</v>
      </c>
      <c r="D2" s="7">
        <v>45218</v>
      </c>
      <c r="E2" s="8">
        <f>'Flex Time'!B$31</f>
        <v>0</v>
      </c>
      <c r="F2" s="9">
        <v>360</v>
      </c>
      <c r="G2" s="9" t="s">
        <v>57</v>
      </c>
      <c r="H2" s="9">
        <v>25</v>
      </c>
      <c r="I2" s="9">
        <v>15</v>
      </c>
      <c r="J2" s="9">
        <v>10</v>
      </c>
      <c r="K2" s="9">
        <v>15</v>
      </c>
      <c r="L2" s="9" t="s">
        <v>60</v>
      </c>
      <c r="M2" s="9">
        <v>38</v>
      </c>
      <c r="N2" s="9">
        <v>25</v>
      </c>
      <c r="O2" s="9">
        <v>25</v>
      </c>
      <c r="P2" s="9">
        <v>50</v>
      </c>
      <c r="Q2" s="9">
        <v>300</v>
      </c>
      <c r="R2" s="9">
        <v>180</v>
      </c>
      <c r="S2" s="9" t="s">
        <v>58</v>
      </c>
      <c r="T2" s="9" t="s">
        <v>58</v>
      </c>
      <c r="U2" s="9" t="s">
        <v>58</v>
      </c>
      <c r="V2" s="9">
        <v>0</v>
      </c>
      <c r="W2" s="9">
        <v>0</v>
      </c>
      <c r="X2" s="9">
        <v>30</v>
      </c>
      <c r="Y2" s="9">
        <v>15</v>
      </c>
      <c r="Z2" s="9">
        <v>20</v>
      </c>
      <c r="AA2" s="9">
        <v>30</v>
      </c>
      <c r="AB2" s="9">
        <v>30</v>
      </c>
      <c r="AC2" s="9">
        <v>180</v>
      </c>
      <c r="AD2" s="9">
        <v>30</v>
      </c>
    </row>
    <row r="3" spans="1:30" ht="15.75" x14ac:dyDescent="0.25">
      <c r="A3" s="2">
        <v>2</v>
      </c>
      <c r="B3" s="6">
        <f t="shared" si="0"/>
        <v>1255</v>
      </c>
      <c r="C3" s="6">
        <f t="shared" ref="C3:C31" si="1">(24*60)-B3</f>
        <v>185</v>
      </c>
      <c r="D3" s="7">
        <v>45219</v>
      </c>
      <c r="E3" s="10">
        <f>'Flex Time'!C$31</f>
        <v>0</v>
      </c>
      <c r="F3" s="11">
        <v>420</v>
      </c>
      <c r="G3" s="11" t="s">
        <v>58</v>
      </c>
      <c r="H3" s="11">
        <v>20</v>
      </c>
      <c r="I3" s="11">
        <v>15</v>
      </c>
      <c r="J3" s="11">
        <v>15</v>
      </c>
      <c r="K3" s="11">
        <v>15</v>
      </c>
      <c r="L3" s="9" t="s">
        <v>61</v>
      </c>
      <c r="M3" s="11">
        <v>40</v>
      </c>
      <c r="N3" s="11">
        <v>25</v>
      </c>
      <c r="O3" s="11">
        <v>20</v>
      </c>
      <c r="P3" s="11">
        <v>20</v>
      </c>
      <c r="Q3" s="11">
        <v>240</v>
      </c>
      <c r="R3" s="11">
        <v>0</v>
      </c>
      <c r="S3" s="11" t="s">
        <v>57</v>
      </c>
      <c r="T3" s="11" t="s">
        <v>57</v>
      </c>
      <c r="U3" s="11" t="s">
        <v>57</v>
      </c>
      <c r="V3" s="11">
        <v>45</v>
      </c>
      <c r="W3" s="11">
        <v>30</v>
      </c>
      <c r="X3" s="11">
        <v>30</v>
      </c>
      <c r="Y3" s="11">
        <v>20</v>
      </c>
      <c r="Z3" s="11">
        <v>10</v>
      </c>
      <c r="AA3" s="11">
        <v>30</v>
      </c>
      <c r="AB3" s="11">
        <v>20</v>
      </c>
      <c r="AC3" s="11">
        <v>240</v>
      </c>
      <c r="AD3" s="11">
        <v>0</v>
      </c>
    </row>
    <row r="4" spans="1:30" ht="15.75" x14ac:dyDescent="0.25">
      <c r="A4" s="2">
        <v>3</v>
      </c>
      <c r="B4" s="6">
        <f t="shared" si="0"/>
        <v>1360</v>
      </c>
      <c r="C4" s="6">
        <f t="shared" si="1"/>
        <v>80</v>
      </c>
      <c r="D4" s="7">
        <v>45220</v>
      </c>
      <c r="E4" s="10">
        <f>'Flex Time'!D$31</f>
        <v>0</v>
      </c>
      <c r="F4" s="11">
        <v>300</v>
      </c>
      <c r="G4" s="11" t="s">
        <v>57</v>
      </c>
      <c r="H4" s="11">
        <v>15</v>
      </c>
      <c r="I4" s="11">
        <v>40</v>
      </c>
      <c r="J4" s="11">
        <v>0</v>
      </c>
      <c r="K4" s="11">
        <v>10</v>
      </c>
      <c r="L4" s="9" t="s">
        <v>62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 t="s">
        <v>58</v>
      </c>
      <c r="T4" s="11" t="s">
        <v>57</v>
      </c>
      <c r="U4" s="11" t="s">
        <v>58</v>
      </c>
      <c r="V4" s="11">
        <v>45</v>
      </c>
      <c r="W4" s="11">
        <v>60</v>
      </c>
      <c r="X4" s="11">
        <v>30</v>
      </c>
      <c r="Y4" s="11">
        <v>20</v>
      </c>
      <c r="Z4" s="11">
        <v>15</v>
      </c>
      <c r="AA4" s="11">
        <v>480</v>
      </c>
      <c r="AB4" s="11">
        <v>60</v>
      </c>
      <c r="AC4" s="11">
        <v>250</v>
      </c>
      <c r="AD4" s="11">
        <v>35</v>
      </c>
    </row>
    <row r="5" spans="1:30" ht="15.75" x14ac:dyDescent="0.25">
      <c r="A5" s="2">
        <v>4</v>
      </c>
      <c r="B5" s="6">
        <f t="shared" si="0"/>
        <v>1130</v>
      </c>
      <c r="C5" s="6">
        <f t="shared" si="1"/>
        <v>310</v>
      </c>
      <c r="D5" s="7">
        <v>45221</v>
      </c>
      <c r="E5" s="10">
        <f>'Flex Time'!E$31</f>
        <v>0</v>
      </c>
      <c r="F5" s="11">
        <v>480</v>
      </c>
      <c r="G5" s="11" t="s">
        <v>58</v>
      </c>
      <c r="H5" s="11">
        <v>20</v>
      </c>
      <c r="I5" s="11">
        <v>10</v>
      </c>
      <c r="J5" s="11">
        <v>25</v>
      </c>
      <c r="K5" s="11">
        <v>5</v>
      </c>
      <c r="L5" s="9" t="s">
        <v>63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 t="s">
        <v>58</v>
      </c>
      <c r="T5" s="11" t="s">
        <v>57</v>
      </c>
      <c r="U5" s="11" t="s">
        <v>58</v>
      </c>
      <c r="V5" s="11">
        <v>60</v>
      </c>
      <c r="W5" s="11">
        <v>35</v>
      </c>
      <c r="X5" s="11">
        <v>25</v>
      </c>
      <c r="Y5" s="11">
        <v>10</v>
      </c>
      <c r="Z5" s="11">
        <v>10</v>
      </c>
      <c r="AA5" s="11">
        <v>120</v>
      </c>
      <c r="AB5" s="11">
        <v>60</v>
      </c>
      <c r="AC5" s="11">
        <v>150</v>
      </c>
      <c r="AD5" s="11">
        <v>120</v>
      </c>
    </row>
    <row r="6" spans="1:30" ht="15.75" x14ac:dyDescent="0.25">
      <c r="A6" s="2">
        <v>5</v>
      </c>
      <c r="B6" s="6">
        <f t="shared" si="0"/>
        <v>720</v>
      </c>
      <c r="C6" s="6">
        <f t="shared" si="1"/>
        <v>720</v>
      </c>
      <c r="D6" s="7">
        <v>45222</v>
      </c>
      <c r="E6" s="10">
        <f>'Flex Time'!F$31</f>
        <v>0</v>
      </c>
      <c r="F6" s="11">
        <v>180</v>
      </c>
      <c r="G6" s="11" t="s">
        <v>57</v>
      </c>
      <c r="H6" s="11">
        <v>30</v>
      </c>
      <c r="I6" s="11">
        <v>5</v>
      </c>
      <c r="J6" s="11">
        <v>5</v>
      </c>
      <c r="K6" s="11">
        <v>5</v>
      </c>
      <c r="L6" s="9" t="s">
        <v>64</v>
      </c>
      <c r="M6" s="11">
        <v>45</v>
      </c>
      <c r="N6" s="11">
        <v>45</v>
      </c>
      <c r="O6" s="11">
        <v>0</v>
      </c>
      <c r="P6" s="11">
        <v>0</v>
      </c>
      <c r="Q6" s="11">
        <v>0</v>
      </c>
      <c r="R6" s="11">
        <v>0</v>
      </c>
      <c r="S6" s="11" t="s">
        <v>58</v>
      </c>
      <c r="T6" s="11" t="s">
        <v>57</v>
      </c>
      <c r="U6" s="11" t="s">
        <v>57</v>
      </c>
      <c r="V6" s="11">
        <v>45</v>
      </c>
      <c r="W6" s="11">
        <v>30</v>
      </c>
      <c r="X6" s="11">
        <v>15</v>
      </c>
      <c r="Y6" s="11">
        <v>0</v>
      </c>
      <c r="Z6" s="11">
        <v>10</v>
      </c>
      <c r="AA6" s="11">
        <v>15</v>
      </c>
      <c r="AB6" s="11">
        <v>20</v>
      </c>
      <c r="AC6" s="11">
        <v>210</v>
      </c>
      <c r="AD6" s="11">
        <v>60</v>
      </c>
    </row>
    <row r="7" spans="1:30" ht="15.75" x14ac:dyDescent="0.25">
      <c r="A7" s="2">
        <v>6</v>
      </c>
      <c r="B7" s="6">
        <f t="shared" si="0"/>
        <v>955</v>
      </c>
      <c r="C7" s="6">
        <f t="shared" si="1"/>
        <v>485</v>
      </c>
      <c r="D7" s="7">
        <v>45223</v>
      </c>
      <c r="E7" s="10">
        <f>'Flex Time'!G$31</f>
        <v>0</v>
      </c>
      <c r="F7" s="11">
        <v>420</v>
      </c>
      <c r="G7" s="11" t="s">
        <v>57</v>
      </c>
      <c r="H7" s="11">
        <v>20</v>
      </c>
      <c r="I7" s="11">
        <v>5</v>
      </c>
      <c r="J7" s="11">
        <v>5</v>
      </c>
      <c r="K7" s="11">
        <v>5</v>
      </c>
      <c r="L7" s="9" t="s">
        <v>65</v>
      </c>
      <c r="M7" s="11">
        <v>45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 t="s">
        <v>58</v>
      </c>
      <c r="T7" s="11" t="s">
        <v>58</v>
      </c>
      <c r="U7" s="11" t="s">
        <v>57</v>
      </c>
      <c r="V7" s="11">
        <v>45</v>
      </c>
      <c r="W7" s="11">
        <v>30</v>
      </c>
      <c r="X7" s="11">
        <v>10</v>
      </c>
      <c r="Y7" s="11">
        <v>10</v>
      </c>
      <c r="Z7" s="11">
        <v>10</v>
      </c>
      <c r="AA7" s="11">
        <v>0</v>
      </c>
      <c r="AB7" s="11">
        <v>0</v>
      </c>
      <c r="AC7" s="11">
        <v>320</v>
      </c>
      <c r="AD7" s="11">
        <v>30</v>
      </c>
    </row>
    <row r="8" spans="1:30" ht="15.75" x14ac:dyDescent="0.25">
      <c r="A8" s="2">
        <v>7</v>
      </c>
      <c r="B8" s="6">
        <f t="shared" si="0"/>
        <v>800</v>
      </c>
      <c r="C8" s="6">
        <f t="shared" si="1"/>
        <v>640</v>
      </c>
      <c r="D8" s="7">
        <v>45224</v>
      </c>
      <c r="E8" s="10">
        <f>'Flex Time'!H$31</f>
        <v>0</v>
      </c>
      <c r="F8" s="11">
        <v>420</v>
      </c>
      <c r="G8" s="11" t="s">
        <v>57</v>
      </c>
      <c r="H8" s="11">
        <v>20</v>
      </c>
      <c r="I8" s="11">
        <v>5</v>
      </c>
      <c r="J8" s="11">
        <v>10</v>
      </c>
      <c r="K8" s="11">
        <v>10</v>
      </c>
      <c r="L8" s="9" t="s">
        <v>66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 t="s">
        <v>58</v>
      </c>
      <c r="T8" s="11" t="s">
        <v>58</v>
      </c>
      <c r="U8" s="11" t="s">
        <v>57</v>
      </c>
      <c r="V8" s="11">
        <v>45</v>
      </c>
      <c r="W8" s="11">
        <v>30</v>
      </c>
      <c r="X8" s="11">
        <v>10</v>
      </c>
      <c r="Y8" s="11">
        <v>10</v>
      </c>
      <c r="Z8" s="11">
        <v>10</v>
      </c>
      <c r="AA8" s="11">
        <v>0</v>
      </c>
      <c r="AB8" s="11">
        <v>0</v>
      </c>
      <c r="AC8" s="11">
        <v>200</v>
      </c>
      <c r="AD8" s="11">
        <v>30</v>
      </c>
    </row>
    <row r="9" spans="1:30" ht="15.75" x14ac:dyDescent="0.25">
      <c r="A9" s="2">
        <v>8</v>
      </c>
      <c r="B9" s="6">
        <f t="shared" si="0"/>
        <v>1375</v>
      </c>
      <c r="C9" s="6">
        <f t="shared" si="1"/>
        <v>65</v>
      </c>
      <c r="D9" s="7">
        <v>45225</v>
      </c>
      <c r="E9" s="10">
        <f>'Flex Time'!I$31</f>
        <v>0</v>
      </c>
      <c r="F9" s="11">
        <v>450</v>
      </c>
      <c r="G9" s="11" t="s">
        <v>57</v>
      </c>
      <c r="H9" s="11">
        <v>20</v>
      </c>
      <c r="I9" s="11">
        <v>10</v>
      </c>
      <c r="J9" s="11">
        <v>10</v>
      </c>
      <c r="K9" s="11">
        <v>10</v>
      </c>
      <c r="L9" s="9" t="s">
        <v>60</v>
      </c>
      <c r="M9" s="11">
        <v>40</v>
      </c>
      <c r="N9" s="11">
        <v>40</v>
      </c>
      <c r="O9" s="11">
        <v>40</v>
      </c>
      <c r="P9" s="11">
        <v>40</v>
      </c>
      <c r="Q9" s="11">
        <v>300</v>
      </c>
      <c r="R9" s="11">
        <v>120</v>
      </c>
      <c r="S9" s="11" t="s">
        <v>57</v>
      </c>
      <c r="T9" s="11" t="s">
        <v>58</v>
      </c>
      <c r="U9" s="11" t="s">
        <v>58</v>
      </c>
      <c r="V9" s="11">
        <v>45</v>
      </c>
      <c r="W9" s="11">
        <v>50</v>
      </c>
      <c r="X9" s="11">
        <v>20</v>
      </c>
      <c r="Y9" s="11">
        <v>10</v>
      </c>
      <c r="Z9" s="11">
        <v>10</v>
      </c>
      <c r="AA9" s="11">
        <v>0</v>
      </c>
      <c r="AB9" s="11">
        <v>20</v>
      </c>
      <c r="AC9" s="11">
        <v>110</v>
      </c>
      <c r="AD9" s="11">
        <v>30</v>
      </c>
    </row>
    <row r="10" spans="1:30" ht="15.75" x14ac:dyDescent="0.25">
      <c r="A10" s="2">
        <v>9</v>
      </c>
      <c r="B10" s="6">
        <f t="shared" si="0"/>
        <v>1150</v>
      </c>
      <c r="C10" s="6">
        <f t="shared" si="1"/>
        <v>290</v>
      </c>
      <c r="D10" s="7">
        <v>45226</v>
      </c>
      <c r="E10" s="10">
        <f>'Flex Time'!J$31</f>
        <v>0</v>
      </c>
      <c r="F10" s="11">
        <v>360</v>
      </c>
      <c r="G10" s="11" t="s">
        <v>58</v>
      </c>
      <c r="H10" s="11">
        <v>30</v>
      </c>
      <c r="I10" s="11">
        <v>10</v>
      </c>
      <c r="J10" s="11">
        <v>5</v>
      </c>
      <c r="K10" s="11">
        <v>20</v>
      </c>
      <c r="L10" s="9" t="s">
        <v>61</v>
      </c>
      <c r="M10" s="11">
        <v>60</v>
      </c>
      <c r="N10" s="11">
        <v>0</v>
      </c>
      <c r="O10" s="11">
        <v>50</v>
      </c>
      <c r="P10" s="11">
        <v>0</v>
      </c>
      <c r="Q10" s="11">
        <v>290</v>
      </c>
      <c r="R10" s="11">
        <v>180</v>
      </c>
      <c r="S10" s="11" t="s">
        <v>58</v>
      </c>
      <c r="T10" s="11" t="s">
        <v>58</v>
      </c>
      <c r="U10" s="11" t="s">
        <v>58</v>
      </c>
      <c r="V10" s="11">
        <v>0</v>
      </c>
      <c r="W10" s="11">
        <v>0</v>
      </c>
      <c r="X10" s="11">
        <v>0</v>
      </c>
      <c r="Y10" s="11">
        <v>25</v>
      </c>
      <c r="Z10" s="11">
        <v>10</v>
      </c>
      <c r="AA10" s="11">
        <v>20</v>
      </c>
      <c r="AB10" s="11">
        <v>0</v>
      </c>
      <c r="AC10" s="11">
        <v>60</v>
      </c>
      <c r="AD10" s="11">
        <v>30</v>
      </c>
    </row>
    <row r="11" spans="1:30" ht="15.75" x14ac:dyDescent="0.25">
      <c r="A11" s="2">
        <v>10</v>
      </c>
      <c r="B11" s="6">
        <f t="shared" si="0"/>
        <v>1120</v>
      </c>
      <c r="C11" s="6">
        <f t="shared" si="1"/>
        <v>320</v>
      </c>
      <c r="D11" s="7">
        <v>45227</v>
      </c>
      <c r="E11" s="10">
        <f>'Flex Time'!K$31</f>
        <v>0</v>
      </c>
      <c r="F11" s="11">
        <v>270</v>
      </c>
      <c r="G11" s="11" t="s">
        <v>58</v>
      </c>
      <c r="H11" s="11">
        <v>20</v>
      </c>
      <c r="I11" s="11">
        <v>15</v>
      </c>
      <c r="J11" s="11">
        <v>10</v>
      </c>
      <c r="K11" s="11">
        <v>10</v>
      </c>
      <c r="L11" s="9" t="s">
        <v>62</v>
      </c>
      <c r="M11" s="11">
        <v>40</v>
      </c>
      <c r="N11" s="11">
        <v>40</v>
      </c>
      <c r="O11" s="11">
        <v>0</v>
      </c>
      <c r="P11" s="11">
        <v>0</v>
      </c>
      <c r="Q11" s="11">
        <v>0</v>
      </c>
      <c r="R11" s="11">
        <v>0</v>
      </c>
      <c r="S11" s="11" t="s">
        <v>58</v>
      </c>
      <c r="T11" s="11" t="s">
        <v>57</v>
      </c>
      <c r="U11" s="11" t="s">
        <v>58</v>
      </c>
      <c r="V11" s="11">
        <v>40</v>
      </c>
      <c r="W11" s="11">
        <v>35</v>
      </c>
      <c r="X11" s="11">
        <v>20</v>
      </c>
      <c r="Y11" s="11">
        <v>10</v>
      </c>
      <c r="Z11" s="11">
        <v>10</v>
      </c>
      <c r="AA11" s="11">
        <v>360</v>
      </c>
      <c r="AB11" s="11">
        <v>60</v>
      </c>
      <c r="AC11" s="11">
        <v>120</v>
      </c>
      <c r="AD11" s="11">
        <v>60</v>
      </c>
    </row>
    <row r="12" spans="1:30" ht="15.75" x14ac:dyDescent="0.25">
      <c r="A12" s="2">
        <v>11</v>
      </c>
      <c r="B12" s="6">
        <f t="shared" si="0"/>
        <v>970</v>
      </c>
      <c r="C12" s="6">
        <f t="shared" si="1"/>
        <v>470</v>
      </c>
      <c r="D12" s="7">
        <v>45228</v>
      </c>
      <c r="E12" s="10">
        <f>'Flex Time'!L$31</f>
        <v>0</v>
      </c>
      <c r="F12" s="11">
        <v>300</v>
      </c>
      <c r="G12" s="11" t="s">
        <v>58</v>
      </c>
      <c r="H12" s="11">
        <v>20</v>
      </c>
      <c r="I12" s="11">
        <v>15</v>
      </c>
      <c r="J12" s="11">
        <v>5</v>
      </c>
      <c r="K12" s="11">
        <v>10</v>
      </c>
      <c r="L12" s="9" t="s">
        <v>63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 t="s">
        <v>58</v>
      </c>
      <c r="T12" s="11" t="s">
        <v>58</v>
      </c>
      <c r="U12" s="11" t="s">
        <v>58</v>
      </c>
      <c r="V12" s="11">
        <v>0</v>
      </c>
      <c r="W12" s="11">
        <v>0</v>
      </c>
      <c r="X12" s="11">
        <v>10</v>
      </c>
      <c r="Y12" s="11">
        <v>10</v>
      </c>
      <c r="Z12" s="11">
        <v>10</v>
      </c>
      <c r="AA12" s="11">
        <v>270</v>
      </c>
      <c r="AB12" s="11">
        <v>50</v>
      </c>
      <c r="AC12" s="11">
        <v>210</v>
      </c>
      <c r="AD12" s="11">
        <v>60</v>
      </c>
    </row>
    <row r="13" spans="1:30" ht="15.75" x14ac:dyDescent="0.25">
      <c r="A13" s="2">
        <v>12</v>
      </c>
      <c r="B13" s="6">
        <f t="shared" si="0"/>
        <v>1325</v>
      </c>
      <c r="C13" s="6">
        <f t="shared" si="1"/>
        <v>115</v>
      </c>
      <c r="D13" s="7">
        <v>45229</v>
      </c>
      <c r="E13" s="10">
        <f>'Flex Time'!M$31</f>
        <v>0</v>
      </c>
      <c r="F13" s="11">
        <v>360</v>
      </c>
      <c r="G13" s="11" t="s">
        <v>58</v>
      </c>
      <c r="H13" s="11">
        <v>20</v>
      </c>
      <c r="I13" s="11">
        <v>20</v>
      </c>
      <c r="J13" s="11">
        <v>10</v>
      </c>
      <c r="K13" s="11">
        <v>10</v>
      </c>
      <c r="L13" s="9" t="s">
        <v>64</v>
      </c>
      <c r="M13" s="11">
        <v>50</v>
      </c>
      <c r="N13" s="11">
        <v>40</v>
      </c>
      <c r="O13" s="11">
        <v>40</v>
      </c>
      <c r="P13" s="11">
        <v>50</v>
      </c>
      <c r="Q13" s="11">
        <v>300</v>
      </c>
      <c r="R13" s="11">
        <v>180</v>
      </c>
      <c r="S13" s="11" t="s">
        <v>58</v>
      </c>
      <c r="T13" s="11" t="s">
        <v>58</v>
      </c>
      <c r="U13" s="11" t="s">
        <v>58</v>
      </c>
      <c r="V13" s="11">
        <v>0</v>
      </c>
      <c r="W13" s="11">
        <v>0</v>
      </c>
      <c r="X13" s="11">
        <v>5</v>
      </c>
      <c r="Y13" s="11">
        <v>0</v>
      </c>
      <c r="Z13" s="11">
        <v>10</v>
      </c>
      <c r="AA13" s="11">
        <v>20</v>
      </c>
      <c r="AB13" s="11">
        <v>10</v>
      </c>
      <c r="AC13" s="11">
        <v>200</v>
      </c>
      <c r="AD13" s="11">
        <v>0</v>
      </c>
    </row>
    <row r="14" spans="1:30" ht="15.75" x14ac:dyDescent="0.25">
      <c r="A14" s="2">
        <v>13</v>
      </c>
      <c r="B14" s="6">
        <f t="shared" si="0"/>
        <v>1410</v>
      </c>
      <c r="C14" s="6">
        <f t="shared" si="1"/>
        <v>30</v>
      </c>
      <c r="D14" s="7">
        <v>45230</v>
      </c>
      <c r="E14" s="10">
        <f>'Flex Time'!N$31</f>
        <v>0</v>
      </c>
      <c r="F14" s="11">
        <v>300</v>
      </c>
      <c r="G14" s="11" t="s">
        <v>57</v>
      </c>
      <c r="H14" s="11">
        <v>20</v>
      </c>
      <c r="I14" s="11">
        <v>10</v>
      </c>
      <c r="J14" s="11">
        <v>10</v>
      </c>
      <c r="K14" s="11">
        <v>10</v>
      </c>
      <c r="L14" s="9" t="s">
        <v>65</v>
      </c>
      <c r="M14" s="11">
        <v>40</v>
      </c>
      <c r="N14" s="11">
        <v>40</v>
      </c>
      <c r="O14" s="11">
        <v>40</v>
      </c>
      <c r="P14" s="11">
        <v>50</v>
      </c>
      <c r="Q14" s="11">
        <v>300</v>
      </c>
      <c r="R14" s="11">
        <v>120</v>
      </c>
      <c r="S14" s="11" t="s">
        <v>57</v>
      </c>
      <c r="T14" s="11" t="s">
        <v>57</v>
      </c>
      <c r="U14" s="11" t="s">
        <v>58</v>
      </c>
      <c r="V14" s="11">
        <v>35</v>
      </c>
      <c r="W14" s="11">
        <v>30</v>
      </c>
      <c r="X14" s="11">
        <v>15</v>
      </c>
      <c r="Y14" s="11">
        <v>10</v>
      </c>
      <c r="Z14" s="11">
        <v>10</v>
      </c>
      <c r="AA14" s="11">
        <v>0</v>
      </c>
      <c r="AB14" s="11">
        <v>0</v>
      </c>
      <c r="AC14" s="11">
        <v>310</v>
      </c>
      <c r="AD14" s="11">
        <v>60</v>
      </c>
    </row>
    <row r="15" spans="1:30" ht="15.75" x14ac:dyDescent="0.25">
      <c r="A15" s="2">
        <v>14</v>
      </c>
      <c r="B15" s="6">
        <f t="shared" si="0"/>
        <v>1370</v>
      </c>
      <c r="C15" s="6">
        <f t="shared" si="1"/>
        <v>70</v>
      </c>
      <c r="D15" s="7">
        <v>45231</v>
      </c>
      <c r="E15" s="10">
        <f>'Flex Time'!O$31</f>
        <v>0</v>
      </c>
      <c r="F15" s="11">
        <v>420</v>
      </c>
      <c r="G15" s="11" t="s">
        <v>57</v>
      </c>
      <c r="H15" s="11">
        <v>20</v>
      </c>
      <c r="I15" s="11">
        <v>5</v>
      </c>
      <c r="J15" s="11">
        <v>10</v>
      </c>
      <c r="K15" s="11">
        <v>10</v>
      </c>
      <c r="L15" s="9" t="s">
        <v>66</v>
      </c>
      <c r="M15" s="11">
        <v>40</v>
      </c>
      <c r="N15" s="11">
        <v>40</v>
      </c>
      <c r="O15" s="11">
        <v>40</v>
      </c>
      <c r="P15" s="11">
        <v>50</v>
      </c>
      <c r="Q15" s="11">
        <v>300</v>
      </c>
      <c r="R15" s="11">
        <v>120</v>
      </c>
      <c r="S15" s="11" t="s">
        <v>58</v>
      </c>
      <c r="T15" s="11" t="s">
        <v>58</v>
      </c>
      <c r="U15" s="11" t="s">
        <v>58</v>
      </c>
      <c r="V15" s="11">
        <v>45</v>
      </c>
      <c r="W15" s="11">
        <v>30</v>
      </c>
      <c r="X15" s="11">
        <v>10</v>
      </c>
      <c r="Y15" s="11">
        <v>10</v>
      </c>
      <c r="Z15" s="11">
        <v>10</v>
      </c>
      <c r="AA15" s="11">
        <v>0</v>
      </c>
      <c r="AB15" s="11">
        <v>0</v>
      </c>
      <c r="AC15" s="11">
        <v>180</v>
      </c>
      <c r="AD15" s="11">
        <v>30</v>
      </c>
    </row>
    <row r="16" spans="1:30" ht="15.75" x14ac:dyDescent="0.25">
      <c r="A16" s="2">
        <v>15</v>
      </c>
      <c r="B16" s="6">
        <f t="shared" si="0"/>
        <v>1375</v>
      </c>
      <c r="C16" s="6">
        <f t="shared" si="1"/>
        <v>65</v>
      </c>
      <c r="D16" s="7">
        <v>45232</v>
      </c>
      <c r="E16" s="10">
        <f>'Flex Time'!P$31</f>
        <v>0</v>
      </c>
      <c r="F16" s="11">
        <v>450</v>
      </c>
      <c r="G16" s="11" t="s">
        <v>57</v>
      </c>
      <c r="H16" s="11">
        <v>20</v>
      </c>
      <c r="I16" s="11">
        <v>10</v>
      </c>
      <c r="J16" s="11">
        <v>10</v>
      </c>
      <c r="K16" s="11">
        <v>10</v>
      </c>
      <c r="L16" s="9" t="s">
        <v>60</v>
      </c>
      <c r="M16" s="11">
        <v>40</v>
      </c>
      <c r="N16" s="11">
        <v>40</v>
      </c>
      <c r="O16" s="11">
        <v>40</v>
      </c>
      <c r="P16" s="11">
        <v>40</v>
      </c>
      <c r="Q16" s="11">
        <v>300</v>
      </c>
      <c r="R16" s="11">
        <v>120</v>
      </c>
      <c r="S16" s="11" t="s">
        <v>57</v>
      </c>
      <c r="T16" s="11" t="s">
        <v>58</v>
      </c>
      <c r="U16" s="11" t="s">
        <v>58</v>
      </c>
      <c r="V16" s="11">
        <v>45</v>
      </c>
      <c r="W16" s="11">
        <v>50</v>
      </c>
      <c r="X16" s="11">
        <v>20</v>
      </c>
      <c r="Y16" s="11">
        <v>10</v>
      </c>
      <c r="Z16" s="11">
        <v>10</v>
      </c>
      <c r="AA16" s="11">
        <v>0</v>
      </c>
      <c r="AB16" s="11">
        <v>20</v>
      </c>
      <c r="AC16" s="11">
        <v>110</v>
      </c>
      <c r="AD16" s="11">
        <v>30</v>
      </c>
    </row>
    <row r="17" spans="1:30" ht="15.75" x14ac:dyDescent="0.25">
      <c r="A17" s="2">
        <v>16</v>
      </c>
      <c r="B17" s="6">
        <f t="shared" si="0"/>
        <v>1135</v>
      </c>
      <c r="C17" s="6">
        <f t="shared" si="1"/>
        <v>305</v>
      </c>
      <c r="D17" s="7">
        <v>45233</v>
      </c>
      <c r="E17" s="10">
        <f>'Flex Time'!Q$31</f>
        <v>0</v>
      </c>
      <c r="F17" s="11">
        <v>360</v>
      </c>
      <c r="G17" s="11" t="s">
        <v>58</v>
      </c>
      <c r="H17" s="11">
        <v>15</v>
      </c>
      <c r="I17" s="11">
        <v>10</v>
      </c>
      <c r="J17" s="11">
        <v>5</v>
      </c>
      <c r="K17" s="11">
        <v>20</v>
      </c>
      <c r="L17" s="9" t="s">
        <v>61</v>
      </c>
      <c r="M17" s="11">
        <v>60</v>
      </c>
      <c r="N17" s="11">
        <v>0</v>
      </c>
      <c r="O17" s="11">
        <v>50</v>
      </c>
      <c r="P17" s="11">
        <v>0</v>
      </c>
      <c r="Q17" s="11">
        <v>290</v>
      </c>
      <c r="R17" s="11">
        <v>180</v>
      </c>
      <c r="S17" s="11" t="s">
        <v>58</v>
      </c>
      <c r="T17" s="11" t="s">
        <v>58</v>
      </c>
      <c r="U17" s="11" t="s">
        <v>58</v>
      </c>
      <c r="V17" s="11">
        <v>0</v>
      </c>
      <c r="W17" s="11">
        <v>0</v>
      </c>
      <c r="X17" s="11">
        <v>0</v>
      </c>
      <c r="Y17" s="11">
        <v>25</v>
      </c>
      <c r="Z17" s="11">
        <v>10</v>
      </c>
      <c r="AA17" s="11">
        <v>20</v>
      </c>
      <c r="AB17" s="11">
        <v>0</v>
      </c>
      <c r="AC17" s="11">
        <v>60</v>
      </c>
      <c r="AD17" s="11">
        <v>30</v>
      </c>
    </row>
    <row r="18" spans="1:30" ht="15.75" x14ac:dyDescent="0.25">
      <c r="A18" s="2">
        <v>17</v>
      </c>
      <c r="B18" s="6">
        <f t="shared" si="0"/>
        <v>1070</v>
      </c>
      <c r="C18" s="6">
        <f t="shared" si="1"/>
        <v>370</v>
      </c>
      <c r="D18" s="7">
        <v>45234</v>
      </c>
      <c r="E18" s="10">
        <f>'Flex Time'!R$31</f>
        <v>0</v>
      </c>
      <c r="F18" s="11">
        <v>540</v>
      </c>
      <c r="G18" s="11" t="s">
        <v>58</v>
      </c>
      <c r="H18" s="11">
        <v>15</v>
      </c>
      <c r="I18" s="11">
        <v>5</v>
      </c>
      <c r="J18" s="11">
        <v>40</v>
      </c>
      <c r="K18" s="11">
        <v>10</v>
      </c>
      <c r="L18" s="9" t="s">
        <v>62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 t="s">
        <v>58</v>
      </c>
      <c r="T18" s="11" t="s">
        <v>58</v>
      </c>
      <c r="U18" s="11" t="s">
        <v>58</v>
      </c>
      <c r="V18" s="11">
        <v>0</v>
      </c>
      <c r="W18" s="11">
        <v>0</v>
      </c>
      <c r="X18" s="11">
        <v>40</v>
      </c>
      <c r="Y18" s="11">
        <v>20</v>
      </c>
      <c r="Z18" s="11">
        <v>10</v>
      </c>
      <c r="AA18" s="11">
        <v>120</v>
      </c>
      <c r="AB18" s="11">
        <v>30</v>
      </c>
      <c r="AC18" s="11">
        <v>180</v>
      </c>
      <c r="AD18" s="11">
        <v>60</v>
      </c>
    </row>
    <row r="19" spans="1:30" ht="15.75" x14ac:dyDescent="0.25">
      <c r="A19" s="2">
        <v>18</v>
      </c>
      <c r="B19" s="6">
        <f t="shared" si="0"/>
        <v>1070</v>
      </c>
      <c r="C19" s="6">
        <f t="shared" si="1"/>
        <v>370</v>
      </c>
      <c r="D19" s="7">
        <v>45235</v>
      </c>
      <c r="E19" s="10">
        <f>'Flex Time'!S$31</f>
        <v>0</v>
      </c>
      <c r="F19" s="11">
        <v>540</v>
      </c>
      <c r="G19" s="11" t="s">
        <v>58</v>
      </c>
      <c r="H19" s="11">
        <v>15</v>
      </c>
      <c r="I19" s="11">
        <v>5</v>
      </c>
      <c r="J19" s="11">
        <v>40</v>
      </c>
      <c r="K19" s="11">
        <v>10</v>
      </c>
      <c r="L19" s="9" t="s">
        <v>63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 t="s">
        <v>58</v>
      </c>
      <c r="T19" s="11" t="s">
        <v>57</v>
      </c>
      <c r="U19" s="11" t="s">
        <v>58</v>
      </c>
      <c r="V19" s="11">
        <v>0</v>
      </c>
      <c r="W19" s="11">
        <v>0</v>
      </c>
      <c r="X19" s="11">
        <v>40</v>
      </c>
      <c r="Y19" s="11">
        <v>20</v>
      </c>
      <c r="Z19" s="11">
        <v>10</v>
      </c>
      <c r="AA19" s="11">
        <v>120</v>
      </c>
      <c r="AB19" s="11">
        <v>30</v>
      </c>
      <c r="AC19" s="11">
        <v>180</v>
      </c>
      <c r="AD19" s="11">
        <v>60</v>
      </c>
    </row>
    <row r="20" spans="1:30" ht="15.75" x14ac:dyDescent="0.25">
      <c r="A20" s="2">
        <v>19</v>
      </c>
      <c r="B20" s="6">
        <f t="shared" si="0"/>
        <v>1435</v>
      </c>
      <c r="C20" s="6">
        <f t="shared" si="1"/>
        <v>5</v>
      </c>
      <c r="D20" s="7">
        <v>45236</v>
      </c>
      <c r="E20" s="10">
        <f>'Flex Time'!T$31</f>
        <v>0</v>
      </c>
      <c r="F20" s="11">
        <v>360</v>
      </c>
      <c r="G20" s="11" t="s">
        <v>57</v>
      </c>
      <c r="H20" s="11">
        <v>15</v>
      </c>
      <c r="I20" s="11">
        <v>5</v>
      </c>
      <c r="J20" s="11">
        <v>20</v>
      </c>
      <c r="K20" s="11">
        <v>15</v>
      </c>
      <c r="L20" s="9" t="s">
        <v>64</v>
      </c>
      <c r="M20" s="11">
        <v>40</v>
      </c>
      <c r="N20" s="11">
        <v>40</v>
      </c>
      <c r="O20" s="11">
        <v>40</v>
      </c>
      <c r="P20" s="11">
        <v>50</v>
      </c>
      <c r="Q20" s="11">
        <v>300</v>
      </c>
      <c r="R20" s="11">
        <v>180</v>
      </c>
      <c r="S20" s="11" t="s">
        <v>58</v>
      </c>
      <c r="T20" s="11" t="s">
        <v>58</v>
      </c>
      <c r="U20" s="11" t="s">
        <v>58</v>
      </c>
      <c r="V20" s="11">
        <v>40</v>
      </c>
      <c r="W20" s="11">
        <v>30</v>
      </c>
      <c r="X20" s="11">
        <v>30</v>
      </c>
      <c r="Y20" s="11">
        <v>10</v>
      </c>
      <c r="Z20" s="11">
        <v>10</v>
      </c>
      <c r="AA20" s="11">
        <v>0</v>
      </c>
      <c r="AB20" s="11">
        <v>0</v>
      </c>
      <c r="AC20" s="11">
        <v>240</v>
      </c>
      <c r="AD20" s="11">
        <v>10</v>
      </c>
    </row>
    <row r="21" spans="1:30" ht="15.75" x14ac:dyDescent="0.25">
      <c r="A21" s="2">
        <v>20</v>
      </c>
      <c r="B21" s="6">
        <f t="shared" si="0"/>
        <v>1440</v>
      </c>
      <c r="C21" s="6">
        <f t="shared" si="1"/>
        <v>0</v>
      </c>
      <c r="D21" s="7">
        <v>45237</v>
      </c>
      <c r="E21" s="10">
        <f>'Flex Time'!U$31</f>
        <v>0</v>
      </c>
      <c r="F21" s="11">
        <v>420</v>
      </c>
      <c r="G21" s="11" t="s">
        <v>58</v>
      </c>
      <c r="H21" s="11">
        <v>20</v>
      </c>
      <c r="I21" s="11">
        <v>10</v>
      </c>
      <c r="J21" s="11">
        <v>20</v>
      </c>
      <c r="K21" s="11">
        <v>10</v>
      </c>
      <c r="L21" s="9" t="s">
        <v>65</v>
      </c>
      <c r="M21" s="11">
        <v>40</v>
      </c>
      <c r="N21" s="11">
        <v>40</v>
      </c>
      <c r="O21" s="11">
        <v>40</v>
      </c>
      <c r="P21" s="11">
        <v>50</v>
      </c>
      <c r="Q21" s="11">
        <v>300</v>
      </c>
      <c r="R21" s="11">
        <v>180</v>
      </c>
      <c r="S21" s="11" t="s">
        <v>58</v>
      </c>
      <c r="T21" s="11" t="s">
        <v>58</v>
      </c>
      <c r="U21" s="11" t="s">
        <v>58</v>
      </c>
      <c r="V21" s="11">
        <v>30</v>
      </c>
      <c r="W21" s="11">
        <v>20</v>
      </c>
      <c r="X21" s="11">
        <v>0</v>
      </c>
      <c r="Y21" s="11">
        <v>0</v>
      </c>
      <c r="Z21" s="11">
        <v>10</v>
      </c>
      <c r="AA21" s="11">
        <v>0</v>
      </c>
      <c r="AB21" s="11">
        <v>0</v>
      </c>
      <c r="AC21" s="11">
        <v>250</v>
      </c>
      <c r="AD21" s="11">
        <v>0</v>
      </c>
    </row>
    <row r="22" spans="1:30" ht="15.75" x14ac:dyDescent="0.25">
      <c r="A22" s="2">
        <v>21</v>
      </c>
      <c r="B22" s="6">
        <f t="shared" si="0"/>
        <v>1395</v>
      </c>
      <c r="C22" s="6">
        <f t="shared" si="1"/>
        <v>45</v>
      </c>
      <c r="D22" s="7">
        <v>45238</v>
      </c>
      <c r="E22" s="10">
        <f>'Flex Time'!V$31</f>
        <v>0</v>
      </c>
      <c r="F22" s="11">
        <v>390</v>
      </c>
      <c r="G22" s="11" t="s">
        <v>57</v>
      </c>
      <c r="H22" s="11">
        <v>25</v>
      </c>
      <c r="I22" s="11">
        <v>10</v>
      </c>
      <c r="J22" s="11">
        <v>20</v>
      </c>
      <c r="K22" s="11">
        <v>10</v>
      </c>
      <c r="L22" s="9" t="s">
        <v>66</v>
      </c>
      <c r="M22" s="11">
        <v>40</v>
      </c>
      <c r="N22" s="11">
        <v>40</v>
      </c>
      <c r="O22" s="11">
        <v>40</v>
      </c>
      <c r="P22" s="11">
        <v>50</v>
      </c>
      <c r="Q22" s="11">
        <v>300</v>
      </c>
      <c r="R22" s="11">
        <v>180</v>
      </c>
      <c r="S22" s="11" t="s">
        <v>58</v>
      </c>
      <c r="T22" s="11" t="s">
        <v>58</v>
      </c>
      <c r="U22" s="11" t="s">
        <v>58</v>
      </c>
      <c r="V22" s="11">
        <v>40</v>
      </c>
      <c r="W22" s="11">
        <v>30</v>
      </c>
      <c r="X22" s="11">
        <v>10</v>
      </c>
      <c r="Y22" s="11">
        <v>10</v>
      </c>
      <c r="Z22" s="11">
        <v>10</v>
      </c>
      <c r="AA22" s="11">
        <v>0</v>
      </c>
      <c r="AB22" s="11">
        <v>0</v>
      </c>
      <c r="AC22" s="11">
        <v>180</v>
      </c>
      <c r="AD22" s="11">
        <v>10</v>
      </c>
    </row>
    <row r="23" spans="1:30" ht="15.75" x14ac:dyDescent="0.25">
      <c r="A23" s="2">
        <v>22</v>
      </c>
      <c r="B23" s="6">
        <f t="shared" si="0"/>
        <v>1150</v>
      </c>
      <c r="C23" s="6">
        <f t="shared" si="1"/>
        <v>290</v>
      </c>
      <c r="D23" s="7">
        <v>45239</v>
      </c>
      <c r="E23" s="10">
        <f>'Flex Time'!W$31</f>
        <v>0</v>
      </c>
      <c r="F23" s="11">
        <v>540</v>
      </c>
      <c r="G23" s="11" t="s">
        <v>58</v>
      </c>
      <c r="H23" s="11">
        <v>20</v>
      </c>
      <c r="I23" s="11">
        <v>10</v>
      </c>
      <c r="J23" s="11">
        <v>10</v>
      </c>
      <c r="K23" s="11">
        <v>10</v>
      </c>
      <c r="L23" s="9" t="s">
        <v>60</v>
      </c>
      <c r="M23" s="11">
        <v>40</v>
      </c>
      <c r="N23" s="11">
        <v>0</v>
      </c>
      <c r="O23" s="11">
        <v>50</v>
      </c>
      <c r="P23" s="11">
        <v>0</v>
      </c>
      <c r="Q23" s="11">
        <v>300</v>
      </c>
      <c r="R23" s="11">
        <v>120</v>
      </c>
      <c r="S23" s="11" t="s">
        <v>57</v>
      </c>
      <c r="T23" s="11" t="s">
        <v>58</v>
      </c>
      <c r="U23" s="11" t="s">
        <v>58</v>
      </c>
      <c r="V23" s="11">
        <v>0</v>
      </c>
      <c r="W23" s="11">
        <v>0</v>
      </c>
      <c r="X23" s="11">
        <v>10</v>
      </c>
      <c r="Y23" s="11">
        <v>10</v>
      </c>
      <c r="Z23" s="11">
        <v>10</v>
      </c>
      <c r="AA23" s="11">
        <v>0</v>
      </c>
      <c r="AB23" s="11">
        <v>0</v>
      </c>
      <c r="AC23" s="11">
        <v>0</v>
      </c>
      <c r="AD23" s="11">
        <v>20</v>
      </c>
    </row>
    <row r="24" spans="1:30" ht="15.75" x14ac:dyDescent="0.25">
      <c r="A24" s="2">
        <v>23</v>
      </c>
      <c r="B24" s="6">
        <f t="shared" si="0"/>
        <v>825</v>
      </c>
      <c r="C24" s="6">
        <f t="shared" si="1"/>
        <v>615</v>
      </c>
      <c r="D24" s="7">
        <v>45240</v>
      </c>
      <c r="E24" s="10">
        <f>'Flex Time'!CX31</f>
        <v>0</v>
      </c>
      <c r="F24" s="11">
        <v>360</v>
      </c>
      <c r="G24" s="11" t="s">
        <v>57</v>
      </c>
      <c r="H24" s="11">
        <v>10</v>
      </c>
      <c r="I24" s="11">
        <v>5</v>
      </c>
      <c r="J24" s="11">
        <v>35</v>
      </c>
      <c r="K24" s="11">
        <v>20</v>
      </c>
      <c r="L24" s="9" t="s">
        <v>61</v>
      </c>
      <c r="M24" s="11">
        <v>120</v>
      </c>
      <c r="N24" s="11">
        <v>0</v>
      </c>
      <c r="O24" s="11">
        <v>0</v>
      </c>
      <c r="P24" s="11">
        <v>0</v>
      </c>
      <c r="Q24" s="11">
        <v>120</v>
      </c>
      <c r="R24" s="11">
        <v>0</v>
      </c>
      <c r="S24" s="11" t="s">
        <v>58</v>
      </c>
      <c r="T24" s="11" t="s">
        <v>57</v>
      </c>
      <c r="U24" s="11" t="s">
        <v>57</v>
      </c>
      <c r="V24" s="11">
        <v>0</v>
      </c>
      <c r="W24" s="11">
        <v>0</v>
      </c>
      <c r="X24" s="11">
        <v>20</v>
      </c>
      <c r="Y24" s="11">
        <v>5</v>
      </c>
      <c r="Z24" s="11">
        <v>10</v>
      </c>
      <c r="AA24" s="11">
        <v>0</v>
      </c>
      <c r="AB24" s="11">
        <v>0</v>
      </c>
      <c r="AC24" s="11">
        <v>60</v>
      </c>
      <c r="AD24" s="11">
        <v>60</v>
      </c>
    </row>
    <row r="25" spans="1:30" ht="15.75" x14ac:dyDescent="0.25">
      <c r="A25" s="2">
        <v>24</v>
      </c>
      <c r="B25" s="6">
        <f t="shared" si="0"/>
        <v>1030</v>
      </c>
      <c r="C25" s="6">
        <f t="shared" si="1"/>
        <v>410</v>
      </c>
      <c r="D25" s="7">
        <v>45241</v>
      </c>
      <c r="E25" s="10">
        <f>'Flex Time'!Y31</f>
        <v>0</v>
      </c>
      <c r="F25" s="11">
        <v>180</v>
      </c>
      <c r="G25" s="11" t="s">
        <v>57</v>
      </c>
      <c r="H25" s="11">
        <v>15</v>
      </c>
      <c r="I25" s="11">
        <v>5</v>
      </c>
      <c r="J25" s="11">
        <v>30</v>
      </c>
      <c r="K25" s="11">
        <v>10</v>
      </c>
      <c r="L25" s="9" t="s">
        <v>62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 t="s">
        <v>58</v>
      </c>
      <c r="T25" s="11" t="s">
        <v>58</v>
      </c>
      <c r="U25" s="11" t="s">
        <v>58</v>
      </c>
      <c r="V25" s="11">
        <v>30</v>
      </c>
      <c r="W25" s="11">
        <v>30</v>
      </c>
      <c r="X25" s="11">
        <v>40</v>
      </c>
      <c r="Y25" s="11">
        <v>20</v>
      </c>
      <c r="Z25" s="11">
        <v>10</v>
      </c>
      <c r="AA25" s="11">
        <v>480</v>
      </c>
      <c r="AB25" s="11">
        <v>60</v>
      </c>
      <c r="AC25" s="11">
        <v>60</v>
      </c>
      <c r="AD25" s="11">
        <v>60</v>
      </c>
    </row>
    <row r="26" spans="1:30" ht="15.75" x14ac:dyDescent="0.25">
      <c r="A26" s="2">
        <v>25</v>
      </c>
      <c r="B26" s="6">
        <f t="shared" si="0"/>
        <v>1320</v>
      </c>
      <c r="C26" s="6">
        <f t="shared" si="1"/>
        <v>120</v>
      </c>
      <c r="D26" s="7">
        <v>45242</v>
      </c>
      <c r="E26" s="10">
        <f>'Flex Time'!Z$31</f>
        <v>0</v>
      </c>
      <c r="F26" s="11">
        <v>540</v>
      </c>
      <c r="G26" s="11" t="s">
        <v>58</v>
      </c>
      <c r="H26" s="11">
        <v>20</v>
      </c>
      <c r="I26" s="11">
        <v>5</v>
      </c>
      <c r="J26" s="11">
        <v>40</v>
      </c>
      <c r="K26" s="11">
        <v>20</v>
      </c>
      <c r="L26" s="9" t="s">
        <v>63</v>
      </c>
      <c r="M26" s="11">
        <v>0</v>
      </c>
      <c r="N26" s="11">
        <v>0</v>
      </c>
      <c r="O26" s="11">
        <v>0</v>
      </c>
      <c r="P26" s="11">
        <v>0</v>
      </c>
      <c r="Q26" s="11">
        <v>90</v>
      </c>
      <c r="R26" s="11">
        <v>0</v>
      </c>
      <c r="S26" s="11" t="s">
        <v>58</v>
      </c>
      <c r="T26" s="11" t="s">
        <v>57</v>
      </c>
      <c r="U26" s="11" t="s">
        <v>58</v>
      </c>
      <c r="V26" s="11">
        <v>45</v>
      </c>
      <c r="W26" s="11">
        <v>45</v>
      </c>
      <c r="X26" s="11">
        <v>40</v>
      </c>
      <c r="Y26" s="11">
        <v>20</v>
      </c>
      <c r="Z26" s="11">
        <v>10</v>
      </c>
      <c r="AA26" s="11">
        <v>45</v>
      </c>
      <c r="AB26" s="11">
        <v>60</v>
      </c>
      <c r="AC26" s="11">
        <v>320</v>
      </c>
      <c r="AD26" s="11">
        <v>20</v>
      </c>
    </row>
    <row r="27" spans="1:30" ht="15.75" x14ac:dyDescent="0.25">
      <c r="A27" s="2">
        <v>26</v>
      </c>
      <c r="B27" s="6">
        <f t="shared" si="0"/>
        <v>1295</v>
      </c>
      <c r="C27" s="6">
        <f t="shared" si="1"/>
        <v>145</v>
      </c>
      <c r="D27" s="7">
        <v>45243</v>
      </c>
      <c r="E27" s="10">
        <f>'Flex Time'!AA$31</f>
        <v>0</v>
      </c>
      <c r="F27" s="11">
        <v>360</v>
      </c>
      <c r="G27" s="11" t="s">
        <v>57</v>
      </c>
      <c r="H27" s="11">
        <v>15</v>
      </c>
      <c r="I27" s="11">
        <v>5</v>
      </c>
      <c r="J27" s="11">
        <v>20</v>
      </c>
      <c r="K27" s="11">
        <v>15</v>
      </c>
      <c r="L27" s="9" t="s">
        <v>64</v>
      </c>
      <c r="M27" s="11">
        <v>40</v>
      </c>
      <c r="N27" s="11">
        <v>30</v>
      </c>
      <c r="O27" s="11">
        <v>40</v>
      </c>
      <c r="P27" s="11">
        <v>50</v>
      </c>
      <c r="Q27" s="11">
        <v>300</v>
      </c>
      <c r="R27" s="11">
        <v>180</v>
      </c>
      <c r="S27" s="11" t="s">
        <v>58</v>
      </c>
      <c r="T27" s="11" t="s">
        <v>58</v>
      </c>
      <c r="U27" s="11" t="s">
        <v>58</v>
      </c>
      <c r="V27" s="11">
        <v>10</v>
      </c>
      <c r="W27" s="11">
        <v>30</v>
      </c>
      <c r="X27" s="11">
        <v>10</v>
      </c>
      <c r="Y27" s="11">
        <v>0</v>
      </c>
      <c r="Z27" s="11">
        <v>10</v>
      </c>
      <c r="AA27" s="11">
        <v>0</v>
      </c>
      <c r="AB27" s="11">
        <v>0</v>
      </c>
      <c r="AC27" s="11">
        <v>180</v>
      </c>
      <c r="AD27" s="11">
        <v>0</v>
      </c>
    </row>
    <row r="28" spans="1:30" ht="15.75" x14ac:dyDescent="0.25">
      <c r="A28" s="2">
        <v>27</v>
      </c>
      <c r="B28" s="6">
        <f t="shared" si="0"/>
        <v>1410</v>
      </c>
      <c r="C28" s="6">
        <f t="shared" si="1"/>
        <v>30</v>
      </c>
      <c r="D28" s="7">
        <v>45244</v>
      </c>
      <c r="E28" s="10">
        <f>'Flex Time'!AB$31</f>
        <v>0</v>
      </c>
      <c r="F28" s="11">
        <v>360</v>
      </c>
      <c r="G28" s="11" t="s">
        <v>58</v>
      </c>
      <c r="H28" s="11">
        <v>20</v>
      </c>
      <c r="I28" s="11">
        <v>10</v>
      </c>
      <c r="J28" s="11">
        <v>20</v>
      </c>
      <c r="K28" s="11">
        <v>10</v>
      </c>
      <c r="L28" s="9" t="s">
        <v>65</v>
      </c>
      <c r="M28" s="11">
        <v>40</v>
      </c>
      <c r="N28" s="11">
        <v>30</v>
      </c>
      <c r="O28" s="11">
        <v>40</v>
      </c>
      <c r="P28" s="11">
        <v>50</v>
      </c>
      <c r="Q28" s="11">
        <v>300</v>
      </c>
      <c r="R28" s="11">
        <v>180</v>
      </c>
      <c r="S28" s="11" t="s">
        <v>58</v>
      </c>
      <c r="T28" s="11" t="s">
        <v>58</v>
      </c>
      <c r="U28" s="11" t="s">
        <v>58</v>
      </c>
      <c r="V28" s="11">
        <v>20</v>
      </c>
      <c r="W28" s="11">
        <v>30</v>
      </c>
      <c r="X28" s="11">
        <v>20</v>
      </c>
      <c r="Y28" s="11">
        <v>0</v>
      </c>
      <c r="Z28" s="11">
        <v>10</v>
      </c>
      <c r="AA28" s="11">
        <v>30</v>
      </c>
      <c r="AB28" s="11">
        <v>60</v>
      </c>
      <c r="AC28" s="11">
        <v>180</v>
      </c>
      <c r="AD28" s="11">
        <v>0</v>
      </c>
    </row>
    <row r="29" spans="1:30" ht="15.75" x14ac:dyDescent="0.25">
      <c r="A29" s="2">
        <v>28</v>
      </c>
      <c r="B29" s="6">
        <f t="shared" si="0"/>
        <v>1410</v>
      </c>
      <c r="C29" s="6">
        <f t="shared" si="1"/>
        <v>30</v>
      </c>
      <c r="D29" s="7">
        <v>45245</v>
      </c>
      <c r="E29" s="10">
        <f>'Flex Time'!AC$31</f>
        <v>0</v>
      </c>
      <c r="F29" s="11">
        <v>390</v>
      </c>
      <c r="G29" s="11" t="s">
        <v>57</v>
      </c>
      <c r="H29" s="11">
        <v>10</v>
      </c>
      <c r="I29" s="11">
        <v>10</v>
      </c>
      <c r="J29" s="11">
        <v>20</v>
      </c>
      <c r="K29" s="11">
        <v>10</v>
      </c>
      <c r="L29" s="9" t="s">
        <v>66</v>
      </c>
      <c r="M29" s="11">
        <v>40</v>
      </c>
      <c r="N29" s="11">
        <v>30</v>
      </c>
      <c r="O29" s="11">
        <v>40</v>
      </c>
      <c r="P29" s="11">
        <v>50</v>
      </c>
      <c r="Q29" s="11">
        <v>300</v>
      </c>
      <c r="R29" s="11">
        <v>180</v>
      </c>
      <c r="S29" s="11" t="s">
        <v>58</v>
      </c>
      <c r="T29" s="11" t="s">
        <v>58</v>
      </c>
      <c r="U29" s="11" t="s">
        <v>58</v>
      </c>
      <c r="V29" s="11">
        <v>20</v>
      </c>
      <c r="W29" s="11">
        <v>30</v>
      </c>
      <c r="X29" s="11">
        <v>10</v>
      </c>
      <c r="Y29" s="11">
        <v>10</v>
      </c>
      <c r="Z29" s="11">
        <v>10</v>
      </c>
      <c r="AA29" s="11">
        <v>20</v>
      </c>
      <c r="AB29" s="11">
        <v>20</v>
      </c>
      <c r="AC29" s="11">
        <v>210</v>
      </c>
      <c r="AD29" s="11">
        <v>0</v>
      </c>
    </row>
    <row r="30" spans="1:30" ht="15.75" x14ac:dyDescent="0.25">
      <c r="A30" s="2">
        <v>29</v>
      </c>
      <c r="B30" s="6">
        <f t="shared" si="0"/>
        <v>1435</v>
      </c>
      <c r="C30" s="6">
        <f t="shared" si="1"/>
        <v>5</v>
      </c>
      <c r="D30" s="7">
        <v>45246</v>
      </c>
      <c r="E30" s="10">
        <f>'Flex Time'!AD$31</f>
        <v>0</v>
      </c>
      <c r="F30" s="11">
        <v>510</v>
      </c>
      <c r="G30" s="11" t="s">
        <v>58</v>
      </c>
      <c r="H30" s="11">
        <v>10</v>
      </c>
      <c r="I30" s="11">
        <v>10</v>
      </c>
      <c r="J30" s="11">
        <v>10</v>
      </c>
      <c r="K30" s="11">
        <v>5</v>
      </c>
      <c r="L30" s="9" t="s">
        <v>60</v>
      </c>
      <c r="M30" s="11">
        <v>40</v>
      </c>
      <c r="N30" s="11">
        <v>30</v>
      </c>
      <c r="O30" s="11">
        <v>40</v>
      </c>
      <c r="P30" s="11">
        <v>50</v>
      </c>
      <c r="Q30" s="11">
        <v>300</v>
      </c>
      <c r="R30" s="11">
        <v>180</v>
      </c>
      <c r="S30" s="11" t="s">
        <v>58</v>
      </c>
      <c r="T30" s="11" t="s">
        <v>58</v>
      </c>
      <c r="U30" s="11" t="s">
        <v>58</v>
      </c>
      <c r="V30" s="11">
        <v>20</v>
      </c>
      <c r="W30" s="11">
        <v>30</v>
      </c>
      <c r="X30" s="11">
        <v>20</v>
      </c>
      <c r="Y30" s="11">
        <v>0</v>
      </c>
      <c r="Z30" s="11">
        <v>0</v>
      </c>
      <c r="AA30" s="11">
        <v>0</v>
      </c>
      <c r="AB30" s="11">
        <v>0</v>
      </c>
      <c r="AC30" s="11">
        <v>180</v>
      </c>
      <c r="AD30" s="11">
        <v>0</v>
      </c>
    </row>
    <row r="31" spans="1:30" ht="15.75" x14ac:dyDescent="0.25">
      <c r="A31" s="2">
        <v>30</v>
      </c>
      <c r="B31" s="6">
        <f t="shared" si="0"/>
        <v>1430</v>
      </c>
      <c r="C31" s="6">
        <f t="shared" si="1"/>
        <v>10</v>
      </c>
      <c r="D31" s="7">
        <v>45247</v>
      </c>
      <c r="E31" s="10">
        <f>'Flex Time'!AE$31</f>
        <v>0</v>
      </c>
      <c r="F31" s="11">
        <v>450</v>
      </c>
      <c r="G31" s="11" t="s">
        <v>57</v>
      </c>
      <c r="H31" s="11">
        <v>0</v>
      </c>
      <c r="I31" s="11">
        <v>15</v>
      </c>
      <c r="J31" s="11">
        <v>10</v>
      </c>
      <c r="K31" s="11">
        <v>10</v>
      </c>
      <c r="L31" s="9" t="s">
        <v>61</v>
      </c>
      <c r="M31" s="11">
        <v>40</v>
      </c>
      <c r="N31" s="11">
        <v>70</v>
      </c>
      <c r="O31" s="11">
        <v>0</v>
      </c>
      <c r="P31" s="11">
        <v>0</v>
      </c>
      <c r="Q31" s="11">
        <v>300</v>
      </c>
      <c r="R31" s="11">
        <v>120</v>
      </c>
      <c r="S31" s="11" t="s">
        <v>57</v>
      </c>
      <c r="T31" s="11" t="s">
        <v>58</v>
      </c>
      <c r="U31" s="11" t="s">
        <v>58</v>
      </c>
      <c r="V31" s="11">
        <v>0</v>
      </c>
      <c r="W31" s="11">
        <v>0</v>
      </c>
      <c r="X31" s="11">
        <v>30</v>
      </c>
      <c r="Y31" s="11">
        <v>15</v>
      </c>
      <c r="Z31" s="11">
        <v>10</v>
      </c>
      <c r="AA31" s="11">
        <v>20</v>
      </c>
      <c r="AB31" s="11">
        <v>10</v>
      </c>
      <c r="AC31" s="11">
        <v>270</v>
      </c>
      <c r="AD31" s="11">
        <v>60</v>
      </c>
    </row>
    <row r="33" spans="4:5" x14ac:dyDescent="0.25">
      <c r="D33" s="6" t="s">
        <v>67</v>
      </c>
      <c r="E33" s="6">
        <v>4</v>
      </c>
    </row>
    <row r="34" spans="4:5" x14ac:dyDescent="0.25">
      <c r="D34" s="12" t="s">
        <v>68</v>
      </c>
      <c r="E34" s="12">
        <f>E33*60</f>
        <v>240</v>
      </c>
    </row>
    <row r="35" spans="4:5" x14ac:dyDescent="0.25">
      <c r="D35" s="6" t="s">
        <v>70</v>
      </c>
      <c r="E35" s="6">
        <v>420</v>
      </c>
    </row>
    <row r="36" spans="4:5" x14ac:dyDescent="0.25">
      <c r="D36" s="12" t="s">
        <v>71</v>
      </c>
      <c r="E36" s="12">
        <f>E35/60</f>
        <v>7</v>
      </c>
    </row>
    <row r="45" spans="4:5" x14ac:dyDescent="0.25">
      <c r="E45" s="6" t="s">
        <v>57</v>
      </c>
    </row>
    <row r="46" spans="4:5" x14ac:dyDescent="0.25">
      <c r="E46" s="6" t="s">
        <v>58</v>
      </c>
    </row>
  </sheetData>
  <autoFilter ref="A1:AD31" xr:uid="{A796B309-EBBE-4673-955D-DA96DC1D499B}"/>
  <phoneticPr fontId="1" type="noConversion"/>
  <dataValidations count="1">
    <dataValidation type="list" allowBlank="1" showInputMessage="1" showErrorMessage="1" sqref="S2:U31 G2:G31" xr:uid="{6862B60C-CBF9-47D6-AB88-441E579521CC}">
      <formula1>$E$45:$E$46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0E3D-073A-4E0E-9F7F-9EB8ABFDBC7A}">
  <dimension ref="A1:AD51"/>
  <sheetViews>
    <sheetView topLeftCell="A18" workbookViewId="0">
      <selection sqref="A1:AD51"/>
    </sheetView>
  </sheetViews>
  <sheetFormatPr defaultRowHeight="15" x14ac:dyDescent="0.25"/>
  <cols>
    <col min="4" max="4" width="10.7109375" bestFit="1" customWidth="1"/>
    <col min="10" max="10" width="15" customWidth="1"/>
    <col min="12" max="12" width="12.7109375" customWidth="1"/>
    <col min="13" max="13" width="12.7109375" bestFit="1" customWidth="1"/>
    <col min="21" max="21" width="10" bestFit="1" customWidth="1"/>
    <col min="22" max="22" width="13.42578125" bestFit="1" customWidth="1"/>
    <col min="23" max="23" width="8.85546875" bestFit="1" customWidth="1"/>
  </cols>
  <sheetData>
    <row r="1" spans="1:30" ht="17.25" thickTop="1" thickBot="1" x14ac:dyDescent="0.3">
      <c r="A1" s="1" t="s">
        <v>73</v>
      </c>
      <c r="B1" s="1" t="s">
        <v>69</v>
      </c>
      <c r="C1" s="1" t="s">
        <v>72</v>
      </c>
      <c r="D1" s="3" t="s">
        <v>41</v>
      </c>
      <c r="E1" s="4" t="s">
        <v>42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45</v>
      </c>
      <c r="P1" s="4" t="s">
        <v>46</v>
      </c>
      <c r="Q1" s="4" t="s">
        <v>43</v>
      </c>
      <c r="R1" s="4" t="s">
        <v>44</v>
      </c>
      <c r="S1" s="4" t="s">
        <v>59</v>
      </c>
      <c r="T1" s="4" t="s">
        <v>47</v>
      </c>
      <c r="U1" s="4" t="s">
        <v>74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5" t="s">
        <v>56</v>
      </c>
    </row>
    <row r="2" spans="1:30" ht="16.5" thickTop="1" x14ac:dyDescent="0.25">
      <c r="A2" s="2">
        <v>1</v>
      </c>
      <c r="B2" s="6">
        <f t="shared" ref="B2:B33" si="0">SUM(E2,F2,H2,I2,J2,K2,M2,N2,O2,P2,Q2,R2,V2,W2,X2,Y2,Z2,AA2,AB2,AC2,AD2)</f>
        <v>1378</v>
      </c>
      <c r="C2" s="6">
        <f>(24*60)-B2</f>
        <v>62</v>
      </c>
      <c r="D2" s="7">
        <v>45218</v>
      </c>
      <c r="E2" s="8">
        <f>'Flex Time'!B$31</f>
        <v>0</v>
      </c>
      <c r="F2" s="9">
        <v>360</v>
      </c>
      <c r="G2" s="9" t="s">
        <v>57</v>
      </c>
      <c r="H2" s="9">
        <v>25</v>
      </c>
      <c r="I2" s="9">
        <v>15</v>
      </c>
      <c r="J2" s="9">
        <v>10</v>
      </c>
      <c r="K2" s="9">
        <v>15</v>
      </c>
      <c r="L2" s="9" t="s">
        <v>60</v>
      </c>
      <c r="M2" s="9">
        <v>38</v>
      </c>
      <c r="N2" s="9">
        <v>25</v>
      </c>
      <c r="O2" s="9">
        <v>25</v>
      </c>
      <c r="P2" s="9">
        <v>50</v>
      </c>
      <c r="Q2" s="9">
        <v>300</v>
      </c>
      <c r="R2" s="9">
        <v>180</v>
      </c>
      <c r="S2" s="9" t="s">
        <v>58</v>
      </c>
      <c r="T2" s="9" t="s">
        <v>58</v>
      </c>
      <c r="U2" s="9" t="s">
        <v>58</v>
      </c>
      <c r="V2" s="9">
        <v>0</v>
      </c>
      <c r="W2" s="9">
        <v>0</v>
      </c>
      <c r="X2" s="9">
        <v>30</v>
      </c>
      <c r="Y2" s="9">
        <v>15</v>
      </c>
      <c r="Z2" s="9">
        <v>20</v>
      </c>
      <c r="AA2" s="9">
        <v>30</v>
      </c>
      <c r="AB2" s="9">
        <v>30</v>
      </c>
      <c r="AC2" s="9">
        <v>180</v>
      </c>
      <c r="AD2" s="9">
        <v>30</v>
      </c>
    </row>
    <row r="3" spans="1:30" ht="15.75" x14ac:dyDescent="0.25">
      <c r="A3" s="2">
        <v>2</v>
      </c>
      <c r="B3" s="6">
        <f t="shared" si="0"/>
        <v>1255</v>
      </c>
      <c r="C3" s="6">
        <f t="shared" ref="C3:C31" si="1">(24*60)-B3</f>
        <v>185</v>
      </c>
      <c r="D3" s="7">
        <v>45219</v>
      </c>
      <c r="E3" s="10">
        <f>'Flex Time'!C$31</f>
        <v>0</v>
      </c>
      <c r="F3" s="11">
        <v>420</v>
      </c>
      <c r="G3" s="11" t="s">
        <v>58</v>
      </c>
      <c r="H3" s="11">
        <v>20</v>
      </c>
      <c r="I3" s="11">
        <v>15</v>
      </c>
      <c r="J3" s="11">
        <v>15</v>
      </c>
      <c r="K3" s="11">
        <v>15</v>
      </c>
      <c r="L3" s="9" t="s">
        <v>61</v>
      </c>
      <c r="M3" s="11">
        <v>40</v>
      </c>
      <c r="N3" s="11">
        <v>25</v>
      </c>
      <c r="O3" s="11">
        <v>20</v>
      </c>
      <c r="P3" s="11">
        <v>20</v>
      </c>
      <c r="Q3" s="11">
        <v>240</v>
      </c>
      <c r="R3" s="11">
        <v>0</v>
      </c>
      <c r="S3" s="11" t="s">
        <v>57</v>
      </c>
      <c r="T3" s="11" t="s">
        <v>57</v>
      </c>
      <c r="U3" s="11" t="s">
        <v>57</v>
      </c>
      <c r="V3" s="11">
        <v>45</v>
      </c>
      <c r="W3" s="11">
        <v>30</v>
      </c>
      <c r="X3" s="11">
        <v>30</v>
      </c>
      <c r="Y3" s="11">
        <v>20</v>
      </c>
      <c r="Z3" s="11">
        <v>10</v>
      </c>
      <c r="AA3" s="11">
        <v>30</v>
      </c>
      <c r="AB3" s="11">
        <v>20</v>
      </c>
      <c r="AC3" s="11">
        <v>240</v>
      </c>
      <c r="AD3" s="11">
        <v>0</v>
      </c>
    </row>
    <row r="4" spans="1:30" ht="15.75" x14ac:dyDescent="0.25">
      <c r="A4" s="2">
        <v>3</v>
      </c>
      <c r="B4" s="6">
        <f t="shared" si="0"/>
        <v>1360</v>
      </c>
      <c r="C4" s="6">
        <f t="shared" si="1"/>
        <v>80</v>
      </c>
      <c r="D4" s="7">
        <v>45220</v>
      </c>
      <c r="E4" s="10">
        <f>'Flex Time'!D$31</f>
        <v>0</v>
      </c>
      <c r="F4" s="11">
        <v>300</v>
      </c>
      <c r="G4" s="11" t="s">
        <v>57</v>
      </c>
      <c r="H4" s="11">
        <v>15</v>
      </c>
      <c r="I4" s="11">
        <v>40</v>
      </c>
      <c r="J4" s="11">
        <v>0</v>
      </c>
      <c r="K4" s="11">
        <v>10</v>
      </c>
      <c r="L4" s="9" t="s">
        <v>62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 t="s">
        <v>58</v>
      </c>
      <c r="T4" s="11" t="s">
        <v>57</v>
      </c>
      <c r="U4" s="11" t="s">
        <v>58</v>
      </c>
      <c r="V4" s="11">
        <v>45</v>
      </c>
      <c r="W4" s="11">
        <v>60</v>
      </c>
      <c r="X4" s="11">
        <v>30</v>
      </c>
      <c r="Y4" s="11">
        <v>20</v>
      </c>
      <c r="Z4" s="11">
        <v>15</v>
      </c>
      <c r="AA4" s="11">
        <v>480</v>
      </c>
      <c r="AB4" s="11">
        <v>60</v>
      </c>
      <c r="AC4" s="11">
        <v>250</v>
      </c>
      <c r="AD4" s="11">
        <v>35</v>
      </c>
    </row>
    <row r="5" spans="1:30" ht="15.75" x14ac:dyDescent="0.25">
      <c r="A5" s="2">
        <v>4</v>
      </c>
      <c r="B5" s="6">
        <f t="shared" si="0"/>
        <v>1130</v>
      </c>
      <c r="C5" s="6">
        <f t="shared" si="1"/>
        <v>310</v>
      </c>
      <c r="D5" s="7">
        <v>45221</v>
      </c>
      <c r="E5" s="10">
        <f>'Flex Time'!E$31</f>
        <v>0</v>
      </c>
      <c r="F5" s="11">
        <v>480</v>
      </c>
      <c r="G5" s="11" t="s">
        <v>58</v>
      </c>
      <c r="H5" s="11">
        <v>20</v>
      </c>
      <c r="I5" s="11">
        <v>10</v>
      </c>
      <c r="J5" s="11">
        <v>25</v>
      </c>
      <c r="K5" s="11">
        <v>5</v>
      </c>
      <c r="L5" s="9" t="s">
        <v>63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 t="s">
        <v>58</v>
      </c>
      <c r="T5" s="11" t="s">
        <v>57</v>
      </c>
      <c r="U5" s="11" t="s">
        <v>58</v>
      </c>
      <c r="V5" s="11">
        <v>60</v>
      </c>
      <c r="W5" s="11">
        <v>35</v>
      </c>
      <c r="X5" s="11">
        <v>25</v>
      </c>
      <c r="Y5" s="11">
        <v>10</v>
      </c>
      <c r="Z5" s="11">
        <v>10</v>
      </c>
      <c r="AA5" s="11">
        <v>120</v>
      </c>
      <c r="AB5" s="11">
        <v>60</v>
      </c>
      <c r="AC5" s="11">
        <v>150</v>
      </c>
      <c r="AD5" s="11">
        <v>120</v>
      </c>
    </row>
    <row r="6" spans="1:30" ht="15.75" x14ac:dyDescent="0.25">
      <c r="A6" s="2">
        <v>5</v>
      </c>
      <c r="B6" s="6">
        <f t="shared" si="0"/>
        <v>720</v>
      </c>
      <c r="C6" s="6">
        <f t="shared" si="1"/>
        <v>720</v>
      </c>
      <c r="D6" s="7">
        <v>45222</v>
      </c>
      <c r="E6" s="10">
        <f>'Flex Time'!F$31</f>
        <v>0</v>
      </c>
      <c r="F6" s="11">
        <v>180</v>
      </c>
      <c r="G6" s="11" t="s">
        <v>57</v>
      </c>
      <c r="H6" s="11">
        <v>30</v>
      </c>
      <c r="I6" s="11">
        <v>5</v>
      </c>
      <c r="J6" s="11">
        <v>5</v>
      </c>
      <c r="K6" s="11">
        <v>5</v>
      </c>
      <c r="L6" s="9" t="s">
        <v>64</v>
      </c>
      <c r="M6" s="11">
        <v>45</v>
      </c>
      <c r="N6" s="11">
        <v>45</v>
      </c>
      <c r="O6" s="11">
        <v>0</v>
      </c>
      <c r="P6" s="11">
        <v>0</v>
      </c>
      <c r="Q6" s="11">
        <v>0</v>
      </c>
      <c r="R6" s="11">
        <v>0</v>
      </c>
      <c r="S6" s="11" t="s">
        <v>58</v>
      </c>
      <c r="T6" s="11" t="s">
        <v>57</v>
      </c>
      <c r="U6" s="11" t="s">
        <v>57</v>
      </c>
      <c r="V6" s="11">
        <v>45</v>
      </c>
      <c r="W6" s="11">
        <v>30</v>
      </c>
      <c r="X6" s="11">
        <v>15</v>
      </c>
      <c r="Y6" s="11">
        <v>0</v>
      </c>
      <c r="Z6" s="11">
        <v>10</v>
      </c>
      <c r="AA6" s="11">
        <v>15</v>
      </c>
      <c r="AB6" s="11">
        <v>20</v>
      </c>
      <c r="AC6" s="11">
        <v>210</v>
      </c>
      <c r="AD6" s="11">
        <v>60</v>
      </c>
    </row>
    <row r="7" spans="1:30" ht="15.75" x14ac:dyDescent="0.25">
      <c r="A7" s="2">
        <v>6</v>
      </c>
      <c r="B7" s="6">
        <f t="shared" si="0"/>
        <v>955</v>
      </c>
      <c r="C7" s="6">
        <f t="shared" si="1"/>
        <v>485</v>
      </c>
      <c r="D7" s="7">
        <v>45223</v>
      </c>
      <c r="E7" s="10">
        <f>'Flex Time'!G$31</f>
        <v>0</v>
      </c>
      <c r="F7" s="11">
        <v>420</v>
      </c>
      <c r="G7" s="11" t="s">
        <v>57</v>
      </c>
      <c r="H7" s="11">
        <v>20</v>
      </c>
      <c r="I7" s="11">
        <v>5</v>
      </c>
      <c r="J7" s="11">
        <v>5</v>
      </c>
      <c r="K7" s="11">
        <v>5</v>
      </c>
      <c r="L7" s="9" t="s">
        <v>65</v>
      </c>
      <c r="M7" s="11">
        <v>45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 t="s">
        <v>58</v>
      </c>
      <c r="T7" s="11" t="s">
        <v>58</v>
      </c>
      <c r="U7" s="11" t="s">
        <v>57</v>
      </c>
      <c r="V7" s="11">
        <v>45</v>
      </c>
      <c r="W7" s="11">
        <v>30</v>
      </c>
      <c r="X7" s="11">
        <v>10</v>
      </c>
      <c r="Y7" s="11">
        <v>10</v>
      </c>
      <c r="Z7" s="11">
        <v>10</v>
      </c>
      <c r="AA7" s="11">
        <v>0</v>
      </c>
      <c r="AB7" s="11">
        <v>0</v>
      </c>
      <c r="AC7" s="11">
        <v>320</v>
      </c>
      <c r="AD7" s="11">
        <v>30</v>
      </c>
    </row>
    <row r="8" spans="1:30" ht="15.75" x14ac:dyDescent="0.25">
      <c r="A8" s="2">
        <v>7</v>
      </c>
      <c r="B8" s="6">
        <f t="shared" si="0"/>
        <v>800</v>
      </c>
      <c r="C8" s="6">
        <f t="shared" si="1"/>
        <v>640</v>
      </c>
      <c r="D8" s="7">
        <v>45224</v>
      </c>
      <c r="E8" s="10">
        <f>'Flex Time'!H$31</f>
        <v>0</v>
      </c>
      <c r="F8" s="11">
        <v>420</v>
      </c>
      <c r="G8" s="11" t="s">
        <v>57</v>
      </c>
      <c r="H8" s="11">
        <v>20</v>
      </c>
      <c r="I8" s="11">
        <v>5</v>
      </c>
      <c r="J8" s="11">
        <v>10</v>
      </c>
      <c r="K8" s="11">
        <v>10</v>
      </c>
      <c r="L8" s="9" t="s">
        <v>66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 t="s">
        <v>58</v>
      </c>
      <c r="T8" s="11" t="s">
        <v>58</v>
      </c>
      <c r="U8" s="11" t="s">
        <v>57</v>
      </c>
      <c r="V8" s="11">
        <v>45</v>
      </c>
      <c r="W8" s="11">
        <v>30</v>
      </c>
      <c r="X8" s="11">
        <v>10</v>
      </c>
      <c r="Y8" s="11">
        <v>10</v>
      </c>
      <c r="Z8" s="11">
        <v>10</v>
      </c>
      <c r="AA8" s="11">
        <v>0</v>
      </c>
      <c r="AB8" s="11">
        <v>0</v>
      </c>
      <c r="AC8" s="11">
        <v>200</v>
      </c>
      <c r="AD8" s="11">
        <v>30</v>
      </c>
    </row>
    <row r="9" spans="1:30" ht="15.75" x14ac:dyDescent="0.25">
      <c r="A9" s="2">
        <v>8</v>
      </c>
      <c r="B9" s="6">
        <f t="shared" si="0"/>
        <v>1375</v>
      </c>
      <c r="C9" s="6">
        <f t="shared" si="1"/>
        <v>65</v>
      </c>
      <c r="D9" s="7">
        <v>45225</v>
      </c>
      <c r="E9" s="10">
        <f>'Flex Time'!I$31</f>
        <v>0</v>
      </c>
      <c r="F9" s="11">
        <v>450</v>
      </c>
      <c r="G9" s="11" t="s">
        <v>57</v>
      </c>
      <c r="H9" s="11">
        <v>20</v>
      </c>
      <c r="I9" s="11">
        <v>10</v>
      </c>
      <c r="J9" s="11">
        <v>10</v>
      </c>
      <c r="K9" s="11">
        <v>10</v>
      </c>
      <c r="L9" s="9" t="s">
        <v>60</v>
      </c>
      <c r="M9" s="11">
        <v>40</v>
      </c>
      <c r="N9" s="11">
        <v>40</v>
      </c>
      <c r="O9" s="11">
        <v>40</v>
      </c>
      <c r="P9" s="11">
        <v>40</v>
      </c>
      <c r="Q9" s="11">
        <v>300</v>
      </c>
      <c r="R9" s="11">
        <v>120</v>
      </c>
      <c r="S9" s="11" t="s">
        <v>57</v>
      </c>
      <c r="T9" s="11" t="s">
        <v>58</v>
      </c>
      <c r="U9" s="11" t="s">
        <v>58</v>
      </c>
      <c r="V9" s="11">
        <v>45</v>
      </c>
      <c r="W9" s="11">
        <v>50</v>
      </c>
      <c r="X9" s="11">
        <v>20</v>
      </c>
      <c r="Y9" s="11">
        <v>10</v>
      </c>
      <c r="Z9" s="11">
        <v>10</v>
      </c>
      <c r="AA9" s="11">
        <v>0</v>
      </c>
      <c r="AB9" s="11">
        <v>20</v>
      </c>
      <c r="AC9" s="11">
        <v>110</v>
      </c>
      <c r="AD9" s="11">
        <v>30</v>
      </c>
    </row>
    <row r="10" spans="1:30" ht="15.75" x14ac:dyDescent="0.25">
      <c r="A10" s="2">
        <v>9</v>
      </c>
      <c r="B10" s="6">
        <f t="shared" si="0"/>
        <v>1150</v>
      </c>
      <c r="C10" s="6">
        <f t="shared" si="1"/>
        <v>290</v>
      </c>
      <c r="D10" s="7">
        <v>45226</v>
      </c>
      <c r="E10" s="10">
        <f>'Flex Time'!J$31</f>
        <v>0</v>
      </c>
      <c r="F10" s="11">
        <v>360</v>
      </c>
      <c r="G10" s="11" t="s">
        <v>58</v>
      </c>
      <c r="H10" s="11">
        <v>30</v>
      </c>
      <c r="I10" s="11">
        <v>10</v>
      </c>
      <c r="J10" s="11">
        <v>5</v>
      </c>
      <c r="K10" s="11">
        <v>20</v>
      </c>
      <c r="L10" s="9" t="s">
        <v>61</v>
      </c>
      <c r="M10" s="11">
        <v>60</v>
      </c>
      <c r="N10" s="11">
        <v>0</v>
      </c>
      <c r="O10" s="11">
        <v>50</v>
      </c>
      <c r="P10" s="11">
        <v>0</v>
      </c>
      <c r="Q10" s="11">
        <v>290</v>
      </c>
      <c r="R10" s="11">
        <v>180</v>
      </c>
      <c r="S10" s="11" t="s">
        <v>58</v>
      </c>
      <c r="T10" s="11" t="s">
        <v>58</v>
      </c>
      <c r="U10" s="11" t="s">
        <v>58</v>
      </c>
      <c r="V10" s="11">
        <v>0</v>
      </c>
      <c r="W10" s="11">
        <v>0</v>
      </c>
      <c r="X10" s="11">
        <v>0</v>
      </c>
      <c r="Y10" s="11">
        <v>25</v>
      </c>
      <c r="Z10" s="11">
        <v>10</v>
      </c>
      <c r="AA10" s="11">
        <v>20</v>
      </c>
      <c r="AB10" s="11">
        <v>0</v>
      </c>
      <c r="AC10" s="11">
        <v>60</v>
      </c>
      <c r="AD10" s="11">
        <v>30</v>
      </c>
    </row>
    <row r="11" spans="1:30" ht="15.75" x14ac:dyDescent="0.25">
      <c r="A11" s="2">
        <v>10</v>
      </c>
      <c r="B11" s="6">
        <f t="shared" si="0"/>
        <v>1120</v>
      </c>
      <c r="C11" s="6">
        <f t="shared" si="1"/>
        <v>320</v>
      </c>
      <c r="D11" s="7">
        <v>45227</v>
      </c>
      <c r="E11" s="10">
        <f>'Flex Time'!K$31</f>
        <v>0</v>
      </c>
      <c r="F11" s="11">
        <v>270</v>
      </c>
      <c r="G11" s="11" t="s">
        <v>58</v>
      </c>
      <c r="H11" s="11">
        <v>20</v>
      </c>
      <c r="I11" s="11">
        <v>15</v>
      </c>
      <c r="J11" s="11">
        <v>10</v>
      </c>
      <c r="K11" s="11">
        <v>10</v>
      </c>
      <c r="L11" s="9" t="s">
        <v>62</v>
      </c>
      <c r="M11" s="11">
        <v>40</v>
      </c>
      <c r="N11" s="11">
        <v>40</v>
      </c>
      <c r="O11" s="11">
        <v>0</v>
      </c>
      <c r="P11" s="11">
        <v>0</v>
      </c>
      <c r="Q11" s="11">
        <v>0</v>
      </c>
      <c r="R11" s="11">
        <v>0</v>
      </c>
      <c r="S11" s="11" t="s">
        <v>58</v>
      </c>
      <c r="T11" s="11" t="s">
        <v>57</v>
      </c>
      <c r="U11" s="11" t="s">
        <v>58</v>
      </c>
      <c r="V11" s="11">
        <v>40</v>
      </c>
      <c r="W11" s="11">
        <v>35</v>
      </c>
      <c r="X11" s="11">
        <v>20</v>
      </c>
      <c r="Y11" s="11">
        <v>10</v>
      </c>
      <c r="Z11" s="11">
        <v>10</v>
      </c>
      <c r="AA11" s="11">
        <v>360</v>
      </c>
      <c r="AB11" s="11">
        <v>60</v>
      </c>
      <c r="AC11" s="11">
        <v>120</v>
      </c>
      <c r="AD11" s="11">
        <v>60</v>
      </c>
    </row>
    <row r="12" spans="1:30" ht="15.75" x14ac:dyDescent="0.25">
      <c r="A12" s="2">
        <v>11</v>
      </c>
      <c r="B12" s="6">
        <f t="shared" si="0"/>
        <v>970</v>
      </c>
      <c r="C12" s="6">
        <f t="shared" si="1"/>
        <v>470</v>
      </c>
      <c r="D12" s="7">
        <v>45228</v>
      </c>
      <c r="E12" s="10">
        <f>'Flex Time'!L$31</f>
        <v>0</v>
      </c>
      <c r="F12" s="11">
        <v>300</v>
      </c>
      <c r="G12" s="11" t="s">
        <v>58</v>
      </c>
      <c r="H12" s="11">
        <v>20</v>
      </c>
      <c r="I12" s="11">
        <v>15</v>
      </c>
      <c r="J12" s="11">
        <v>5</v>
      </c>
      <c r="K12" s="11">
        <v>10</v>
      </c>
      <c r="L12" s="9" t="s">
        <v>63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 t="s">
        <v>58</v>
      </c>
      <c r="T12" s="11" t="s">
        <v>58</v>
      </c>
      <c r="U12" s="11" t="s">
        <v>58</v>
      </c>
      <c r="V12" s="11">
        <v>0</v>
      </c>
      <c r="W12" s="11">
        <v>0</v>
      </c>
      <c r="X12" s="11">
        <v>10</v>
      </c>
      <c r="Y12" s="11">
        <v>10</v>
      </c>
      <c r="Z12" s="11">
        <v>10</v>
      </c>
      <c r="AA12" s="11">
        <v>270</v>
      </c>
      <c r="AB12" s="11">
        <v>50</v>
      </c>
      <c r="AC12" s="11">
        <v>210</v>
      </c>
      <c r="AD12" s="11">
        <v>60</v>
      </c>
    </row>
    <row r="13" spans="1:30" ht="15.75" x14ac:dyDescent="0.25">
      <c r="A13" s="2">
        <v>12</v>
      </c>
      <c r="B13" s="6">
        <f t="shared" si="0"/>
        <v>1325</v>
      </c>
      <c r="C13" s="6">
        <f t="shared" si="1"/>
        <v>115</v>
      </c>
      <c r="D13" s="7">
        <v>45229</v>
      </c>
      <c r="E13" s="10">
        <f>'Flex Time'!M$31</f>
        <v>0</v>
      </c>
      <c r="F13" s="11">
        <v>360</v>
      </c>
      <c r="G13" s="11" t="s">
        <v>58</v>
      </c>
      <c r="H13" s="11">
        <v>20</v>
      </c>
      <c r="I13" s="11">
        <v>20</v>
      </c>
      <c r="J13" s="11">
        <v>10</v>
      </c>
      <c r="K13" s="11">
        <v>10</v>
      </c>
      <c r="L13" s="9" t="s">
        <v>64</v>
      </c>
      <c r="M13" s="11">
        <v>50</v>
      </c>
      <c r="N13" s="11">
        <v>40</v>
      </c>
      <c r="O13" s="11">
        <v>40</v>
      </c>
      <c r="P13" s="11">
        <v>50</v>
      </c>
      <c r="Q13" s="11">
        <v>300</v>
      </c>
      <c r="R13" s="11">
        <v>180</v>
      </c>
      <c r="S13" s="11" t="s">
        <v>58</v>
      </c>
      <c r="T13" s="11" t="s">
        <v>58</v>
      </c>
      <c r="U13" s="11" t="s">
        <v>58</v>
      </c>
      <c r="V13" s="11">
        <v>0</v>
      </c>
      <c r="W13" s="11">
        <v>0</v>
      </c>
      <c r="X13" s="11">
        <v>5</v>
      </c>
      <c r="Y13" s="11">
        <v>0</v>
      </c>
      <c r="Z13" s="11">
        <v>10</v>
      </c>
      <c r="AA13" s="11">
        <v>20</v>
      </c>
      <c r="AB13" s="11">
        <v>10</v>
      </c>
      <c r="AC13" s="11">
        <v>200</v>
      </c>
      <c r="AD13" s="11">
        <v>0</v>
      </c>
    </row>
    <row r="14" spans="1:30" ht="15.75" x14ac:dyDescent="0.25">
      <c r="A14" s="2">
        <v>13</v>
      </c>
      <c r="B14" s="6">
        <f t="shared" si="0"/>
        <v>1410</v>
      </c>
      <c r="C14" s="6">
        <f t="shared" si="1"/>
        <v>30</v>
      </c>
      <c r="D14" s="7">
        <v>45230</v>
      </c>
      <c r="E14" s="10">
        <f>'Flex Time'!N$31</f>
        <v>0</v>
      </c>
      <c r="F14" s="11">
        <v>300</v>
      </c>
      <c r="G14" s="11" t="s">
        <v>57</v>
      </c>
      <c r="H14" s="11">
        <v>20</v>
      </c>
      <c r="I14" s="11">
        <v>10</v>
      </c>
      <c r="J14" s="11">
        <v>10</v>
      </c>
      <c r="K14" s="11">
        <v>10</v>
      </c>
      <c r="L14" s="9" t="s">
        <v>65</v>
      </c>
      <c r="M14" s="11">
        <v>40</v>
      </c>
      <c r="N14" s="11">
        <v>40</v>
      </c>
      <c r="O14" s="11">
        <v>40</v>
      </c>
      <c r="P14" s="11">
        <v>50</v>
      </c>
      <c r="Q14" s="11">
        <v>300</v>
      </c>
      <c r="R14" s="11">
        <v>120</v>
      </c>
      <c r="S14" s="11" t="s">
        <v>57</v>
      </c>
      <c r="T14" s="11" t="s">
        <v>57</v>
      </c>
      <c r="U14" s="11" t="s">
        <v>58</v>
      </c>
      <c r="V14" s="11">
        <v>35</v>
      </c>
      <c r="W14" s="11">
        <v>30</v>
      </c>
      <c r="X14" s="11">
        <v>15</v>
      </c>
      <c r="Y14" s="11">
        <v>10</v>
      </c>
      <c r="Z14" s="11">
        <v>10</v>
      </c>
      <c r="AA14" s="11">
        <v>0</v>
      </c>
      <c r="AB14" s="11">
        <v>0</v>
      </c>
      <c r="AC14" s="11">
        <v>310</v>
      </c>
      <c r="AD14" s="11">
        <v>60</v>
      </c>
    </row>
    <row r="15" spans="1:30" ht="15.75" x14ac:dyDescent="0.25">
      <c r="A15" s="2">
        <v>14</v>
      </c>
      <c r="B15" s="6">
        <f t="shared" si="0"/>
        <v>1370</v>
      </c>
      <c r="C15" s="6">
        <f t="shared" si="1"/>
        <v>70</v>
      </c>
      <c r="D15" s="7">
        <v>45231</v>
      </c>
      <c r="E15" s="10">
        <f>'Flex Time'!O$31</f>
        <v>0</v>
      </c>
      <c r="F15" s="11">
        <v>420</v>
      </c>
      <c r="G15" s="11" t="s">
        <v>57</v>
      </c>
      <c r="H15" s="11">
        <v>20</v>
      </c>
      <c r="I15" s="11">
        <v>5</v>
      </c>
      <c r="J15" s="11">
        <v>10</v>
      </c>
      <c r="K15" s="11">
        <v>10</v>
      </c>
      <c r="L15" s="9" t="s">
        <v>66</v>
      </c>
      <c r="M15" s="11">
        <v>40</v>
      </c>
      <c r="N15" s="11">
        <v>40</v>
      </c>
      <c r="O15" s="11">
        <v>40</v>
      </c>
      <c r="P15" s="11">
        <v>50</v>
      </c>
      <c r="Q15" s="11">
        <v>300</v>
      </c>
      <c r="R15" s="11">
        <v>120</v>
      </c>
      <c r="S15" s="11" t="s">
        <v>58</v>
      </c>
      <c r="T15" s="11" t="s">
        <v>58</v>
      </c>
      <c r="U15" s="11" t="s">
        <v>58</v>
      </c>
      <c r="V15" s="11">
        <v>45</v>
      </c>
      <c r="W15" s="11">
        <v>30</v>
      </c>
      <c r="X15" s="11">
        <v>10</v>
      </c>
      <c r="Y15" s="11">
        <v>10</v>
      </c>
      <c r="Z15" s="11">
        <v>10</v>
      </c>
      <c r="AA15" s="11">
        <v>0</v>
      </c>
      <c r="AB15" s="11">
        <v>0</v>
      </c>
      <c r="AC15" s="11">
        <v>180</v>
      </c>
      <c r="AD15" s="11">
        <v>30</v>
      </c>
    </row>
    <row r="16" spans="1:30" ht="15.75" x14ac:dyDescent="0.25">
      <c r="A16" s="2">
        <v>15</v>
      </c>
      <c r="B16" s="6">
        <f t="shared" si="0"/>
        <v>1375</v>
      </c>
      <c r="C16" s="6">
        <f t="shared" si="1"/>
        <v>65</v>
      </c>
      <c r="D16" s="7">
        <v>45232</v>
      </c>
      <c r="E16" s="10">
        <f>'Flex Time'!P$31</f>
        <v>0</v>
      </c>
      <c r="F16" s="11">
        <v>450</v>
      </c>
      <c r="G16" s="11" t="s">
        <v>57</v>
      </c>
      <c r="H16" s="11">
        <v>20</v>
      </c>
      <c r="I16" s="11">
        <v>10</v>
      </c>
      <c r="J16" s="11">
        <v>10</v>
      </c>
      <c r="K16" s="11">
        <v>10</v>
      </c>
      <c r="L16" s="9" t="s">
        <v>60</v>
      </c>
      <c r="M16" s="11">
        <v>40</v>
      </c>
      <c r="N16" s="11">
        <v>40</v>
      </c>
      <c r="O16" s="11">
        <v>40</v>
      </c>
      <c r="P16" s="11">
        <v>40</v>
      </c>
      <c r="Q16" s="11">
        <v>300</v>
      </c>
      <c r="R16" s="11">
        <v>120</v>
      </c>
      <c r="S16" s="11" t="s">
        <v>57</v>
      </c>
      <c r="T16" s="11" t="s">
        <v>58</v>
      </c>
      <c r="U16" s="11" t="s">
        <v>58</v>
      </c>
      <c r="V16" s="11">
        <v>45</v>
      </c>
      <c r="W16" s="11">
        <v>50</v>
      </c>
      <c r="X16" s="11">
        <v>20</v>
      </c>
      <c r="Y16" s="11">
        <v>10</v>
      </c>
      <c r="Z16" s="11">
        <v>10</v>
      </c>
      <c r="AA16" s="11">
        <v>0</v>
      </c>
      <c r="AB16" s="11">
        <v>20</v>
      </c>
      <c r="AC16" s="11">
        <v>110</v>
      </c>
      <c r="AD16" s="11">
        <v>30</v>
      </c>
    </row>
    <row r="17" spans="1:30" ht="15.75" x14ac:dyDescent="0.25">
      <c r="A17" s="2">
        <v>16</v>
      </c>
      <c r="B17" s="6">
        <f t="shared" si="0"/>
        <v>1135</v>
      </c>
      <c r="C17" s="6">
        <f t="shared" si="1"/>
        <v>305</v>
      </c>
      <c r="D17" s="7">
        <v>45233</v>
      </c>
      <c r="E17" s="10">
        <f>'Flex Time'!Q$31</f>
        <v>0</v>
      </c>
      <c r="F17" s="11">
        <v>360</v>
      </c>
      <c r="G17" s="11" t="s">
        <v>58</v>
      </c>
      <c r="H17" s="11">
        <v>15</v>
      </c>
      <c r="I17" s="11">
        <v>10</v>
      </c>
      <c r="J17" s="11">
        <v>5</v>
      </c>
      <c r="K17" s="11">
        <v>20</v>
      </c>
      <c r="L17" s="9" t="s">
        <v>61</v>
      </c>
      <c r="M17" s="11">
        <v>60</v>
      </c>
      <c r="N17" s="11">
        <v>0</v>
      </c>
      <c r="O17" s="11">
        <v>50</v>
      </c>
      <c r="P17" s="11">
        <v>0</v>
      </c>
      <c r="Q17" s="11">
        <v>290</v>
      </c>
      <c r="R17" s="11">
        <v>180</v>
      </c>
      <c r="S17" s="11" t="s">
        <v>58</v>
      </c>
      <c r="T17" s="11" t="s">
        <v>58</v>
      </c>
      <c r="U17" s="11" t="s">
        <v>58</v>
      </c>
      <c r="V17" s="11">
        <v>0</v>
      </c>
      <c r="W17" s="11">
        <v>0</v>
      </c>
      <c r="X17" s="11">
        <v>0</v>
      </c>
      <c r="Y17" s="11">
        <v>25</v>
      </c>
      <c r="Z17" s="11">
        <v>10</v>
      </c>
      <c r="AA17" s="11">
        <v>20</v>
      </c>
      <c r="AB17" s="11">
        <v>0</v>
      </c>
      <c r="AC17" s="11">
        <v>60</v>
      </c>
      <c r="AD17" s="11">
        <v>30</v>
      </c>
    </row>
    <row r="18" spans="1:30" ht="15.75" x14ac:dyDescent="0.25">
      <c r="A18" s="2">
        <v>17</v>
      </c>
      <c r="B18" s="6">
        <f t="shared" si="0"/>
        <v>1070</v>
      </c>
      <c r="C18" s="6">
        <f t="shared" si="1"/>
        <v>370</v>
      </c>
      <c r="D18" s="7">
        <v>45234</v>
      </c>
      <c r="E18" s="10">
        <f>'Flex Time'!R$31</f>
        <v>0</v>
      </c>
      <c r="F18" s="11">
        <v>540</v>
      </c>
      <c r="G18" s="11" t="s">
        <v>58</v>
      </c>
      <c r="H18" s="11">
        <v>15</v>
      </c>
      <c r="I18" s="11">
        <v>5</v>
      </c>
      <c r="J18" s="11">
        <v>40</v>
      </c>
      <c r="K18" s="11">
        <v>10</v>
      </c>
      <c r="L18" s="9" t="s">
        <v>62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 t="s">
        <v>58</v>
      </c>
      <c r="T18" s="11" t="s">
        <v>58</v>
      </c>
      <c r="U18" s="11" t="s">
        <v>58</v>
      </c>
      <c r="V18" s="11">
        <v>0</v>
      </c>
      <c r="W18" s="11">
        <v>0</v>
      </c>
      <c r="X18" s="11">
        <v>40</v>
      </c>
      <c r="Y18" s="11">
        <v>20</v>
      </c>
      <c r="Z18" s="11">
        <v>10</v>
      </c>
      <c r="AA18" s="11">
        <v>120</v>
      </c>
      <c r="AB18" s="11">
        <v>30</v>
      </c>
      <c r="AC18" s="11">
        <v>180</v>
      </c>
      <c r="AD18" s="11">
        <v>60</v>
      </c>
    </row>
    <row r="19" spans="1:30" ht="15.75" x14ac:dyDescent="0.25">
      <c r="A19" s="2">
        <v>18</v>
      </c>
      <c r="B19" s="6">
        <f t="shared" si="0"/>
        <v>1070</v>
      </c>
      <c r="C19" s="6">
        <f t="shared" si="1"/>
        <v>370</v>
      </c>
      <c r="D19" s="7">
        <v>45235</v>
      </c>
      <c r="E19" s="10">
        <f>'Flex Time'!S$31</f>
        <v>0</v>
      </c>
      <c r="F19" s="11">
        <v>540</v>
      </c>
      <c r="G19" s="11" t="s">
        <v>58</v>
      </c>
      <c r="H19" s="11">
        <v>15</v>
      </c>
      <c r="I19" s="11">
        <v>5</v>
      </c>
      <c r="J19" s="11">
        <v>40</v>
      </c>
      <c r="K19" s="11">
        <v>10</v>
      </c>
      <c r="L19" s="9" t="s">
        <v>63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 t="s">
        <v>58</v>
      </c>
      <c r="T19" s="11" t="s">
        <v>57</v>
      </c>
      <c r="U19" s="11" t="s">
        <v>58</v>
      </c>
      <c r="V19" s="11">
        <v>0</v>
      </c>
      <c r="W19" s="11">
        <v>0</v>
      </c>
      <c r="X19" s="11">
        <v>40</v>
      </c>
      <c r="Y19" s="11">
        <v>20</v>
      </c>
      <c r="Z19" s="11">
        <v>10</v>
      </c>
      <c r="AA19" s="11">
        <v>120</v>
      </c>
      <c r="AB19" s="11">
        <v>30</v>
      </c>
      <c r="AC19" s="11">
        <v>180</v>
      </c>
      <c r="AD19" s="11">
        <v>60</v>
      </c>
    </row>
    <row r="20" spans="1:30" ht="15.75" x14ac:dyDescent="0.25">
      <c r="A20" s="2">
        <v>19</v>
      </c>
      <c r="B20" s="6">
        <f t="shared" si="0"/>
        <v>1435</v>
      </c>
      <c r="C20" s="6">
        <f t="shared" si="1"/>
        <v>5</v>
      </c>
      <c r="D20" s="7">
        <v>45236</v>
      </c>
      <c r="E20" s="10">
        <f>'Flex Time'!T$31</f>
        <v>0</v>
      </c>
      <c r="F20" s="11">
        <v>360</v>
      </c>
      <c r="G20" s="11" t="s">
        <v>57</v>
      </c>
      <c r="H20" s="11">
        <v>15</v>
      </c>
      <c r="I20" s="11">
        <v>5</v>
      </c>
      <c r="J20" s="11">
        <v>20</v>
      </c>
      <c r="K20" s="11">
        <v>15</v>
      </c>
      <c r="L20" s="9" t="s">
        <v>64</v>
      </c>
      <c r="M20" s="11">
        <v>40</v>
      </c>
      <c r="N20" s="11">
        <v>40</v>
      </c>
      <c r="O20" s="11">
        <v>40</v>
      </c>
      <c r="P20" s="11">
        <v>50</v>
      </c>
      <c r="Q20" s="11">
        <v>300</v>
      </c>
      <c r="R20" s="11">
        <v>180</v>
      </c>
      <c r="S20" s="11" t="s">
        <v>58</v>
      </c>
      <c r="T20" s="11" t="s">
        <v>58</v>
      </c>
      <c r="U20" s="11" t="s">
        <v>58</v>
      </c>
      <c r="V20" s="11">
        <v>40</v>
      </c>
      <c r="W20" s="11">
        <v>30</v>
      </c>
      <c r="X20" s="11">
        <v>30</v>
      </c>
      <c r="Y20" s="11">
        <v>10</v>
      </c>
      <c r="Z20" s="11">
        <v>10</v>
      </c>
      <c r="AA20" s="11">
        <v>0</v>
      </c>
      <c r="AB20" s="11">
        <v>0</v>
      </c>
      <c r="AC20" s="11">
        <v>240</v>
      </c>
      <c r="AD20" s="11">
        <v>10</v>
      </c>
    </row>
    <row r="21" spans="1:30" ht="15.75" x14ac:dyDescent="0.25">
      <c r="A21" s="2">
        <v>20</v>
      </c>
      <c r="B21" s="6">
        <f t="shared" si="0"/>
        <v>1440</v>
      </c>
      <c r="C21" s="6">
        <f t="shared" si="1"/>
        <v>0</v>
      </c>
      <c r="D21" s="7">
        <v>45237</v>
      </c>
      <c r="E21" s="10">
        <f>'Flex Time'!U$31</f>
        <v>0</v>
      </c>
      <c r="F21" s="11">
        <v>420</v>
      </c>
      <c r="G21" s="11" t="s">
        <v>58</v>
      </c>
      <c r="H21" s="11">
        <v>20</v>
      </c>
      <c r="I21" s="11">
        <v>10</v>
      </c>
      <c r="J21" s="11">
        <v>20</v>
      </c>
      <c r="K21" s="11">
        <v>10</v>
      </c>
      <c r="L21" s="9" t="s">
        <v>65</v>
      </c>
      <c r="M21" s="11">
        <v>40</v>
      </c>
      <c r="N21" s="11">
        <v>40</v>
      </c>
      <c r="O21" s="11">
        <v>40</v>
      </c>
      <c r="P21" s="11">
        <v>50</v>
      </c>
      <c r="Q21" s="11">
        <v>300</v>
      </c>
      <c r="R21" s="11">
        <v>180</v>
      </c>
      <c r="S21" s="11" t="s">
        <v>58</v>
      </c>
      <c r="T21" s="11" t="s">
        <v>58</v>
      </c>
      <c r="U21" s="11" t="s">
        <v>58</v>
      </c>
      <c r="V21" s="11">
        <v>30</v>
      </c>
      <c r="W21" s="11">
        <v>20</v>
      </c>
      <c r="X21" s="11">
        <v>0</v>
      </c>
      <c r="Y21" s="11">
        <v>0</v>
      </c>
      <c r="Z21" s="11">
        <v>10</v>
      </c>
      <c r="AA21" s="11">
        <v>0</v>
      </c>
      <c r="AB21" s="11">
        <v>0</v>
      </c>
      <c r="AC21" s="11">
        <v>250</v>
      </c>
      <c r="AD21" s="11">
        <v>0</v>
      </c>
    </row>
    <row r="22" spans="1:30" ht="15.75" x14ac:dyDescent="0.25">
      <c r="A22" s="2">
        <v>21</v>
      </c>
      <c r="B22" s="6">
        <f t="shared" si="0"/>
        <v>1395</v>
      </c>
      <c r="C22" s="6">
        <f t="shared" si="1"/>
        <v>45</v>
      </c>
      <c r="D22" s="7">
        <v>45238</v>
      </c>
      <c r="E22" s="10">
        <f>'Flex Time'!V$31</f>
        <v>0</v>
      </c>
      <c r="F22" s="11">
        <v>390</v>
      </c>
      <c r="G22" s="11" t="s">
        <v>57</v>
      </c>
      <c r="H22" s="11">
        <v>25</v>
      </c>
      <c r="I22" s="11">
        <v>10</v>
      </c>
      <c r="J22" s="11">
        <v>20</v>
      </c>
      <c r="K22" s="11">
        <v>10</v>
      </c>
      <c r="L22" s="9" t="s">
        <v>66</v>
      </c>
      <c r="M22" s="11">
        <v>40</v>
      </c>
      <c r="N22" s="11">
        <v>40</v>
      </c>
      <c r="O22" s="11">
        <v>40</v>
      </c>
      <c r="P22" s="11">
        <v>50</v>
      </c>
      <c r="Q22" s="11">
        <v>300</v>
      </c>
      <c r="R22" s="11">
        <v>180</v>
      </c>
      <c r="S22" s="11" t="s">
        <v>58</v>
      </c>
      <c r="T22" s="11" t="s">
        <v>58</v>
      </c>
      <c r="U22" s="11" t="s">
        <v>58</v>
      </c>
      <c r="V22" s="11">
        <v>40</v>
      </c>
      <c r="W22" s="11">
        <v>30</v>
      </c>
      <c r="X22" s="11">
        <v>10</v>
      </c>
      <c r="Y22" s="11">
        <v>10</v>
      </c>
      <c r="Z22" s="11">
        <v>10</v>
      </c>
      <c r="AA22" s="11">
        <v>0</v>
      </c>
      <c r="AB22" s="11">
        <v>0</v>
      </c>
      <c r="AC22" s="11">
        <v>180</v>
      </c>
      <c r="AD22" s="11">
        <v>10</v>
      </c>
    </row>
    <row r="23" spans="1:30" ht="15.75" x14ac:dyDescent="0.25">
      <c r="A23" s="2">
        <v>22</v>
      </c>
      <c r="B23" s="6">
        <f t="shared" si="0"/>
        <v>1150</v>
      </c>
      <c r="C23" s="6">
        <f t="shared" si="1"/>
        <v>290</v>
      </c>
      <c r="D23" s="7">
        <v>45239</v>
      </c>
      <c r="E23" s="10">
        <f>'Flex Time'!W$31</f>
        <v>0</v>
      </c>
      <c r="F23" s="11">
        <v>540</v>
      </c>
      <c r="G23" s="11" t="s">
        <v>58</v>
      </c>
      <c r="H23" s="11">
        <v>20</v>
      </c>
      <c r="I23" s="11">
        <v>10</v>
      </c>
      <c r="J23" s="11">
        <v>10</v>
      </c>
      <c r="K23" s="11">
        <v>10</v>
      </c>
      <c r="L23" s="9" t="s">
        <v>60</v>
      </c>
      <c r="M23" s="11">
        <v>40</v>
      </c>
      <c r="N23" s="11">
        <v>0</v>
      </c>
      <c r="O23" s="11">
        <v>50</v>
      </c>
      <c r="P23" s="11">
        <v>0</v>
      </c>
      <c r="Q23" s="11">
        <v>300</v>
      </c>
      <c r="R23" s="11">
        <v>120</v>
      </c>
      <c r="S23" s="11" t="s">
        <v>57</v>
      </c>
      <c r="T23" s="11" t="s">
        <v>58</v>
      </c>
      <c r="U23" s="11" t="s">
        <v>58</v>
      </c>
      <c r="V23" s="11">
        <v>0</v>
      </c>
      <c r="W23" s="11">
        <v>0</v>
      </c>
      <c r="X23" s="11">
        <v>10</v>
      </c>
      <c r="Y23" s="11">
        <v>10</v>
      </c>
      <c r="Z23" s="11">
        <v>10</v>
      </c>
      <c r="AA23" s="11">
        <v>0</v>
      </c>
      <c r="AB23" s="11">
        <v>0</v>
      </c>
      <c r="AC23" s="11">
        <v>0</v>
      </c>
      <c r="AD23" s="11">
        <v>20</v>
      </c>
    </row>
    <row r="24" spans="1:30" ht="15.75" x14ac:dyDescent="0.25">
      <c r="A24" s="2">
        <v>23</v>
      </c>
      <c r="B24" s="6">
        <f t="shared" si="0"/>
        <v>825</v>
      </c>
      <c r="C24" s="6">
        <f t="shared" si="1"/>
        <v>615</v>
      </c>
      <c r="D24" s="7">
        <v>45240</v>
      </c>
      <c r="E24" s="10">
        <f>'Flex Time'!CX31</f>
        <v>0</v>
      </c>
      <c r="F24" s="11">
        <v>360</v>
      </c>
      <c r="G24" s="11" t="s">
        <v>57</v>
      </c>
      <c r="H24" s="11">
        <v>10</v>
      </c>
      <c r="I24" s="11">
        <v>5</v>
      </c>
      <c r="J24" s="11">
        <v>35</v>
      </c>
      <c r="K24" s="11">
        <v>20</v>
      </c>
      <c r="L24" s="9" t="s">
        <v>61</v>
      </c>
      <c r="M24" s="11">
        <v>120</v>
      </c>
      <c r="N24" s="11">
        <v>0</v>
      </c>
      <c r="O24" s="11">
        <v>0</v>
      </c>
      <c r="P24" s="11">
        <v>0</v>
      </c>
      <c r="Q24" s="11">
        <v>120</v>
      </c>
      <c r="R24" s="11">
        <v>0</v>
      </c>
      <c r="S24" s="11" t="s">
        <v>58</v>
      </c>
      <c r="T24" s="11" t="s">
        <v>57</v>
      </c>
      <c r="U24" s="11" t="s">
        <v>57</v>
      </c>
      <c r="V24" s="11">
        <v>0</v>
      </c>
      <c r="W24" s="11">
        <v>0</v>
      </c>
      <c r="X24" s="11">
        <v>20</v>
      </c>
      <c r="Y24" s="11">
        <v>5</v>
      </c>
      <c r="Z24" s="11">
        <v>10</v>
      </c>
      <c r="AA24" s="11">
        <v>0</v>
      </c>
      <c r="AB24" s="11">
        <v>0</v>
      </c>
      <c r="AC24" s="11">
        <v>60</v>
      </c>
      <c r="AD24" s="11">
        <v>60</v>
      </c>
    </row>
    <row r="25" spans="1:30" ht="15.75" x14ac:dyDescent="0.25">
      <c r="A25" s="2">
        <v>24</v>
      </c>
      <c r="B25" s="6">
        <f t="shared" si="0"/>
        <v>1030</v>
      </c>
      <c r="C25" s="6">
        <f t="shared" si="1"/>
        <v>410</v>
      </c>
      <c r="D25" s="7">
        <v>45241</v>
      </c>
      <c r="E25" s="10">
        <f>'Flex Time'!Y31</f>
        <v>0</v>
      </c>
      <c r="F25" s="11">
        <v>180</v>
      </c>
      <c r="G25" s="11" t="s">
        <v>57</v>
      </c>
      <c r="H25" s="11">
        <v>15</v>
      </c>
      <c r="I25" s="11">
        <v>5</v>
      </c>
      <c r="J25" s="11">
        <v>30</v>
      </c>
      <c r="K25" s="11">
        <v>10</v>
      </c>
      <c r="L25" s="9" t="s">
        <v>62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 t="s">
        <v>58</v>
      </c>
      <c r="T25" s="11" t="s">
        <v>58</v>
      </c>
      <c r="U25" s="11" t="s">
        <v>58</v>
      </c>
      <c r="V25" s="11">
        <v>30</v>
      </c>
      <c r="W25" s="11">
        <v>30</v>
      </c>
      <c r="X25" s="11">
        <v>40</v>
      </c>
      <c r="Y25" s="11">
        <v>20</v>
      </c>
      <c r="Z25" s="11">
        <v>10</v>
      </c>
      <c r="AA25" s="11">
        <v>480</v>
      </c>
      <c r="AB25" s="11">
        <v>60</v>
      </c>
      <c r="AC25" s="11">
        <v>60</v>
      </c>
      <c r="AD25" s="11">
        <v>60</v>
      </c>
    </row>
    <row r="26" spans="1:30" ht="15.75" x14ac:dyDescent="0.25">
      <c r="A26" s="2">
        <v>25</v>
      </c>
      <c r="B26" s="6">
        <f t="shared" si="0"/>
        <v>1320</v>
      </c>
      <c r="C26" s="6">
        <f t="shared" si="1"/>
        <v>120</v>
      </c>
      <c r="D26" s="7">
        <v>45242</v>
      </c>
      <c r="E26" s="10">
        <f>'Flex Time'!Z$31</f>
        <v>0</v>
      </c>
      <c r="F26" s="11">
        <v>540</v>
      </c>
      <c r="G26" s="11" t="s">
        <v>58</v>
      </c>
      <c r="H26" s="11">
        <v>20</v>
      </c>
      <c r="I26" s="11">
        <v>5</v>
      </c>
      <c r="J26" s="11">
        <v>40</v>
      </c>
      <c r="K26" s="11">
        <v>20</v>
      </c>
      <c r="L26" s="9" t="s">
        <v>63</v>
      </c>
      <c r="M26" s="11">
        <v>0</v>
      </c>
      <c r="N26" s="11">
        <v>0</v>
      </c>
      <c r="O26" s="11">
        <v>0</v>
      </c>
      <c r="P26" s="11">
        <v>0</v>
      </c>
      <c r="Q26" s="11">
        <v>90</v>
      </c>
      <c r="R26" s="11">
        <v>0</v>
      </c>
      <c r="S26" s="11" t="s">
        <v>58</v>
      </c>
      <c r="T26" s="11" t="s">
        <v>57</v>
      </c>
      <c r="U26" s="11" t="s">
        <v>58</v>
      </c>
      <c r="V26" s="11">
        <v>45</v>
      </c>
      <c r="W26" s="11">
        <v>45</v>
      </c>
      <c r="X26" s="11">
        <v>40</v>
      </c>
      <c r="Y26" s="11">
        <v>20</v>
      </c>
      <c r="Z26" s="11">
        <v>10</v>
      </c>
      <c r="AA26" s="11">
        <v>45</v>
      </c>
      <c r="AB26" s="11">
        <v>60</v>
      </c>
      <c r="AC26" s="11">
        <v>320</v>
      </c>
      <c r="AD26" s="11">
        <v>20</v>
      </c>
    </row>
    <row r="27" spans="1:30" ht="15.75" x14ac:dyDescent="0.25">
      <c r="A27" s="2">
        <v>26</v>
      </c>
      <c r="B27" s="6">
        <f t="shared" si="0"/>
        <v>1295</v>
      </c>
      <c r="C27" s="6">
        <f t="shared" si="1"/>
        <v>145</v>
      </c>
      <c r="D27" s="7">
        <v>45243</v>
      </c>
      <c r="E27" s="10">
        <f>'Flex Time'!AA$31</f>
        <v>0</v>
      </c>
      <c r="F27" s="11">
        <v>360</v>
      </c>
      <c r="G27" s="11" t="s">
        <v>57</v>
      </c>
      <c r="H27" s="11">
        <v>15</v>
      </c>
      <c r="I27" s="11">
        <v>5</v>
      </c>
      <c r="J27" s="11">
        <v>20</v>
      </c>
      <c r="K27" s="11">
        <v>15</v>
      </c>
      <c r="L27" s="9" t="s">
        <v>64</v>
      </c>
      <c r="M27" s="11">
        <v>40</v>
      </c>
      <c r="N27" s="11">
        <v>30</v>
      </c>
      <c r="O27" s="11">
        <v>40</v>
      </c>
      <c r="P27" s="11">
        <v>50</v>
      </c>
      <c r="Q27" s="11">
        <v>300</v>
      </c>
      <c r="R27" s="11">
        <v>180</v>
      </c>
      <c r="S27" s="11" t="s">
        <v>58</v>
      </c>
      <c r="T27" s="11" t="s">
        <v>58</v>
      </c>
      <c r="U27" s="11" t="s">
        <v>58</v>
      </c>
      <c r="V27" s="11">
        <v>10</v>
      </c>
      <c r="W27" s="11">
        <v>30</v>
      </c>
      <c r="X27" s="11">
        <v>10</v>
      </c>
      <c r="Y27" s="11">
        <v>0</v>
      </c>
      <c r="Z27" s="11">
        <v>10</v>
      </c>
      <c r="AA27" s="11">
        <v>0</v>
      </c>
      <c r="AB27" s="11">
        <v>0</v>
      </c>
      <c r="AC27" s="11">
        <v>180</v>
      </c>
      <c r="AD27" s="11">
        <v>0</v>
      </c>
    </row>
    <row r="28" spans="1:30" ht="15.75" x14ac:dyDescent="0.25">
      <c r="A28" s="2">
        <v>27</v>
      </c>
      <c r="B28" s="6">
        <f t="shared" si="0"/>
        <v>1410</v>
      </c>
      <c r="C28" s="6">
        <f t="shared" si="1"/>
        <v>30</v>
      </c>
      <c r="D28" s="7">
        <v>45244</v>
      </c>
      <c r="E28" s="10">
        <f>'Flex Time'!AB$31</f>
        <v>0</v>
      </c>
      <c r="F28" s="11">
        <v>360</v>
      </c>
      <c r="G28" s="11" t="s">
        <v>58</v>
      </c>
      <c r="H28" s="11">
        <v>20</v>
      </c>
      <c r="I28" s="11">
        <v>10</v>
      </c>
      <c r="J28" s="11">
        <v>20</v>
      </c>
      <c r="K28" s="11">
        <v>10</v>
      </c>
      <c r="L28" s="9" t="s">
        <v>65</v>
      </c>
      <c r="M28" s="11">
        <v>40</v>
      </c>
      <c r="N28" s="11">
        <v>30</v>
      </c>
      <c r="O28" s="11">
        <v>40</v>
      </c>
      <c r="P28" s="11">
        <v>50</v>
      </c>
      <c r="Q28" s="11">
        <v>300</v>
      </c>
      <c r="R28" s="11">
        <v>180</v>
      </c>
      <c r="S28" s="11" t="s">
        <v>58</v>
      </c>
      <c r="T28" s="11" t="s">
        <v>58</v>
      </c>
      <c r="U28" s="11" t="s">
        <v>58</v>
      </c>
      <c r="V28" s="11">
        <v>20</v>
      </c>
      <c r="W28" s="11">
        <v>30</v>
      </c>
      <c r="X28" s="11">
        <v>20</v>
      </c>
      <c r="Y28" s="11">
        <v>0</v>
      </c>
      <c r="Z28" s="11">
        <v>10</v>
      </c>
      <c r="AA28" s="11">
        <v>30</v>
      </c>
      <c r="AB28" s="11">
        <v>60</v>
      </c>
      <c r="AC28" s="11">
        <v>180</v>
      </c>
      <c r="AD28" s="11">
        <v>0</v>
      </c>
    </row>
    <row r="29" spans="1:30" ht="15.75" x14ac:dyDescent="0.25">
      <c r="A29" s="2">
        <v>28</v>
      </c>
      <c r="B29" s="6">
        <f t="shared" si="0"/>
        <v>1410</v>
      </c>
      <c r="C29" s="6">
        <f t="shared" si="1"/>
        <v>30</v>
      </c>
      <c r="D29" s="7">
        <v>45245</v>
      </c>
      <c r="E29" s="10">
        <f>'Flex Time'!AC$31</f>
        <v>0</v>
      </c>
      <c r="F29" s="11">
        <v>390</v>
      </c>
      <c r="G29" s="11" t="s">
        <v>57</v>
      </c>
      <c r="H29" s="11">
        <v>10</v>
      </c>
      <c r="I29" s="11">
        <v>10</v>
      </c>
      <c r="J29" s="11">
        <v>20</v>
      </c>
      <c r="K29" s="11">
        <v>10</v>
      </c>
      <c r="L29" s="9" t="s">
        <v>66</v>
      </c>
      <c r="M29" s="11">
        <v>40</v>
      </c>
      <c r="N29" s="11">
        <v>30</v>
      </c>
      <c r="O29" s="11">
        <v>40</v>
      </c>
      <c r="P29" s="11">
        <v>50</v>
      </c>
      <c r="Q29" s="11">
        <v>300</v>
      </c>
      <c r="R29" s="11">
        <v>180</v>
      </c>
      <c r="S29" s="11" t="s">
        <v>58</v>
      </c>
      <c r="T29" s="11" t="s">
        <v>58</v>
      </c>
      <c r="U29" s="11" t="s">
        <v>58</v>
      </c>
      <c r="V29" s="11">
        <v>20</v>
      </c>
      <c r="W29" s="11">
        <v>30</v>
      </c>
      <c r="X29" s="11">
        <v>10</v>
      </c>
      <c r="Y29" s="11">
        <v>10</v>
      </c>
      <c r="Z29" s="11">
        <v>10</v>
      </c>
      <c r="AA29" s="11">
        <v>20</v>
      </c>
      <c r="AB29" s="11">
        <v>20</v>
      </c>
      <c r="AC29" s="11">
        <v>210</v>
      </c>
      <c r="AD29" s="11">
        <v>0</v>
      </c>
    </row>
    <row r="30" spans="1:30" ht="15.75" x14ac:dyDescent="0.25">
      <c r="A30" s="2">
        <v>29</v>
      </c>
      <c r="B30" s="6">
        <f t="shared" si="0"/>
        <v>1435</v>
      </c>
      <c r="C30" s="6">
        <f t="shared" si="1"/>
        <v>5</v>
      </c>
      <c r="D30" s="7">
        <v>45246</v>
      </c>
      <c r="E30" s="10">
        <f>'Flex Time'!AD$31</f>
        <v>0</v>
      </c>
      <c r="F30" s="11">
        <v>510</v>
      </c>
      <c r="G30" s="11" t="s">
        <v>58</v>
      </c>
      <c r="H30" s="11">
        <v>10</v>
      </c>
      <c r="I30" s="11">
        <v>10</v>
      </c>
      <c r="J30" s="11">
        <v>10</v>
      </c>
      <c r="K30" s="11">
        <v>5</v>
      </c>
      <c r="L30" s="9" t="s">
        <v>60</v>
      </c>
      <c r="M30" s="11">
        <v>40</v>
      </c>
      <c r="N30" s="11">
        <v>30</v>
      </c>
      <c r="O30" s="11">
        <v>40</v>
      </c>
      <c r="P30" s="11">
        <v>50</v>
      </c>
      <c r="Q30" s="11">
        <v>300</v>
      </c>
      <c r="R30" s="11">
        <v>180</v>
      </c>
      <c r="S30" s="11" t="s">
        <v>58</v>
      </c>
      <c r="T30" s="11" t="s">
        <v>58</v>
      </c>
      <c r="U30" s="11" t="s">
        <v>58</v>
      </c>
      <c r="V30" s="11">
        <v>20</v>
      </c>
      <c r="W30" s="11">
        <v>30</v>
      </c>
      <c r="X30" s="11">
        <v>20</v>
      </c>
      <c r="Y30" s="11">
        <v>0</v>
      </c>
      <c r="Z30" s="11">
        <v>0</v>
      </c>
      <c r="AA30" s="11">
        <v>0</v>
      </c>
      <c r="AB30" s="11">
        <v>0</v>
      </c>
      <c r="AC30" s="11">
        <v>180</v>
      </c>
      <c r="AD30" s="11">
        <v>0</v>
      </c>
    </row>
    <row r="31" spans="1:30" ht="15.75" x14ac:dyDescent="0.25">
      <c r="A31" s="2">
        <v>30</v>
      </c>
      <c r="B31" s="6">
        <f t="shared" si="0"/>
        <v>1230</v>
      </c>
      <c r="C31" s="6">
        <f t="shared" si="1"/>
        <v>210</v>
      </c>
      <c r="D31" s="7">
        <v>45247</v>
      </c>
      <c r="E31" s="10">
        <f>'Flex Time'!AE$31</f>
        <v>0</v>
      </c>
      <c r="F31" s="11">
        <v>250</v>
      </c>
      <c r="G31" s="11" t="s">
        <v>57</v>
      </c>
      <c r="H31" s="11">
        <v>0</v>
      </c>
      <c r="I31" s="11">
        <v>15</v>
      </c>
      <c r="J31" s="11">
        <v>10</v>
      </c>
      <c r="K31" s="11">
        <v>10</v>
      </c>
      <c r="L31" s="9" t="s">
        <v>61</v>
      </c>
      <c r="M31" s="11">
        <v>40</v>
      </c>
      <c r="N31" s="11">
        <v>70</v>
      </c>
      <c r="O31" s="11">
        <v>0</v>
      </c>
      <c r="P31" s="11">
        <v>0</v>
      </c>
      <c r="Q31" s="11">
        <v>300</v>
      </c>
      <c r="R31" s="11">
        <v>120</v>
      </c>
      <c r="S31" s="11" t="s">
        <v>57</v>
      </c>
      <c r="T31" s="11" t="s">
        <v>58</v>
      </c>
      <c r="U31" s="11" t="s">
        <v>58</v>
      </c>
      <c r="V31" s="11">
        <v>0</v>
      </c>
      <c r="W31" s="11">
        <v>0</v>
      </c>
      <c r="X31" s="11">
        <v>30</v>
      </c>
      <c r="Y31" s="11">
        <v>15</v>
      </c>
      <c r="Z31" s="11">
        <v>10</v>
      </c>
      <c r="AA31" s="11">
        <v>20</v>
      </c>
      <c r="AB31" s="11">
        <v>10</v>
      </c>
      <c r="AC31" s="11">
        <v>270</v>
      </c>
      <c r="AD31" s="11">
        <v>60</v>
      </c>
    </row>
    <row r="32" spans="1:30" x14ac:dyDescent="0.25">
      <c r="A32" s="2">
        <v>31</v>
      </c>
      <c r="B32" s="6">
        <f t="shared" si="0"/>
        <v>1135</v>
      </c>
      <c r="C32" s="6">
        <f t="shared" ref="C32:C51" si="2">(24*60)-B32</f>
        <v>305</v>
      </c>
      <c r="D32" s="7">
        <v>45248</v>
      </c>
      <c r="F32" s="11">
        <v>300</v>
      </c>
      <c r="G32" s="11" t="s">
        <v>57</v>
      </c>
      <c r="H32" s="51">
        <v>10</v>
      </c>
      <c r="I32" s="51">
        <v>5</v>
      </c>
      <c r="J32" s="51">
        <v>20</v>
      </c>
      <c r="K32" s="51">
        <v>5</v>
      </c>
      <c r="L32" s="9" t="s">
        <v>62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 t="s">
        <v>58</v>
      </c>
      <c r="T32" s="11" t="s">
        <v>58</v>
      </c>
      <c r="U32" s="11" t="s">
        <v>58</v>
      </c>
      <c r="V32" s="51">
        <v>45</v>
      </c>
      <c r="W32" s="51">
        <v>30</v>
      </c>
      <c r="X32" s="51">
        <v>20</v>
      </c>
      <c r="Y32" s="51">
        <v>5</v>
      </c>
      <c r="Z32" s="51">
        <v>5</v>
      </c>
      <c r="AA32" s="51">
        <v>480</v>
      </c>
      <c r="AB32" s="51">
        <v>60</v>
      </c>
      <c r="AC32" s="51">
        <v>120</v>
      </c>
      <c r="AD32" s="51">
        <v>30</v>
      </c>
    </row>
    <row r="33" spans="1:30" x14ac:dyDescent="0.25">
      <c r="A33" s="2">
        <v>32</v>
      </c>
      <c r="B33" s="6">
        <f t="shared" si="0"/>
        <v>1230</v>
      </c>
      <c r="C33" s="6">
        <f t="shared" si="2"/>
        <v>210</v>
      </c>
      <c r="D33" s="7">
        <v>45249</v>
      </c>
      <c r="F33" s="11">
        <v>480</v>
      </c>
      <c r="G33" s="11" t="s">
        <v>58</v>
      </c>
      <c r="H33" s="51">
        <v>10</v>
      </c>
      <c r="I33" s="51">
        <v>5</v>
      </c>
      <c r="J33" s="51">
        <v>30</v>
      </c>
      <c r="K33" s="51">
        <v>5</v>
      </c>
      <c r="L33" s="9" t="s">
        <v>63</v>
      </c>
      <c r="M33" s="51">
        <v>0</v>
      </c>
      <c r="N33" s="51">
        <v>0</v>
      </c>
      <c r="O33" s="51">
        <v>0</v>
      </c>
      <c r="P33" s="51">
        <v>0</v>
      </c>
      <c r="Q33" s="51">
        <v>240</v>
      </c>
      <c r="R33" s="51">
        <v>0</v>
      </c>
      <c r="S33" s="51" t="s">
        <v>58</v>
      </c>
      <c r="T33" s="11" t="s">
        <v>57</v>
      </c>
      <c r="U33" s="11" t="s">
        <v>58</v>
      </c>
      <c r="V33" s="51">
        <v>60</v>
      </c>
      <c r="W33" s="51">
        <v>30</v>
      </c>
      <c r="X33" s="51">
        <v>20</v>
      </c>
      <c r="Y33" s="51">
        <v>10</v>
      </c>
      <c r="Z33" s="51">
        <v>10</v>
      </c>
      <c r="AA33" s="51">
        <v>120</v>
      </c>
      <c r="AB33" s="51">
        <v>60</v>
      </c>
      <c r="AC33" s="51">
        <v>120</v>
      </c>
      <c r="AD33" s="51">
        <v>30</v>
      </c>
    </row>
    <row r="34" spans="1:30" x14ac:dyDescent="0.25">
      <c r="A34" s="2">
        <v>33</v>
      </c>
      <c r="B34" s="6">
        <f t="shared" ref="B34:B51" si="3">SUM(E34,F34,H34,I34,J34,K34,M34,N34,O34,P34,Q34,R34,V34,W34,X34,Y34,Z34,AA34,AB34,AC34,AD34)</f>
        <v>1095</v>
      </c>
      <c r="C34" s="6">
        <f t="shared" si="2"/>
        <v>345</v>
      </c>
      <c r="D34" s="7">
        <v>45250</v>
      </c>
      <c r="F34" s="11">
        <v>180</v>
      </c>
      <c r="G34" s="11" t="s">
        <v>57</v>
      </c>
      <c r="H34" s="51">
        <v>20</v>
      </c>
      <c r="I34" s="51">
        <v>10</v>
      </c>
      <c r="J34" s="51">
        <v>5</v>
      </c>
      <c r="K34" s="51">
        <v>10</v>
      </c>
      <c r="L34" s="9" t="s">
        <v>64</v>
      </c>
      <c r="M34" s="51">
        <v>40</v>
      </c>
      <c r="N34" s="50">
        <v>30</v>
      </c>
      <c r="O34" s="6">
        <v>40</v>
      </c>
      <c r="P34" s="6">
        <v>50</v>
      </c>
      <c r="Q34" s="11">
        <v>300</v>
      </c>
      <c r="R34" s="11">
        <v>180</v>
      </c>
      <c r="S34" s="51" t="s">
        <v>58</v>
      </c>
      <c r="T34" s="11" t="s">
        <v>58</v>
      </c>
      <c r="U34" s="11" t="s">
        <v>58</v>
      </c>
      <c r="V34" s="51">
        <v>20</v>
      </c>
      <c r="W34" s="51">
        <v>20</v>
      </c>
      <c r="X34" s="51">
        <v>5</v>
      </c>
      <c r="Y34" s="51">
        <v>5</v>
      </c>
      <c r="Z34" s="51">
        <v>10</v>
      </c>
      <c r="AA34" s="51">
        <v>40</v>
      </c>
      <c r="AB34" s="51">
        <v>0</v>
      </c>
      <c r="AC34" s="51">
        <v>120</v>
      </c>
      <c r="AD34" s="51">
        <v>10</v>
      </c>
    </row>
    <row r="35" spans="1:30" x14ac:dyDescent="0.25">
      <c r="A35" s="2">
        <v>34</v>
      </c>
      <c r="B35" s="6">
        <f t="shared" si="3"/>
        <v>1300</v>
      </c>
      <c r="C35" s="6">
        <f t="shared" si="2"/>
        <v>140</v>
      </c>
      <c r="D35" s="7">
        <v>45251</v>
      </c>
      <c r="F35" s="11">
        <v>420</v>
      </c>
      <c r="G35" s="11" t="s">
        <v>58</v>
      </c>
      <c r="H35" s="51">
        <v>20</v>
      </c>
      <c r="I35" s="51">
        <v>5</v>
      </c>
      <c r="J35" s="51">
        <v>5</v>
      </c>
      <c r="K35" s="51">
        <v>10</v>
      </c>
      <c r="L35" s="9" t="s">
        <v>65</v>
      </c>
      <c r="M35" s="51">
        <v>40</v>
      </c>
      <c r="N35" s="50">
        <v>30</v>
      </c>
      <c r="O35" s="6">
        <v>40</v>
      </c>
      <c r="P35" s="6">
        <v>50</v>
      </c>
      <c r="Q35" s="11">
        <v>300</v>
      </c>
      <c r="R35" s="11">
        <v>180</v>
      </c>
      <c r="S35" s="51" t="s">
        <v>58</v>
      </c>
      <c r="T35" s="11" t="s">
        <v>58</v>
      </c>
      <c r="U35" s="11" t="s">
        <v>58</v>
      </c>
      <c r="V35" s="51">
        <v>20</v>
      </c>
      <c r="W35" s="51">
        <v>20</v>
      </c>
      <c r="X35" s="51">
        <v>10</v>
      </c>
      <c r="Y35" s="51">
        <v>10</v>
      </c>
      <c r="Z35" s="51">
        <v>10</v>
      </c>
      <c r="AA35" s="51">
        <v>0</v>
      </c>
      <c r="AB35" s="51">
        <v>0</v>
      </c>
      <c r="AC35" s="51">
        <v>120</v>
      </c>
      <c r="AD35" s="51">
        <v>10</v>
      </c>
    </row>
    <row r="36" spans="1:30" x14ac:dyDescent="0.25">
      <c r="A36" s="2">
        <v>35</v>
      </c>
      <c r="B36" s="6">
        <f t="shared" si="3"/>
        <v>1170</v>
      </c>
      <c r="C36" s="6">
        <f t="shared" si="2"/>
        <v>270</v>
      </c>
      <c r="D36" s="7">
        <v>45252</v>
      </c>
      <c r="F36" s="11">
        <v>360</v>
      </c>
      <c r="G36" s="11" t="s">
        <v>58</v>
      </c>
      <c r="H36" s="51">
        <v>20</v>
      </c>
      <c r="I36" s="51">
        <v>10</v>
      </c>
      <c r="J36" s="51">
        <v>10</v>
      </c>
      <c r="K36" s="51">
        <v>10</v>
      </c>
      <c r="L36" s="9" t="s">
        <v>66</v>
      </c>
      <c r="M36" s="51">
        <v>40</v>
      </c>
      <c r="N36" s="50">
        <v>30</v>
      </c>
      <c r="O36" s="6">
        <v>40</v>
      </c>
      <c r="P36" s="6">
        <v>50</v>
      </c>
      <c r="Q36" s="6">
        <v>300</v>
      </c>
      <c r="R36" s="6">
        <v>120</v>
      </c>
      <c r="S36" s="2" t="s">
        <v>57</v>
      </c>
      <c r="T36" s="11" t="s">
        <v>58</v>
      </c>
      <c r="U36" s="11" t="s">
        <v>58</v>
      </c>
      <c r="V36" s="51">
        <v>30</v>
      </c>
      <c r="W36" s="51">
        <v>10</v>
      </c>
      <c r="X36" s="51">
        <v>10</v>
      </c>
      <c r="Y36" s="51">
        <v>5</v>
      </c>
      <c r="Z36" s="51">
        <v>5</v>
      </c>
      <c r="AA36" s="51">
        <v>0</v>
      </c>
      <c r="AB36" s="51">
        <v>0</v>
      </c>
      <c r="AC36" s="51">
        <v>120</v>
      </c>
      <c r="AD36" s="51">
        <v>0</v>
      </c>
    </row>
    <row r="37" spans="1:30" x14ac:dyDescent="0.25">
      <c r="A37" s="2">
        <v>36</v>
      </c>
      <c r="B37" s="6">
        <f t="shared" si="3"/>
        <v>935</v>
      </c>
      <c r="C37" s="6">
        <f t="shared" si="2"/>
        <v>505</v>
      </c>
      <c r="D37" s="7">
        <v>45253</v>
      </c>
      <c r="F37" s="11">
        <v>450</v>
      </c>
      <c r="G37" s="11" t="s">
        <v>58</v>
      </c>
      <c r="H37" s="51">
        <v>20</v>
      </c>
      <c r="I37" s="51">
        <v>5</v>
      </c>
      <c r="J37" s="51">
        <v>5</v>
      </c>
      <c r="K37" s="51">
        <v>10</v>
      </c>
      <c r="L37" s="9" t="s">
        <v>60</v>
      </c>
      <c r="M37" s="51">
        <v>0</v>
      </c>
      <c r="N37" s="50">
        <v>0</v>
      </c>
      <c r="O37" s="6">
        <v>0</v>
      </c>
      <c r="P37" s="6">
        <v>0</v>
      </c>
      <c r="Q37" s="6">
        <v>0</v>
      </c>
      <c r="R37" s="6">
        <v>0</v>
      </c>
      <c r="S37" s="51" t="s">
        <v>58</v>
      </c>
      <c r="T37" s="2" t="s">
        <v>58</v>
      </c>
      <c r="U37" s="2" t="s">
        <v>57</v>
      </c>
      <c r="V37" s="51">
        <v>10</v>
      </c>
      <c r="W37" s="51">
        <v>180</v>
      </c>
      <c r="X37" s="51">
        <v>40</v>
      </c>
      <c r="Y37" s="51">
        <v>5</v>
      </c>
      <c r="Z37" s="51">
        <v>10</v>
      </c>
      <c r="AA37" s="51">
        <v>0</v>
      </c>
      <c r="AB37" s="51">
        <v>0</v>
      </c>
      <c r="AC37" s="51">
        <v>0</v>
      </c>
      <c r="AD37" s="51">
        <v>200</v>
      </c>
    </row>
    <row r="38" spans="1:30" x14ac:dyDescent="0.25">
      <c r="A38" s="2">
        <v>37</v>
      </c>
      <c r="B38" s="6">
        <f t="shared" si="3"/>
        <v>590</v>
      </c>
      <c r="C38" s="6">
        <f t="shared" si="2"/>
        <v>850</v>
      </c>
      <c r="D38" s="7">
        <v>45254</v>
      </c>
      <c r="F38" s="11">
        <v>360</v>
      </c>
      <c r="G38" s="11" t="s">
        <v>58</v>
      </c>
      <c r="H38" s="51">
        <v>15</v>
      </c>
      <c r="I38" s="51">
        <v>5</v>
      </c>
      <c r="J38" s="51">
        <v>0</v>
      </c>
      <c r="K38" s="51">
        <v>10</v>
      </c>
      <c r="L38" s="9" t="s">
        <v>61</v>
      </c>
      <c r="M38" s="51">
        <v>0</v>
      </c>
      <c r="N38" s="51">
        <v>0</v>
      </c>
      <c r="O38" s="6">
        <v>0</v>
      </c>
      <c r="P38" s="6">
        <v>0</v>
      </c>
      <c r="Q38" s="6">
        <v>0</v>
      </c>
      <c r="R38" s="6">
        <v>0</v>
      </c>
      <c r="S38" s="51" t="s">
        <v>58</v>
      </c>
      <c r="T38" s="2" t="s">
        <v>58</v>
      </c>
      <c r="U38" s="2" t="s">
        <v>57</v>
      </c>
      <c r="V38" s="51">
        <v>10</v>
      </c>
      <c r="W38" s="51">
        <v>20</v>
      </c>
      <c r="X38" s="51">
        <v>10</v>
      </c>
      <c r="Y38" s="51">
        <v>10</v>
      </c>
      <c r="Z38" s="51">
        <v>10</v>
      </c>
      <c r="AA38" s="51">
        <v>30</v>
      </c>
      <c r="AB38" s="51">
        <v>45</v>
      </c>
      <c r="AC38" s="51">
        <v>45</v>
      </c>
      <c r="AD38" s="51">
        <v>20</v>
      </c>
    </row>
    <row r="39" spans="1:30" x14ac:dyDescent="0.25">
      <c r="A39" s="2">
        <v>38</v>
      </c>
      <c r="B39" s="6">
        <f t="shared" si="3"/>
        <v>1115</v>
      </c>
      <c r="C39" s="6">
        <f t="shared" si="2"/>
        <v>325</v>
      </c>
      <c r="D39" s="7">
        <v>45255</v>
      </c>
      <c r="F39" s="11">
        <v>270</v>
      </c>
      <c r="G39" s="11" t="s">
        <v>57</v>
      </c>
      <c r="H39" s="51">
        <v>20</v>
      </c>
      <c r="I39" s="51">
        <v>5</v>
      </c>
      <c r="J39" s="51">
        <v>20</v>
      </c>
      <c r="K39" s="51">
        <v>5</v>
      </c>
      <c r="L39" s="9" t="s">
        <v>62</v>
      </c>
      <c r="M39" s="51">
        <v>0</v>
      </c>
      <c r="N39" s="51">
        <v>0</v>
      </c>
      <c r="O39" s="51">
        <v>0</v>
      </c>
      <c r="P39" s="51">
        <v>0</v>
      </c>
      <c r="Q39" s="11">
        <v>0</v>
      </c>
      <c r="R39" s="11">
        <v>0</v>
      </c>
      <c r="S39" s="51" t="s">
        <v>58</v>
      </c>
      <c r="T39" s="11" t="s">
        <v>58</v>
      </c>
      <c r="U39" s="11" t="s">
        <v>58</v>
      </c>
      <c r="V39" s="51">
        <v>40</v>
      </c>
      <c r="W39" s="51">
        <v>10</v>
      </c>
      <c r="X39" s="51">
        <v>30</v>
      </c>
      <c r="Y39" s="51">
        <v>10</v>
      </c>
      <c r="Z39" s="51">
        <v>0</v>
      </c>
      <c r="AA39" s="51">
        <v>480</v>
      </c>
      <c r="AB39" s="51">
        <v>60</v>
      </c>
      <c r="AC39" s="51">
        <v>120</v>
      </c>
      <c r="AD39" s="51">
        <v>45</v>
      </c>
    </row>
    <row r="40" spans="1:30" x14ac:dyDescent="0.25">
      <c r="A40" s="2">
        <v>39</v>
      </c>
      <c r="B40" s="6">
        <f t="shared" si="3"/>
        <v>930</v>
      </c>
      <c r="C40" s="6">
        <f t="shared" si="2"/>
        <v>510</v>
      </c>
      <c r="D40" s="7">
        <v>45256</v>
      </c>
      <c r="F40" s="11">
        <v>300</v>
      </c>
      <c r="G40" s="11" t="s">
        <v>57</v>
      </c>
      <c r="H40" s="51">
        <v>10</v>
      </c>
      <c r="I40" s="51">
        <v>10</v>
      </c>
      <c r="J40" s="51">
        <v>45</v>
      </c>
      <c r="K40" s="51">
        <v>20</v>
      </c>
      <c r="L40" s="9" t="s">
        <v>63</v>
      </c>
      <c r="M40" s="51">
        <v>0</v>
      </c>
      <c r="N40" s="51">
        <v>0</v>
      </c>
      <c r="O40" s="51">
        <v>0</v>
      </c>
      <c r="P40" s="51">
        <v>0</v>
      </c>
      <c r="Q40" s="11">
        <v>0</v>
      </c>
      <c r="R40" s="11">
        <v>0</v>
      </c>
      <c r="S40" s="51" t="s">
        <v>58</v>
      </c>
      <c r="T40" s="11" t="s">
        <v>58</v>
      </c>
      <c r="U40" s="11" t="s">
        <v>58</v>
      </c>
      <c r="V40" s="51">
        <v>60</v>
      </c>
      <c r="W40" s="51">
        <v>30</v>
      </c>
      <c r="X40" s="51">
        <v>10</v>
      </c>
      <c r="Y40" s="51">
        <v>20</v>
      </c>
      <c r="Z40" s="51">
        <v>5</v>
      </c>
      <c r="AA40" s="51">
        <v>180</v>
      </c>
      <c r="AB40" s="51">
        <v>90</v>
      </c>
      <c r="AC40" s="51">
        <v>120</v>
      </c>
      <c r="AD40" s="51">
        <v>30</v>
      </c>
    </row>
    <row r="41" spans="1:30" x14ac:dyDescent="0.25">
      <c r="A41" s="2">
        <v>40</v>
      </c>
      <c r="B41" s="6">
        <f t="shared" si="3"/>
        <v>1225</v>
      </c>
      <c r="C41" s="6">
        <f t="shared" si="2"/>
        <v>215</v>
      </c>
      <c r="D41" s="7">
        <v>45257</v>
      </c>
      <c r="F41" s="11">
        <v>360</v>
      </c>
      <c r="G41" s="11" t="s">
        <v>58</v>
      </c>
      <c r="H41" s="51">
        <v>20</v>
      </c>
      <c r="I41" s="51">
        <v>10</v>
      </c>
      <c r="J41" s="51">
        <v>5</v>
      </c>
      <c r="K41" s="51">
        <v>5</v>
      </c>
      <c r="L41" s="9" t="s">
        <v>64</v>
      </c>
      <c r="M41" s="51">
        <v>40</v>
      </c>
      <c r="N41" s="50">
        <v>30</v>
      </c>
      <c r="O41" s="6">
        <v>40</v>
      </c>
      <c r="P41" s="6">
        <v>50</v>
      </c>
      <c r="Q41" s="11">
        <v>300</v>
      </c>
      <c r="R41" s="11">
        <v>180</v>
      </c>
      <c r="S41" s="51" t="s">
        <v>58</v>
      </c>
      <c r="T41" s="11" t="s">
        <v>58</v>
      </c>
      <c r="U41" s="11" t="s">
        <v>58</v>
      </c>
      <c r="V41" s="51">
        <v>20</v>
      </c>
      <c r="W41" s="51">
        <v>10</v>
      </c>
      <c r="X41" s="51">
        <v>10</v>
      </c>
      <c r="Y41" s="51">
        <v>5</v>
      </c>
      <c r="Z41" s="51">
        <v>10</v>
      </c>
      <c r="AA41" s="51">
        <v>0</v>
      </c>
      <c r="AB41" s="51">
        <v>0</v>
      </c>
      <c r="AC41" s="51">
        <v>120</v>
      </c>
      <c r="AD41" s="51">
        <v>10</v>
      </c>
    </row>
    <row r="42" spans="1:30" x14ac:dyDescent="0.25">
      <c r="A42" s="2">
        <v>41</v>
      </c>
      <c r="B42" s="6">
        <f t="shared" si="3"/>
        <v>1310</v>
      </c>
      <c r="C42" s="6">
        <f t="shared" si="2"/>
        <v>130</v>
      </c>
      <c r="D42" s="7">
        <v>45258</v>
      </c>
      <c r="F42" s="11">
        <v>450</v>
      </c>
      <c r="G42" s="11" t="s">
        <v>58</v>
      </c>
      <c r="H42" s="51">
        <v>20</v>
      </c>
      <c r="I42" s="51">
        <v>5</v>
      </c>
      <c r="J42" s="51">
        <v>5</v>
      </c>
      <c r="K42" s="51">
        <v>10</v>
      </c>
      <c r="L42" s="9" t="s">
        <v>65</v>
      </c>
      <c r="M42" s="51">
        <v>40</v>
      </c>
      <c r="N42" s="50">
        <v>30</v>
      </c>
      <c r="O42" s="6">
        <v>40</v>
      </c>
      <c r="P42" s="6">
        <v>50</v>
      </c>
      <c r="Q42" s="11">
        <v>300</v>
      </c>
      <c r="R42" s="11">
        <v>180</v>
      </c>
      <c r="S42" s="51" t="s">
        <v>58</v>
      </c>
      <c r="T42" s="11" t="s">
        <v>58</v>
      </c>
      <c r="U42" s="11" t="s">
        <v>58</v>
      </c>
      <c r="V42" s="51">
        <v>10</v>
      </c>
      <c r="W42" s="51">
        <v>20</v>
      </c>
      <c r="X42" s="51">
        <v>5</v>
      </c>
      <c r="Y42" s="51">
        <v>5</v>
      </c>
      <c r="Z42" s="51">
        <v>10</v>
      </c>
      <c r="AA42" s="51">
        <v>0</v>
      </c>
      <c r="AB42" s="51">
        <v>0</v>
      </c>
      <c r="AC42" s="51">
        <v>120</v>
      </c>
      <c r="AD42" s="51">
        <v>10</v>
      </c>
    </row>
    <row r="43" spans="1:30" x14ac:dyDescent="0.25">
      <c r="A43" s="2">
        <v>42</v>
      </c>
      <c r="B43" s="6">
        <f t="shared" si="3"/>
        <v>1225</v>
      </c>
      <c r="C43" s="6">
        <f t="shared" si="2"/>
        <v>215</v>
      </c>
      <c r="D43" s="7">
        <v>45259</v>
      </c>
      <c r="F43" s="11">
        <v>360</v>
      </c>
      <c r="G43" s="11" t="s">
        <v>58</v>
      </c>
      <c r="H43" s="51">
        <v>20</v>
      </c>
      <c r="I43" s="51">
        <v>5</v>
      </c>
      <c r="J43" s="51">
        <v>5</v>
      </c>
      <c r="K43" s="51">
        <v>10</v>
      </c>
      <c r="L43" s="9" t="s">
        <v>66</v>
      </c>
      <c r="M43" s="51">
        <v>40</v>
      </c>
      <c r="N43" s="50">
        <v>30</v>
      </c>
      <c r="O43" s="6">
        <v>40</v>
      </c>
      <c r="P43" s="6">
        <v>50</v>
      </c>
      <c r="Q43" s="11">
        <v>300</v>
      </c>
      <c r="R43" s="11">
        <v>180</v>
      </c>
      <c r="S43" s="51" t="s">
        <v>58</v>
      </c>
      <c r="T43" s="11" t="s">
        <v>58</v>
      </c>
      <c r="U43" s="11" t="s">
        <v>58</v>
      </c>
      <c r="V43" s="51">
        <v>10</v>
      </c>
      <c r="W43" s="51">
        <v>20</v>
      </c>
      <c r="X43" s="51">
        <v>10</v>
      </c>
      <c r="Y43" s="51">
        <v>5</v>
      </c>
      <c r="Z43" s="51">
        <v>5</v>
      </c>
      <c r="AA43" s="51">
        <v>0</v>
      </c>
      <c r="AB43" s="51">
        <v>0</v>
      </c>
      <c r="AC43" s="51">
        <v>120</v>
      </c>
      <c r="AD43" s="51">
        <v>15</v>
      </c>
    </row>
    <row r="44" spans="1:30" x14ac:dyDescent="0.25">
      <c r="A44" s="2">
        <v>43</v>
      </c>
      <c r="B44" s="6">
        <f t="shared" si="3"/>
        <v>1335</v>
      </c>
      <c r="C44" s="6">
        <f t="shared" si="2"/>
        <v>105</v>
      </c>
      <c r="D44" s="7">
        <v>45260</v>
      </c>
      <c r="F44" s="11">
        <v>450</v>
      </c>
      <c r="G44" s="11" t="s">
        <v>58</v>
      </c>
      <c r="H44" s="51">
        <v>20</v>
      </c>
      <c r="I44" s="51">
        <v>10</v>
      </c>
      <c r="J44" s="51">
        <v>5</v>
      </c>
      <c r="K44" s="51">
        <v>5</v>
      </c>
      <c r="L44" s="9" t="s">
        <v>60</v>
      </c>
      <c r="M44" s="51">
        <v>40</v>
      </c>
      <c r="N44" s="50">
        <v>30</v>
      </c>
      <c r="O44" s="6">
        <v>40</v>
      </c>
      <c r="P44" s="6">
        <v>50</v>
      </c>
      <c r="Q44" s="11">
        <v>300</v>
      </c>
      <c r="R44" s="11">
        <v>180</v>
      </c>
      <c r="S44" s="51" t="s">
        <v>58</v>
      </c>
      <c r="T44" s="11" t="s">
        <v>58</v>
      </c>
      <c r="U44" s="11" t="s">
        <v>58</v>
      </c>
      <c r="V44" s="51">
        <v>10</v>
      </c>
      <c r="W44" s="51">
        <v>20</v>
      </c>
      <c r="X44" s="51">
        <v>10</v>
      </c>
      <c r="Y44" s="51">
        <v>5</v>
      </c>
      <c r="Z44" s="51">
        <v>10</v>
      </c>
      <c r="AA44" s="51">
        <v>0</v>
      </c>
      <c r="AB44" s="51">
        <v>0</v>
      </c>
      <c r="AC44" s="51">
        <v>120</v>
      </c>
      <c r="AD44" s="51">
        <v>30</v>
      </c>
    </row>
    <row r="45" spans="1:30" x14ac:dyDescent="0.25">
      <c r="A45" s="2">
        <v>44</v>
      </c>
      <c r="B45" s="6">
        <f t="shared" si="3"/>
        <v>1190</v>
      </c>
      <c r="C45" s="6">
        <f t="shared" si="2"/>
        <v>250</v>
      </c>
      <c r="D45" s="7">
        <v>45261</v>
      </c>
      <c r="F45" s="11">
        <v>360</v>
      </c>
      <c r="G45" s="11" t="s">
        <v>57</v>
      </c>
      <c r="H45" s="51">
        <v>0</v>
      </c>
      <c r="I45" s="51">
        <v>5</v>
      </c>
      <c r="J45" s="51">
        <v>5</v>
      </c>
      <c r="K45" s="51">
        <v>10</v>
      </c>
      <c r="L45" s="9" t="s">
        <v>61</v>
      </c>
      <c r="M45" s="51">
        <v>40</v>
      </c>
      <c r="N45" s="51">
        <v>0</v>
      </c>
      <c r="O45" s="6">
        <v>50</v>
      </c>
      <c r="P45" s="6">
        <v>50</v>
      </c>
      <c r="Q45" s="11">
        <v>300</v>
      </c>
      <c r="R45" s="11">
        <v>180</v>
      </c>
      <c r="S45" s="51" t="s">
        <v>58</v>
      </c>
      <c r="T45" s="11" t="s">
        <v>58</v>
      </c>
      <c r="U45" s="11" t="s">
        <v>58</v>
      </c>
      <c r="V45" s="51">
        <v>20</v>
      </c>
      <c r="W45" s="51">
        <v>20</v>
      </c>
      <c r="X45" s="51">
        <v>15</v>
      </c>
      <c r="Y45" s="51">
        <v>10</v>
      </c>
      <c r="Z45" s="51">
        <v>5</v>
      </c>
      <c r="AA45" s="51">
        <v>0</v>
      </c>
      <c r="AB45" s="51">
        <v>0</v>
      </c>
      <c r="AC45" s="51">
        <v>120</v>
      </c>
      <c r="AD45" s="51">
        <v>0</v>
      </c>
    </row>
    <row r="46" spans="1:30" x14ac:dyDescent="0.25">
      <c r="A46" s="2">
        <v>45</v>
      </c>
      <c r="B46" s="6">
        <f t="shared" si="3"/>
        <v>1370</v>
      </c>
      <c r="C46" s="6">
        <f t="shared" si="2"/>
        <v>70</v>
      </c>
      <c r="D46" s="7">
        <v>45262</v>
      </c>
      <c r="F46" s="11">
        <v>540</v>
      </c>
      <c r="G46" s="11" t="s">
        <v>58</v>
      </c>
      <c r="H46" s="51">
        <v>5</v>
      </c>
      <c r="I46" s="51">
        <v>5</v>
      </c>
      <c r="J46" s="51">
        <v>20</v>
      </c>
      <c r="K46" s="51">
        <v>30</v>
      </c>
      <c r="L46" s="9" t="s">
        <v>62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0</v>
      </c>
      <c r="S46" s="51" t="s">
        <v>58</v>
      </c>
      <c r="T46" s="11" t="s">
        <v>58</v>
      </c>
      <c r="U46" s="11" t="s">
        <v>58</v>
      </c>
      <c r="V46" s="51">
        <v>35</v>
      </c>
      <c r="W46" s="51">
        <v>30</v>
      </c>
      <c r="X46" s="51">
        <v>20</v>
      </c>
      <c r="Y46" s="51">
        <v>20</v>
      </c>
      <c r="Z46" s="51">
        <v>5</v>
      </c>
      <c r="AA46" s="51">
        <v>480</v>
      </c>
      <c r="AB46" s="51">
        <v>40</v>
      </c>
      <c r="AC46" s="51">
        <v>120</v>
      </c>
      <c r="AD46" s="51">
        <v>20</v>
      </c>
    </row>
    <row r="47" spans="1:30" x14ac:dyDescent="0.25">
      <c r="A47" s="2">
        <v>46</v>
      </c>
      <c r="B47" s="6">
        <f t="shared" si="3"/>
        <v>1110</v>
      </c>
      <c r="C47" s="6">
        <f t="shared" si="2"/>
        <v>330</v>
      </c>
      <c r="D47" s="7">
        <v>45263</v>
      </c>
      <c r="F47" s="11">
        <v>540</v>
      </c>
      <c r="G47" s="11" t="s">
        <v>58</v>
      </c>
      <c r="H47" s="51">
        <v>10</v>
      </c>
      <c r="I47" s="51">
        <v>5</v>
      </c>
      <c r="J47" s="51">
        <v>20</v>
      </c>
      <c r="K47" s="51">
        <v>5</v>
      </c>
      <c r="L47" s="9" t="s">
        <v>63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 t="s">
        <v>58</v>
      </c>
      <c r="T47" s="11" t="s">
        <v>58</v>
      </c>
      <c r="U47" s="11" t="s">
        <v>58</v>
      </c>
      <c r="V47" s="51">
        <v>60</v>
      </c>
      <c r="W47" s="51">
        <v>40</v>
      </c>
      <c r="X47" s="51">
        <v>20</v>
      </c>
      <c r="Y47" s="51">
        <v>30</v>
      </c>
      <c r="Z47" s="51">
        <v>5</v>
      </c>
      <c r="AA47" s="51">
        <v>120</v>
      </c>
      <c r="AB47" s="51">
        <v>90</v>
      </c>
      <c r="AC47" s="51">
        <v>120</v>
      </c>
      <c r="AD47" s="51">
        <v>45</v>
      </c>
    </row>
    <row r="48" spans="1:30" x14ac:dyDescent="0.25">
      <c r="A48" s="2">
        <v>47</v>
      </c>
      <c r="B48" s="6">
        <f t="shared" si="3"/>
        <v>1105</v>
      </c>
      <c r="C48" s="6">
        <f t="shared" si="2"/>
        <v>335</v>
      </c>
      <c r="D48" s="7">
        <v>45264</v>
      </c>
      <c r="F48" s="11">
        <v>180</v>
      </c>
      <c r="G48" s="11" t="s">
        <v>57</v>
      </c>
      <c r="H48" s="51">
        <v>20</v>
      </c>
      <c r="I48" s="51">
        <v>10</v>
      </c>
      <c r="J48" s="51">
        <v>5</v>
      </c>
      <c r="K48" s="51">
        <v>5</v>
      </c>
      <c r="L48" s="9" t="s">
        <v>64</v>
      </c>
      <c r="M48" s="51">
        <v>40</v>
      </c>
      <c r="N48" s="50">
        <v>30</v>
      </c>
      <c r="O48" s="6">
        <v>40</v>
      </c>
      <c r="P48" s="6">
        <v>50</v>
      </c>
      <c r="Q48" s="11">
        <v>300</v>
      </c>
      <c r="R48" s="11">
        <v>180</v>
      </c>
      <c r="S48" s="51" t="s">
        <v>58</v>
      </c>
      <c r="T48" s="11" t="s">
        <v>58</v>
      </c>
      <c r="U48" s="11" t="s">
        <v>58</v>
      </c>
      <c r="V48" s="51">
        <v>10</v>
      </c>
      <c r="W48" s="51">
        <v>20</v>
      </c>
      <c r="X48" s="51">
        <v>10</v>
      </c>
      <c r="Y48" s="51">
        <v>5</v>
      </c>
      <c r="Z48" s="51">
        <v>10</v>
      </c>
      <c r="AA48" s="51">
        <v>60</v>
      </c>
      <c r="AB48" s="51">
        <v>0</v>
      </c>
      <c r="AC48" s="51">
        <v>120</v>
      </c>
      <c r="AD48" s="51">
        <v>10</v>
      </c>
    </row>
    <row r="49" spans="1:30" x14ac:dyDescent="0.25">
      <c r="A49" s="2">
        <v>48</v>
      </c>
      <c r="B49" s="6">
        <f t="shared" si="3"/>
        <v>1255</v>
      </c>
      <c r="C49" s="6">
        <f t="shared" si="2"/>
        <v>185</v>
      </c>
      <c r="D49" s="7">
        <v>45265</v>
      </c>
      <c r="F49" s="11">
        <v>420</v>
      </c>
      <c r="G49" s="11" t="s">
        <v>58</v>
      </c>
      <c r="H49" s="51">
        <v>20</v>
      </c>
      <c r="I49" s="51">
        <v>5</v>
      </c>
      <c r="J49" s="51">
        <v>5</v>
      </c>
      <c r="K49" s="51">
        <v>10</v>
      </c>
      <c r="L49" s="9" t="s">
        <v>65</v>
      </c>
      <c r="M49" s="51">
        <v>40</v>
      </c>
      <c r="N49" s="50">
        <v>30</v>
      </c>
      <c r="O49" s="6">
        <v>40</v>
      </c>
      <c r="P49" s="6">
        <v>50</v>
      </c>
      <c r="Q49" s="11">
        <v>300</v>
      </c>
      <c r="R49" s="11">
        <v>180</v>
      </c>
      <c r="S49" s="51" t="s">
        <v>58</v>
      </c>
      <c r="T49" s="11" t="s">
        <v>58</v>
      </c>
      <c r="U49" s="11" t="s">
        <v>58</v>
      </c>
      <c r="V49" s="51">
        <v>0</v>
      </c>
      <c r="W49" s="51">
        <v>5</v>
      </c>
      <c r="X49" s="51">
        <v>10</v>
      </c>
      <c r="Y49" s="51">
        <v>5</v>
      </c>
      <c r="Z49" s="51">
        <v>5</v>
      </c>
      <c r="AA49" s="51">
        <v>0</v>
      </c>
      <c r="AB49" s="51">
        <v>0</v>
      </c>
      <c r="AC49" s="51">
        <v>120</v>
      </c>
      <c r="AD49" s="51">
        <v>10</v>
      </c>
    </row>
    <row r="50" spans="1:30" x14ac:dyDescent="0.25">
      <c r="A50" s="2">
        <v>52</v>
      </c>
      <c r="B50" s="6">
        <f t="shared" si="3"/>
        <v>825</v>
      </c>
      <c r="C50" s="6">
        <f t="shared" si="2"/>
        <v>615</v>
      </c>
      <c r="D50" s="7">
        <v>45269</v>
      </c>
      <c r="F50" s="11">
        <v>270</v>
      </c>
      <c r="G50" s="11" t="s">
        <v>57</v>
      </c>
      <c r="H50" s="51">
        <v>20</v>
      </c>
      <c r="I50" s="51">
        <v>5</v>
      </c>
      <c r="J50" s="51">
        <v>30</v>
      </c>
      <c r="K50" s="51">
        <v>20</v>
      </c>
      <c r="L50" s="9" t="s">
        <v>62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 t="s">
        <v>58</v>
      </c>
      <c r="T50" s="11" t="s">
        <v>58</v>
      </c>
      <c r="U50" s="11" t="s">
        <v>58</v>
      </c>
      <c r="V50" s="51">
        <v>30</v>
      </c>
      <c r="W50" s="51">
        <v>30</v>
      </c>
      <c r="X50" s="51">
        <v>20</v>
      </c>
      <c r="Y50" s="51">
        <v>20</v>
      </c>
      <c r="Z50" s="51">
        <v>10</v>
      </c>
      <c r="AA50" s="51">
        <v>0</v>
      </c>
      <c r="AB50" s="51">
        <v>60</v>
      </c>
      <c r="AC50" s="51">
        <v>250</v>
      </c>
      <c r="AD50" s="51">
        <v>60</v>
      </c>
    </row>
    <row r="51" spans="1:30" x14ac:dyDescent="0.25">
      <c r="A51" s="2">
        <v>53</v>
      </c>
      <c r="B51" s="6">
        <f t="shared" si="3"/>
        <v>910</v>
      </c>
      <c r="C51" s="6">
        <f t="shared" si="2"/>
        <v>530</v>
      </c>
      <c r="D51" s="7">
        <v>45270</v>
      </c>
      <c r="F51" s="11">
        <v>300</v>
      </c>
      <c r="G51" s="11" t="s">
        <v>58</v>
      </c>
      <c r="H51" s="51">
        <v>5</v>
      </c>
      <c r="I51" s="51">
        <v>15</v>
      </c>
      <c r="J51" s="51">
        <v>30</v>
      </c>
      <c r="K51" s="51">
        <v>5</v>
      </c>
      <c r="L51" s="9" t="s">
        <v>63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 t="s">
        <v>58</v>
      </c>
      <c r="T51" s="11" t="s">
        <v>58</v>
      </c>
      <c r="U51" s="11" t="s">
        <v>58</v>
      </c>
      <c r="V51" s="51">
        <v>50</v>
      </c>
      <c r="W51" s="51">
        <v>30</v>
      </c>
      <c r="X51" s="51">
        <v>20</v>
      </c>
      <c r="Y51" s="51">
        <v>0</v>
      </c>
      <c r="Z51" s="51">
        <v>5</v>
      </c>
      <c r="AA51" s="51">
        <v>0</v>
      </c>
      <c r="AB51" s="51">
        <v>120</v>
      </c>
      <c r="AC51" s="51">
        <v>300</v>
      </c>
      <c r="AD51" s="51">
        <v>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F2B3-7E79-47F0-AC4C-655CCCC5994B}">
  <dimension ref="A1:AE47"/>
  <sheetViews>
    <sheetView workbookViewId="0">
      <selection sqref="A1:AE1"/>
    </sheetView>
  </sheetViews>
  <sheetFormatPr defaultRowHeight="15" x14ac:dyDescent="0.25"/>
  <cols>
    <col min="1" max="1" width="4.28515625" bestFit="1" customWidth="1"/>
    <col min="2" max="2" width="6.5703125" bestFit="1" customWidth="1"/>
    <col min="3" max="3" width="15.28515625" bestFit="1" customWidth="1"/>
    <col min="4" max="4" width="10.7109375" bestFit="1" customWidth="1"/>
    <col min="5" max="5" width="6" bestFit="1" customWidth="1"/>
    <col min="6" max="6" width="10.140625" bestFit="1" customWidth="1"/>
    <col min="7" max="7" width="6" bestFit="1" customWidth="1"/>
    <col min="8" max="8" width="13.5703125" bestFit="1" customWidth="1"/>
    <col min="9" max="9" width="7.7109375" bestFit="1" customWidth="1"/>
    <col min="10" max="10" width="5.85546875" bestFit="1" customWidth="1"/>
    <col min="11" max="11" width="11.28515625" bestFit="1" customWidth="1"/>
    <col min="12" max="12" width="9.28515625" bestFit="1" customWidth="1"/>
    <col min="13" max="13" width="11.42578125" bestFit="1" customWidth="1"/>
    <col min="14" max="17" width="11.7109375" bestFit="1" customWidth="1"/>
    <col min="18" max="19" width="7.7109375" bestFit="1" customWidth="1"/>
    <col min="20" max="20" width="9.85546875" bestFit="1" customWidth="1"/>
    <col min="21" max="21" width="6.7109375" bestFit="1" customWidth="1"/>
    <col min="23" max="23" width="12.140625" bestFit="1" customWidth="1"/>
    <col min="24" max="24" width="8.140625" bestFit="1" customWidth="1"/>
    <col min="25" max="25" width="7" bestFit="1" customWidth="1"/>
    <col min="26" max="26" width="9.42578125" bestFit="1" customWidth="1"/>
    <col min="27" max="27" width="8.28515625" bestFit="1" customWidth="1"/>
    <col min="28" max="28" width="9.28515625" bestFit="1" customWidth="1"/>
    <col min="29" max="29" width="7.140625" bestFit="1" customWidth="1"/>
    <col min="30" max="30" width="6" bestFit="1" customWidth="1"/>
    <col min="31" max="31" width="12.28515625" bestFit="1" customWidth="1"/>
  </cols>
  <sheetData>
    <row r="1" spans="1:31" x14ac:dyDescent="0.25">
      <c r="A1" s="6" t="s">
        <v>73</v>
      </c>
      <c r="B1" s="6" t="s">
        <v>69</v>
      </c>
      <c r="C1" s="6" t="s">
        <v>96</v>
      </c>
      <c r="D1" s="6" t="s">
        <v>72</v>
      </c>
      <c r="E1" s="6" t="s">
        <v>41</v>
      </c>
      <c r="F1" s="6" t="s">
        <v>42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45</v>
      </c>
      <c r="Q1" s="6" t="s">
        <v>46</v>
      </c>
      <c r="R1" s="6" t="s">
        <v>43</v>
      </c>
      <c r="S1" s="6" t="s">
        <v>44</v>
      </c>
      <c r="T1" s="6" t="s">
        <v>59</v>
      </c>
      <c r="U1" s="6" t="s">
        <v>47</v>
      </c>
      <c r="V1" s="6" t="s">
        <v>74</v>
      </c>
      <c r="W1" s="6" t="s">
        <v>48</v>
      </c>
      <c r="X1" s="6" t="s">
        <v>49</v>
      </c>
      <c r="Y1" s="6" t="s">
        <v>50</v>
      </c>
      <c r="Z1" s="6" t="s">
        <v>51</v>
      </c>
      <c r="AA1" s="6" t="s">
        <v>52</v>
      </c>
      <c r="AB1" s="6" t="s">
        <v>53</v>
      </c>
      <c r="AC1" s="6" t="s">
        <v>54</v>
      </c>
      <c r="AD1" s="6" t="s">
        <v>55</v>
      </c>
      <c r="AE1" s="6" t="s">
        <v>56</v>
      </c>
    </row>
    <row r="2" spans="1:31" x14ac:dyDescent="0.25">
      <c r="A2" s="6">
        <v>1</v>
      </c>
      <c r="B2" s="6">
        <v>1378</v>
      </c>
      <c r="C2" s="6">
        <f>IF(D2&gt;125.5,1,0)</f>
        <v>0</v>
      </c>
      <c r="D2" s="6">
        <v>62</v>
      </c>
      <c r="E2" s="6">
        <v>45218</v>
      </c>
      <c r="F2" s="6">
        <v>0</v>
      </c>
      <c r="G2" s="6">
        <v>360</v>
      </c>
      <c r="H2" s="6" t="s">
        <v>57</v>
      </c>
      <c r="I2" s="6">
        <v>25</v>
      </c>
      <c r="J2" s="6">
        <v>15</v>
      </c>
      <c r="K2" s="6">
        <v>10</v>
      </c>
      <c r="L2" s="6">
        <v>15</v>
      </c>
      <c r="M2" s="6" t="s">
        <v>60</v>
      </c>
      <c r="N2" s="6">
        <v>38</v>
      </c>
      <c r="O2" s="6">
        <v>25</v>
      </c>
      <c r="P2" s="6">
        <v>25</v>
      </c>
      <c r="Q2" s="6">
        <v>50</v>
      </c>
      <c r="R2" s="6">
        <v>300</v>
      </c>
      <c r="S2" s="6">
        <v>180</v>
      </c>
      <c r="T2" s="6" t="s">
        <v>58</v>
      </c>
      <c r="U2" s="6" t="s">
        <v>58</v>
      </c>
      <c r="V2" s="6" t="s">
        <v>58</v>
      </c>
      <c r="W2" s="6">
        <v>0</v>
      </c>
      <c r="X2" s="6">
        <v>0</v>
      </c>
      <c r="Y2" s="6">
        <v>30</v>
      </c>
      <c r="Z2" s="6">
        <v>15</v>
      </c>
      <c r="AA2" s="6">
        <v>20</v>
      </c>
      <c r="AB2" s="6">
        <v>30</v>
      </c>
      <c r="AC2" s="6">
        <v>30</v>
      </c>
      <c r="AD2" s="6">
        <v>180</v>
      </c>
      <c r="AE2" s="6">
        <v>30</v>
      </c>
    </row>
    <row r="3" spans="1:31" x14ac:dyDescent="0.25">
      <c r="A3" s="6">
        <v>2</v>
      </c>
      <c r="B3" s="6">
        <v>1255</v>
      </c>
      <c r="C3" s="6">
        <f t="shared" ref="C3:C31" si="0">IF(D3&gt;125.5,1,0)</f>
        <v>1</v>
      </c>
      <c r="D3" s="6">
        <v>185</v>
      </c>
      <c r="E3" s="6">
        <v>45219</v>
      </c>
      <c r="F3" s="6">
        <v>0</v>
      </c>
      <c r="G3" s="6">
        <v>420</v>
      </c>
      <c r="H3" s="6" t="s">
        <v>58</v>
      </c>
      <c r="I3" s="6">
        <v>20</v>
      </c>
      <c r="J3" s="6">
        <v>15</v>
      </c>
      <c r="K3" s="6">
        <v>15</v>
      </c>
      <c r="L3" s="6">
        <v>15</v>
      </c>
      <c r="M3" s="6" t="s">
        <v>61</v>
      </c>
      <c r="N3" s="6">
        <v>40</v>
      </c>
      <c r="O3" s="6">
        <v>25</v>
      </c>
      <c r="P3" s="6">
        <v>20</v>
      </c>
      <c r="Q3" s="6">
        <v>20</v>
      </c>
      <c r="R3" s="6">
        <v>240</v>
      </c>
      <c r="S3" s="6">
        <v>0</v>
      </c>
      <c r="T3" s="6" t="s">
        <v>57</v>
      </c>
      <c r="U3" s="6" t="s">
        <v>57</v>
      </c>
      <c r="V3" s="6" t="s">
        <v>57</v>
      </c>
      <c r="W3" s="6">
        <v>45</v>
      </c>
      <c r="X3" s="6">
        <v>30</v>
      </c>
      <c r="Y3" s="6">
        <v>30</v>
      </c>
      <c r="Z3" s="6">
        <v>20</v>
      </c>
      <c r="AA3" s="6">
        <v>10</v>
      </c>
      <c r="AB3" s="6">
        <v>30</v>
      </c>
      <c r="AC3" s="6">
        <v>20</v>
      </c>
      <c r="AD3" s="6">
        <v>240</v>
      </c>
      <c r="AE3" s="6">
        <v>0</v>
      </c>
    </row>
    <row r="4" spans="1:31" x14ac:dyDescent="0.25">
      <c r="A4" s="6">
        <v>3</v>
      </c>
      <c r="B4" s="6">
        <v>1360</v>
      </c>
      <c r="C4" s="6">
        <f t="shared" si="0"/>
        <v>0</v>
      </c>
      <c r="D4" s="6">
        <v>80</v>
      </c>
      <c r="E4" s="6">
        <v>45220</v>
      </c>
      <c r="F4" s="6">
        <v>0</v>
      </c>
      <c r="G4" s="6">
        <v>300</v>
      </c>
      <c r="H4" s="6" t="s">
        <v>57</v>
      </c>
      <c r="I4" s="6">
        <v>15</v>
      </c>
      <c r="J4" s="6">
        <v>40</v>
      </c>
      <c r="K4" s="6">
        <v>0</v>
      </c>
      <c r="L4" s="6">
        <v>10</v>
      </c>
      <c r="M4" s="6" t="s">
        <v>62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 t="s">
        <v>58</v>
      </c>
      <c r="U4" s="6" t="s">
        <v>57</v>
      </c>
      <c r="V4" s="6" t="s">
        <v>58</v>
      </c>
      <c r="W4" s="6">
        <v>45</v>
      </c>
      <c r="X4" s="6">
        <v>60</v>
      </c>
      <c r="Y4" s="6">
        <v>30</v>
      </c>
      <c r="Z4" s="6">
        <v>20</v>
      </c>
      <c r="AA4" s="6">
        <v>15</v>
      </c>
      <c r="AB4" s="6">
        <v>480</v>
      </c>
      <c r="AC4" s="6">
        <v>60</v>
      </c>
      <c r="AD4" s="6">
        <v>250</v>
      </c>
      <c r="AE4" s="6">
        <v>35</v>
      </c>
    </row>
    <row r="5" spans="1:31" x14ac:dyDescent="0.25">
      <c r="A5" s="6">
        <v>4</v>
      </c>
      <c r="B5" s="6">
        <v>1130</v>
      </c>
      <c r="C5" s="6">
        <f t="shared" si="0"/>
        <v>1</v>
      </c>
      <c r="D5" s="6">
        <v>310</v>
      </c>
      <c r="E5" s="6">
        <v>45221</v>
      </c>
      <c r="F5" s="6">
        <v>0</v>
      </c>
      <c r="G5" s="6">
        <v>480</v>
      </c>
      <c r="H5" s="6" t="s">
        <v>58</v>
      </c>
      <c r="I5" s="6">
        <v>20</v>
      </c>
      <c r="J5" s="6">
        <v>10</v>
      </c>
      <c r="K5" s="6">
        <v>25</v>
      </c>
      <c r="L5" s="6">
        <v>5</v>
      </c>
      <c r="M5" s="6" t="s">
        <v>63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 t="s">
        <v>58</v>
      </c>
      <c r="U5" s="6" t="s">
        <v>57</v>
      </c>
      <c r="V5" s="6" t="s">
        <v>58</v>
      </c>
      <c r="W5" s="6">
        <v>60</v>
      </c>
      <c r="X5" s="6">
        <v>35</v>
      </c>
      <c r="Y5" s="6">
        <v>25</v>
      </c>
      <c r="Z5" s="6">
        <v>10</v>
      </c>
      <c r="AA5" s="6">
        <v>10</v>
      </c>
      <c r="AB5" s="6">
        <v>120</v>
      </c>
      <c r="AC5" s="6">
        <v>60</v>
      </c>
      <c r="AD5" s="6">
        <v>150</v>
      </c>
      <c r="AE5" s="6">
        <v>120</v>
      </c>
    </row>
    <row r="6" spans="1:31" x14ac:dyDescent="0.25">
      <c r="A6" s="6">
        <v>5</v>
      </c>
      <c r="B6" s="6">
        <v>720</v>
      </c>
      <c r="C6" s="6">
        <f t="shared" si="0"/>
        <v>1</v>
      </c>
      <c r="D6" s="6">
        <v>720</v>
      </c>
      <c r="E6" s="6">
        <v>45222</v>
      </c>
      <c r="F6" s="6">
        <v>0</v>
      </c>
      <c r="G6" s="6">
        <v>180</v>
      </c>
      <c r="H6" s="6" t="s">
        <v>57</v>
      </c>
      <c r="I6" s="6">
        <v>30</v>
      </c>
      <c r="J6" s="6">
        <v>5</v>
      </c>
      <c r="K6" s="6">
        <v>5</v>
      </c>
      <c r="L6" s="6">
        <v>5</v>
      </c>
      <c r="M6" s="6" t="s">
        <v>64</v>
      </c>
      <c r="N6" s="6">
        <v>45</v>
      </c>
      <c r="O6" s="6">
        <v>45</v>
      </c>
      <c r="P6" s="6">
        <v>0</v>
      </c>
      <c r="Q6" s="6">
        <v>0</v>
      </c>
      <c r="R6" s="6">
        <v>0</v>
      </c>
      <c r="S6" s="6">
        <v>0</v>
      </c>
      <c r="T6" s="6" t="s">
        <v>58</v>
      </c>
      <c r="U6" s="6" t="s">
        <v>57</v>
      </c>
      <c r="V6" s="6" t="s">
        <v>57</v>
      </c>
      <c r="W6" s="6">
        <v>45</v>
      </c>
      <c r="X6" s="6">
        <v>30</v>
      </c>
      <c r="Y6" s="6">
        <v>15</v>
      </c>
      <c r="Z6" s="6">
        <v>0</v>
      </c>
      <c r="AA6" s="6">
        <v>10</v>
      </c>
      <c r="AB6" s="6">
        <v>15</v>
      </c>
      <c r="AC6" s="6">
        <v>20</v>
      </c>
      <c r="AD6" s="6">
        <v>210</v>
      </c>
      <c r="AE6" s="6">
        <v>60</v>
      </c>
    </row>
    <row r="7" spans="1:31" x14ac:dyDescent="0.25">
      <c r="A7" s="6">
        <v>6</v>
      </c>
      <c r="B7" s="6">
        <v>955</v>
      </c>
      <c r="C7" s="6">
        <f t="shared" si="0"/>
        <v>1</v>
      </c>
      <c r="D7" s="6">
        <v>485</v>
      </c>
      <c r="E7" s="6">
        <v>45223</v>
      </c>
      <c r="F7" s="6">
        <v>0</v>
      </c>
      <c r="G7" s="6">
        <v>420</v>
      </c>
      <c r="H7" s="6" t="s">
        <v>57</v>
      </c>
      <c r="I7" s="6">
        <v>20</v>
      </c>
      <c r="J7" s="6">
        <v>5</v>
      </c>
      <c r="K7" s="6">
        <v>5</v>
      </c>
      <c r="L7" s="6">
        <v>5</v>
      </c>
      <c r="M7" s="6" t="s">
        <v>65</v>
      </c>
      <c r="N7" s="6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 t="s">
        <v>58</v>
      </c>
      <c r="U7" s="6" t="s">
        <v>58</v>
      </c>
      <c r="V7" s="6" t="s">
        <v>57</v>
      </c>
      <c r="W7" s="6">
        <v>45</v>
      </c>
      <c r="X7" s="6">
        <v>30</v>
      </c>
      <c r="Y7" s="6">
        <v>10</v>
      </c>
      <c r="Z7" s="6">
        <v>10</v>
      </c>
      <c r="AA7" s="6">
        <v>10</v>
      </c>
      <c r="AB7" s="6">
        <v>0</v>
      </c>
      <c r="AC7" s="6">
        <v>0</v>
      </c>
      <c r="AD7" s="6">
        <v>320</v>
      </c>
      <c r="AE7" s="6">
        <v>30</v>
      </c>
    </row>
    <row r="8" spans="1:31" x14ac:dyDescent="0.25">
      <c r="A8" s="6">
        <v>7</v>
      </c>
      <c r="B8" s="6">
        <v>800</v>
      </c>
      <c r="C8" s="6">
        <f t="shared" si="0"/>
        <v>1</v>
      </c>
      <c r="D8" s="6">
        <v>640</v>
      </c>
      <c r="E8" s="6">
        <v>45224</v>
      </c>
      <c r="F8" s="6">
        <v>0</v>
      </c>
      <c r="G8" s="6">
        <v>420</v>
      </c>
      <c r="H8" s="6" t="s">
        <v>57</v>
      </c>
      <c r="I8" s="6">
        <v>20</v>
      </c>
      <c r="J8" s="6">
        <v>5</v>
      </c>
      <c r="K8" s="6">
        <v>10</v>
      </c>
      <c r="L8" s="6">
        <v>10</v>
      </c>
      <c r="M8" s="6" t="s">
        <v>66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 t="s">
        <v>58</v>
      </c>
      <c r="U8" s="6" t="s">
        <v>58</v>
      </c>
      <c r="V8" s="6" t="s">
        <v>57</v>
      </c>
      <c r="W8" s="6">
        <v>45</v>
      </c>
      <c r="X8" s="6">
        <v>30</v>
      </c>
      <c r="Y8" s="6">
        <v>10</v>
      </c>
      <c r="Z8" s="6">
        <v>10</v>
      </c>
      <c r="AA8" s="6">
        <v>10</v>
      </c>
      <c r="AB8" s="6">
        <v>0</v>
      </c>
      <c r="AC8" s="6">
        <v>0</v>
      </c>
      <c r="AD8" s="6">
        <v>200</v>
      </c>
      <c r="AE8" s="6">
        <v>30</v>
      </c>
    </row>
    <row r="9" spans="1:31" x14ac:dyDescent="0.25">
      <c r="A9" s="6">
        <v>8</v>
      </c>
      <c r="B9" s="6">
        <v>1375</v>
      </c>
      <c r="C9" s="6">
        <f t="shared" si="0"/>
        <v>0</v>
      </c>
      <c r="D9" s="6">
        <v>65</v>
      </c>
      <c r="E9" s="6">
        <v>45225</v>
      </c>
      <c r="F9" s="6">
        <v>0</v>
      </c>
      <c r="G9" s="6">
        <v>450</v>
      </c>
      <c r="H9" s="6" t="s">
        <v>57</v>
      </c>
      <c r="I9" s="6">
        <v>20</v>
      </c>
      <c r="J9" s="6">
        <v>10</v>
      </c>
      <c r="K9" s="6">
        <v>10</v>
      </c>
      <c r="L9" s="6">
        <v>10</v>
      </c>
      <c r="M9" s="6" t="s">
        <v>60</v>
      </c>
      <c r="N9" s="6">
        <v>40</v>
      </c>
      <c r="O9" s="6">
        <v>40</v>
      </c>
      <c r="P9" s="6">
        <v>40</v>
      </c>
      <c r="Q9" s="6">
        <v>40</v>
      </c>
      <c r="R9" s="6">
        <v>300</v>
      </c>
      <c r="S9" s="6">
        <v>120</v>
      </c>
      <c r="T9" s="6" t="s">
        <v>57</v>
      </c>
      <c r="U9" s="6" t="s">
        <v>58</v>
      </c>
      <c r="V9" s="6" t="s">
        <v>58</v>
      </c>
      <c r="W9" s="6">
        <v>45</v>
      </c>
      <c r="X9" s="6">
        <v>50</v>
      </c>
      <c r="Y9" s="6">
        <v>20</v>
      </c>
      <c r="Z9" s="6">
        <v>10</v>
      </c>
      <c r="AA9" s="6">
        <v>10</v>
      </c>
      <c r="AB9" s="6">
        <v>0</v>
      </c>
      <c r="AC9" s="6">
        <v>20</v>
      </c>
      <c r="AD9" s="6">
        <v>110</v>
      </c>
      <c r="AE9" s="6">
        <v>30</v>
      </c>
    </row>
    <row r="10" spans="1:31" x14ac:dyDescent="0.25">
      <c r="A10" s="6">
        <v>9</v>
      </c>
      <c r="B10" s="6">
        <v>1150</v>
      </c>
      <c r="C10" s="6">
        <f t="shared" si="0"/>
        <v>1</v>
      </c>
      <c r="D10" s="6">
        <v>290</v>
      </c>
      <c r="E10" s="6">
        <v>45226</v>
      </c>
      <c r="F10" s="6">
        <v>0</v>
      </c>
      <c r="G10" s="6">
        <v>360</v>
      </c>
      <c r="H10" s="6" t="s">
        <v>58</v>
      </c>
      <c r="I10" s="6">
        <v>30</v>
      </c>
      <c r="J10" s="6">
        <v>10</v>
      </c>
      <c r="K10" s="6">
        <v>5</v>
      </c>
      <c r="L10" s="6">
        <v>20</v>
      </c>
      <c r="M10" s="6" t="s">
        <v>61</v>
      </c>
      <c r="N10" s="6">
        <v>60</v>
      </c>
      <c r="O10" s="6">
        <v>0</v>
      </c>
      <c r="P10" s="6">
        <v>50</v>
      </c>
      <c r="Q10" s="6">
        <v>0</v>
      </c>
      <c r="R10" s="6">
        <v>290</v>
      </c>
      <c r="S10" s="6">
        <v>180</v>
      </c>
      <c r="T10" s="6" t="s">
        <v>58</v>
      </c>
      <c r="U10" s="6" t="s">
        <v>58</v>
      </c>
      <c r="V10" s="6" t="s">
        <v>58</v>
      </c>
      <c r="W10" s="6">
        <v>0</v>
      </c>
      <c r="X10" s="6">
        <v>0</v>
      </c>
      <c r="Y10" s="6">
        <v>0</v>
      </c>
      <c r="Z10" s="6">
        <v>25</v>
      </c>
      <c r="AA10" s="6">
        <v>10</v>
      </c>
      <c r="AB10" s="6">
        <v>20</v>
      </c>
      <c r="AC10" s="6">
        <v>0</v>
      </c>
      <c r="AD10" s="6">
        <v>60</v>
      </c>
      <c r="AE10" s="6">
        <v>30</v>
      </c>
    </row>
    <row r="11" spans="1:31" x14ac:dyDescent="0.25">
      <c r="A11" s="6">
        <v>10</v>
      </c>
      <c r="B11" s="6">
        <v>1120</v>
      </c>
      <c r="C11" s="6">
        <f t="shared" si="0"/>
        <v>1</v>
      </c>
      <c r="D11" s="6">
        <v>320</v>
      </c>
      <c r="E11" s="6">
        <v>45227</v>
      </c>
      <c r="F11" s="6">
        <v>0</v>
      </c>
      <c r="G11" s="6">
        <v>270</v>
      </c>
      <c r="H11" s="6" t="s">
        <v>58</v>
      </c>
      <c r="I11" s="6">
        <v>20</v>
      </c>
      <c r="J11" s="6">
        <v>15</v>
      </c>
      <c r="K11" s="6">
        <v>10</v>
      </c>
      <c r="L11" s="6">
        <v>10</v>
      </c>
      <c r="M11" s="6" t="s">
        <v>62</v>
      </c>
      <c r="N11" s="6">
        <v>40</v>
      </c>
      <c r="O11" s="6">
        <v>40</v>
      </c>
      <c r="P11" s="6">
        <v>0</v>
      </c>
      <c r="Q11" s="6">
        <v>0</v>
      </c>
      <c r="R11" s="6">
        <v>0</v>
      </c>
      <c r="S11" s="6">
        <v>0</v>
      </c>
      <c r="T11" s="6" t="s">
        <v>58</v>
      </c>
      <c r="U11" s="6" t="s">
        <v>57</v>
      </c>
      <c r="V11" s="6" t="s">
        <v>58</v>
      </c>
      <c r="W11" s="6">
        <v>40</v>
      </c>
      <c r="X11" s="6">
        <v>35</v>
      </c>
      <c r="Y11" s="6">
        <v>20</v>
      </c>
      <c r="Z11" s="6">
        <v>10</v>
      </c>
      <c r="AA11" s="6">
        <v>10</v>
      </c>
      <c r="AB11" s="6">
        <v>360</v>
      </c>
      <c r="AC11" s="6">
        <v>60</v>
      </c>
      <c r="AD11" s="6">
        <v>120</v>
      </c>
      <c r="AE11" s="6">
        <v>60</v>
      </c>
    </row>
    <row r="12" spans="1:31" x14ac:dyDescent="0.25">
      <c r="A12" s="6">
        <v>11</v>
      </c>
      <c r="B12" s="6">
        <v>970</v>
      </c>
      <c r="C12" s="6">
        <f t="shared" si="0"/>
        <v>1</v>
      </c>
      <c r="D12" s="6">
        <v>470</v>
      </c>
      <c r="E12" s="6">
        <v>45228</v>
      </c>
      <c r="F12" s="6">
        <v>0</v>
      </c>
      <c r="G12" s="6">
        <v>300</v>
      </c>
      <c r="H12" s="6" t="s">
        <v>58</v>
      </c>
      <c r="I12" s="6">
        <v>20</v>
      </c>
      <c r="J12" s="6">
        <v>15</v>
      </c>
      <c r="K12" s="6">
        <v>5</v>
      </c>
      <c r="L12" s="6">
        <v>10</v>
      </c>
      <c r="M12" s="6" t="s">
        <v>63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 t="s">
        <v>58</v>
      </c>
      <c r="U12" s="6" t="s">
        <v>58</v>
      </c>
      <c r="V12" s="6" t="s">
        <v>58</v>
      </c>
      <c r="W12" s="6">
        <v>0</v>
      </c>
      <c r="X12" s="6">
        <v>0</v>
      </c>
      <c r="Y12" s="6">
        <v>10</v>
      </c>
      <c r="Z12" s="6">
        <v>10</v>
      </c>
      <c r="AA12" s="6">
        <v>10</v>
      </c>
      <c r="AB12" s="6">
        <v>270</v>
      </c>
      <c r="AC12" s="6">
        <v>50</v>
      </c>
      <c r="AD12" s="6">
        <v>210</v>
      </c>
      <c r="AE12" s="6">
        <v>60</v>
      </c>
    </row>
    <row r="13" spans="1:31" x14ac:dyDescent="0.25">
      <c r="A13" s="6">
        <v>12</v>
      </c>
      <c r="B13" s="6">
        <v>1325</v>
      </c>
      <c r="C13" s="6">
        <f t="shared" si="0"/>
        <v>0</v>
      </c>
      <c r="D13" s="6">
        <v>115</v>
      </c>
      <c r="E13" s="6">
        <v>45229</v>
      </c>
      <c r="F13" s="6">
        <v>0</v>
      </c>
      <c r="G13" s="6">
        <v>360</v>
      </c>
      <c r="H13" s="6" t="s">
        <v>58</v>
      </c>
      <c r="I13" s="6">
        <v>20</v>
      </c>
      <c r="J13" s="6">
        <v>20</v>
      </c>
      <c r="K13" s="6">
        <v>10</v>
      </c>
      <c r="L13" s="6">
        <v>10</v>
      </c>
      <c r="M13" s="6" t="s">
        <v>64</v>
      </c>
      <c r="N13" s="6">
        <v>50</v>
      </c>
      <c r="O13" s="6">
        <v>40</v>
      </c>
      <c r="P13" s="6">
        <v>40</v>
      </c>
      <c r="Q13" s="6">
        <v>50</v>
      </c>
      <c r="R13" s="6">
        <v>300</v>
      </c>
      <c r="S13" s="6">
        <v>180</v>
      </c>
      <c r="T13" s="6" t="s">
        <v>58</v>
      </c>
      <c r="U13" s="6" t="s">
        <v>58</v>
      </c>
      <c r="V13" s="6" t="s">
        <v>58</v>
      </c>
      <c r="W13" s="6">
        <v>0</v>
      </c>
      <c r="X13" s="6">
        <v>0</v>
      </c>
      <c r="Y13" s="6">
        <v>5</v>
      </c>
      <c r="Z13" s="6">
        <v>0</v>
      </c>
      <c r="AA13" s="6">
        <v>10</v>
      </c>
      <c r="AB13" s="6">
        <v>20</v>
      </c>
      <c r="AC13" s="6">
        <v>10</v>
      </c>
      <c r="AD13" s="6">
        <v>200</v>
      </c>
      <c r="AE13" s="6">
        <v>0</v>
      </c>
    </row>
    <row r="14" spans="1:31" x14ac:dyDescent="0.25">
      <c r="A14" s="6">
        <v>13</v>
      </c>
      <c r="B14" s="6">
        <v>1410</v>
      </c>
      <c r="C14" s="6">
        <f t="shared" si="0"/>
        <v>0</v>
      </c>
      <c r="D14" s="6">
        <v>30</v>
      </c>
      <c r="E14" s="6">
        <v>45230</v>
      </c>
      <c r="F14" s="6">
        <v>0</v>
      </c>
      <c r="G14" s="6">
        <v>300</v>
      </c>
      <c r="H14" s="6" t="s">
        <v>57</v>
      </c>
      <c r="I14" s="6">
        <v>20</v>
      </c>
      <c r="J14" s="6">
        <v>10</v>
      </c>
      <c r="K14" s="6">
        <v>10</v>
      </c>
      <c r="L14" s="6">
        <v>10</v>
      </c>
      <c r="M14" s="6" t="s">
        <v>65</v>
      </c>
      <c r="N14" s="6">
        <v>40</v>
      </c>
      <c r="O14" s="6">
        <v>40</v>
      </c>
      <c r="P14" s="6">
        <v>40</v>
      </c>
      <c r="Q14" s="6">
        <v>50</v>
      </c>
      <c r="R14" s="6">
        <v>300</v>
      </c>
      <c r="S14" s="6">
        <v>120</v>
      </c>
      <c r="T14" s="6" t="s">
        <v>57</v>
      </c>
      <c r="U14" s="6" t="s">
        <v>57</v>
      </c>
      <c r="V14" s="6" t="s">
        <v>58</v>
      </c>
      <c r="W14" s="6">
        <v>35</v>
      </c>
      <c r="X14" s="6">
        <v>30</v>
      </c>
      <c r="Y14" s="6">
        <v>15</v>
      </c>
      <c r="Z14" s="6">
        <v>10</v>
      </c>
      <c r="AA14" s="6">
        <v>10</v>
      </c>
      <c r="AB14" s="6">
        <v>0</v>
      </c>
      <c r="AC14" s="6">
        <v>0</v>
      </c>
      <c r="AD14" s="6">
        <v>310</v>
      </c>
      <c r="AE14" s="6">
        <v>60</v>
      </c>
    </row>
    <row r="15" spans="1:31" x14ac:dyDescent="0.25">
      <c r="A15" s="6">
        <v>14</v>
      </c>
      <c r="B15" s="6">
        <v>1370</v>
      </c>
      <c r="C15" s="6">
        <f t="shared" si="0"/>
        <v>0</v>
      </c>
      <c r="D15" s="6">
        <v>70</v>
      </c>
      <c r="E15" s="6">
        <v>45231</v>
      </c>
      <c r="F15" s="6">
        <v>0</v>
      </c>
      <c r="G15" s="6">
        <v>420</v>
      </c>
      <c r="H15" s="6" t="s">
        <v>57</v>
      </c>
      <c r="I15" s="6">
        <v>20</v>
      </c>
      <c r="J15" s="6">
        <v>5</v>
      </c>
      <c r="K15" s="6">
        <v>10</v>
      </c>
      <c r="L15" s="6">
        <v>10</v>
      </c>
      <c r="M15" s="6" t="s">
        <v>66</v>
      </c>
      <c r="N15" s="6">
        <v>40</v>
      </c>
      <c r="O15" s="6">
        <v>40</v>
      </c>
      <c r="P15" s="6">
        <v>40</v>
      </c>
      <c r="Q15" s="6">
        <v>50</v>
      </c>
      <c r="R15" s="6">
        <v>300</v>
      </c>
      <c r="S15" s="6">
        <v>120</v>
      </c>
      <c r="T15" s="6" t="s">
        <v>58</v>
      </c>
      <c r="U15" s="6" t="s">
        <v>58</v>
      </c>
      <c r="V15" s="6" t="s">
        <v>58</v>
      </c>
      <c r="W15" s="6">
        <v>45</v>
      </c>
      <c r="X15" s="6">
        <v>30</v>
      </c>
      <c r="Y15" s="6">
        <v>10</v>
      </c>
      <c r="Z15" s="6">
        <v>10</v>
      </c>
      <c r="AA15" s="6">
        <v>10</v>
      </c>
      <c r="AB15" s="6">
        <v>0</v>
      </c>
      <c r="AC15" s="6">
        <v>0</v>
      </c>
      <c r="AD15" s="6">
        <v>180</v>
      </c>
      <c r="AE15" s="6">
        <v>30</v>
      </c>
    </row>
    <row r="16" spans="1:31" x14ac:dyDescent="0.25">
      <c r="A16" s="6">
        <v>15</v>
      </c>
      <c r="B16" s="6">
        <v>1375</v>
      </c>
      <c r="C16" s="6">
        <f t="shared" si="0"/>
        <v>0</v>
      </c>
      <c r="D16" s="6">
        <v>65</v>
      </c>
      <c r="E16" s="6">
        <v>45232</v>
      </c>
      <c r="F16" s="6">
        <v>0</v>
      </c>
      <c r="G16" s="6">
        <v>450</v>
      </c>
      <c r="H16" s="6" t="s">
        <v>57</v>
      </c>
      <c r="I16" s="6">
        <v>20</v>
      </c>
      <c r="J16" s="6">
        <v>10</v>
      </c>
      <c r="K16" s="6">
        <v>10</v>
      </c>
      <c r="L16" s="6">
        <v>10</v>
      </c>
      <c r="M16" s="6" t="s">
        <v>60</v>
      </c>
      <c r="N16" s="6">
        <v>40</v>
      </c>
      <c r="O16" s="6">
        <v>40</v>
      </c>
      <c r="P16" s="6">
        <v>40</v>
      </c>
      <c r="Q16" s="6">
        <v>40</v>
      </c>
      <c r="R16" s="6">
        <v>300</v>
      </c>
      <c r="S16" s="6">
        <v>120</v>
      </c>
      <c r="T16" s="6" t="s">
        <v>57</v>
      </c>
      <c r="U16" s="6" t="s">
        <v>58</v>
      </c>
      <c r="V16" s="6" t="s">
        <v>58</v>
      </c>
      <c r="W16" s="6">
        <v>45</v>
      </c>
      <c r="X16" s="6">
        <v>50</v>
      </c>
      <c r="Y16" s="6">
        <v>20</v>
      </c>
      <c r="Z16" s="6">
        <v>10</v>
      </c>
      <c r="AA16" s="6">
        <v>10</v>
      </c>
      <c r="AB16" s="6">
        <v>0</v>
      </c>
      <c r="AC16" s="6">
        <v>20</v>
      </c>
      <c r="AD16" s="6">
        <v>110</v>
      </c>
      <c r="AE16" s="6">
        <v>30</v>
      </c>
    </row>
    <row r="17" spans="1:31" x14ac:dyDescent="0.25">
      <c r="A17" s="6">
        <v>16</v>
      </c>
      <c r="B17" s="6">
        <v>1135</v>
      </c>
      <c r="C17" s="6">
        <f t="shared" si="0"/>
        <v>1</v>
      </c>
      <c r="D17" s="6">
        <v>305</v>
      </c>
      <c r="E17" s="6">
        <v>45233</v>
      </c>
      <c r="F17" s="6">
        <v>0</v>
      </c>
      <c r="G17" s="6">
        <v>360</v>
      </c>
      <c r="H17" s="6" t="s">
        <v>58</v>
      </c>
      <c r="I17" s="6">
        <v>15</v>
      </c>
      <c r="J17" s="6">
        <v>10</v>
      </c>
      <c r="K17" s="6">
        <v>5</v>
      </c>
      <c r="L17" s="6">
        <v>20</v>
      </c>
      <c r="M17" s="6" t="s">
        <v>61</v>
      </c>
      <c r="N17" s="6">
        <v>60</v>
      </c>
      <c r="O17" s="6">
        <v>0</v>
      </c>
      <c r="P17" s="6">
        <v>50</v>
      </c>
      <c r="Q17" s="6">
        <v>0</v>
      </c>
      <c r="R17" s="6">
        <v>290</v>
      </c>
      <c r="S17" s="6">
        <v>180</v>
      </c>
      <c r="T17" s="6" t="s">
        <v>58</v>
      </c>
      <c r="U17" s="6" t="s">
        <v>58</v>
      </c>
      <c r="V17" s="6" t="s">
        <v>58</v>
      </c>
      <c r="W17" s="6">
        <v>0</v>
      </c>
      <c r="X17" s="6">
        <v>0</v>
      </c>
      <c r="Y17" s="6">
        <v>0</v>
      </c>
      <c r="Z17" s="6">
        <v>25</v>
      </c>
      <c r="AA17" s="6">
        <v>10</v>
      </c>
      <c r="AB17" s="6">
        <v>20</v>
      </c>
      <c r="AC17" s="6">
        <v>0</v>
      </c>
      <c r="AD17" s="6">
        <v>60</v>
      </c>
      <c r="AE17" s="6">
        <v>30</v>
      </c>
    </row>
    <row r="18" spans="1:31" x14ac:dyDescent="0.25">
      <c r="A18" s="6">
        <v>17</v>
      </c>
      <c r="B18" s="6">
        <v>1070</v>
      </c>
      <c r="C18" s="6">
        <f t="shared" si="0"/>
        <v>1</v>
      </c>
      <c r="D18" s="6">
        <v>370</v>
      </c>
      <c r="E18" s="6">
        <v>45234</v>
      </c>
      <c r="F18" s="6">
        <v>0</v>
      </c>
      <c r="G18" s="6">
        <v>540</v>
      </c>
      <c r="H18" s="6" t="s">
        <v>58</v>
      </c>
      <c r="I18" s="6">
        <v>15</v>
      </c>
      <c r="J18" s="6">
        <v>5</v>
      </c>
      <c r="K18" s="6">
        <v>40</v>
      </c>
      <c r="L18" s="6">
        <v>10</v>
      </c>
      <c r="M18" s="6" t="s">
        <v>62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 t="s">
        <v>58</v>
      </c>
      <c r="U18" s="6" t="s">
        <v>58</v>
      </c>
      <c r="V18" s="6" t="s">
        <v>58</v>
      </c>
      <c r="W18" s="6">
        <v>0</v>
      </c>
      <c r="X18" s="6">
        <v>0</v>
      </c>
      <c r="Y18" s="6">
        <v>40</v>
      </c>
      <c r="Z18" s="6">
        <v>20</v>
      </c>
      <c r="AA18" s="6">
        <v>10</v>
      </c>
      <c r="AB18" s="6">
        <v>120</v>
      </c>
      <c r="AC18" s="6">
        <v>30</v>
      </c>
      <c r="AD18" s="6">
        <v>180</v>
      </c>
      <c r="AE18" s="6">
        <v>60</v>
      </c>
    </row>
    <row r="19" spans="1:31" x14ac:dyDescent="0.25">
      <c r="A19" s="6">
        <v>18</v>
      </c>
      <c r="B19" s="6">
        <v>1070</v>
      </c>
      <c r="C19" s="6">
        <f t="shared" si="0"/>
        <v>1</v>
      </c>
      <c r="D19" s="6">
        <v>370</v>
      </c>
      <c r="E19" s="6">
        <v>45235</v>
      </c>
      <c r="F19" s="6">
        <v>0</v>
      </c>
      <c r="G19" s="6">
        <v>540</v>
      </c>
      <c r="H19" s="6" t="s">
        <v>58</v>
      </c>
      <c r="I19" s="6">
        <v>15</v>
      </c>
      <c r="J19" s="6">
        <v>5</v>
      </c>
      <c r="K19" s="6">
        <v>40</v>
      </c>
      <c r="L19" s="6">
        <v>10</v>
      </c>
      <c r="M19" s="6" t="s">
        <v>63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 t="s">
        <v>58</v>
      </c>
      <c r="U19" s="6" t="s">
        <v>57</v>
      </c>
      <c r="V19" s="6" t="s">
        <v>58</v>
      </c>
      <c r="W19" s="6">
        <v>0</v>
      </c>
      <c r="X19" s="6">
        <v>0</v>
      </c>
      <c r="Y19" s="6">
        <v>40</v>
      </c>
      <c r="Z19" s="6">
        <v>20</v>
      </c>
      <c r="AA19" s="6">
        <v>10</v>
      </c>
      <c r="AB19" s="6">
        <v>120</v>
      </c>
      <c r="AC19" s="6">
        <v>30</v>
      </c>
      <c r="AD19" s="6">
        <v>180</v>
      </c>
      <c r="AE19" s="6">
        <v>60</v>
      </c>
    </row>
    <row r="20" spans="1:31" x14ac:dyDescent="0.25">
      <c r="A20" s="6">
        <v>19</v>
      </c>
      <c r="B20" s="6">
        <v>1435</v>
      </c>
      <c r="C20" s="6">
        <f t="shared" si="0"/>
        <v>0</v>
      </c>
      <c r="D20" s="6">
        <v>5</v>
      </c>
      <c r="E20" s="6">
        <v>45236</v>
      </c>
      <c r="F20" s="6">
        <v>0</v>
      </c>
      <c r="G20" s="6">
        <v>360</v>
      </c>
      <c r="H20" s="6" t="s">
        <v>57</v>
      </c>
      <c r="I20" s="6">
        <v>15</v>
      </c>
      <c r="J20" s="6">
        <v>5</v>
      </c>
      <c r="K20" s="6">
        <v>20</v>
      </c>
      <c r="L20" s="6">
        <v>15</v>
      </c>
      <c r="M20" s="6" t="s">
        <v>64</v>
      </c>
      <c r="N20" s="6">
        <v>40</v>
      </c>
      <c r="O20" s="6">
        <v>40</v>
      </c>
      <c r="P20" s="6">
        <v>40</v>
      </c>
      <c r="Q20" s="6">
        <v>50</v>
      </c>
      <c r="R20" s="6">
        <v>300</v>
      </c>
      <c r="S20" s="6">
        <v>180</v>
      </c>
      <c r="T20" s="6" t="s">
        <v>58</v>
      </c>
      <c r="U20" s="6" t="s">
        <v>58</v>
      </c>
      <c r="V20" s="6" t="s">
        <v>58</v>
      </c>
      <c r="W20" s="6">
        <v>40</v>
      </c>
      <c r="X20" s="6">
        <v>30</v>
      </c>
      <c r="Y20" s="6">
        <v>30</v>
      </c>
      <c r="Z20" s="6">
        <v>10</v>
      </c>
      <c r="AA20" s="6">
        <v>10</v>
      </c>
      <c r="AB20" s="6">
        <v>0</v>
      </c>
      <c r="AC20" s="6">
        <v>0</v>
      </c>
      <c r="AD20" s="6">
        <v>240</v>
      </c>
      <c r="AE20" s="6">
        <v>10</v>
      </c>
    </row>
    <row r="21" spans="1:31" x14ac:dyDescent="0.25">
      <c r="A21" s="6">
        <v>20</v>
      </c>
      <c r="B21" s="6">
        <v>1440</v>
      </c>
      <c r="C21" s="6">
        <f t="shared" si="0"/>
        <v>0</v>
      </c>
      <c r="D21" s="6">
        <v>0</v>
      </c>
      <c r="E21" s="6">
        <v>45237</v>
      </c>
      <c r="F21" s="6">
        <v>0</v>
      </c>
      <c r="G21" s="6">
        <v>420</v>
      </c>
      <c r="H21" s="6" t="s">
        <v>58</v>
      </c>
      <c r="I21" s="6">
        <v>20</v>
      </c>
      <c r="J21" s="6">
        <v>10</v>
      </c>
      <c r="K21" s="6">
        <v>20</v>
      </c>
      <c r="L21" s="6">
        <v>10</v>
      </c>
      <c r="M21" s="6" t="s">
        <v>65</v>
      </c>
      <c r="N21" s="6">
        <v>40</v>
      </c>
      <c r="O21" s="6">
        <v>40</v>
      </c>
      <c r="P21" s="6">
        <v>40</v>
      </c>
      <c r="Q21" s="6">
        <v>50</v>
      </c>
      <c r="R21" s="6">
        <v>300</v>
      </c>
      <c r="S21" s="6">
        <v>180</v>
      </c>
      <c r="T21" s="6" t="s">
        <v>58</v>
      </c>
      <c r="U21" s="6" t="s">
        <v>58</v>
      </c>
      <c r="V21" s="6" t="s">
        <v>58</v>
      </c>
      <c r="W21" s="6">
        <v>30</v>
      </c>
      <c r="X21" s="6">
        <v>20</v>
      </c>
      <c r="Y21" s="6">
        <v>0</v>
      </c>
      <c r="Z21" s="6">
        <v>0</v>
      </c>
      <c r="AA21" s="6">
        <v>10</v>
      </c>
      <c r="AB21" s="6">
        <v>0</v>
      </c>
      <c r="AC21" s="6">
        <v>0</v>
      </c>
      <c r="AD21" s="6">
        <v>250</v>
      </c>
      <c r="AE21" s="6">
        <v>0</v>
      </c>
    </row>
    <row r="22" spans="1:31" x14ac:dyDescent="0.25">
      <c r="A22" s="6">
        <v>21</v>
      </c>
      <c r="B22" s="6">
        <v>1395</v>
      </c>
      <c r="C22" s="6">
        <f t="shared" si="0"/>
        <v>0</v>
      </c>
      <c r="D22" s="6">
        <v>45</v>
      </c>
      <c r="E22" s="6">
        <v>45238</v>
      </c>
      <c r="F22" s="6">
        <v>0</v>
      </c>
      <c r="G22" s="6">
        <v>390</v>
      </c>
      <c r="H22" s="6" t="s">
        <v>57</v>
      </c>
      <c r="I22" s="6">
        <v>25</v>
      </c>
      <c r="J22" s="6">
        <v>10</v>
      </c>
      <c r="K22" s="6">
        <v>20</v>
      </c>
      <c r="L22" s="6">
        <v>10</v>
      </c>
      <c r="M22" s="6" t="s">
        <v>66</v>
      </c>
      <c r="N22" s="6">
        <v>40</v>
      </c>
      <c r="O22" s="6">
        <v>40</v>
      </c>
      <c r="P22" s="6">
        <v>40</v>
      </c>
      <c r="Q22" s="6">
        <v>50</v>
      </c>
      <c r="R22" s="6">
        <v>300</v>
      </c>
      <c r="S22" s="6">
        <v>180</v>
      </c>
      <c r="T22" s="6" t="s">
        <v>58</v>
      </c>
      <c r="U22" s="6" t="s">
        <v>58</v>
      </c>
      <c r="V22" s="6" t="s">
        <v>58</v>
      </c>
      <c r="W22" s="6">
        <v>40</v>
      </c>
      <c r="X22" s="6">
        <v>30</v>
      </c>
      <c r="Y22" s="6">
        <v>10</v>
      </c>
      <c r="Z22" s="6">
        <v>10</v>
      </c>
      <c r="AA22" s="6">
        <v>10</v>
      </c>
      <c r="AB22" s="6">
        <v>0</v>
      </c>
      <c r="AC22" s="6">
        <v>0</v>
      </c>
      <c r="AD22" s="6">
        <v>180</v>
      </c>
      <c r="AE22" s="6">
        <v>10</v>
      </c>
    </row>
    <row r="23" spans="1:31" x14ac:dyDescent="0.25">
      <c r="A23" s="6">
        <v>22</v>
      </c>
      <c r="B23" s="6">
        <v>1150</v>
      </c>
      <c r="C23" s="6">
        <f t="shared" si="0"/>
        <v>1</v>
      </c>
      <c r="D23" s="6">
        <v>290</v>
      </c>
      <c r="E23" s="6">
        <v>45239</v>
      </c>
      <c r="F23" s="6">
        <v>0</v>
      </c>
      <c r="G23" s="6">
        <v>540</v>
      </c>
      <c r="H23" s="6" t="s">
        <v>58</v>
      </c>
      <c r="I23" s="6">
        <v>20</v>
      </c>
      <c r="J23" s="6">
        <v>10</v>
      </c>
      <c r="K23" s="6">
        <v>10</v>
      </c>
      <c r="L23" s="6">
        <v>10</v>
      </c>
      <c r="M23" s="6" t="s">
        <v>60</v>
      </c>
      <c r="N23" s="6">
        <v>40</v>
      </c>
      <c r="O23" s="6">
        <v>0</v>
      </c>
      <c r="P23" s="6">
        <v>50</v>
      </c>
      <c r="Q23" s="6">
        <v>0</v>
      </c>
      <c r="R23" s="6">
        <v>300</v>
      </c>
      <c r="S23" s="6">
        <v>120</v>
      </c>
      <c r="T23" s="6" t="s">
        <v>57</v>
      </c>
      <c r="U23" s="6" t="s">
        <v>58</v>
      </c>
      <c r="V23" s="6" t="s">
        <v>58</v>
      </c>
      <c r="W23" s="6">
        <v>0</v>
      </c>
      <c r="X23" s="6">
        <v>0</v>
      </c>
      <c r="Y23" s="6">
        <v>10</v>
      </c>
      <c r="Z23" s="6">
        <v>10</v>
      </c>
      <c r="AA23" s="6">
        <v>10</v>
      </c>
      <c r="AB23" s="6">
        <v>0</v>
      </c>
      <c r="AC23" s="6">
        <v>0</v>
      </c>
      <c r="AD23" s="6">
        <v>0</v>
      </c>
      <c r="AE23" s="6">
        <v>20</v>
      </c>
    </row>
    <row r="24" spans="1:31" x14ac:dyDescent="0.25">
      <c r="A24" s="6">
        <v>23</v>
      </c>
      <c r="B24" s="6">
        <v>825</v>
      </c>
      <c r="C24" s="6">
        <f t="shared" si="0"/>
        <v>1</v>
      </c>
      <c r="D24" s="6">
        <v>615</v>
      </c>
      <c r="E24" s="6">
        <v>45240</v>
      </c>
      <c r="F24" s="6">
        <v>0</v>
      </c>
      <c r="G24" s="6">
        <v>360</v>
      </c>
      <c r="H24" s="6" t="s">
        <v>57</v>
      </c>
      <c r="I24" s="6">
        <v>10</v>
      </c>
      <c r="J24" s="6">
        <v>5</v>
      </c>
      <c r="K24" s="6">
        <v>35</v>
      </c>
      <c r="L24" s="6">
        <v>20</v>
      </c>
      <c r="M24" s="6" t="s">
        <v>61</v>
      </c>
      <c r="N24" s="6">
        <v>120</v>
      </c>
      <c r="O24" s="6">
        <v>0</v>
      </c>
      <c r="P24" s="6">
        <v>0</v>
      </c>
      <c r="Q24" s="6">
        <v>0</v>
      </c>
      <c r="R24" s="6">
        <v>120</v>
      </c>
      <c r="S24" s="6">
        <v>0</v>
      </c>
      <c r="T24" s="6" t="s">
        <v>58</v>
      </c>
      <c r="U24" s="6" t="s">
        <v>57</v>
      </c>
      <c r="V24" s="6" t="s">
        <v>57</v>
      </c>
      <c r="W24" s="6">
        <v>0</v>
      </c>
      <c r="X24" s="6">
        <v>0</v>
      </c>
      <c r="Y24" s="6">
        <v>20</v>
      </c>
      <c r="Z24" s="6">
        <v>5</v>
      </c>
      <c r="AA24" s="6">
        <v>10</v>
      </c>
      <c r="AB24" s="6">
        <v>0</v>
      </c>
      <c r="AC24" s="6">
        <v>0</v>
      </c>
      <c r="AD24" s="6">
        <v>60</v>
      </c>
      <c r="AE24" s="6">
        <v>60</v>
      </c>
    </row>
    <row r="25" spans="1:31" x14ac:dyDescent="0.25">
      <c r="A25" s="6">
        <v>24</v>
      </c>
      <c r="B25" s="6">
        <v>1030</v>
      </c>
      <c r="C25" s="6">
        <f t="shared" si="0"/>
        <v>1</v>
      </c>
      <c r="D25" s="6">
        <v>410</v>
      </c>
      <c r="E25" s="6">
        <v>45241</v>
      </c>
      <c r="F25" s="6">
        <v>0</v>
      </c>
      <c r="G25" s="6">
        <v>180</v>
      </c>
      <c r="H25" s="6" t="s">
        <v>57</v>
      </c>
      <c r="I25" s="6">
        <v>15</v>
      </c>
      <c r="J25" s="6">
        <v>5</v>
      </c>
      <c r="K25" s="6">
        <v>30</v>
      </c>
      <c r="L25" s="6">
        <v>10</v>
      </c>
      <c r="M25" s="6" t="s">
        <v>62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 t="s">
        <v>58</v>
      </c>
      <c r="U25" s="6" t="s">
        <v>58</v>
      </c>
      <c r="V25" s="6" t="s">
        <v>58</v>
      </c>
      <c r="W25" s="6">
        <v>30</v>
      </c>
      <c r="X25" s="6">
        <v>30</v>
      </c>
      <c r="Y25" s="6">
        <v>40</v>
      </c>
      <c r="Z25" s="6">
        <v>20</v>
      </c>
      <c r="AA25" s="6">
        <v>10</v>
      </c>
      <c r="AB25" s="6">
        <v>480</v>
      </c>
      <c r="AC25" s="6">
        <v>60</v>
      </c>
      <c r="AD25" s="6">
        <v>60</v>
      </c>
      <c r="AE25" s="6">
        <v>60</v>
      </c>
    </row>
    <row r="26" spans="1:31" x14ac:dyDescent="0.25">
      <c r="A26" s="6">
        <v>25</v>
      </c>
      <c r="B26" s="6">
        <v>1320</v>
      </c>
      <c r="C26" s="6">
        <f t="shared" si="0"/>
        <v>0</v>
      </c>
      <c r="D26" s="6">
        <v>120</v>
      </c>
      <c r="E26" s="6">
        <v>45242</v>
      </c>
      <c r="F26" s="6">
        <v>0</v>
      </c>
      <c r="G26" s="6">
        <v>540</v>
      </c>
      <c r="H26" s="6" t="s">
        <v>58</v>
      </c>
      <c r="I26" s="6">
        <v>20</v>
      </c>
      <c r="J26" s="6">
        <v>5</v>
      </c>
      <c r="K26" s="6">
        <v>40</v>
      </c>
      <c r="L26" s="6">
        <v>20</v>
      </c>
      <c r="M26" s="6" t="s">
        <v>63</v>
      </c>
      <c r="N26" s="6">
        <v>0</v>
      </c>
      <c r="O26" s="6">
        <v>0</v>
      </c>
      <c r="P26" s="6">
        <v>0</v>
      </c>
      <c r="Q26" s="6">
        <v>0</v>
      </c>
      <c r="R26" s="6">
        <v>90</v>
      </c>
      <c r="S26" s="6">
        <v>0</v>
      </c>
      <c r="T26" s="6" t="s">
        <v>58</v>
      </c>
      <c r="U26" s="6" t="s">
        <v>57</v>
      </c>
      <c r="V26" s="6" t="s">
        <v>58</v>
      </c>
      <c r="W26" s="6">
        <v>45</v>
      </c>
      <c r="X26" s="6">
        <v>45</v>
      </c>
      <c r="Y26" s="6">
        <v>40</v>
      </c>
      <c r="Z26" s="6">
        <v>20</v>
      </c>
      <c r="AA26" s="6">
        <v>10</v>
      </c>
      <c r="AB26" s="6">
        <v>45</v>
      </c>
      <c r="AC26" s="6">
        <v>60</v>
      </c>
      <c r="AD26" s="6">
        <v>320</v>
      </c>
      <c r="AE26" s="6">
        <v>20</v>
      </c>
    </row>
    <row r="27" spans="1:31" x14ac:dyDescent="0.25">
      <c r="A27" s="6">
        <v>26</v>
      </c>
      <c r="B27" s="6">
        <v>1295</v>
      </c>
      <c r="C27" s="6">
        <f t="shared" si="0"/>
        <v>1</v>
      </c>
      <c r="D27" s="6">
        <v>145</v>
      </c>
      <c r="E27" s="6">
        <v>45243</v>
      </c>
      <c r="F27" s="6">
        <v>0</v>
      </c>
      <c r="G27" s="6">
        <v>360</v>
      </c>
      <c r="H27" s="6" t="s">
        <v>57</v>
      </c>
      <c r="I27" s="6">
        <v>15</v>
      </c>
      <c r="J27" s="6">
        <v>5</v>
      </c>
      <c r="K27" s="6">
        <v>20</v>
      </c>
      <c r="L27" s="6">
        <v>15</v>
      </c>
      <c r="M27" s="6" t="s">
        <v>64</v>
      </c>
      <c r="N27" s="6">
        <v>40</v>
      </c>
      <c r="O27" s="6">
        <v>30</v>
      </c>
      <c r="P27" s="6">
        <v>40</v>
      </c>
      <c r="Q27" s="6">
        <v>50</v>
      </c>
      <c r="R27" s="6">
        <v>300</v>
      </c>
      <c r="S27" s="6">
        <v>180</v>
      </c>
      <c r="T27" s="6" t="s">
        <v>58</v>
      </c>
      <c r="U27" s="6" t="s">
        <v>58</v>
      </c>
      <c r="V27" s="6" t="s">
        <v>58</v>
      </c>
      <c r="W27" s="6">
        <v>10</v>
      </c>
      <c r="X27" s="6">
        <v>30</v>
      </c>
      <c r="Y27" s="6">
        <v>10</v>
      </c>
      <c r="Z27" s="6">
        <v>0</v>
      </c>
      <c r="AA27" s="6">
        <v>10</v>
      </c>
      <c r="AB27" s="6">
        <v>0</v>
      </c>
      <c r="AC27" s="6">
        <v>0</v>
      </c>
      <c r="AD27" s="6">
        <v>180</v>
      </c>
      <c r="AE27" s="6">
        <v>0</v>
      </c>
    </row>
    <row r="28" spans="1:31" x14ac:dyDescent="0.25">
      <c r="A28" s="6">
        <v>27</v>
      </c>
      <c r="B28" s="6">
        <v>1410</v>
      </c>
      <c r="C28" s="6">
        <f t="shared" si="0"/>
        <v>0</v>
      </c>
      <c r="D28" s="6">
        <v>30</v>
      </c>
      <c r="E28" s="6">
        <v>45244</v>
      </c>
      <c r="F28" s="6">
        <v>0</v>
      </c>
      <c r="G28" s="6">
        <v>360</v>
      </c>
      <c r="H28" s="6" t="s">
        <v>58</v>
      </c>
      <c r="I28" s="6">
        <v>20</v>
      </c>
      <c r="J28" s="6">
        <v>10</v>
      </c>
      <c r="K28" s="6">
        <v>20</v>
      </c>
      <c r="L28" s="6">
        <v>10</v>
      </c>
      <c r="M28" s="6" t="s">
        <v>65</v>
      </c>
      <c r="N28" s="6">
        <v>40</v>
      </c>
      <c r="O28" s="6">
        <v>30</v>
      </c>
      <c r="P28" s="6">
        <v>40</v>
      </c>
      <c r="Q28" s="6">
        <v>50</v>
      </c>
      <c r="R28" s="6">
        <v>300</v>
      </c>
      <c r="S28" s="6">
        <v>180</v>
      </c>
      <c r="T28" s="6" t="s">
        <v>58</v>
      </c>
      <c r="U28" s="6" t="s">
        <v>58</v>
      </c>
      <c r="V28" s="6" t="s">
        <v>58</v>
      </c>
      <c r="W28" s="6">
        <v>20</v>
      </c>
      <c r="X28" s="6">
        <v>30</v>
      </c>
      <c r="Y28" s="6">
        <v>20</v>
      </c>
      <c r="Z28" s="6">
        <v>0</v>
      </c>
      <c r="AA28" s="6">
        <v>10</v>
      </c>
      <c r="AB28" s="6">
        <v>30</v>
      </c>
      <c r="AC28" s="6">
        <v>60</v>
      </c>
      <c r="AD28" s="6">
        <v>180</v>
      </c>
      <c r="AE28" s="6">
        <v>0</v>
      </c>
    </row>
    <row r="29" spans="1:31" x14ac:dyDescent="0.25">
      <c r="A29" s="6">
        <v>28</v>
      </c>
      <c r="B29" s="6">
        <v>1410</v>
      </c>
      <c r="C29" s="6">
        <f t="shared" si="0"/>
        <v>0</v>
      </c>
      <c r="D29" s="6">
        <v>30</v>
      </c>
      <c r="E29" s="6">
        <v>45245</v>
      </c>
      <c r="F29" s="6">
        <v>0</v>
      </c>
      <c r="G29" s="6">
        <v>390</v>
      </c>
      <c r="H29" s="6" t="s">
        <v>57</v>
      </c>
      <c r="I29" s="6">
        <v>10</v>
      </c>
      <c r="J29" s="6">
        <v>10</v>
      </c>
      <c r="K29" s="6">
        <v>20</v>
      </c>
      <c r="L29" s="6">
        <v>10</v>
      </c>
      <c r="M29" s="6" t="s">
        <v>66</v>
      </c>
      <c r="N29" s="6">
        <v>40</v>
      </c>
      <c r="O29" s="6">
        <v>30</v>
      </c>
      <c r="P29" s="6">
        <v>40</v>
      </c>
      <c r="Q29" s="6">
        <v>50</v>
      </c>
      <c r="R29" s="6">
        <v>300</v>
      </c>
      <c r="S29" s="6">
        <v>180</v>
      </c>
      <c r="T29" s="6" t="s">
        <v>58</v>
      </c>
      <c r="U29" s="6" t="s">
        <v>58</v>
      </c>
      <c r="V29" s="6" t="s">
        <v>58</v>
      </c>
      <c r="W29" s="6">
        <v>20</v>
      </c>
      <c r="X29" s="6">
        <v>30</v>
      </c>
      <c r="Y29" s="6">
        <v>10</v>
      </c>
      <c r="Z29" s="6">
        <v>10</v>
      </c>
      <c r="AA29" s="6">
        <v>10</v>
      </c>
      <c r="AB29" s="6">
        <v>20</v>
      </c>
      <c r="AC29" s="6">
        <v>20</v>
      </c>
      <c r="AD29" s="6">
        <v>210</v>
      </c>
      <c r="AE29" s="6">
        <v>0</v>
      </c>
    </row>
    <row r="30" spans="1:31" x14ac:dyDescent="0.25">
      <c r="A30" s="6">
        <v>29</v>
      </c>
      <c r="B30" s="6">
        <v>1435</v>
      </c>
      <c r="C30" s="6">
        <f t="shared" si="0"/>
        <v>0</v>
      </c>
      <c r="D30" s="6">
        <v>5</v>
      </c>
      <c r="E30" s="6">
        <v>45246</v>
      </c>
      <c r="F30" s="6">
        <v>0</v>
      </c>
      <c r="G30" s="6">
        <v>510</v>
      </c>
      <c r="H30" s="6" t="s">
        <v>58</v>
      </c>
      <c r="I30" s="6">
        <v>10</v>
      </c>
      <c r="J30" s="6">
        <v>10</v>
      </c>
      <c r="K30" s="6">
        <v>10</v>
      </c>
      <c r="L30" s="6">
        <v>5</v>
      </c>
      <c r="M30" s="6" t="s">
        <v>60</v>
      </c>
      <c r="N30" s="6">
        <v>40</v>
      </c>
      <c r="O30" s="6">
        <v>30</v>
      </c>
      <c r="P30" s="6">
        <v>40</v>
      </c>
      <c r="Q30" s="6">
        <v>50</v>
      </c>
      <c r="R30" s="6">
        <v>300</v>
      </c>
      <c r="S30" s="6">
        <v>180</v>
      </c>
      <c r="T30" s="6" t="s">
        <v>58</v>
      </c>
      <c r="U30" s="6" t="s">
        <v>58</v>
      </c>
      <c r="V30" s="6" t="s">
        <v>58</v>
      </c>
      <c r="W30" s="6">
        <v>20</v>
      </c>
      <c r="X30" s="6">
        <v>30</v>
      </c>
      <c r="Y30" s="6">
        <v>20</v>
      </c>
      <c r="Z30" s="6">
        <v>0</v>
      </c>
      <c r="AA30" s="6">
        <v>0</v>
      </c>
      <c r="AB30" s="6">
        <v>0</v>
      </c>
      <c r="AC30" s="6">
        <v>0</v>
      </c>
      <c r="AD30" s="6">
        <v>180</v>
      </c>
      <c r="AE30" s="6">
        <v>0</v>
      </c>
    </row>
    <row r="31" spans="1:31" x14ac:dyDescent="0.25">
      <c r="A31" s="6">
        <v>30</v>
      </c>
      <c r="B31" s="6">
        <v>1430</v>
      </c>
      <c r="C31" s="6">
        <f t="shared" si="0"/>
        <v>0</v>
      </c>
      <c r="D31" s="6">
        <v>10</v>
      </c>
      <c r="E31" s="6">
        <v>45247</v>
      </c>
      <c r="F31" s="6">
        <v>0</v>
      </c>
      <c r="G31" s="6">
        <v>450</v>
      </c>
      <c r="H31" s="6" t="s">
        <v>57</v>
      </c>
      <c r="I31" s="6">
        <v>0</v>
      </c>
      <c r="J31" s="6">
        <v>15</v>
      </c>
      <c r="K31" s="6">
        <v>10</v>
      </c>
      <c r="L31" s="6">
        <v>10</v>
      </c>
      <c r="M31" s="6" t="s">
        <v>61</v>
      </c>
      <c r="N31" s="6">
        <v>40</v>
      </c>
      <c r="O31" s="6">
        <v>70</v>
      </c>
      <c r="P31" s="6">
        <v>0</v>
      </c>
      <c r="Q31" s="6">
        <v>0</v>
      </c>
      <c r="R31" s="6">
        <v>300</v>
      </c>
      <c r="S31" s="6">
        <v>120</v>
      </c>
      <c r="T31" s="6" t="s">
        <v>57</v>
      </c>
      <c r="U31" s="6" t="s">
        <v>58</v>
      </c>
      <c r="V31" s="6" t="s">
        <v>58</v>
      </c>
      <c r="W31" s="6">
        <v>0</v>
      </c>
      <c r="X31" s="6">
        <v>0</v>
      </c>
      <c r="Y31" s="6">
        <v>30</v>
      </c>
      <c r="Z31" s="6">
        <v>15</v>
      </c>
      <c r="AA31" s="6">
        <v>10</v>
      </c>
      <c r="AB31" s="6">
        <v>20</v>
      </c>
      <c r="AC31" s="6">
        <v>10</v>
      </c>
      <c r="AD31" s="6">
        <v>270</v>
      </c>
      <c r="AE31" s="6">
        <v>60</v>
      </c>
    </row>
    <row r="32" spans="1:31" ht="15.75" thickBot="1" x14ac:dyDescent="0.3"/>
    <row r="33" spans="3:4" x14ac:dyDescent="0.25">
      <c r="C33" s="40" t="s">
        <v>96</v>
      </c>
      <c r="D33" s="40"/>
    </row>
    <row r="35" spans="3:4" x14ac:dyDescent="0.25">
      <c r="C35" t="s">
        <v>76</v>
      </c>
      <c r="D35">
        <v>0.5</v>
      </c>
    </row>
    <row r="36" spans="3:4" x14ac:dyDescent="0.25">
      <c r="C36" t="s">
        <v>77</v>
      </c>
      <c r="D36">
        <v>9.284766908852593E-2</v>
      </c>
    </row>
    <row r="37" spans="3:4" x14ac:dyDescent="0.25">
      <c r="C37" t="s">
        <v>78</v>
      </c>
      <c r="D37">
        <v>0.5</v>
      </c>
    </row>
    <row r="38" spans="3:4" x14ac:dyDescent="0.25">
      <c r="C38" t="s">
        <v>79</v>
      </c>
      <c r="D38">
        <v>0</v>
      </c>
    </row>
    <row r="39" spans="3:4" x14ac:dyDescent="0.25">
      <c r="C39" t="s">
        <v>80</v>
      </c>
      <c r="D39">
        <v>0.5085476277156078</v>
      </c>
    </row>
    <row r="40" spans="3:4" x14ac:dyDescent="0.25">
      <c r="C40" t="s">
        <v>81</v>
      </c>
      <c r="D40">
        <v>0.25862068965517243</v>
      </c>
    </row>
    <row r="41" spans="3:4" x14ac:dyDescent="0.25">
      <c r="C41" t="s">
        <v>82</v>
      </c>
      <c r="D41">
        <v>-2.1481481481481479</v>
      </c>
    </row>
    <row r="42" spans="3:4" x14ac:dyDescent="0.25">
      <c r="C42" t="s">
        <v>83</v>
      </c>
      <c r="D42">
        <v>-8.2036184085602708E-18</v>
      </c>
    </row>
    <row r="43" spans="3:4" x14ac:dyDescent="0.25">
      <c r="C43" t="s">
        <v>84</v>
      </c>
      <c r="D43">
        <v>1</v>
      </c>
    </row>
    <row r="44" spans="3:4" x14ac:dyDescent="0.25">
      <c r="C44" t="s">
        <v>85</v>
      </c>
      <c r="D44">
        <v>0</v>
      </c>
    </row>
    <row r="45" spans="3:4" x14ac:dyDescent="0.25">
      <c r="C45" t="s">
        <v>86</v>
      </c>
      <c r="D45">
        <v>1</v>
      </c>
    </row>
    <row r="46" spans="3:4" x14ac:dyDescent="0.25">
      <c r="C46" t="s">
        <v>87</v>
      </c>
      <c r="D46">
        <v>15</v>
      </c>
    </row>
    <row r="47" spans="3:4" ht="15.75" thickBot="1" x14ac:dyDescent="0.3">
      <c r="C47" s="13" t="s">
        <v>88</v>
      </c>
      <c r="D47" s="13">
        <v>30</v>
      </c>
    </row>
  </sheetData>
  <autoFilter ref="A1:AE31" xr:uid="{17C7F2B3-7E79-47F0-AC4C-655CCCC5994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5903-4AFA-4A10-B359-5429849D3420}">
  <dimension ref="A1:AH47"/>
  <sheetViews>
    <sheetView workbookViewId="0">
      <selection activeCell="Z1" sqref="Z1:Z1048576"/>
    </sheetView>
  </sheetViews>
  <sheetFormatPr defaultRowHeight="15" x14ac:dyDescent="0.25"/>
  <cols>
    <col min="1" max="1" width="4.28515625" bestFit="1" customWidth="1"/>
    <col min="2" max="2" width="6.5703125" bestFit="1" customWidth="1"/>
    <col min="3" max="3" width="15.28515625" bestFit="1" customWidth="1"/>
    <col min="4" max="4" width="10.7109375" bestFit="1" customWidth="1"/>
    <col min="5" max="5" width="6" bestFit="1" customWidth="1"/>
    <col min="6" max="6" width="6" customWidth="1"/>
    <col min="7" max="7" width="7.7109375" bestFit="1" customWidth="1"/>
    <col min="8" max="8" width="5.85546875" bestFit="1" customWidth="1"/>
    <col min="9" max="9" width="11.28515625" bestFit="1" customWidth="1"/>
    <col min="10" max="10" width="9.28515625" bestFit="1" customWidth="1"/>
    <col min="11" max="16" width="9.28515625" customWidth="1"/>
    <col min="17" max="20" width="11.7109375" bestFit="1" customWidth="1"/>
    <col min="21" max="22" width="7.7109375" bestFit="1" customWidth="1"/>
    <col min="23" max="25" width="7.7109375" customWidth="1"/>
    <col min="26" max="26" width="12.140625" bestFit="1" customWidth="1"/>
    <col min="27" max="27" width="8.140625" bestFit="1" customWidth="1"/>
    <col min="28" max="28" width="7" bestFit="1" customWidth="1"/>
    <col min="29" max="29" width="9.42578125" bestFit="1" customWidth="1"/>
    <col min="30" max="30" width="8.28515625" bestFit="1" customWidth="1"/>
    <col min="31" max="31" width="9.28515625" bestFit="1" customWidth="1"/>
    <col min="32" max="32" width="7.140625" bestFit="1" customWidth="1"/>
    <col min="33" max="33" width="6" bestFit="1" customWidth="1"/>
    <col min="34" max="34" width="12.28515625" bestFit="1" customWidth="1"/>
  </cols>
  <sheetData>
    <row r="1" spans="1:34" x14ac:dyDescent="0.25">
      <c r="A1" s="6" t="s">
        <v>73</v>
      </c>
      <c r="B1" s="6" t="s">
        <v>69</v>
      </c>
      <c r="C1" s="6" t="s">
        <v>96</v>
      </c>
      <c r="D1" s="6" t="s">
        <v>72</v>
      </c>
      <c r="E1" s="6" t="s">
        <v>1</v>
      </c>
      <c r="F1" s="6" t="s">
        <v>99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100</v>
      </c>
      <c r="L1" s="6" t="s">
        <v>101</v>
      </c>
      <c r="M1" s="6" t="s">
        <v>102</v>
      </c>
      <c r="N1" s="6" t="s">
        <v>103</v>
      </c>
      <c r="O1" s="6" t="s">
        <v>104</v>
      </c>
      <c r="P1" s="6" t="s">
        <v>105</v>
      </c>
      <c r="Q1" s="6" t="s">
        <v>8</v>
      </c>
      <c r="R1" s="6" t="s">
        <v>9</v>
      </c>
      <c r="S1" s="6" t="s">
        <v>45</v>
      </c>
      <c r="T1" s="6" t="s">
        <v>46</v>
      </c>
      <c r="U1" s="6" t="s">
        <v>43</v>
      </c>
      <c r="V1" s="6" t="s">
        <v>44</v>
      </c>
      <c r="W1" s="6">
        <v>59</v>
      </c>
      <c r="X1" s="6" t="s">
        <v>47</v>
      </c>
      <c r="Y1" s="6" t="s">
        <v>106</v>
      </c>
      <c r="Z1" s="6" t="s">
        <v>48</v>
      </c>
      <c r="AA1" s="6" t="s">
        <v>49</v>
      </c>
      <c r="AB1" s="6" t="s">
        <v>50</v>
      </c>
      <c r="AC1" s="6" t="s">
        <v>51</v>
      </c>
      <c r="AD1" s="6" t="s">
        <v>52</v>
      </c>
      <c r="AE1" s="6" t="s">
        <v>53</v>
      </c>
      <c r="AF1" s="6" t="s">
        <v>54</v>
      </c>
      <c r="AG1" s="6" t="s">
        <v>55</v>
      </c>
      <c r="AH1" s="6" t="s">
        <v>56</v>
      </c>
    </row>
    <row r="2" spans="1:34" x14ac:dyDescent="0.25">
      <c r="A2" s="6">
        <v>1</v>
      </c>
      <c r="B2" s="6">
        <v>1378</v>
      </c>
      <c r="C2" s="6">
        <f>IF(D2&gt;125.5,1,0)</f>
        <v>0</v>
      </c>
      <c r="D2" s="6">
        <v>62</v>
      </c>
      <c r="E2" s="6">
        <v>360</v>
      </c>
      <c r="F2" s="6">
        <v>1</v>
      </c>
      <c r="G2" s="6">
        <v>25</v>
      </c>
      <c r="H2" s="6">
        <v>15</v>
      </c>
      <c r="I2" s="6">
        <v>10</v>
      </c>
      <c r="J2" s="6">
        <v>15</v>
      </c>
      <c r="K2" s="6">
        <v>0</v>
      </c>
      <c r="L2" s="6">
        <v>0</v>
      </c>
      <c r="M2" s="6">
        <v>0</v>
      </c>
      <c r="N2" s="6">
        <v>1</v>
      </c>
      <c r="O2" s="6">
        <v>0</v>
      </c>
      <c r="P2" s="6">
        <v>0</v>
      </c>
      <c r="Q2" s="6">
        <v>38</v>
      </c>
      <c r="R2" s="6">
        <v>25</v>
      </c>
      <c r="S2" s="6">
        <v>25</v>
      </c>
      <c r="T2" s="6">
        <v>50</v>
      </c>
      <c r="U2" s="6">
        <v>300</v>
      </c>
      <c r="V2" s="6">
        <v>180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30</v>
      </c>
      <c r="AC2" s="6">
        <v>15</v>
      </c>
      <c r="AD2" s="6">
        <v>20</v>
      </c>
      <c r="AE2" s="6">
        <v>30</v>
      </c>
      <c r="AF2" s="6">
        <v>30</v>
      </c>
      <c r="AG2" s="6">
        <v>180</v>
      </c>
      <c r="AH2" s="6">
        <v>30</v>
      </c>
    </row>
    <row r="3" spans="1:34" x14ac:dyDescent="0.25">
      <c r="A3" s="6">
        <v>2</v>
      </c>
      <c r="B3" s="6">
        <v>1255</v>
      </c>
      <c r="C3" s="6">
        <f t="shared" ref="C3:C31" si="0">IF(D3&gt;125.5,1,0)</f>
        <v>1</v>
      </c>
      <c r="D3" s="6">
        <v>185</v>
      </c>
      <c r="E3" s="6">
        <v>420</v>
      </c>
      <c r="F3" s="6">
        <v>0</v>
      </c>
      <c r="G3" s="6">
        <v>20</v>
      </c>
      <c r="H3" s="6">
        <v>15</v>
      </c>
      <c r="I3" s="6">
        <v>15</v>
      </c>
      <c r="J3" s="6">
        <v>15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40</v>
      </c>
      <c r="R3" s="6">
        <v>25</v>
      </c>
      <c r="S3" s="6">
        <v>20</v>
      </c>
      <c r="T3" s="6">
        <v>20</v>
      </c>
      <c r="U3" s="6">
        <v>240</v>
      </c>
      <c r="V3" s="6">
        <v>0</v>
      </c>
      <c r="W3" s="6">
        <v>1</v>
      </c>
      <c r="X3" s="6">
        <v>1</v>
      </c>
      <c r="Y3" s="6">
        <v>1</v>
      </c>
      <c r="Z3" s="6">
        <v>45</v>
      </c>
      <c r="AA3" s="6">
        <v>30</v>
      </c>
      <c r="AB3" s="6">
        <v>30</v>
      </c>
      <c r="AC3" s="6">
        <v>20</v>
      </c>
      <c r="AD3" s="6">
        <v>10</v>
      </c>
      <c r="AE3" s="6">
        <v>30</v>
      </c>
      <c r="AF3" s="6">
        <v>20</v>
      </c>
      <c r="AG3" s="6">
        <v>240</v>
      </c>
      <c r="AH3" s="6">
        <v>0</v>
      </c>
    </row>
    <row r="4" spans="1:34" x14ac:dyDescent="0.25">
      <c r="A4" s="6">
        <v>3</v>
      </c>
      <c r="B4" s="6">
        <v>1360</v>
      </c>
      <c r="C4" s="6">
        <f t="shared" si="0"/>
        <v>0</v>
      </c>
      <c r="D4" s="6">
        <v>80</v>
      </c>
      <c r="E4" s="6">
        <v>300</v>
      </c>
      <c r="F4" s="6">
        <v>1</v>
      </c>
      <c r="G4" s="6">
        <v>15</v>
      </c>
      <c r="H4" s="6">
        <v>40</v>
      </c>
      <c r="I4" s="6">
        <v>0</v>
      </c>
      <c r="J4" s="6">
        <v>10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0</v>
      </c>
      <c r="Z4" s="6">
        <v>45</v>
      </c>
      <c r="AA4" s="6">
        <v>60</v>
      </c>
      <c r="AB4" s="6">
        <v>30</v>
      </c>
      <c r="AC4" s="6">
        <v>20</v>
      </c>
      <c r="AD4" s="6">
        <v>15</v>
      </c>
      <c r="AE4" s="6">
        <v>480</v>
      </c>
      <c r="AF4" s="6">
        <v>60</v>
      </c>
      <c r="AG4" s="6">
        <v>250</v>
      </c>
      <c r="AH4" s="6">
        <v>35</v>
      </c>
    </row>
    <row r="5" spans="1:34" x14ac:dyDescent="0.25">
      <c r="A5" s="6">
        <v>4</v>
      </c>
      <c r="B5" s="6">
        <v>1130</v>
      </c>
      <c r="C5" s="6">
        <f t="shared" si="0"/>
        <v>1</v>
      </c>
      <c r="D5" s="6">
        <v>310</v>
      </c>
      <c r="E5" s="6">
        <v>480</v>
      </c>
      <c r="F5" s="6">
        <v>0</v>
      </c>
      <c r="G5" s="6">
        <v>20</v>
      </c>
      <c r="H5" s="6">
        <v>10</v>
      </c>
      <c r="I5" s="6">
        <v>25</v>
      </c>
      <c r="J5" s="6">
        <v>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1</v>
      </c>
      <c r="Y5" s="6">
        <v>0</v>
      </c>
      <c r="Z5" s="6">
        <v>60</v>
      </c>
      <c r="AA5" s="6">
        <v>35</v>
      </c>
      <c r="AB5" s="6">
        <v>25</v>
      </c>
      <c r="AC5" s="6">
        <v>10</v>
      </c>
      <c r="AD5" s="6">
        <v>10</v>
      </c>
      <c r="AE5" s="6">
        <v>120</v>
      </c>
      <c r="AF5" s="6">
        <v>60</v>
      </c>
      <c r="AG5" s="6">
        <v>150</v>
      </c>
      <c r="AH5" s="6">
        <v>120</v>
      </c>
    </row>
    <row r="6" spans="1:34" x14ac:dyDescent="0.25">
      <c r="A6" s="6">
        <v>5</v>
      </c>
      <c r="B6" s="6">
        <v>720</v>
      </c>
      <c r="C6" s="6">
        <f t="shared" si="0"/>
        <v>1</v>
      </c>
      <c r="D6" s="6">
        <v>720</v>
      </c>
      <c r="E6" s="6">
        <v>180</v>
      </c>
      <c r="F6" s="6">
        <v>1</v>
      </c>
      <c r="G6" s="6">
        <v>30</v>
      </c>
      <c r="H6" s="6">
        <v>5</v>
      </c>
      <c r="I6" s="6">
        <v>5</v>
      </c>
      <c r="J6" s="6">
        <v>5</v>
      </c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45</v>
      </c>
      <c r="R6" s="6">
        <v>45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1</v>
      </c>
      <c r="Y6" s="6">
        <v>1</v>
      </c>
      <c r="Z6" s="6">
        <v>45</v>
      </c>
      <c r="AA6" s="6">
        <v>30</v>
      </c>
      <c r="AB6" s="6">
        <v>15</v>
      </c>
      <c r="AC6" s="6">
        <v>0</v>
      </c>
      <c r="AD6" s="6">
        <v>10</v>
      </c>
      <c r="AE6" s="6">
        <v>15</v>
      </c>
      <c r="AF6" s="6">
        <v>20</v>
      </c>
      <c r="AG6" s="6">
        <v>210</v>
      </c>
      <c r="AH6" s="6">
        <v>60</v>
      </c>
    </row>
    <row r="7" spans="1:34" x14ac:dyDescent="0.25">
      <c r="A7" s="6">
        <v>6</v>
      </c>
      <c r="B7" s="6">
        <v>955</v>
      </c>
      <c r="C7" s="6">
        <f t="shared" si="0"/>
        <v>1</v>
      </c>
      <c r="D7" s="6">
        <v>485</v>
      </c>
      <c r="E7" s="6">
        <v>420</v>
      </c>
      <c r="F7" s="6">
        <v>1</v>
      </c>
      <c r="G7" s="6">
        <v>20</v>
      </c>
      <c r="H7" s="6">
        <v>5</v>
      </c>
      <c r="I7" s="6">
        <v>5</v>
      </c>
      <c r="J7" s="6">
        <v>5</v>
      </c>
      <c r="K7" s="6">
        <v>0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6">
        <v>45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</v>
      </c>
      <c r="Z7" s="6">
        <v>45</v>
      </c>
      <c r="AA7" s="6">
        <v>30</v>
      </c>
      <c r="AB7" s="6">
        <v>10</v>
      </c>
      <c r="AC7" s="6">
        <v>10</v>
      </c>
      <c r="AD7" s="6">
        <v>10</v>
      </c>
      <c r="AE7" s="6">
        <v>0</v>
      </c>
      <c r="AF7" s="6">
        <v>0</v>
      </c>
      <c r="AG7" s="6">
        <v>320</v>
      </c>
      <c r="AH7" s="6">
        <v>30</v>
      </c>
    </row>
    <row r="8" spans="1:34" x14ac:dyDescent="0.25">
      <c r="A8" s="6">
        <v>7</v>
      </c>
      <c r="B8" s="6">
        <v>800</v>
      </c>
      <c r="C8" s="6">
        <f t="shared" si="0"/>
        <v>1</v>
      </c>
      <c r="D8" s="6">
        <v>640</v>
      </c>
      <c r="E8" s="6">
        <v>420</v>
      </c>
      <c r="F8" s="6">
        <v>1</v>
      </c>
      <c r="G8" s="6">
        <v>20</v>
      </c>
      <c r="H8" s="6">
        <v>5</v>
      </c>
      <c r="I8" s="6">
        <v>10</v>
      </c>
      <c r="J8" s="6">
        <v>10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1</v>
      </c>
      <c r="Z8" s="6">
        <v>45</v>
      </c>
      <c r="AA8" s="6">
        <v>30</v>
      </c>
      <c r="AB8" s="6">
        <v>10</v>
      </c>
      <c r="AC8" s="6">
        <v>10</v>
      </c>
      <c r="AD8" s="6">
        <v>10</v>
      </c>
      <c r="AE8" s="6">
        <v>0</v>
      </c>
      <c r="AF8" s="6">
        <v>0</v>
      </c>
      <c r="AG8" s="6">
        <v>200</v>
      </c>
      <c r="AH8" s="6">
        <v>30</v>
      </c>
    </row>
    <row r="9" spans="1:34" x14ac:dyDescent="0.25">
      <c r="A9" s="6">
        <v>8</v>
      </c>
      <c r="B9" s="6">
        <v>1375</v>
      </c>
      <c r="C9" s="6">
        <f t="shared" si="0"/>
        <v>0</v>
      </c>
      <c r="D9" s="6">
        <v>65</v>
      </c>
      <c r="E9" s="6">
        <v>450</v>
      </c>
      <c r="F9" s="6">
        <v>1</v>
      </c>
      <c r="G9" s="6">
        <v>20</v>
      </c>
      <c r="H9" s="6">
        <v>10</v>
      </c>
      <c r="I9" s="6">
        <v>10</v>
      </c>
      <c r="J9" s="6">
        <v>10</v>
      </c>
      <c r="K9" s="6">
        <v>0</v>
      </c>
      <c r="L9" s="6">
        <v>0</v>
      </c>
      <c r="M9" s="6">
        <v>0</v>
      </c>
      <c r="N9" s="6">
        <v>1</v>
      </c>
      <c r="O9" s="6">
        <v>0</v>
      </c>
      <c r="P9" s="6">
        <v>0</v>
      </c>
      <c r="Q9" s="6">
        <v>40</v>
      </c>
      <c r="R9" s="6">
        <v>40</v>
      </c>
      <c r="S9" s="6">
        <v>40</v>
      </c>
      <c r="T9" s="6">
        <v>40</v>
      </c>
      <c r="U9" s="6">
        <v>300</v>
      </c>
      <c r="V9" s="6">
        <v>120</v>
      </c>
      <c r="W9" s="6">
        <v>1</v>
      </c>
      <c r="X9" s="6">
        <v>0</v>
      </c>
      <c r="Y9" s="6">
        <v>0</v>
      </c>
      <c r="Z9" s="6">
        <v>45</v>
      </c>
      <c r="AA9" s="6">
        <v>50</v>
      </c>
      <c r="AB9" s="6">
        <v>20</v>
      </c>
      <c r="AC9" s="6">
        <v>10</v>
      </c>
      <c r="AD9" s="6">
        <v>10</v>
      </c>
      <c r="AE9" s="6">
        <v>0</v>
      </c>
      <c r="AF9" s="6">
        <v>20</v>
      </c>
      <c r="AG9" s="6">
        <v>110</v>
      </c>
      <c r="AH9" s="6">
        <v>30</v>
      </c>
    </row>
    <row r="10" spans="1:34" x14ac:dyDescent="0.25">
      <c r="A10" s="6">
        <v>9</v>
      </c>
      <c r="B10" s="6">
        <v>1150</v>
      </c>
      <c r="C10" s="6">
        <f t="shared" si="0"/>
        <v>1</v>
      </c>
      <c r="D10" s="6">
        <v>290</v>
      </c>
      <c r="E10" s="6">
        <v>360</v>
      </c>
      <c r="F10" s="6">
        <v>0</v>
      </c>
      <c r="G10" s="6">
        <v>30</v>
      </c>
      <c r="H10" s="6">
        <v>10</v>
      </c>
      <c r="I10" s="6">
        <v>5</v>
      </c>
      <c r="J10" s="6">
        <v>20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60</v>
      </c>
      <c r="R10" s="6">
        <v>0</v>
      </c>
      <c r="S10" s="6">
        <v>50</v>
      </c>
      <c r="T10" s="6">
        <v>0</v>
      </c>
      <c r="U10" s="6">
        <v>290</v>
      </c>
      <c r="V10" s="6">
        <v>180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25</v>
      </c>
      <c r="AD10" s="6">
        <v>10</v>
      </c>
      <c r="AE10" s="6">
        <v>20</v>
      </c>
      <c r="AF10" s="6">
        <v>0</v>
      </c>
      <c r="AG10" s="6">
        <v>60</v>
      </c>
      <c r="AH10" s="6">
        <v>30</v>
      </c>
    </row>
    <row r="11" spans="1:34" x14ac:dyDescent="0.25">
      <c r="A11" s="6">
        <v>10</v>
      </c>
      <c r="B11" s="6">
        <v>1120</v>
      </c>
      <c r="C11" s="6">
        <f t="shared" si="0"/>
        <v>1</v>
      </c>
      <c r="D11" s="6">
        <v>320</v>
      </c>
      <c r="E11" s="6">
        <v>270</v>
      </c>
      <c r="F11" s="6">
        <v>0</v>
      </c>
      <c r="G11" s="6">
        <v>20</v>
      </c>
      <c r="H11" s="6">
        <v>15</v>
      </c>
      <c r="I11" s="6">
        <v>10</v>
      </c>
      <c r="J11" s="6">
        <v>10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40</v>
      </c>
      <c r="R11" s="6">
        <v>40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40</v>
      </c>
      <c r="AA11" s="6">
        <v>35</v>
      </c>
      <c r="AB11" s="6">
        <v>20</v>
      </c>
      <c r="AC11" s="6">
        <v>10</v>
      </c>
      <c r="AD11" s="6">
        <v>10</v>
      </c>
      <c r="AE11" s="6">
        <v>360</v>
      </c>
      <c r="AF11" s="6">
        <v>60</v>
      </c>
      <c r="AG11" s="6">
        <v>120</v>
      </c>
      <c r="AH11" s="6">
        <v>60</v>
      </c>
    </row>
    <row r="12" spans="1:34" x14ac:dyDescent="0.25">
      <c r="A12" s="6">
        <v>11</v>
      </c>
      <c r="B12" s="6">
        <v>970</v>
      </c>
      <c r="C12" s="6">
        <f t="shared" si="0"/>
        <v>1</v>
      </c>
      <c r="D12" s="6">
        <v>470</v>
      </c>
      <c r="E12" s="6">
        <v>300</v>
      </c>
      <c r="F12" s="6">
        <v>0</v>
      </c>
      <c r="G12" s="6">
        <v>20</v>
      </c>
      <c r="H12" s="6">
        <v>15</v>
      </c>
      <c r="I12" s="6">
        <v>5</v>
      </c>
      <c r="J12" s="6">
        <v>10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10</v>
      </c>
      <c r="AC12" s="6">
        <v>10</v>
      </c>
      <c r="AD12" s="6">
        <v>10</v>
      </c>
      <c r="AE12" s="6">
        <v>270</v>
      </c>
      <c r="AF12" s="6">
        <v>50</v>
      </c>
      <c r="AG12" s="6">
        <v>210</v>
      </c>
      <c r="AH12" s="6">
        <v>60</v>
      </c>
    </row>
    <row r="13" spans="1:34" x14ac:dyDescent="0.25">
      <c r="A13" s="6">
        <v>12</v>
      </c>
      <c r="B13" s="6">
        <v>1325</v>
      </c>
      <c r="C13" s="6">
        <f t="shared" si="0"/>
        <v>0</v>
      </c>
      <c r="D13" s="6">
        <v>115</v>
      </c>
      <c r="E13" s="6">
        <v>360</v>
      </c>
      <c r="F13" s="6">
        <v>0</v>
      </c>
      <c r="G13" s="6">
        <v>20</v>
      </c>
      <c r="H13" s="6">
        <v>20</v>
      </c>
      <c r="I13" s="6">
        <v>10</v>
      </c>
      <c r="J13" s="6">
        <v>10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50</v>
      </c>
      <c r="R13" s="6">
        <v>40</v>
      </c>
      <c r="S13" s="6">
        <v>40</v>
      </c>
      <c r="T13" s="6">
        <v>50</v>
      </c>
      <c r="U13" s="6">
        <v>300</v>
      </c>
      <c r="V13" s="6">
        <v>180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5</v>
      </c>
      <c r="AC13" s="6">
        <v>0</v>
      </c>
      <c r="AD13" s="6">
        <v>10</v>
      </c>
      <c r="AE13" s="6">
        <v>20</v>
      </c>
      <c r="AF13" s="6">
        <v>10</v>
      </c>
      <c r="AG13" s="6">
        <v>200</v>
      </c>
      <c r="AH13" s="6">
        <v>0</v>
      </c>
    </row>
    <row r="14" spans="1:34" x14ac:dyDescent="0.25">
      <c r="A14" s="6">
        <v>13</v>
      </c>
      <c r="B14" s="6">
        <v>1410</v>
      </c>
      <c r="C14" s="6">
        <f t="shared" si="0"/>
        <v>0</v>
      </c>
      <c r="D14" s="6">
        <v>30</v>
      </c>
      <c r="E14" s="6">
        <v>300</v>
      </c>
      <c r="F14" s="6">
        <v>1</v>
      </c>
      <c r="G14" s="6">
        <v>20</v>
      </c>
      <c r="H14" s="6">
        <v>10</v>
      </c>
      <c r="I14" s="6">
        <v>10</v>
      </c>
      <c r="J14" s="6">
        <v>10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40</v>
      </c>
      <c r="R14" s="6">
        <v>40</v>
      </c>
      <c r="S14" s="6">
        <v>40</v>
      </c>
      <c r="T14" s="6">
        <v>50</v>
      </c>
      <c r="U14" s="6">
        <v>300</v>
      </c>
      <c r="V14" s="6">
        <v>120</v>
      </c>
      <c r="W14" s="6">
        <v>1</v>
      </c>
      <c r="X14" s="6">
        <v>1</v>
      </c>
      <c r="Y14" s="6">
        <v>0</v>
      </c>
      <c r="Z14" s="6">
        <v>35</v>
      </c>
      <c r="AA14" s="6">
        <v>30</v>
      </c>
      <c r="AB14" s="6">
        <v>15</v>
      </c>
      <c r="AC14" s="6">
        <v>10</v>
      </c>
      <c r="AD14" s="6">
        <v>10</v>
      </c>
      <c r="AE14" s="6">
        <v>0</v>
      </c>
      <c r="AF14" s="6">
        <v>0</v>
      </c>
      <c r="AG14" s="6">
        <v>310</v>
      </c>
      <c r="AH14" s="6">
        <v>60</v>
      </c>
    </row>
    <row r="15" spans="1:34" x14ac:dyDescent="0.25">
      <c r="A15" s="6">
        <v>14</v>
      </c>
      <c r="B15" s="6">
        <v>1370</v>
      </c>
      <c r="C15" s="6">
        <f t="shared" si="0"/>
        <v>0</v>
      </c>
      <c r="D15" s="6">
        <v>70</v>
      </c>
      <c r="E15" s="6">
        <v>420</v>
      </c>
      <c r="F15" s="6">
        <v>1</v>
      </c>
      <c r="G15" s="6">
        <v>20</v>
      </c>
      <c r="H15" s="6">
        <v>5</v>
      </c>
      <c r="I15" s="6">
        <v>10</v>
      </c>
      <c r="J15" s="6">
        <v>10</v>
      </c>
      <c r="K15" s="6">
        <v>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40</v>
      </c>
      <c r="R15" s="6">
        <v>40</v>
      </c>
      <c r="S15" s="6">
        <v>40</v>
      </c>
      <c r="T15" s="6">
        <v>50</v>
      </c>
      <c r="U15" s="6">
        <v>300</v>
      </c>
      <c r="V15" s="6">
        <v>120</v>
      </c>
      <c r="W15" s="6">
        <v>0</v>
      </c>
      <c r="X15" s="6">
        <v>0</v>
      </c>
      <c r="Y15" s="6">
        <v>0</v>
      </c>
      <c r="Z15" s="6">
        <v>45</v>
      </c>
      <c r="AA15" s="6">
        <v>30</v>
      </c>
      <c r="AB15" s="6">
        <v>10</v>
      </c>
      <c r="AC15" s="6">
        <v>10</v>
      </c>
      <c r="AD15" s="6">
        <v>10</v>
      </c>
      <c r="AE15" s="6">
        <v>0</v>
      </c>
      <c r="AF15" s="6">
        <v>0</v>
      </c>
      <c r="AG15" s="6">
        <v>180</v>
      </c>
      <c r="AH15" s="6">
        <v>30</v>
      </c>
    </row>
    <row r="16" spans="1:34" x14ac:dyDescent="0.25">
      <c r="A16" s="6">
        <v>15</v>
      </c>
      <c r="B16" s="6">
        <v>1375</v>
      </c>
      <c r="C16" s="6">
        <f t="shared" si="0"/>
        <v>0</v>
      </c>
      <c r="D16" s="6">
        <v>65</v>
      </c>
      <c r="E16" s="6">
        <v>450</v>
      </c>
      <c r="F16" s="6">
        <v>1</v>
      </c>
      <c r="G16" s="6">
        <v>20</v>
      </c>
      <c r="H16" s="6">
        <v>10</v>
      </c>
      <c r="I16" s="6">
        <v>10</v>
      </c>
      <c r="J16" s="6">
        <v>10</v>
      </c>
      <c r="K16" s="6">
        <v>0</v>
      </c>
      <c r="L16" s="6">
        <v>0</v>
      </c>
      <c r="M16" s="6">
        <v>0</v>
      </c>
      <c r="N16" s="6">
        <v>1</v>
      </c>
      <c r="O16" s="6">
        <v>0</v>
      </c>
      <c r="P16" s="6">
        <v>0</v>
      </c>
      <c r="Q16" s="6">
        <v>40</v>
      </c>
      <c r="R16" s="6">
        <v>40</v>
      </c>
      <c r="S16" s="6">
        <v>40</v>
      </c>
      <c r="T16" s="6">
        <v>40</v>
      </c>
      <c r="U16" s="6">
        <v>300</v>
      </c>
      <c r="V16" s="6">
        <v>120</v>
      </c>
      <c r="W16" s="6">
        <v>1</v>
      </c>
      <c r="X16" s="6">
        <v>0</v>
      </c>
      <c r="Y16" s="6">
        <v>0</v>
      </c>
      <c r="Z16" s="6">
        <v>45</v>
      </c>
      <c r="AA16" s="6">
        <v>50</v>
      </c>
      <c r="AB16" s="6">
        <v>20</v>
      </c>
      <c r="AC16" s="6">
        <v>10</v>
      </c>
      <c r="AD16" s="6">
        <v>10</v>
      </c>
      <c r="AE16" s="6">
        <v>0</v>
      </c>
      <c r="AF16" s="6">
        <v>20</v>
      </c>
      <c r="AG16" s="6">
        <v>110</v>
      </c>
      <c r="AH16" s="6">
        <v>30</v>
      </c>
    </row>
    <row r="17" spans="1:34" x14ac:dyDescent="0.25">
      <c r="A17" s="6">
        <v>16</v>
      </c>
      <c r="B17" s="6">
        <v>1135</v>
      </c>
      <c r="C17" s="6">
        <f t="shared" si="0"/>
        <v>1</v>
      </c>
      <c r="D17" s="6">
        <v>305</v>
      </c>
      <c r="E17" s="6">
        <v>360</v>
      </c>
      <c r="F17" s="6">
        <v>0</v>
      </c>
      <c r="G17" s="6">
        <v>15</v>
      </c>
      <c r="H17" s="6">
        <v>10</v>
      </c>
      <c r="I17" s="6">
        <v>5</v>
      </c>
      <c r="J17" s="6">
        <v>20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60</v>
      </c>
      <c r="R17" s="6">
        <v>0</v>
      </c>
      <c r="S17" s="6">
        <v>50</v>
      </c>
      <c r="T17" s="6">
        <v>0</v>
      </c>
      <c r="U17" s="6">
        <v>290</v>
      </c>
      <c r="V17" s="6">
        <v>180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25</v>
      </c>
      <c r="AD17" s="6">
        <v>10</v>
      </c>
      <c r="AE17" s="6">
        <v>20</v>
      </c>
      <c r="AF17" s="6">
        <v>0</v>
      </c>
      <c r="AG17" s="6">
        <v>60</v>
      </c>
      <c r="AH17" s="6">
        <v>30</v>
      </c>
    </row>
    <row r="18" spans="1:34" x14ac:dyDescent="0.25">
      <c r="A18" s="6">
        <v>17</v>
      </c>
      <c r="B18" s="6">
        <v>1070</v>
      </c>
      <c r="C18" s="6">
        <f t="shared" si="0"/>
        <v>1</v>
      </c>
      <c r="D18" s="6">
        <v>370</v>
      </c>
      <c r="E18" s="6">
        <v>540</v>
      </c>
      <c r="F18" s="6">
        <v>0</v>
      </c>
      <c r="G18" s="6">
        <v>15</v>
      </c>
      <c r="H18" s="6">
        <v>5</v>
      </c>
      <c r="I18" s="6">
        <v>40</v>
      </c>
      <c r="J18" s="6">
        <v>10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40</v>
      </c>
      <c r="AC18" s="6">
        <v>20</v>
      </c>
      <c r="AD18" s="6">
        <v>10</v>
      </c>
      <c r="AE18" s="6">
        <v>120</v>
      </c>
      <c r="AF18" s="6">
        <v>30</v>
      </c>
      <c r="AG18" s="6">
        <v>180</v>
      </c>
      <c r="AH18" s="6">
        <v>60</v>
      </c>
    </row>
    <row r="19" spans="1:34" x14ac:dyDescent="0.25">
      <c r="A19" s="6">
        <v>18</v>
      </c>
      <c r="B19" s="6">
        <v>1070</v>
      </c>
      <c r="C19" s="6">
        <f t="shared" si="0"/>
        <v>1</v>
      </c>
      <c r="D19" s="6">
        <v>370</v>
      </c>
      <c r="E19" s="6">
        <v>540</v>
      </c>
      <c r="F19" s="6">
        <v>0</v>
      </c>
      <c r="G19" s="6">
        <v>15</v>
      </c>
      <c r="H19" s="6">
        <v>5</v>
      </c>
      <c r="I19" s="6">
        <v>40</v>
      </c>
      <c r="J19" s="6">
        <v>10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1</v>
      </c>
      <c r="Y19" s="6">
        <v>0</v>
      </c>
      <c r="Z19" s="6">
        <v>0</v>
      </c>
      <c r="AA19" s="6">
        <v>0</v>
      </c>
      <c r="AB19" s="6">
        <v>40</v>
      </c>
      <c r="AC19" s="6">
        <v>20</v>
      </c>
      <c r="AD19" s="6">
        <v>10</v>
      </c>
      <c r="AE19" s="6">
        <v>120</v>
      </c>
      <c r="AF19" s="6">
        <v>30</v>
      </c>
      <c r="AG19" s="6">
        <v>180</v>
      </c>
      <c r="AH19" s="6">
        <v>60</v>
      </c>
    </row>
    <row r="20" spans="1:34" x14ac:dyDescent="0.25">
      <c r="A20" s="6">
        <v>19</v>
      </c>
      <c r="B20" s="6">
        <v>1435</v>
      </c>
      <c r="C20" s="6">
        <f t="shared" si="0"/>
        <v>0</v>
      </c>
      <c r="D20" s="6">
        <v>5</v>
      </c>
      <c r="E20" s="6">
        <v>360</v>
      </c>
      <c r="F20" s="6">
        <v>1</v>
      </c>
      <c r="G20" s="6">
        <v>15</v>
      </c>
      <c r="H20" s="6">
        <v>5</v>
      </c>
      <c r="I20" s="6">
        <v>20</v>
      </c>
      <c r="J20" s="6">
        <v>15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40</v>
      </c>
      <c r="R20" s="6">
        <v>40</v>
      </c>
      <c r="S20" s="6">
        <v>40</v>
      </c>
      <c r="T20" s="6">
        <v>50</v>
      </c>
      <c r="U20" s="6">
        <v>300</v>
      </c>
      <c r="V20" s="6">
        <v>180</v>
      </c>
      <c r="W20" s="6">
        <v>0</v>
      </c>
      <c r="X20" s="6">
        <v>0</v>
      </c>
      <c r="Y20" s="6">
        <v>0</v>
      </c>
      <c r="Z20" s="6">
        <v>40</v>
      </c>
      <c r="AA20" s="6">
        <v>30</v>
      </c>
      <c r="AB20" s="6">
        <v>30</v>
      </c>
      <c r="AC20" s="6">
        <v>10</v>
      </c>
      <c r="AD20" s="6">
        <v>10</v>
      </c>
      <c r="AE20" s="6">
        <v>0</v>
      </c>
      <c r="AF20" s="6">
        <v>0</v>
      </c>
      <c r="AG20" s="6">
        <v>240</v>
      </c>
      <c r="AH20" s="6">
        <v>10</v>
      </c>
    </row>
    <row r="21" spans="1:34" x14ac:dyDescent="0.25">
      <c r="A21" s="6">
        <v>20</v>
      </c>
      <c r="B21" s="6">
        <v>1440</v>
      </c>
      <c r="C21" s="6">
        <f t="shared" si="0"/>
        <v>0</v>
      </c>
      <c r="D21" s="6">
        <v>0</v>
      </c>
      <c r="E21" s="6">
        <v>420</v>
      </c>
      <c r="F21" s="6">
        <v>0</v>
      </c>
      <c r="G21" s="6">
        <v>20</v>
      </c>
      <c r="H21" s="6">
        <v>10</v>
      </c>
      <c r="I21" s="6">
        <v>20</v>
      </c>
      <c r="J21" s="6">
        <v>10</v>
      </c>
      <c r="K21" s="6">
        <v>0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40</v>
      </c>
      <c r="R21" s="6">
        <v>40</v>
      </c>
      <c r="S21" s="6">
        <v>40</v>
      </c>
      <c r="T21" s="6">
        <v>50</v>
      </c>
      <c r="U21" s="6">
        <v>300</v>
      </c>
      <c r="V21" s="6">
        <v>180</v>
      </c>
      <c r="W21" s="6">
        <v>0</v>
      </c>
      <c r="X21" s="6">
        <v>0</v>
      </c>
      <c r="Y21" s="6">
        <v>0</v>
      </c>
      <c r="Z21" s="6">
        <v>30</v>
      </c>
      <c r="AA21" s="6">
        <v>20</v>
      </c>
      <c r="AB21" s="6">
        <v>0</v>
      </c>
      <c r="AC21" s="6">
        <v>0</v>
      </c>
      <c r="AD21" s="6">
        <v>10</v>
      </c>
      <c r="AE21" s="6">
        <v>0</v>
      </c>
      <c r="AF21" s="6">
        <v>0</v>
      </c>
      <c r="AG21" s="6">
        <v>250</v>
      </c>
      <c r="AH21" s="6">
        <v>0</v>
      </c>
    </row>
    <row r="22" spans="1:34" x14ac:dyDescent="0.25">
      <c r="A22" s="6">
        <v>21</v>
      </c>
      <c r="B22" s="6">
        <v>1395</v>
      </c>
      <c r="C22" s="6">
        <f t="shared" si="0"/>
        <v>0</v>
      </c>
      <c r="D22" s="6">
        <v>45</v>
      </c>
      <c r="E22" s="6">
        <v>390</v>
      </c>
      <c r="F22" s="6">
        <v>1</v>
      </c>
      <c r="G22" s="6">
        <v>25</v>
      </c>
      <c r="H22" s="6">
        <v>10</v>
      </c>
      <c r="I22" s="6">
        <v>20</v>
      </c>
      <c r="J22" s="6">
        <v>10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40</v>
      </c>
      <c r="R22" s="6">
        <v>40</v>
      </c>
      <c r="S22" s="6">
        <v>40</v>
      </c>
      <c r="T22" s="6">
        <v>50</v>
      </c>
      <c r="U22" s="6">
        <v>300</v>
      </c>
      <c r="V22" s="6">
        <v>180</v>
      </c>
      <c r="W22" s="6">
        <v>0</v>
      </c>
      <c r="X22" s="6">
        <v>0</v>
      </c>
      <c r="Y22" s="6">
        <v>0</v>
      </c>
      <c r="Z22" s="6">
        <v>40</v>
      </c>
      <c r="AA22" s="6">
        <v>30</v>
      </c>
      <c r="AB22" s="6">
        <v>10</v>
      </c>
      <c r="AC22" s="6">
        <v>10</v>
      </c>
      <c r="AD22" s="6">
        <v>10</v>
      </c>
      <c r="AE22" s="6">
        <v>0</v>
      </c>
      <c r="AF22" s="6">
        <v>0</v>
      </c>
      <c r="AG22" s="6">
        <v>180</v>
      </c>
      <c r="AH22" s="6">
        <v>10</v>
      </c>
    </row>
    <row r="23" spans="1:34" x14ac:dyDescent="0.25">
      <c r="A23" s="6">
        <v>22</v>
      </c>
      <c r="B23" s="6">
        <v>1150</v>
      </c>
      <c r="C23" s="6">
        <f t="shared" si="0"/>
        <v>1</v>
      </c>
      <c r="D23" s="6">
        <v>290</v>
      </c>
      <c r="E23" s="6">
        <v>540</v>
      </c>
      <c r="F23" s="6">
        <v>0</v>
      </c>
      <c r="G23" s="6">
        <v>20</v>
      </c>
      <c r="H23" s="6">
        <v>10</v>
      </c>
      <c r="I23" s="6">
        <v>10</v>
      </c>
      <c r="J23" s="6">
        <v>10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6">
        <v>0</v>
      </c>
      <c r="Q23" s="6">
        <v>40</v>
      </c>
      <c r="R23" s="6">
        <v>0</v>
      </c>
      <c r="S23" s="6">
        <v>50</v>
      </c>
      <c r="T23" s="6">
        <v>0</v>
      </c>
      <c r="U23" s="6">
        <v>300</v>
      </c>
      <c r="V23" s="6">
        <v>120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10</v>
      </c>
      <c r="AC23" s="6">
        <v>10</v>
      </c>
      <c r="AD23" s="6">
        <v>10</v>
      </c>
      <c r="AE23" s="6">
        <v>0</v>
      </c>
      <c r="AF23" s="6">
        <v>0</v>
      </c>
      <c r="AG23" s="6">
        <v>0</v>
      </c>
      <c r="AH23" s="6">
        <v>20</v>
      </c>
    </row>
    <row r="24" spans="1:34" x14ac:dyDescent="0.25">
      <c r="A24" s="6">
        <v>23</v>
      </c>
      <c r="B24" s="6">
        <v>825</v>
      </c>
      <c r="C24" s="6">
        <f t="shared" si="0"/>
        <v>1</v>
      </c>
      <c r="D24" s="6">
        <v>615</v>
      </c>
      <c r="E24" s="6">
        <v>360</v>
      </c>
      <c r="F24" s="6">
        <v>1</v>
      </c>
      <c r="G24" s="6">
        <v>10</v>
      </c>
      <c r="H24" s="6">
        <v>5</v>
      </c>
      <c r="I24" s="6">
        <v>35</v>
      </c>
      <c r="J24" s="6">
        <v>20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120</v>
      </c>
      <c r="R24" s="6">
        <v>0</v>
      </c>
      <c r="S24" s="6">
        <v>0</v>
      </c>
      <c r="T24" s="6">
        <v>0</v>
      </c>
      <c r="U24" s="6">
        <v>120</v>
      </c>
      <c r="V24" s="6">
        <v>0</v>
      </c>
      <c r="W24" s="6">
        <v>0</v>
      </c>
      <c r="X24" s="6">
        <v>1</v>
      </c>
      <c r="Y24" s="6">
        <v>1</v>
      </c>
      <c r="Z24" s="6">
        <v>0</v>
      </c>
      <c r="AA24" s="6">
        <v>0</v>
      </c>
      <c r="AB24" s="6">
        <v>20</v>
      </c>
      <c r="AC24" s="6">
        <v>5</v>
      </c>
      <c r="AD24" s="6">
        <v>10</v>
      </c>
      <c r="AE24" s="6">
        <v>0</v>
      </c>
      <c r="AF24" s="6">
        <v>0</v>
      </c>
      <c r="AG24" s="6">
        <v>60</v>
      </c>
      <c r="AH24" s="6">
        <v>60</v>
      </c>
    </row>
    <row r="25" spans="1:34" x14ac:dyDescent="0.25">
      <c r="A25" s="6">
        <v>24</v>
      </c>
      <c r="B25" s="6">
        <v>1030</v>
      </c>
      <c r="C25" s="6">
        <f t="shared" si="0"/>
        <v>1</v>
      </c>
      <c r="D25" s="6">
        <v>410</v>
      </c>
      <c r="E25" s="6">
        <v>180</v>
      </c>
      <c r="F25" s="6">
        <v>1</v>
      </c>
      <c r="G25" s="6">
        <v>15</v>
      </c>
      <c r="H25" s="6">
        <v>5</v>
      </c>
      <c r="I25" s="6">
        <v>30</v>
      </c>
      <c r="J25" s="6">
        <v>10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30</v>
      </c>
      <c r="AA25" s="6">
        <v>30</v>
      </c>
      <c r="AB25" s="6">
        <v>40</v>
      </c>
      <c r="AC25" s="6">
        <v>20</v>
      </c>
      <c r="AD25" s="6">
        <v>10</v>
      </c>
      <c r="AE25" s="6">
        <v>480</v>
      </c>
      <c r="AF25" s="6">
        <v>60</v>
      </c>
      <c r="AG25" s="6">
        <v>60</v>
      </c>
      <c r="AH25" s="6">
        <v>60</v>
      </c>
    </row>
    <row r="26" spans="1:34" x14ac:dyDescent="0.25">
      <c r="A26" s="6">
        <v>25</v>
      </c>
      <c r="B26" s="6">
        <v>1320</v>
      </c>
      <c r="C26" s="6">
        <f t="shared" si="0"/>
        <v>0</v>
      </c>
      <c r="D26" s="6">
        <v>120</v>
      </c>
      <c r="E26" s="6">
        <v>540</v>
      </c>
      <c r="F26" s="6">
        <v>0</v>
      </c>
      <c r="G26" s="6">
        <v>20</v>
      </c>
      <c r="H26" s="6">
        <v>5</v>
      </c>
      <c r="I26" s="6">
        <v>40</v>
      </c>
      <c r="J26" s="6">
        <v>20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90</v>
      </c>
      <c r="V26" s="6">
        <v>0</v>
      </c>
      <c r="W26" s="6">
        <v>0</v>
      </c>
      <c r="X26" s="6">
        <v>1</v>
      </c>
      <c r="Y26" s="6">
        <v>0</v>
      </c>
      <c r="Z26" s="6">
        <v>45</v>
      </c>
      <c r="AA26" s="6">
        <v>45</v>
      </c>
      <c r="AB26" s="6">
        <v>40</v>
      </c>
      <c r="AC26" s="6">
        <v>20</v>
      </c>
      <c r="AD26" s="6">
        <v>10</v>
      </c>
      <c r="AE26" s="6">
        <v>45</v>
      </c>
      <c r="AF26" s="6">
        <v>60</v>
      </c>
      <c r="AG26" s="6">
        <v>320</v>
      </c>
      <c r="AH26" s="6">
        <v>20</v>
      </c>
    </row>
    <row r="27" spans="1:34" x14ac:dyDescent="0.25">
      <c r="A27" s="6">
        <v>26</v>
      </c>
      <c r="B27" s="6">
        <v>1295</v>
      </c>
      <c r="C27" s="6">
        <f t="shared" si="0"/>
        <v>1</v>
      </c>
      <c r="D27" s="6">
        <v>145</v>
      </c>
      <c r="E27" s="6">
        <v>360</v>
      </c>
      <c r="F27" s="6">
        <v>1</v>
      </c>
      <c r="G27" s="6">
        <v>15</v>
      </c>
      <c r="H27" s="6">
        <v>5</v>
      </c>
      <c r="I27" s="6">
        <v>20</v>
      </c>
      <c r="J27" s="6">
        <v>15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40</v>
      </c>
      <c r="R27" s="6">
        <v>30</v>
      </c>
      <c r="S27" s="6">
        <v>40</v>
      </c>
      <c r="T27" s="6">
        <v>50</v>
      </c>
      <c r="U27" s="6">
        <v>300</v>
      </c>
      <c r="V27" s="6">
        <v>180</v>
      </c>
      <c r="W27" s="6">
        <v>0</v>
      </c>
      <c r="X27" s="6">
        <v>0</v>
      </c>
      <c r="Y27" s="6">
        <v>0</v>
      </c>
      <c r="Z27" s="6">
        <v>10</v>
      </c>
      <c r="AA27" s="6">
        <v>30</v>
      </c>
      <c r="AB27" s="6">
        <v>10</v>
      </c>
      <c r="AC27" s="6">
        <v>0</v>
      </c>
      <c r="AD27" s="6">
        <v>10</v>
      </c>
      <c r="AE27" s="6">
        <v>0</v>
      </c>
      <c r="AF27" s="6">
        <v>0</v>
      </c>
      <c r="AG27" s="6">
        <v>180</v>
      </c>
      <c r="AH27" s="6">
        <v>0</v>
      </c>
    </row>
    <row r="28" spans="1:34" x14ac:dyDescent="0.25">
      <c r="A28" s="6">
        <v>27</v>
      </c>
      <c r="B28" s="6">
        <v>1410</v>
      </c>
      <c r="C28" s="6">
        <f t="shared" si="0"/>
        <v>0</v>
      </c>
      <c r="D28" s="6">
        <v>30</v>
      </c>
      <c r="E28" s="6">
        <v>360</v>
      </c>
      <c r="F28" s="6">
        <v>0</v>
      </c>
      <c r="G28" s="6">
        <v>20</v>
      </c>
      <c r="H28" s="6">
        <v>10</v>
      </c>
      <c r="I28" s="6">
        <v>20</v>
      </c>
      <c r="J28" s="6">
        <v>10</v>
      </c>
      <c r="K28" s="6">
        <v>0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40</v>
      </c>
      <c r="R28" s="6">
        <v>30</v>
      </c>
      <c r="S28" s="6">
        <v>40</v>
      </c>
      <c r="T28" s="6">
        <v>50</v>
      </c>
      <c r="U28" s="6">
        <v>300</v>
      </c>
      <c r="V28" s="6">
        <v>180</v>
      </c>
      <c r="W28" s="6">
        <v>0</v>
      </c>
      <c r="X28" s="6">
        <v>0</v>
      </c>
      <c r="Y28" s="6">
        <v>0</v>
      </c>
      <c r="Z28" s="6">
        <v>20</v>
      </c>
      <c r="AA28" s="6">
        <v>30</v>
      </c>
      <c r="AB28" s="6">
        <v>20</v>
      </c>
      <c r="AC28" s="6">
        <v>0</v>
      </c>
      <c r="AD28" s="6">
        <v>10</v>
      </c>
      <c r="AE28" s="6">
        <v>30</v>
      </c>
      <c r="AF28" s="6">
        <v>60</v>
      </c>
      <c r="AG28" s="6">
        <v>180</v>
      </c>
      <c r="AH28" s="6">
        <v>0</v>
      </c>
    </row>
    <row r="29" spans="1:34" x14ac:dyDescent="0.25">
      <c r="A29" s="6">
        <v>28</v>
      </c>
      <c r="B29" s="6">
        <v>1410</v>
      </c>
      <c r="C29" s="6">
        <f t="shared" si="0"/>
        <v>0</v>
      </c>
      <c r="D29" s="6">
        <v>30</v>
      </c>
      <c r="E29" s="6">
        <v>390</v>
      </c>
      <c r="F29" s="6">
        <v>1</v>
      </c>
      <c r="G29" s="6">
        <v>10</v>
      </c>
      <c r="H29" s="6">
        <v>10</v>
      </c>
      <c r="I29" s="6">
        <v>20</v>
      </c>
      <c r="J29" s="6">
        <v>10</v>
      </c>
      <c r="K29" s="6">
        <v>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40</v>
      </c>
      <c r="R29" s="6">
        <v>30</v>
      </c>
      <c r="S29" s="6">
        <v>40</v>
      </c>
      <c r="T29" s="6">
        <v>50</v>
      </c>
      <c r="U29" s="6">
        <v>300</v>
      </c>
      <c r="V29" s="6">
        <v>180</v>
      </c>
      <c r="W29" s="6">
        <v>0</v>
      </c>
      <c r="X29" s="6">
        <v>0</v>
      </c>
      <c r="Y29" s="6">
        <v>0</v>
      </c>
      <c r="Z29" s="6">
        <v>20</v>
      </c>
      <c r="AA29" s="6">
        <v>30</v>
      </c>
      <c r="AB29" s="6">
        <v>10</v>
      </c>
      <c r="AC29" s="6">
        <v>10</v>
      </c>
      <c r="AD29" s="6">
        <v>10</v>
      </c>
      <c r="AE29" s="6">
        <v>20</v>
      </c>
      <c r="AF29" s="6">
        <v>20</v>
      </c>
      <c r="AG29" s="6">
        <v>210</v>
      </c>
      <c r="AH29" s="6">
        <v>0</v>
      </c>
    </row>
    <row r="30" spans="1:34" x14ac:dyDescent="0.25">
      <c r="A30" s="6">
        <v>29</v>
      </c>
      <c r="B30" s="6">
        <v>1435</v>
      </c>
      <c r="C30" s="6">
        <f t="shared" si="0"/>
        <v>0</v>
      </c>
      <c r="D30" s="6">
        <v>5</v>
      </c>
      <c r="E30" s="6">
        <v>510</v>
      </c>
      <c r="F30" s="6">
        <v>0</v>
      </c>
      <c r="G30" s="6">
        <v>10</v>
      </c>
      <c r="H30" s="6">
        <v>10</v>
      </c>
      <c r="I30" s="6">
        <v>10</v>
      </c>
      <c r="J30" s="6">
        <v>5</v>
      </c>
      <c r="K30" s="6">
        <v>0</v>
      </c>
      <c r="L30" s="6">
        <v>0</v>
      </c>
      <c r="M30" s="6">
        <v>0</v>
      </c>
      <c r="N30" s="6">
        <v>1</v>
      </c>
      <c r="O30" s="6">
        <v>0</v>
      </c>
      <c r="P30" s="6">
        <v>0</v>
      </c>
      <c r="Q30" s="6">
        <v>40</v>
      </c>
      <c r="R30" s="6">
        <v>30</v>
      </c>
      <c r="S30" s="6">
        <v>40</v>
      </c>
      <c r="T30" s="6">
        <v>50</v>
      </c>
      <c r="U30" s="6">
        <v>300</v>
      </c>
      <c r="V30" s="6">
        <v>180</v>
      </c>
      <c r="W30" s="6">
        <v>0</v>
      </c>
      <c r="X30" s="6">
        <v>0</v>
      </c>
      <c r="Y30" s="6">
        <v>0</v>
      </c>
      <c r="Z30" s="6">
        <v>20</v>
      </c>
      <c r="AA30" s="6">
        <v>30</v>
      </c>
      <c r="AB30" s="6">
        <v>20</v>
      </c>
      <c r="AC30" s="6">
        <v>0</v>
      </c>
      <c r="AD30" s="6">
        <v>0</v>
      </c>
      <c r="AE30" s="6">
        <v>0</v>
      </c>
      <c r="AF30" s="6">
        <v>0</v>
      </c>
      <c r="AG30" s="6">
        <v>180</v>
      </c>
      <c r="AH30" s="6">
        <v>0</v>
      </c>
    </row>
    <row r="31" spans="1:34" x14ac:dyDescent="0.25">
      <c r="A31" s="6">
        <v>30</v>
      </c>
      <c r="B31" s="6">
        <v>1430</v>
      </c>
      <c r="C31" s="6">
        <f t="shared" si="0"/>
        <v>0</v>
      </c>
      <c r="D31" s="6">
        <v>10</v>
      </c>
      <c r="E31" s="6">
        <v>450</v>
      </c>
      <c r="F31" s="6">
        <v>1</v>
      </c>
      <c r="G31" s="6">
        <v>0</v>
      </c>
      <c r="H31" s="6">
        <v>15</v>
      </c>
      <c r="I31" s="6">
        <v>10</v>
      </c>
      <c r="J31" s="6">
        <v>10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40</v>
      </c>
      <c r="R31" s="6">
        <v>70</v>
      </c>
      <c r="S31" s="6">
        <v>0</v>
      </c>
      <c r="T31" s="6">
        <v>0</v>
      </c>
      <c r="U31" s="6">
        <v>300</v>
      </c>
      <c r="V31" s="6">
        <v>120</v>
      </c>
      <c r="W31" s="6">
        <v>1</v>
      </c>
      <c r="X31" s="6">
        <v>0</v>
      </c>
      <c r="Y31" s="6">
        <v>0</v>
      </c>
      <c r="Z31" s="6">
        <v>0</v>
      </c>
      <c r="AA31" s="6">
        <v>0</v>
      </c>
      <c r="AB31" s="6">
        <v>30</v>
      </c>
      <c r="AC31" s="6">
        <v>15</v>
      </c>
      <c r="AD31" s="6">
        <v>10</v>
      </c>
      <c r="AE31" s="6">
        <v>20</v>
      </c>
      <c r="AF31" s="6">
        <v>10</v>
      </c>
      <c r="AG31" s="6">
        <v>270</v>
      </c>
      <c r="AH31" s="6">
        <v>60</v>
      </c>
    </row>
    <row r="32" spans="1:34" ht="15.75" thickBot="1" x14ac:dyDescent="0.3"/>
    <row r="33" spans="3:4" x14ac:dyDescent="0.25">
      <c r="C33" s="40" t="s">
        <v>96</v>
      </c>
      <c r="D33" s="40"/>
    </row>
    <row r="35" spans="3:4" x14ac:dyDescent="0.25">
      <c r="C35" t="s">
        <v>76</v>
      </c>
      <c r="D35">
        <v>0.5</v>
      </c>
    </row>
    <row r="36" spans="3:4" x14ac:dyDescent="0.25">
      <c r="C36" t="s">
        <v>77</v>
      </c>
      <c r="D36">
        <v>9.284766908852593E-2</v>
      </c>
    </row>
    <row r="37" spans="3:4" x14ac:dyDescent="0.25">
      <c r="C37" t="s">
        <v>78</v>
      </c>
      <c r="D37">
        <v>0.5</v>
      </c>
    </row>
    <row r="38" spans="3:4" x14ac:dyDescent="0.25">
      <c r="C38" t="s">
        <v>79</v>
      </c>
      <c r="D38">
        <v>0</v>
      </c>
    </row>
    <row r="39" spans="3:4" x14ac:dyDescent="0.25">
      <c r="C39" t="s">
        <v>80</v>
      </c>
      <c r="D39">
        <v>0.5085476277156078</v>
      </c>
    </row>
    <row r="40" spans="3:4" x14ac:dyDescent="0.25">
      <c r="C40" t="s">
        <v>81</v>
      </c>
      <c r="D40">
        <v>0.25862068965517243</v>
      </c>
    </row>
    <row r="41" spans="3:4" x14ac:dyDescent="0.25">
      <c r="C41" t="s">
        <v>82</v>
      </c>
      <c r="D41">
        <v>-2.1481481481481479</v>
      </c>
    </row>
    <row r="42" spans="3:4" x14ac:dyDescent="0.25">
      <c r="C42" t="s">
        <v>83</v>
      </c>
      <c r="D42">
        <v>-8.2036184085602708E-18</v>
      </c>
    </row>
    <row r="43" spans="3:4" x14ac:dyDescent="0.25">
      <c r="C43" t="s">
        <v>84</v>
      </c>
      <c r="D43">
        <v>1</v>
      </c>
    </row>
    <row r="44" spans="3:4" x14ac:dyDescent="0.25">
      <c r="C44" t="s">
        <v>85</v>
      </c>
      <c r="D44">
        <v>0</v>
      </c>
    </row>
    <row r="45" spans="3:4" x14ac:dyDescent="0.25">
      <c r="C45" t="s">
        <v>86</v>
      </c>
      <c r="D45">
        <v>1</v>
      </c>
    </row>
    <row r="46" spans="3:4" x14ac:dyDescent="0.25">
      <c r="C46" t="s">
        <v>87</v>
      </c>
      <c r="D46">
        <v>15</v>
      </c>
    </row>
    <row r="47" spans="3:4" ht="15.75" thickBot="1" x14ac:dyDescent="0.3">
      <c r="C47" s="13" t="s">
        <v>88</v>
      </c>
      <c r="D47" s="13">
        <v>30</v>
      </c>
    </row>
  </sheetData>
  <autoFilter ref="A1:AH31" xr:uid="{17C7F2B3-7E79-47F0-AC4C-655CCCC5994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AA5F-FB05-44BB-8643-778EFFA6FB20}">
  <dimension ref="A1:AC26"/>
  <sheetViews>
    <sheetView workbookViewId="0">
      <selection activeCell="A12" sqref="A12:B26"/>
    </sheetView>
  </sheetViews>
  <sheetFormatPr defaultRowHeight="15" x14ac:dyDescent="0.25"/>
  <cols>
    <col min="1" max="1" width="18.140625" bestFit="1" customWidth="1"/>
  </cols>
  <sheetData>
    <row r="1" spans="1:29" x14ac:dyDescent="0.25">
      <c r="A1" s="6" t="s">
        <v>73</v>
      </c>
      <c r="B1" s="6" t="s">
        <v>69</v>
      </c>
      <c r="C1" s="6" t="s">
        <v>72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45</v>
      </c>
      <c r="O1" s="6" t="s">
        <v>46</v>
      </c>
      <c r="P1" s="6" t="s">
        <v>43</v>
      </c>
      <c r="Q1" s="6" t="s">
        <v>44</v>
      </c>
      <c r="R1" s="6" t="s">
        <v>59</v>
      </c>
      <c r="S1" s="6" t="s">
        <v>47</v>
      </c>
      <c r="T1" s="6" t="s">
        <v>74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</row>
    <row r="2" spans="1:29" x14ac:dyDescent="0.25">
      <c r="A2" s="6">
        <v>3</v>
      </c>
      <c r="B2" s="6">
        <v>1360</v>
      </c>
      <c r="C2" s="6">
        <v>80</v>
      </c>
      <c r="D2" s="6">
        <v>45220</v>
      </c>
      <c r="E2" s="6">
        <v>300</v>
      </c>
      <c r="F2" s="6" t="s">
        <v>57</v>
      </c>
      <c r="G2" s="6">
        <v>15</v>
      </c>
      <c r="H2" s="6">
        <v>40</v>
      </c>
      <c r="I2" s="6">
        <v>0</v>
      </c>
      <c r="J2" s="6">
        <v>10</v>
      </c>
      <c r="K2" s="6" t="s">
        <v>62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 t="s">
        <v>58</v>
      </c>
      <c r="S2" s="6" t="s">
        <v>57</v>
      </c>
      <c r="T2" s="6" t="s">
        <v>58</v>
      </c>
      <c r="U2" s="6">
        <v>45</v>
      </c>
      <c r="V2" s="6">
        <v>60</v>
      </c>
      <c r="W2" s="6">
        <v>30</v>
      </c>
      <c r="X2" s="6">
        <v>20</v>
      </c>
      <c r="Y2" s="6">
        <v>15</v>
      </c>
      <c r="Z2" s="6">
        <v>480</v>
      </c>
      <c r="AA2" s="6">
        <v>60</v>
      </c>
      <c r="AB2" s="6">
        <v>250</v>
      </c>
      <c r="AC2" s="6">
        <v>35</v>
      </c>
    </row>
    <row r="3" spans="1:29" x14ac:dyDescent="0.25">
      <c r="A3" s="6">
        <v>4</v>
      </c>
      <c r="B3" s="6">
        <v>1130</v>
      </c>
      <c r="C3" s="6">
        <v>310</v>
      </c>
      <c r="D3" s="6">
        <v>45221</v>
      </c>
      <c r="E3" s="6">
        <v>480</v>
      </c>
      <c r="F3" s="6" t="s">
        <v>58</v>
      </c>
      <c r="G3" s="6">
        <v>20</v>
      </c>
      <c r="H3" s="6">
        <v>10</v>
      </c>
      <c r="I3" s="6">
        <v>25</v>
      </c>
      <c r="J3" s="6">
        <v>5</v>
      </c>
      <c r="K3" s="6" t="s">
        <v>63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 t="s">
        <v>58</v>
      </c>
      <c r="S3" s="6" t="s">
        <v>57</v>
      </c>
      <c r="T3" s="6" t="s">
        <v>58</v>
      </c>
      <c r="U3" s="6">
        <v>60</v>
      </c>
      <c r="V3" s="6">
        <v>35</v>
      </c>
      <c r="W3" s="6">
        <v>25</v>
      </c>
      <c r="X3" s="6">
        <v>10</v>
      </c>
      <c r="Y3" s="6">
        <v>10</v>
      </c>
      <c r="Z3" s="6">
        <v>120</v>
      </c>
      <c r="AA3" s="6">
        <v>60</v>
      </c>
      <c r="AB3" s="6">
        <v>150</v>
      </c>
      <c r="AC3" s="6">
        <v>120</v>
      </c>
    </row>
    <row r="4" spans="1:29" x14ac:dyDescent="0.25">
      <c r="A4" s="6">
        <v>10</v>
      </c>
      <c r="B4" s="6">
        <v>1120</v>
      </c>
      <c r="C4" s="6">
        <v>320</v>
      </c>
      <c r="D4" s="6">
        <v>45227</v>
      </c>
      <c r="E4" s="6">
        <v>270</v>
      </c>
      <c r="F4" s="6" t="s">
        <v>58</v>
      </c>
      <c r="G4" s="6">
        <v>20</v>
      </c>
      <c r="H4" s="6">
        <v>15</v>
      </c>
      <c r="I4" s="6">
        <v>10</v>
      </c>
      <c r="J4" s="6">
        <v>10</v>
      </c>
      <c r="K4" s="6" t="s">
        <v>62</v>
      </c>
      <c r="L4" s="6">
        <v>40</v>
      </c>
      <c r="M4" s="6">
        <v>40</v>
      </c>
      <c r="N4" s="6">
        <v>0</v>
      </c>
      <c r="O4" s="6">
        <v>0</v>
      </c>
      <c r="P4" s="6">
        <v>0</v>
      </c>
      <c r="Q4" s="6">
        <v>0</v>
      </c>
      <c r="R4" s="6" t="s">
        <v>58</v>
      </c>
      <c r="S4" s="6" t="s">
        <v>57</v>
      </c>
      <c r="T4" s="6" t="s">
        <v>58</v>
      </c>
      <c r="U4" s="6">
        <v>40</v>
      </c>
      <c r="V4" s="6">
        <v>35</v>
      </c>
      <c r="W4" s="6">
        <v>20</v>
      </c>
      <c r="X4" s="6">
        <v>10</v>
      </c>
      <c r="Y4" s="6">
        <v>10</v>
      </c>
      <c r="Z4" s="6">
        <v>360</v>
      </c>
      <c r="AA4" s="6">
        <v>60</v>
      </c>
      <c r="AB4" s="6">
        <v>120</v>
      </c>
      <c r="AC4" s="6">
        <v>60</v>
      </c>
    </row>
    <row r="5" spans="1:29" x14ac:dyDescent="0.25">
      <c r="A5" s="6">
        <v>11</v>
      </c>
      <c r="B5" s="6">
        <v>970</v>
      </c>
      <c r="C5" s="6">
        <v>470</v>
      </c>
      <c r="D5" s="6">
        <v>45228</v>
      </c>
      <c r="E5" s="6">
        <v>300</v>
      </c>
      <c r="F5" s="6" t="s">
        <v>58</v>
      </c>
      <c r="G5" s="6">
        <v>20</v>
      </c>
      <c r="H5" s="6">
        <v>15</v>
      </c>
      <c r="I5" s="6">
        <v>5</v>
      </c>
      <c r="J5" s="6">
        <v>10</v>
      </c>
      <c r="K5" s="6" t="s">
        <v>63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 t="s">
        <v>58</v>
      </c>
      <c r="S5" s="6" t="s">
        <v>58</v>
      </c>
      <c r="T5" s="6" t="s">
        <v>58</v>
      </c>
      <c r="U5" s="6">
        <v>0</v>
      </c>
      <c r="V5" s="6">
        <v>0</v>
      </c>
      <c r="W5" s="6">
        <v>10</v>
      </c>
      <c r="X5" s="6">
        <v>10</v>
      </c>
      <c r="Y5" s="6">
        <v>10</v>
      </c>
      <c r="Z5" s="6">
        <v>270</v>
      </c>
      <c r="AA5" s="6">
        <v>50</v>
      </c>
      <c r="AB5" s="6">
        <v>210</v>
      </c>
      <c r="AC5" s="6">
        <v>60</v>
      </c>
    </row>
    <row r="6" spans="1:29" x14ac:dyDescent="0.25">
      <c r="A6" s="6">
        <v>17</v>
      </c>
      <c r="B6" s="6">
        <v>1070</v>
      </c>
      <c r="C6" s="6">
        <v>370</v>
      </c>
      <c r="D6" s="6">
        <v>45234</v>
      </c>
      <c r="E6" s="6">
        <v>540</v>
      </c>
      <c r="F6" s="6" t="s">
        <v>58</v>
      </c>
      <c r="G6" s="6">
        <v>15</v>
      </c>
      <c r="H6" s="6">
        <v>5</v>
      </c>
      <c r="I6" s="6">
        <v>40</v>
      </c>
      <c r="J6" s="6">
        <v>10</v>
      </c>
      <c r="K6" s="6" t="s">
        <v>62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 t="s">
        <v>58</v>
      </c>
      <c r="S6" s="6" t="s">
        <v>58</v>
      </c>
      <c r="T6" s="6" t="s">
        <v>58</v>
      </c>
      <c r="U6" s="6">
        <v>0</v>
      </c>
      <c r="V6" s="6">
        <v>0</v>
      </c>
      <c r="W6" s="6">
        <v>40</v>
      </c>
      <c r="X6" s="6">
        <v>20</v>
      </c>
      <c r="Y6" s="6">
        <v>10</v>
      </c>
      <c r="Z6" s="6">
        <v>120</v>
      </c>
      <c r="AA6" s="6">
        <v>30</v>
      </c>
      <c r="AB6" s="6">
        <v>180</v>
      </c>
      <c r="AC6" s="6">
        <v>60</v>
      </c>
    </row>
    <row r="7" spans="1:29" x14ac:dyDescent="0.25">
      <c r="A7" s="6">
        <v>18</v>
      </c>
      <c r="B7" s="6">
        <v>1070</v>
      </c>
      <c r="C7" s="6">
        <v>370</v>
      </c>
      <c r="D7" s="6">
        <v>45235</v>
      </c>
      <c r="E7" s="6">
        <v>540</v>
      </c>
      <c r="F7" s="6" t="s">
        <v>58</v>
      </c>
      <c r="G7" s="6">
        <v>15</v>
      </c>
      <c r="H7" s="6">
        <v>5</v>
      </c>
      <c r="I7" s="6">
        <v>40</v>
      </c>
      <c r="J7" s="6">
        <v>10</v>
      </c>
      <c r="K7" s="6" t="s">
        <v>63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 t="s">
        <v>58</v>
      </c>
      <c r="S7" s="6" t="s">
        <v>57</v>
      </c>
      <c r="T7" s="6" t="s">
        <v>58</v>
      </c>
      <c r="U7" s="6">
        <v>0</v>
      </c>
      <c r="V7" s="6">
        <v>0</v>
      </c>
      <c r="W7" s="6">
        <v>40</v>
      </c>
      <c r="X7" s="6">
        <v>20</v>
      </c>
      <c r="Y7" s="6">
        <v>10</v>
      </c>
      <c r="Z7" s="6">
        <v>120</v>
      </c>
      <c r="AA7" s="6">
        <v>30</v>
      </c>
      <c r="AB7" s="6">
        <v>180</v>
      </c>
      <c r="AC7" s="6">
        <v>60</v>
      </c>
    </row>
    <row r="8" spans="1:29" x14ac:dyDescent="0.25">
      <c r="A8" s="6">
        <v>24</v>
      </c>
      <c r="B8" s="6">
        <v>1030</v>
      </c>
      <c r="C8" s="6">
        <v>410</v>
      </c>
      <c r="D8" s="6">
        <v>45241</v>
      </c>
      <c r="E8" s="6">
        <v>180</v>
      </c>
      <c r="F8" s="6" t="s">
        <v>57</v>
      </c>
      <c r="G8" s="6">
        <v>15</v>
      </c>
      <c r="H8" s="6">
        <v>5</v>
      </c>
      <c r="I8" s="6">
        <v>30</v>
      </c>
      <c r="J8" s="6">
        <v>10</v>
      </c>
      <c r="K8" s="6" t="s">
        <v>62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 t="s">
        <v>58</v>
      </c>
      <c r="S8" s="6" t="s">
        <v>58</v>
      </c>
      <c r="T8" s="6" t="s">
        <v>58</v>
      </c>
      <c r="U8" s="6">
        <v>30</v>
      </c>
      <c r="V8" s="6">
        <v>30</v>
      </c>
      <c r="W8" s="6">
        <v>40</v>
      </c>
      <c r="X8" s="6">
        <v>20</v>
      </c>
      <c r="Y8" s="6">
        <v>10</v>
      </c>
      <c r="Z8" s="6">
        <v>480</v>
      </c>
      <c r="AA8" s="6">
        <v>60</v>
      </c>
      <c r="AB8" s="6">
        <v>60</v>
      </c>
      <c r="AC8" s="6">
        <v>60</v>
      </c>
    </row>
    <row r="9" spans="1:29" x14ac:dyDescent="0.25">
      <c r="A9" s="6">
        <v>25</v>
      </c>
      <c r="B9" s="6">
        <v>1320</v>
      </c>
      <c r="C9" s="6">
        <v>120</v>
      </c>
      <c r="D9" s="6">
        <v>45242</v>
      </c>
      <c r="E9" s="6">
        <v>540</v>
      </c>
      <c r="F9" s="6" t="s">
        <v>58</v>
      </c>
      <c r="G9" s="6">
        <v>20</v>
      </c>
      <c r="H9" s="6">
        <v>5</v>
      </c>
      <c r="I9" s="6">
        <v>40</v>
      </c>
      <c r="J9" s="6">
        <v>20</v>
      </c>
      <c r="K9" s="6" t="s">
        <v>63</v>
      </c>
      <c r="L9" s="6">
        <v>0</v>
      </c>
      <c r="M9" s="6">
        <v>0</v>
      </c>
      <c r="N9" s="6">
        <v>0</v>
      </c>
      <c r="O9" s="6">
        <v>0</v>
      </c>
      <c r="P9" s="6">
        <v>90</v>
      </c>
      <c r="Q9" s="6">
        <v>0</v>
      </c>
      <c r="R9" s="6" t="s">
        <v>58</v>
      </c>
      <c r="S9" s="6" t="s">
        <v>57</v>
      </c>
      <c r="T9" s="6" t="s">
        <v>58</v>
      </c>
      <c r="U9" s="6">
        <v>45</v>
      </c>
      <c r="V9" s="6">
        <v>45</v>
      </c>
      <c r="W9" s="6">
        <v>40</v>
      </c>
      <c r="X9" s="6">
        <v>20</v>
      </c>
      <c r="Y9" s="6">
        <v>10</v>
      </c>
      <c r="Z9" s="6">
        <v>45</v>
      </c>
      <c r="AA9" s="6">
        <v>60</v>
      </c>
      <c r="AB9" s="6">
        <v>320</v>
      </c>
      <c r="AC9" s="6">
        <v>20</v>
      </c>
    </row>
    <row r="11" spans="1:29" ht="15.75" thickBot="1" x14ac:dyDescent="0.3"/>
    <row r="12" spans="1:29" x14ac:dyDescent="0.25">
      <c r="A12" s="40" t="s">
        <v>72</v>
      </c>
      <c r="B12" s="40"/>
    </row>
    <row r="14" spans="1:29" x14ac:dyDescent="0.25">
      <c r="A14" t="s">
        <v>76</v>
      </c>
      <c r="B14">
        <v>306.25</v>
      </c>
    </row>
    <row r="15" spans="1:29" x14ac:dyDescent="0.25">
      <c r="A15" t="s">
        <v>77</v>
      </c>
      <c r="B15">
        <v>48.511320475593259</v>
      </c>
    </row>
    <row r="16" spans="1:29" x14ac:dyDescent="0.25">
      <c r="A16" t="s">
        <v>78</v>
      </c>
      <c r="B16">
        <v>345</v>
      </c>
    </row>
    <row r="17" spans="1:2" x14ac:dyDescent="0.25">
      <c r="A17" t="s">
        <v>79</v>
      </c>
      <c r="B17">
        <v>370</v>
      </c>
    </row>
    <row r="18" spans="1:2" x14ac:dyDescent="0.25">
      <c r="A18" t="s">
        <v>80</v>
      </c>
      <c r="B18">
        <v>137.21073469042324</v>
      </c>
    </row>
    <row r="19" spans="1:2" x14ac:dyDescent="0.25">
      <c r="A19" t="s">
        <v>81</v>
      </c>
      <c r="B19">
        <v>18826.785714285714</v>
      </c>
    </row>
    <row r="20" spans="1:2" x14ac:dyDescent="0.25">
      <c r="A20" t="s">
        <v>82</v>
      </c>
      <c r="B20">
        <v>-0.36183893336043393</v>
      </c>
    </row>
    <row r="21" spans="1:2" x14ac:dyDescent="0.25">
      <c r="A21" t="s">
        <v>83</v>
      </c>
      <c r="B21">
        <v>-0.88585558029160771</v>
      </c>
    </row>
    <row r="22" spans="1:2" x14ac:dyDescent="0.25">
      <c r="A22" t="s">
        <v>84</v>
      </c>
      <c r="B22">
        <v>390</v>
      </c>
    </row>
    <row r="23" spans="1:2" x14ac:dyDescent="0.25">
      <c r="A23" t="s">
        <v>85</v>
      </c>
      <c r="B23">
        <v>80</v>
      </c>
    </row>
    <row r="24" spans="1:2" x14ac:dyDescent="0.25">
      <c r="A24" t="s">
        <v>86</v>
      </c>
      <c r="B24">
        <v>470</v>
      </c>
    </row>
    <row r="25" spans="1:2" x14ac:dyDescent="0.25">
      <c r="A25" t="s">
        <v>87</v>
      </c>
      <c r="B25">
        <v>2450</v>
      </c>
    </row>
    <row r="26" spans="1:2" ht="15.75" thickBot="1" x14ac:dyDescent="0.3">
      <c r="A26" s="13" t="s">
        <v>88</v>
      </c>
      <c r="B26" s="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 Plan - Dictionary</vt:lpstr>
      <vt:lpstr>Correlation</vt:lpstr>
      <vt:lpstr>Pareto</vt:lpstr>
      <vt:lpstr>SQL</vt:lpstr>
      <vt:lpstr>Data</vt:lpstr>
      <vt:lpstr>After Control Data</vt:lpstr>
      <vt:lpstr>Data Simple</vt:lpstr>
      <vt:lpstr>Data_Dummies</vt:lpstr>
      <vt:lpstr>Dat_WKEND</vt:lpstr>
      <vt:lpstr>Dat_No_WKEND</vt:lpstr>
      <vt:lpstr>Dat_No_WKEND_No_VAC</vt:lpstr>
      <vt:lpstr>Cont_Var</vt:lpstr>
      <vt:lpstr>Flex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Dieck</dc:creator>
  <cp:lastModifiedBy>Ben Dieck</cp:lastModifiedBy>
  <dcterms:created xsi:type="dcterms:W3CDTF">2023-10-16T02:24:32Z</dcterms:created>
  <dcterms:modified xsi:type="dcterms:W3CDTF">2023-12-11T02:34:36Z</dcterms:modified>
</cp:coreProperties>
</file>