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855" yWindow="1515" windowWidth="21240" windowHeight="18060"/>
  </bookViews>
  <sheets>
    <sheet sheetId="1" name="Allocation" state="visible" r:id="rId4"/>
    <sheet sheetId="7" name="Sheet1" state="visible" r:id="rId5"/>
    <sheet sheetId="9" name="Sheet2" state="visible" r:id="rId6"/>
  </sheets>
  <calcPr calcId="171027"/>
</workbook>
</file>

<file path=xl/sharedStrings.xml><?xml version="1.0" encoding="utf-8"?>
<sst xmlns="http://schemas.openxmlformats.org/spreadsheetml/2006/main" count="169" uniqueCount="49">
  <si>
    <t>Code</t>
  </si>
  <si>
    <t>CAB201</t>
  </si>
  <si>
    <t>CAB202</t>
  </si>
  <si>
    <t>CAB203</t>
  </si>
  <si>
    <t>CAB210</t>
  </si>
  <si>
    <t>CAB220</t>
  </si>
  <si>
    <t>CAB230</t>
  </si>
  <si>
    <t>CAB240</t>
  </si>
  <si>
    <t>CAB301</t>
  </si>
  <si>
    <t>CAB302</t>
  </si>
  <si>
    <t>CAB303</t>
  </si>
  <si>
    <t>Standard Load:</t>
  </si>
  <si>
    <t>Name</t>
  </si>
  <si>
    <t>Programming Principles</t>
  </si>
  <si>
    <t>Micro Proc and Dig Sys</t>
  </si>
  <si>
    <t>Discrete Structures</t>
  </si>
  <si>
    <t>People Context &amp; Tech</t>
  </si>
  <si>
    <t>Fund of Data Science</t>
  </si>
  <si>
    <t>Web Computing</t>
  </si>
  <si>
    <t>Information Security</t>
  </si>
  <si>
    <t>Algorithms &amp; Complexity</t>
  </si>
  <si>
    <t>Software Development</t>
  </si>
  <si>
    <t>Networks</t>
  </si>
  <si>
    <t>Semester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</si>
  <si>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</si>
  <si>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</si>
  <si>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</si>
  <si>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</si>
  <si>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</si>
  <si>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</si>
  <si>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</si>
  <si>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School</t>
  </si>
  <si>
    <t>Load</t>
  </si>
  <si>
    <t>Unit Load</t>
  </si>
  <si>
    <t>Actual Load</t>
  </si>
  <si>
    <t>Load Error</t>
  </si>
  <si>
    <t xml:space="preserve"> Mantis Tobogan</t>
  </si>
  <si>
    <t>CS</t>
  </si>
  <si>
    <t/>
  </si>
  <si>
    <t xml:space="preserve"> Kom Poota</t>
  </si>
  <si>
    <t xml:space="preserve"> Sergine Aldéric </t>
  </si>
  <si>
    <t xml:space="preserve"> Dennis Darren </t>
  </si>
  <si>
    <t xml:space="preserve"> Timotha Lanny </t>
  </si>
  <si>
    <t xml:space="preserve"> Lorrie Sheila </t>
  </si>
  <si>
    <t xml:space="preserve"> Nia Kerena </t>
  </si>
  <si>
    <t xml:space="preserve"> Avice Preston </t>
  </si>
  <si>
    <t xml:space="preserve"> Hellen Tatianna </t>
  </si>
  <si>
    <t>Joel Mehonoshen</t>
  </si>
  <si>
    <t>10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</si>
</sst>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20"/>
  <sheetViews>
    <sheetView workbookViewId="0" zoomScale="90" zoomScaleNormal="90">
      <selection activeCell="H1" sqref="H1"/>
    </sheetView>
  </sheetViews>
  <sheetFormatPr defaultRowHeight="15" outlineLevelRow="0" outlineLevelCol="0" x14ac:dyDescent="0.25"/>
  <cols>
    <col min="1" max="1" width="27.42578125" customWidth="1"/>
    <col min="2" max="2" width="7.28515625" customWidth="1"/>
    <col min="3" max="3" width="7.85546875" customWidth="1"/>
    <col min="4" max="4" width="6.42578125" customWidth="1"/>
    <col min="5" max="5" width="5.85546875" customWidth="1"/>
    <col min="6" max="6" width="7.42578125" customWidth="1"/>
    <col min="7" max="7" width="17" customWidth="1"/>
    <col min="8" max="32" width="5.5703125" customWidth="1"/>
    <col min="33" max="33" width="6.42578125" customWidth="1"/>
    <col min="34" max="62" width="5.5703125" customWidth="1"/>
    <col min="63" max="63" width="5.85546875" customWidth="1"/>
    <col min="64" max="84" width="5.5703125" customWidth="1"/>
    <col min="91" max="93" width="5.5703125" customWidth="1"/>
  </cols>
  <sheetData>
    <row r="1" ht="91.35" customHeight="1" spans="7:702" x14ac:dyDescent="0.25">
      <c r="G1" t="s">
        <v>0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</row>
    <row r="2" ht="78" customHeight="1" spans="1:702" x14ac:dyDescent="0.25">
      <c r="A2" t="s">
        <v>11</v>
      </c>
      <c r="C2">
        <f>U6/D20</f>
      </c>
      <c r="G2" t="s">
        <v>12</v>
      </c>
      <c r="H2" s="1" t="s">
        <v>13</v>
      </c>
      <c r="I2" s="1" t="s">
        <v>13</v>
      </c>
      <c r="J2" s="1" t="s">
        <v>14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</row>
    <row r="3" ht="20.1" customHeight="1" spans="7:19" x14ac:dyDescent="0.25">
      <c r="G3" t="s">
        <v>23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2</v>
      </c>
      <c r="O3">
        <v>1</v>
      </c>
      <c r="P3">
        <v>2</v>
      </c>
      <c r="Q3">
        <v>1</v>
      </c>
      <c r="R3">
        <v>1</v>
      </c>
      <c r="S3">
        <v>2</v>
      </c>
    </row>
    <row r="4" ht="17.45" customHeight="1" spans="7:19" x14ac:dyDescent="0.25">
      <c r="G4" t="s">
        <v>24</v>
      </c>
      <c r="H4">
        <v>490</v>
      </c>
      <c r="I4">
        <v>610</v>
      </c>
      <c r="J4">
        <v>610</v>
      </c>
      <c r="K4">
        <v>670</v>
      </c>
      <c r="L4">
        <v>680</v>
      </c>
      <c r="M4">
        <v>180</v>
      </c>
      <c r="N4">
        <v>50</v>
      </c>
      <c r="O4">
        <v>400</v>
      </c>
      <c r="P4">
        <v>550</v>
      </c>
      <c r="Q4">
        <v>500</v>
      </c>
      <c r="R4">
        <v>600</v>
      </c>
      <c r="S4">
        <v>630</v>
      </c>
    </row>
    <row r="5" ht="18" customHeight="1" spans="7:19" x14ac:dyDescent="0.25">
      <c r="G5" t="s">
        <v>25</v>
      </c>
      <c r="H5">
        <v>1</v>
      </c>
      <c r="I5">
        <v>1</v>
      </c>
      <c r="J5">
        <v>0.6</v>
      </c>
      <c r="K5">
        <v>0</v>
      </c>
      <c r="L5">
        <v>1</v>
      </c>
      <c r="M5">
        <v>1</v>
      </c>
      <c r="N5">
        <v>0.5</v>
      </c>
      <c r="O5">
        <v>1</v>
      </c>
      <c r="P5">
        <v>1</v>
      </c>
      <c r="Q5">
        <v>1</v>
      </c>
      <c r="R5">
        <v>1</v>
      </c>
      <c r="S5">
        <v>1</v>
      </c>
    </row>
    <row r="6" ht="20.1" customHeight="1" spans="1:21" x14ac:dyDescent="0.25">
      <c r="A6" t="s">
        <v>26</v>
      </c>
      <c r="C6">
        <v>0.8</v>
      </c>
      <c r="G6" t="s">
        <v>27</v>
      </c>
      <c r="H6">
        <v>1.845098</v>
      </c>
      <c r="I6">
        <v>1.9402318</v>
      </c>
      <c r="J6">
        <v>1.164139</v>
      </c>
      <c r="K6">
        <v>0</v>
      </c>
      <c r="L6">
        <v>1.9874109</v>
      </c>
      <c r="M6">
        <v>1.4101745</v>
      </c>
      <c r="N6">
        <v>0.42693597</v>
      </c>
      <c r="O6">
        <v>1.756962</v>
      </c>
      <c r="P6">
        <v>1.8952646</v>
      </c>
      <c r="Q6">
        <v>1.853872</v>
      </c>
      <c r="R6">
        <v>1.9330533</v>
      </c>
      <c r="S6">
        <v>1.9542425</v>
      </c>
      <c r="T6" t="s">
        <v>28</v>
      </c>
      <c r="U6">
        <f>SUM(H6:S6)</f>
      </c>
    </row>
    <row r="7" ht="21.95" customHeight="1" spans="7:19" x14ac:dyDescent="0.25">
      <c r="G7" t="s">
        <v>29</v>
      </c>
      <c r="H7">
        <f>SUM(H9:H49)</f>
      </c>
      <c r="I7">
        <f>SUM(I9:I49)</f>
      </c>
      <c r="J7">
        <f>SUM(J9:J49)</f>
      </c>
      <c r="K7">
        <f>SUM(K9:K49)</f>
      </c>
      <c r="L7">
        <f>SUM(L9:L49)</f>
      </c>
      <c r="M7">
        <f>SUM(M9:M49)</f>
      </c>
      <c r="N7">
        <f>SUM(N9:N49)</f>
      </c>
      <c r="O7">
        <f>SUM(O9:O49)</f>
      </c>
      <c r="P7">
        <f>SUM(P9:P49)</f>
      </c>
      <c r="Q7">
        <f>SUM(Q9:Q49)</f>
      </c>
      <c r="R7">
        <f>SUM(R9:R49)</f>
      </c>
      <c r="S7">
        <f>SUM(S9:S49)</f>
      </c>
    </row>
    <row r="8" spans="1:19" x14ac:dyDescent="0.25">
      <c r="A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>
        <f>IF(H5&lt;&gt;0,H7-1,H7)</f>
      </c>
      <c r="I8">
        <f>IF(I5&lt;&gt;0,I7-1,I7)</f>
      </c>
      <c r="J8">
        <f>IF(J5&lt;&gt;0,J7-1,J7)</f>
      </c>
      <c r="K8">
        <f>IF(K5&lt;&gt;0,K7-1,K7)</f>
      </c>
      <c r="L8">
        <f>IF(L5&lt;&gt;0,L7-1,L7)</f>
      </c>
      <c r="M8">
        <f>IF(M5&lt;&gt;0,M7-1,M7)</f>
      </c>
      <c r="N8">
        <f>IF(N5&lt;&gt;0,N7-1,N7)</f>
      </c>
      <c r="O8">
        <f>IF(O5&lt;&gt;0,O7-1,O7)</f>
      </c>
      <c r="P8">
        <f>IF(P5&lt;&gt;0,P7-1,P7)</f>
      </c>
      <c r="Q8">
        <f>IF(Q5&lt;&gt;0,Q7-1,Q7)</f>
      </c>
      <c r="R8">
        <f>IF(R5&lt;&gt;0,R7-1,R7)</f>
      </c>
      <c r="S8">
        <f>IF(S5&lt;&gt;0,S7-1,S7)</f>
      </c>
    </row>
    <row r="9" spans="1:19" x14ac:dyDescent="0.25">
      <c r="A9" t="s">
        <v>36</v>
      </c>
      <c r="C9" t="s">
        <v>37</v>
      </c>
      <c r="D9">
        <v>1</v>
      </c>
      <c r="E9">
        <f>D9*$C$2</f>
      </c>
      <c r="F9">
        <f>SUMPRODUCT(H$6:T$6,H9:T9)</f>
      </c>
      <c r="G9">
        <f>F9-E9</f>
      </c>
      <c r="H9">
        <v>1</v>
      </c>
      <c r="I9">
        <v>1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</row>
    <row r="10" spans="1:19" x14ac:dyDescent="0.25">
      <c r="A10" t="s">
        <v>39</v>
      </c>
      <c r="C10" t="s">
        <v>37</v>
      </c>
      <c r="D10">
        <v>1</v>
      </c>
      <c r="E10">
        <f>D10*$C$2</f>
      </c>
      <c r="F10">
        <f>SUMPRODUCT(H$6:T$6,H9:T9)</f>
      </c>
      <c r="G10">
        <f>F10-E10</f>
      </c>
      <c r="H10">
        <v>1</v>
      </c>
      <c r="I10">
        <v>1</v>
      </c>
      <c r="J10" t="s">
        <v>38</v>
      </c>
      <c r="K10" t="s">
        <v>38</v>
      </c>
      <c r="L10" t="s">
        <v>38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</row>
    <row r="11" spans="1:19" x14ac:dyDescent="0.25">
      <c r="A11" t="s">
        <v>40</v>
      </c>
      <c r="C11" t="s">
        <v>37</v>
      </c>
      <c r="D11">
        <v>1</v>
      </c>
      <c r="E11">
        <f>D11*$C$2</f>
      </c>
      <c r="F11">
        <f>SUMPRODUCT(H$6:T$6,H9:T9)</f>
      </c>
      <c r="G11">
        <f>F11-E11</f>
      </c>
      <c r="H11" t="s">
        <v>38</v>
      </c>
      <c r="I11" t="s">
        <v>38</v>
      </c>
      <c r="J11">
        <v>1</v>
      </c>
      <c r="K11">
        <v>1</v>
      </c>
      <c r="L11" t="s">
        <v>38</v>
      </c>
      <c r="M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</row>
    <row r="12" spans="1:19" x14ac:dyDescent="0.25">
      <c r="A12" t="s">
        <v>41</v>
      </c>
      <c r="C12" t="s">
        <v>37</v>
      </c>
      <c r="D12">
        <v>1</v>
      </c>
      <c r="E12">
        <f>D12*$C$2</f>
      </c>
      <c r="F12">
        <f>SUMPRODUCT(H$6:T$6,H9:T9)</f>
      </c>
      <c r="G12">
        <f>F12-E12</f>
      </c>
      <c r="H12" t="s">
        <v>38</v>
      </c>
      <c r="I12" t="s">
        <v>38</v>
      </c>
      <c r="J12" t="s">
        <v>38</v>
      </c>
      <c r="K12" t="s">
        <v>38</v>
      </c>
      <c r="L12">
        <v>1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</row>
    <row r="13" spans="1:19" x14ac:dyDescent="0.25">
      <c r="A13" t="s">
        <v>42</v>
      </c>
      <c r="C13" t="s">
        <v>37</v>
      </c>
      <c r="D13">
        <v>1</v>
      </c>
      <c r="E13">
        <f>D13*$C$2</f>
      </c>
      <c r="F13">
        <f>SUMPRODUCT(H$6:T$6,H9:T9)</f>
      </c>
      <c r="G13">
        <f>F13-E13</f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>
        <v>1</v>
      </c>
      <c r="N13">
        <v>1</v>
      </c>
      <c r="O13" t="s">
        <v>38</v>
      </c>
      <c r="P13" t="s">
        <v>38</v>
      </c>
      <c r="Q13" t="s">
        <v>38</v>
      </c>
      <c r="R13" t="s">
        <v>38</v>
      </c>
      <c r="S13" t="s">
        <v>38</v>
      </c>
    </row>
    <row r="14" spans="1:19" x14ac:dyDescent="0.25">
      <c r="A14" t="s">
        <v>43</v>
      </c>
      <c r="C14" t="s">
        <v>37</v>
      </c>
      <c r="D14">
        <v>1</v>
      </c>
      <c r="E14">
        <f>D14*$C$2</f>
      </c>
      <c r="F14">
        <f>SUMPRODUCT(H$6:T$6,H9:T9)</f>
      </c>
      <c r="G14">
        <f>F14-E14</f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  <c r="N14" t="s">
        <v>38</v>
      </c>
      <c r="O14">
        <v>1</v>
      </c>
      <c r="P14" t="s">
        <v>38</v>
      </c>
      <c r="Q14" t="s">
        <v>38</v>
      </c>
      <c r="R14" t="s">
        <v>38</v>
      </c>
      <c r="S14" t="s">
        <v>38</v>
      </c>
    </row>
    <row r="15" spans="1:19" x14ac:dyDescent="0.25">
      <c r="A15" t="s">
        <v>44</v>
      </c>
      <c r="C15" t="s">
        <v>37</v>
      </c>
      <c r="D15">
        <v>1</v>
      </c>
      <c r="E15">
        <f>D15*$C$2</f>
      </c>
      <c r="F15">
        <f>SUMPRODUCT(H$6:T$6,H9:T9)</f>
      </c>
      <c r="G15">
        <f>F15-E15</f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38</v>
      </c>
      <c r="N15" t="s">
        <v>38</v>
      </c>
      <c r="O15" t="s">
        <v>38</v>
      </c>
      <c r="P15">
        <v>1</v>
      </c>
      <c r="Q15" t="s">
        <v>38</v>
      </c>
      <c r="R15" t="s">
        <v>38</v>
      </c>
      <c r="S15" t="s">
        <v>38</v>
      </c>
    </row>
    <row r="16" spans="1:19" x14ac:dyDescent="0.25">
      <c r="A16" t="s">
        <v>45</v>
      </c>
      <c r="C16" t="s">
        <v>37</v>
      </c>
      <c r="D16">
        <v>1</v>
      </c>
      <c r="E16">
        <f>D16*$C$2</f>
      </c>
      <c r="F16">
        <f>SUMPRODUCT(H$6:T$6,H9:T9)</f>
      </c>
      <c r="G16">
        <f>F16-E16</f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">
        <v>38</v>
      </c>
      <c r="N16" t="s">
        <v>38</v>
      </c>
      <c r="O16" t="s">
        <v>38</v>
      </c>
      <c r="P16" t="s">
        <v>38</v>
      </c>
      <c r="Q16">
        <v>1</v>
      </c>
      <c r="R16" t="s">
        <v>38</v>
      </c>
      <c r="S16" t="s">
        <v>38</v>
      </c>
    </row>
    <row r="17" spans="1:19" x14ac:dyDescent="0.25">
      <c r="A17" t="s">
        <v>46</v>
      </c>
      <c r="C17" t="s">
        <v>37</v>
      </c>
      <c r="D17">
        <v>1</v>
      </c>
      <c r="E17">
        <f>D17*$C$2</f>
      </c>
      <c r="F17">
        <f>SUMPRODUCT(H$6:T$6,H9:T9)</f>
      </c>
      <c r="G17">
        <f>F17-E17</f>
      </c>
      <c r="H17" t="s">
        <v>38</v>
      </c>
      <c r="I17" t="s">
        <v>38</v>
      </c>
      <c r="J17" t="s">
        <v>38</v>
      </c>
      <c r="K17" t="s">
        <v>38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>
        <v>1</v>
      </c>
      <c r="S17" t="s">
        <v>38</v>
      </c>
    </row>
    <row r="18" spans="1:19" x14ac:dyDescent="0.25">
      <c r="A18" t="s">
        <v>47</v>
      </c>
      <c r="C18" t="s">
        <v>37</v>
      </c>
      <c r="D18">
        <v>21</v>
      </c>
      <c r="E18">
        <f>D18*$C$2</f>
      </c>
      <c r="F18">
        <f>SUMPRODUCT(H$6:T$6,H9:T9)</f>
      </c>
      <c r="G18">
        <f>F18-E18</f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  <c r="N18" t="s">
        <v>38</v>
      </c>
      <c r="O18" t="s">
        <v>38</v>
      </c>
      <c r="P18" t="s">
        <v>38</v>
      </c>
      <c r="Q18" t="s">
        <v>38</v>
      </c>
      <c r="R18" t="s">
        <v>38</v>
      </c>
      <c r="S18" t="s">
        <v>38</v>
      </c>
    </row>
    <row r="20" spans="1:4" x14ac:dyDescent="0.25">
      <c r="A20" t="s">
        <v>48</v>
      </c>
      <c r="C20" t="s">
        <v>28</v>
      </c>
      <c r="D20">
        <f>SUM(D9:D19)</f>
      </c>
    </row>
  </sheetData>
  <pageMargins left="0.25" right="0.25" top="0.75" bottom="0.75" header="0.3" footer="0.3"/>
  <pageSetup paperSize="8" orientation="landscape" horizontalDpi="4294967295" verticalDpi="4294967295" scale="45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 zoomScale="100" zoomScaleNormal="100">
      <selection activeCell="A3" sqref="A3"/>
    </sheetView>
  </sheetViews>
  <sheetFormatPr defaultRowHeight="15" outlineLevelRow="0" outlineLevelCol="0" x14ac:dyDescent="0.25"/>
  <sheetData>
    <row r="3" spans="3:4" x14ac:dyDescent="0.25"/>
    <row r="4" spans="3:4" x14ac:dyDescent="0.25"/>
    <row r="5" spans="3:4" x14ac:dyDescent="0.25"/>
    <row r="6" spans="3:4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Company>QUT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Wyeth</dc:creator>
  <dc:title/>
  <dc:subject/>
  <dc:description/>
  <cp:keywords/>
  <cp:category/>
  <cp:lastModifiedBy>Jacob</cp:lastModifiedBy>
  <cp:lastPrinted>2020-05-06T00:37:26Z</cp:lastPrinted>
  <cp:contentStatus/>
  <dcterms:created xsi:type="dcterms:W3CDTF">2012-01-11T02:44:51Z</dcterms:created>
  <dcterms:modified xsi:type="dcterms:W3CDTF">2021-10-20T17:42:52Z</dcterms:modified>
</cp:coreProperties>
</file>