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cob\University\IFB398 - Capstone Phase 1\TeacherAllocationSystem\"/>
    </mc:Choice>
  </mc:AlternateContent>
  <xr:revisionPtr revIDLastSave="0" documentId="13_ncr:1_{D28300F7-67CB-40EE-A7E9-7B6519B200B7}" xr6:coauthVersionLast="47" xr6:coauthVersionMax="47" xr10:uidLastSave="{00000000-0000-0000-0000-000000000000}"/>
  <bookViews>
    <workbookView xWindow="27105" yWindow="1890" windowWidth="21240" windowHeight="18060" xr2:uid="{00000000-000D-0000-FFFF-FFFF00000000}"/>
  </bookViews>
  <sheets>
    <sheet name="Allocation" sheetId="1" r:id="rId1"/>
    <sheet name="Sheet1" sheetId="7" r:id="rId2"/>
    <sheet name="Sheet2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6" i="1" l="1"/>
  <c r="M6" i="1"/>
  <c r="J6" i="1"/>
  <c r="H6" i="1"/>
  <c r="D50" i="1"/>
  <c r="R7" i="1"/>
  <c r="AG7" i="1" l="1"/>
  <c r="AG8" i="1" s="1"/>
  <c r="AG6" i="1"/>
  <c r="BN6" i="1"/>
  <c r="BO6" i="1"/>
  <c r="BS6" i="1"/>
  <c r="BQ6" i="1"/>
  <c r="BR6" i="1"/>
  <c r="BN7" i="1"/>
  <c r="BN8" i="1" s="1"/>
  <c r="BO7" i="1"/>
  <c r="BO8" i="1" s="1"/>
  <c r="BS7" i="1"/>
  <c r="BS8" i="1" s="1"/>
  <c r="BQ7" i="1"/>
  <c r="BQ8" i="1" s="1"/>
  <c r="BR7" i="1"/>
  <c r="BR8" i="1" s="1"/>
  <c r="BW6" i="1" l="1"/>
  <c r="BZ6" i="1"/>
  <c r="AH7" i="1"/>
  <c r="CN7" i="1" l="1"/>
  <c r="AF7" i="1"/>
  <c r="AF8" i="1" s="1"/>
  <c r="AF6" i="1"/>
  <c r="AE7" i="1"/>
  <c r="AE8" i="1" s="1"/>
  <c r="AE6" i="1"/>
  <c r="BP7" i="1"/>
  <c r="BP8" i="1" s="1"/>
  <c r="BP6" i="1"/>
  <c r="CE7" i="1"/>
  <c r="CE8" i="1" s="1"/>
  <c r="CE6" i="1"/>
  <c r="CD6" i="1"/>
  <c r="CF6" i="1"/>
  <c r="CD7" i="1"/>
  <c r="CD8" i="1" s="1"/>
  <c r="CF7" i="1"/>
  <c r="CF8" i="1" s="1"/>
  <c r="CC7" i="1"/>
  <c r="CC8" i="1" s="1"/>
  <c r="CB7" i="1"/>
  <c r="CB8" i="1" s="1"/>
  <c r="CA7" i="1"/>
  <c r="CA8" i="1" s="1"/>
  <c r="BZ7" i="1"/>
  <c r="BZ8" i="1" s="1"/>
  <c r="BY7" i="1"/>
  <c r="BY8" i="1" s="1"/>
  <c r="BX7" i="1"/>
  <c r="BX8" i="1" s="1"/>
  <c r="BW7" i="1"/>
  <c r="BW8" i="1" s="1"/>
  <c r="BV7" i="1"/>
  <c r="BV8" i="1" s="1"/>
  <c r="BU7" i="1"/>
  <c r="BU8" i="1" s="1"/>
  <c r="CC6" i="1"/>
  <c r="CB6" i="1"/>
  <c r="CA6" i="1"/>
  <c r="BY6" i="1"/>
  <c r="BX6" i="1"/>
  <c r="BV6" i="1"/>
  <c r="BU6" i="1"/>
  <c r="BT7" i="1"/>
  <c r="BT8" i="1" s="1"/>
  <c r="BT6" i="1"/>
  <c r="CM7" i="1"/>
  <c r="CM8" i="1" s="1"/>
  <c r="BM7" i="1"/>
  <c r="BM8" i="1" s="1"/>
  <c r="CM6" i="1"/>
  <c r="BM6" i="1"/>
  <c r="BL7" i="1"/>
  <c r="BL8" i="1" s="1"/>
  <c r="BK7" i="1"/>
  <c r="BK8" i="1" s="1"/>
  <c r="BL6" i="1"/>
  <c r="BK6" i="1"/>
  <c r="BJ7" i="1"/>
  <c r="BJ8" i="1" s="1"/>
  <c r="BI7" i="1"/>
  <c r="BI8" i="1" s="1"/>
  <c r="BJ6" i="1"/>
  <c r="BI6" i="1"/>
  <c r="BH7" i="1"/>
  <c r="BH8" i="1" s="1"/>
  <c r="BG7" i="1"/>
  <c r="BG8" i="1" s="1"/>
  <c r="BH6" i="1"/>
  <c r="BG6" i="1"/>
  <c r="A50" i="1"/>
  <c r="AH6" i="1" l="1"/>
  <c r="AI6" i="1"/>
  <c r="AJ6" i="1"/>
  <c r="AK6" i="1"/>
  <c r="AL6" i="1"/>
  <c r="AM6" i="1"/>
  <c r="I6" i="1"/>
  <c r="K6" i="1"/>
  <c r="L6" i="1"/>
  <c r="N6" i="1"/>
  <c r="O6" i="1"/>
  <c r="P6" i="1"/>
  <c r="Q6" i="1"/>
  <c r="R6" i="1"/>
  <c r="S6" i="1"/>
  <c r="T6" i="1"/>
  <c r="CO6" i="1"/>
  <c r="U6" i="1"/>
  <c r="V6" i="1"/>
  <c r="W6" i="1"/>
  <c r="X6" i="1"/>
  <c r="Y6" i="1"/>
  <c r="CN6" i="1"/>
  <c r="Z6" i="1"/>
  <c r="AA6" i="1"/>
  <c r="AB6" i="1"/>
  <c r="AC6" i="1"/>
  <c r="AD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F6" i="1"/>
  <c r="BF7" i="1"/>
  <c r="BF8" i="1" s="1"/>
  <c r="BE7" i="1"/>
  <c r="BE8" i="1" s="1"/>
  <c r="AB7" i="1"/>
  <c r="AB8" i="1" s="1"/>
  <c r="AY7" i="1"/>
  <c r="AY8" i="1" s="1"/>
  <c r="AT7" i="1"/>
  <c r="AT8" i="1" s="1"/>
  <c r="AH8" i="1"/>
  <c r="AI7" i="1"/>
  <c r="AI8" i="1" s="1"/>
  <c r="AJ7" i="1"/>
  <c r="AJ8" i="1" s="1"/>
  <c r="AK7" i="1"/>
  <c r="AK8" i="1" s="1"/>
  <c r="AL7" i="1"/>
  <c r="AL8" i="1" s="1"/>
  <c r="AM7" i="1"/>
  <c r="AM8" i="1" s="1"/>
  <c r="H7" i="1"/>
  <c r="H8" i="1" s="1"/>
  <c r="I7" i="1"/>
  <c r="I8" i="1" s="1"/>
  <c r="J7" i="1"/>
  <c r="J8" i="1" s="1"/>
  <c r="K7" i="1"/>
  <c r="K8" i="1" s="1"/>
  <c r="L7" i="1"/>
  <c r="L8" i="1" s="1"/>
  <c r="M7" i="1"/>
  <c r="M8" i="1" s="1"/>
  <c r="N7" i="1"/>
  <c r="N8" i="1" s="1"/>
  <c r="O7" i="1"/>
  <c r="O8" i="1" s="1"/>
  <c r="P7" i="1"/>
  <c r="P8" i="1" s="1"/>
  <c r="Q7" i="1"/>
  <c r="Q8" i="1" s="1"/>
  <c r="R8" i="1"/>
  <c r="S7" i="1"/>
  <c r="S8" i="1" s="1"/>
  <c r="T7" i="1"/>
  <c r="T8" i="1" s="1"/>
  <c r="CO7" i="1"/>
  <c r="CO8" i="1" s="1"/>
  <c r="U7" i="1"/>
  <c r="U8" i="1" s="1"/>
  <c r="V7" i="1"/>
  <c r="V8" i="1" s="1"/>
  <c r="W7" i="1"/>
  <c r="W8" i="1" s="1"/>
  <c r="X7" i="1"/>
  <c r="X8" i="1" s="1"/>
  <c r="Y7" i="1"/>
  <c r="Y8" i="1" s="1"/>
  <c r="CN8" i="1"/>
  <c r="Z7" i="1"/>
  <c r="Z8" i="1" s="1"/>
  <c r="AA7" i="1"/>
  <c r="AA8" i="1" s="1"/>
  <c r="AC7" i="1"/>
  <c r="AC8" i="1" s="1"/>
  <c r="AD7" i="1"/>
  <c r="AD8" i="1" s="1"/>
  <c r="AN7" i="1"/>
  <c r="AN8" i="1" s="1"/>
  <c r="AO7" i="1"/>
  <c r="AO8" i="1" s="1"/>
  <c r="AP7" i="1"/>
  <c r="AP8" i="1" s="1"/>
  <c r="AQ7" i="1"/>
  <c r="AQ8" i="1" s="1"/>
  <c r="AR7" i="1"/>
  <c r="AR8" i="1" s="1"/>
  <c r="AS7" i="1"/>
  <c r="AS8" i="1" s="1"/>
  <c r="AU7" i="1"/>
  <c r="AU8" i="1" s="1"/>
  <c r="AV7" i="1"/>
  <c r="AV8" i="1" s="1"/>
  <c r="AW7" i="1"/>
  <c r="AW8" i="1" s="1"/>
  <c r="AX7" i="1"/>
  <c r="AX8" i="1" s="1"/>
  <c r="AZ7" i="1"/>
  <c r="AZ8" i="1" s="1"/>
  <c r="BA7" i="1"/>
  <c r="BA8" i="1" s="1"/>
  <c r="BB7" i="1"/>
  <c r="BB8" i="1" s="1"/>
  <c r="BC7" i="1"/>
  <c r="BC8" i="1" s="1"/>
  <c r="BD7" i="1"/>
  <c r="BD8" i="1" s="1"/>
  <c r="F9" i="1" l="1"/>
  <c r="F24" i="1"/>
  <c r="F32" i="1"/>
  <c r="F40" i="1"/>
  <c r="F48" i="1"/>
  <c r="F19" i="1"/>
  <c r="F27" i="1"/>
  <c r="F35" i="1"/>
  <c r="F43" i="1"/>
  <c r="F22" i="1"/>
  <c r="F30" i="1"/>
  <c r="F47" i="1"/>
  <c r="F25" i="1"/>
  <c r="F33" i="1"/>
  <c r="F41" i="1"/>
  <c r="F44" i="1"/>
  <c r="F39" i="1"/>
  <c r="F20" i="1"/>
  <c r="F28" i="1"/>
  <c r="F36" i="1"/>
  <c r="F23" i="1"/>
  <c r="F31" i="1"/>
  <c r="F26" i="1"/>
  <c r="F34" i="1"/>
  <c r="F42" i="1"/>
  <c r="F38" i="1"/>
  <c r="F21" i="1"/>
  <c r="F29" i="1"/>
  <c r="F37" i="1"/>
  <c r="F45" i="1"/>
  <c r="F46" i="1"/>
  <c r="F15" i="1"/>
  <c r="F13" i="1"/>
  <c r="F12" i="1"/>
  <c r="F16" i="1"/>
  <c r="F10" i="1"/>
  <c r="F14" i="1"/>
  <c r="F17" i="1"/>
  <c r="F11" i="1"/>
  <c r="F18" i="1"/>
  <c r="CH6" i="1"/>
  <c r="C2" i="1" s="1"/>
  <c r="E9" i="1" l="1"/>
  <c r="E34" i="1"/>
  <c r="G34" i="1" s="1"/>
  <c r="G9" i="1"/>
  <c r="E19" i="1"/>
  <c r="G19" i="1" s="1"/>
  <c r="E27" i="1"/>
  <c r="G27" i="1" s="1"/>
  <c r="E35" i="1"/>
  <c r="G35" i="1" s="1"/>
  <c r="E43" i="1"/>
  <c r="G43" i="1" s="1"/>
  <c r="E42" i="1"/>
  <c r="G42" i="1" s="1"/>
  <c r="E22" i="1"/>
  <c r="G22" i="1" s="1"/>
  <c r="E30" i="1"/>
  <c r="G30" i="1" s="1"/>
  <c r="E38" i="1"/>
  <c r="G38" i="1" s="1"/>
  <c r="E46" i="1"/>
  <c r="G46" i="1" s="1"/>
  <c r="E25" i="1"/>
  <c r="G25" i="1" s="1"/>
  <c r="E20" i="1"/>
  <c r="G20" i="1" s="1"/>
  <c r="E28" i="1"/>
  <c r="G28" i="1" s="1"/>
  <c r="E36" i="1"/>
  <c r="G36" i="1" s="1"/>
  <c r="E44" i="1"/>
  <c r="G44" i="1" s="1"/>
  <c r="E39" i="1"/>
  <c r="G39" i="1" s="1"/>
  <c r="E26" i="1"/>
  <c r="G26" i="1" s="1"/>
  <c r="E23" i="1"/>
  <c r="G23" i="1" s="1"/>
  <c r="E31" i="1"/>
  <c r="G31" i="1" s="1"/>
  <c r="E47" i="1"/>
  <c r="G47" i="1" s="1"/>
  <c r="E21" i="1"/>
  <c r="G21" i="1" s="1"/>
  <c r="E29" i="1"/>
  <c r="G29" i="1" s="1"/>
  <c r="E37" i="1"/>
  <c r="G37" i="1" s="1"/>
  <c r="E45" i="1"/>
  <c r="G45" i="1" s="1"/>
  <c r="E48" i="1"/>
  <c r="G48" i="1" s="1"/>
  <c r="E33" i="1"/>
  <c r="G33" i="1" s="1"/>
  <c r="E24" i="1"/>
  <c r="G24" i="1" s="1"/>
  <c r="E32" i="1"/>
  <c r="G32" i="1" s="1"/>
  <c r="E40" i="1"/>
  <c r="G40" i="1" s="1"/>
  <c r="E41" i="1"/>
  <c r="G41" i="1" s="1"/>
  <c r="E15" i="1"/>
  <c r="G15" i="1" s="1"/>
  <c r="E13" i="1"/>
  <c r="G13" i="1" s="1"/>
  <c r="E16" i="1"/>
  <c r="G16" i="1" s="1"/>
  <c r="E14" i="1"/>
  <c r="G14" i="1" s="1"/>
  <c r="E17" i="1"/>
  <c r="G17" i="1" s="1"/>
  <c r="E10" i="1"/>
  <c r="G10" i="1" s="1"/>
  <c r="E11" i="1"/>
  <c r="G11" i="1" s="1"/>
  <c r="E12" i="1"/>
  <c r="G12" i="1" s="1"/>
  <c r="E18" i="1"/>
  <c r="G18" i="1" s="1"/>
</calcChain>
</file>

<file path=xl/sharedStrings.xml><?xml version="1.0" encoding="utf-8"?>
<sst xmlns="http://schemas.openxmlformats.org/spreadsheetml/2006/main" count="269" uniqueCount="201">
  <si>
    <t>Code</t>
  </si>
  <si>
    <t>CAB201</t>
  </si>
  <si>
    <t>CAB202</t>
  </si>
  <si>
    <t>CAB203</t>
  </si>
  <si>
    <t>CAB210</t>
  </si>
  <si>
    <t>CAB220</t>
  </si>
  <si>
    <t>CAB230</t>
  </si>
  <si>
    <t>CAB240</t>
  </si>
  <si>
    <t>CAB301</t>
  </si>
  <si>
    <t>CAB302</t>
  </si>
  <si>
    <t>CAB303</t>
  </si>
  <si>
    <t>CAB310</t>
  </si>
  <si>
    <t>CAB330</t>
  </si>
  <si>
    <t>CAB340</t>
  </si>
  <si>
    <t>CAB401</t>
  </si>
  <si>
    <t>CAB402</t>
  </si>
  <si>
    <t>CAB403</t>
  </si>
  <si>
    <t xml:space="preserve">CAB430 </t>
  </si>
  <si>
    <t>CAB431</t>
  </si>
  <si>
    <t>CAB432</t>
  </si>
  <si>
    <t>CAB440</t>
  </si>
  <si>
    <t>CAB441</t>
  </si>
  <si>
    <t>ENN523</t>
  </si>
  <si>
    <t>ENN524</t>
  </si>
  <si>
    <t>ENN541</t>
  </si>
  <si>
    <t>IFB102</t>
  </si>
  <si>
    <t>IFB104</t>
  </si>
  <si>
    <t>IFB398</t>
  </si>
  <si>
    <t>IFN507</t>
  </si>
  <si>
    <t>IFN507/IFQ507</t>
  </si>
  <si>
    <t>IFN509</t>
  </si>
  <si>
    <t>IFN541</t>
  </si>
  <si>
    <t>IFN541 / IFQ541</t>
  </si>
  <si>
    <t>IFN551/IFQ551</t>
  </si>
  <si>
    <t>IFN553/IFQ553</t>
  </si>
  <si>
    <t>IFN555/IFQ555</t>
  </si>
  <si>
    <t>IFN556/IFQ556</t>
  </si>
  <si>
    <t>IFN563</t>
  </si>
  <si>
    <t>IFN564</t>
  </si>
  <si>
    <t>IFN591</t>
  </si>
  <si>
    <t>IFN644</t>
  </si>
  <si>
    <t>IFN645</t>
  </si>
  <si>
    <t>IFN646</t>
  </si>
  <si>
    <t>IFN647</t>
  </si>
  <si>
    <t>IFN648</t>
  </si>
  <si>
    <t>IFN657</t>
  </si>
  <si>
    <t>IFN666</t>
  </si>
  <si>
    <t>IFN680</t>
  </si>
  <si>
    <t>IFN692</t>
  </si>
  <si>
    <t>IFN703</t>
  </si>
  <si>
    <t>IFN704</t>
  </si>
  <si>
    <t>IFN712</t>
  </si>
  <si>
    <t>IGB100</t>
  </si>
  <si>
    <t>IGB180</t>
  </si>
  <si>
    <t>IGB181</t>
  </si>
  <si>
    <t>IGB200</t>
  </si>
  <si>
    <t>IGB220</t>
  </si>
  <si>
    <t>IGB283</t>
  </si>
  <si>
    <t>IGB300</t>
  </si>
  <si>
    <t>IGB301</t>
  </si>
  <si>
    <t>IGB320</t>
  </si>
  <si>
    <t>IGB321</t>
  </si>
  <si>
    <t>IGB381</t>
  </si>
  <si>
    <t>IGB383</t>
  </si>
  <si>
    <t>IGB400</t>
  </si>
  <si>
    <t>IFN664</t>
  </si>
  <si>
    <t>CAB420</t>
  </si>
  <si>
    <t>CAB320</t>
  </si>
  <si>
    <t>Standard Load:</t>
  </si>
  <si>
    <t>Name</t>
  </si>
  <si>
    <t>Programming Principles</t>
  </si>
  <si>
    <t>Micro Proc and Dig Sys</t>
  </si>
  <si>
    <t>Discrete Structures</t>
  </si>
  <si>
    <t>People Context &amp; Tech</t>
  </si>
  <si>
    <t>Fund of Data Science</t>
  </si>
  <si>
    <t>Web Computing</t>
  </si>
  <si>
    <t>Information Security</t>
  </si>
  <si>
    <t>Algorithms &amp; Complexity</t>
  </si>
  <si>
    <t>Software Development</t>
  </si>
  <si>
    <t>Networks</t>
  </si>
  <si>
    <t>Interaction &amp; Experience Design</t>
  </si>
  <si>
    <t>Data and Web Analytics</t>
  </si>
  <si>
    <t>Cryptography</t>
  </si>
  <si>
    <t>High Performance and Parallel Computing</t>
  </si>
  <si>
    <t>Programming Paradigms</t>
  </si>
  <si>
    <t>Systems Programming</t>
  </si>
  <si>
    <t>Data and Information Integration</t>
  </si>
  <si>
    <t>Search Engine Technology</t>
  </si>
  <si>
    <t>Cloud Computing</t>
  </si>
  <si>
    <t>Network and Security Administration</t>
  </si>
  <si>
    <t>Network Security</t>
  </si>
  <si>
    <t>Advanced Network Engineering</t>
  </si>
  <si>
    <t>Mobile Network Engineering</t>
  </si>
  <si>
    <t>Research Methods for Engineers</t>
  </si>
  <si>
    <t>Comp Tech Fundamentals</t>
  </si>
  <si>
    <t>Building IT Systems</t>
  </si>
  <si>
    <t>Capstone (Phase 1)</t>
  </si>
  <si>
    <t>Network Systems</t>
  </si>
  <si>
    <t>Data Exploration and Mining</t>
  </si>
  <si>
    <t>Information Security Management</t>
  </si>
  <si>
    <t>Computer Systems Fundamentals</t>
  </si>
  <si>
    <t>Intro Cyber Security &amp; Networks</t>
  </si>
  <si>
    <t>Introduction to Programming</t>
  </si>
  <si>
    <t>Object Oriented Programming</t>
  </si>
  <si>
    <t>Object Oriented Design</t>
  </si>
  <si>
    <t>Data Structures and Algorithms</t>
  </si>
  <si>
    <t>Principles of UX</t>
  </si>
  <si>
    <t>Network Operations and Security</t>
  </si>
  <si>
    <t>Large Scale Data Mining</t>
  </si>
  <si>
    <t>Biomedical Data Science</t>
  </si>
  <si>
    <t>Text, Web and Media Analytics</t>
  </si>
  <si>
    <t>Applied Crytography</t>
  </si>
  <si>
    <t>Principles of Software Security</t>
  </si>
  <si>
    <t>Web &amp; Mobile App Development</t>
  </si>
  <si>
    <t>Advanced Topics in AI</t>
  </si>
  <si>
    <t>Interaction Design for Emerging Tech</t>
  </si>
  <si>
    <t>Advanced Project</t>
  </si>
  <si>
    <t>Research in IT Practice</t>
  </si>
  <si>
    <t>Game Studio 1</t>
  </si>
  <si>
    <t>Computer Games Studies</t>
  </si>
  <si>
    <t>Game Production and Technology</t>
  </si>
  <si>
    <t>Game Studio 2</t>
  </si>
  <si>
    <t>Fundamentals of game Design</t>
  </si>
  <si>
    <t>Game Engine Theory and Application</t>
  </si>
  <si>
    <t>Capstone (Game Design)</t>
  </si>
  <si>
    <t>Capstone (Game Development)</t>
  </si>
  <si>
    <t>Game Design in Different Contexts</t>
  </si>
  <si>
    <t>Immersive Game Level Design</t>
  </si>
  <si>
    <t>Game Engine Technology</t>
  </si>
  <si>
    <t>AI for Games</t>
  </si>
  <si>
    <t>Game Studio 3</t>
  </si>
  <si>
    <t>Adv Algorithms &amp; Comp Complexity</t>
  </si>
  <si>
    <t>Machine Learning</t>
  </si>
  <si>
    <t>Artificial Intelligence</t>
  </si>
  <si>
    <t>Sem</t>
  </si>
  <si>
    <t>1 &amp; 2</t>
  </si>
  <si>
    <t>Students</t>
  </si>
  <si>
    <t>Share</t>
  </si>
  <si>
    <t>Minimum Load:</t>
  </si>
  <si>
    <t>Assigned Load</t>
  </si>
  <si>
    <t>Total:</t>
  </si>
  <si>
    <t>Allocated Load</t>
  </si>
  <si>
    <t>Academic</t>
  </si>
  <si>
    <t>School</t>
  </si>
  <si>
    <t>Load</t>
  </si>
  <si>
    <t>Unit Load</t>
  </si>
  <si>
    <t>Actual Load</t>
  </si>
  <si>
    <t>Load Error</t>
  </si>
  <si>
    <t>CS</t>
  </si>
  <si>
    <t>2013 breaks LSL</t>
  </si>
  <si>
    <t>Dec-Jan LSL</t>
  </si>
  <si>
    <t>Feb-Jun PDL</t>
  </si>
  <si>
    <t>Jul - Nov PDL</t>
  </si>
  <si>
    <t>ECARD</t>
  </si>
  <si>
    <t>Total</t>
  </si>
  <si>
    <t>ENN590 / ENN541</t>
  </si>
  <si>
    <t>MAB461?</t>
  </si>
  <si>
    <r>
      <t xml:space="preserve">IFN591 / </t>
    </r>
    <r>
      <rPr>
        <sz val="11"/>
        <color rgb="FFC00000"/>
        <rFont val="Calibri"/>
        <family val="2"/>
        <scheme val="minor"/>
      </rPr>
      <t>IFQ591</t>
    </r>
  </si>
  <si>
    <r>
      <t xml:space="preserve">IFN564 / </t>
    </r>
    <r>
      <rPr>
        <sz val="11"/>
        <color rgb="FFC00000"/>
        <rFont val="Calibri"/>
        <family val="2"/>
        <scheme val="minor"/>
      </rPr>
      <t>IFQ564</t>
    </r>
  </si>
  <si>
    <r>
      <t xml:space="preserve">IFN563 / </t>
    </r>
    <r>
      <rPr>
        <sz val="11"/>
        <color rgb="FFC00000"/>
        <rFont val="Calibri"/>
        <family val="2"/>
        <scheme val="minor"/>
      </rPr>
      <t>IFQ563</t>
    </r>
  </si>
  <si>
    <r>
      <t xml:space="preserve">IFN509 / </t>
    </r>
    <r>
      <rPr>
        <sz val="11"/>
        <color rgb="FFC00000"/>
        <rFont val="Calibri"/>
        <family val="2"/>
        <scheme val="minor"/>
      </rPr>
      <t>IFQ509</t>
    </r>
  </si>
  <si>
    <t xml:space="preserve">Dr First Academic </t>
  </si>
  <si>
    <t xml:space="preserve">Dr Second Academic </t>
  </si>
  <si>
    <t xml:space="preserve">Dr Third Academic </t>
  </si>
  <si>
    <t xml:space="preserve">Dr Fourth Academic </t>
  </si>
  <si>
    <t xml:space="preserve">Dr Fifth Academic </t>
  </si>
  <si>
    <t xml:space="preserve">Dr Sixth Academic </t>
  </si>
  <si>
    <t xml:space="preserve">Dr Seventh Academic </t>
  </si>
  <si>
    <t xml:space="preserve">Dr Eighth Academic </t>
  </si>
  <si>
    <t xml:space="preserve">Dr Nineth Academic </t>
  </si>
  <si>
    <t xml:space="preserve">Dr Tenth Academic </t>
  </si>
  <si>
    <t xml:space="preserve">D First Academic </t>
  </si>
  <si>
    <t xml:space="preserve">D Second Academic </t>
  </si>
  <si>
    <t xml:space="preserve">D Third Academic </t>
  </si>
  <si>
    <t xml:space="preserve">D Fourth Academic </t>
  </si>
  <si>
    <t xml:space="preserve">D Fifth Academic </t>
  </si>
  <si>
    <t xml:space="preserve">D Sixth Academic </t>
  </si>
  <si>
    <t xml:space="preserve">D Seventh Academic </t>
  </si>
  <si>
    <t xml:space="preserve">D Eighth Academic </t>
  </si>
  <si>
    <t xml:space="preserve">D Nineth Academic </t>
  </si>
  <si>
    <t xml:space="preserve">D Tenth Academic </t>
  </si>
  <si>
    <t xml:space="preserve">r First Academic </t>
  </si>
  <si>
    <t xml:space="preserve">r Second Academic </t>
  </si>
  <si>
    <t xml:space="preserve">r Third Academic </t>
  </si>
  <si>
    <t xml:space="preserve">r Fourth Academic </t>
  </si>
  <si>
    <t xml:space="preserve">r Fifth Academic </t>
  </si>
  <si>
    <t xml:space="preserve">r Sixth Academic </t>
  </si>
  <si>
    <t xml:space="preserve">r Seventh Academic </t>
  </si>
  <si>
    <t xml:space="preserve">r Eighth Academic </t>
  </si>
  <si>
    <t xml:space="preserve">r Nineth Academic </t>
  </si>
  <si>
    <t xml:space="preserve">r Tenth Academic </t>
  </si>
  <si>
    <t xml:space="preserve">Drs First Academic </t>
  </si>
  <si>
    <t xml:space="preserve">Drs Second Academic </t>
  </si>
  <si>
    <t xml:space="preserve">Drs Third Academic </t>
  </si>
  <si>
    <t xml:space="preserve">Drs Fourth Academic </t>
  </si>
  <si>
    <t xml:space="preserve">Drs Fifth Academic </t>
  </si>
  <si>
    <t xml:space="preserve">Drs Sixth Academic </t>
  </si>
  <si>
    <t xml:space="preserve">Drs Seventh Academic </t>
  </si>
  <si>
    <t xml:space="preserve">Drs Eighth Academic </t>
  </si>
  <si>
    <t xml:space="preserve">Drs Nineth Academic </t>
  </si>
  <si>
    <t xml:space="preserve">Drs Tenth Academic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</si>
</sst>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3" borderId="1" applyNumberFormat="0" applyAlignment="0" applyProtection="0"/>
  </cellStyleXfs>
  <cellXfs count="39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 textRotation="180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 textRotation="180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textRotation="180"/>
    </xf>
    <xf numFmtId="0" fontId="0" fillId="0" borderId="0" xfId="0" applyFont="1" applyAlignment="1">
      <alignment wrapText="1"/>
    </xf>
    <xf numFmtId="0" fontId="0" fillId="2" borderId="0" xfId="0" applyFill="1"/>
    <xf numFmtId="0" fontId="3" fillId="0" borderId="0" xfId="0" applyFont="1" applyFill="1"/>
    <xf numFmtId="0" fontId="0" fillId="0" borderId="0" xfId="0" applyFont="1" applyFill="1" applyAlignment="1">
      <alignment horizontal="center" vertical="center" textRotation="180"/>
    </xf>
    <xf numFmtId="0" fontId="0" fillId="2" borderId="0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 vertical="center" textRotation="180"/>
    </xf>
    <xf numFmtId="0" fontId="0" fillId="0" borderId="0" xfId="0" applyBorder="1" applyAlignment="1">
      <alignment horizontal="center" vertical="center" textRotation="180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4" fillId="3" borderId="0" xfId="3" applyBorder="1"/>
    <xf numFmtId="0" fontId="0" fillId="0" borderId="1" xfId="0" applyBorder="1"/>
    <xf numFmtId="0" fontId="6" fillId="0" borderId="0" xfId="0" applyFont="1"/>
    <xf numFmtId="0" fontId="6" fillId="0" borderId="0" xfId="0" applyFont="1" applyBorder="1"/>
    <xf numFmtId="0" fontId="7" fillId="0" borderId="0" xfId="0" applyFont="1"/>
    <xf numFmtId="0" fontId="6" fillId="0" borderId="2" xfId="0" applyFont="1" applyBorder="1"/>
    <xf numFmtId="0" fontId="5" fillId="0" borderId="0" xfId="0" applyFont="1" applyBorder="1"/>
    <xf numFmtId="0" fontId="5" fillId="0" borderId="0" xfId="0" applyFont="1"/>
    <xf numFmtId="0" fontId="0" fillId="0" borderId="2" xfId="0" applyBorder="1"/>
    <xf numFmtId="0" fontId="7" fillId="0" borderId="0" xfId="0" applyFont="1" applyBorder="1"/>
    <xf numFmtId="0" fontId="1" fillId="0" borderId="0" xfId="0" applyFont="1" applyBorder="1"/>
    <xf numFmtId="164" fontId="7" fillId="0" borderId="0" xfId="0" applyNumberFormat="1" applyFont="1" applyAlignment="1">
      <alignment horizontal="center" vertical="center"/>
    </xf>
  </cellXfs>
  <cellStyles count="4">
    <cellStyle name="Calculation" xfId="3" builtinId="22"/>
    <cellStyle name="Normal" xfId="0" builtinId="0"/>
    <cellStyle name="Normal 2" xfId="1" xr:uid="{00000000-0005-0000-0000-000002000000}"/>
    <cellStyle name="Normal 2 2" xfId="2" xr:uid="{00000000-0005-0000-0000-000003000000}"/>
  </cellStyles>
  <dxfs count="24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9"/>
  <sheetViews>
    <sheetView tabSelected="1" zoomScale="90" zoomScaleNormal="90" workbookViewId="0">
      <pane xSplit="7" ySplit="8" topLeftCell="AU30" activePane="bottomRight" state="frozen"/>
      <selection pane="topRight" activeCell="H1" sqref="H1"/>
      <selection pane="bottomLeft" activeCell="A9" sqref="A9"/>
      <selection pane="bottomRight" activeCell="BE41" sqref="BE41"/>
    </sheetView>
  </sheetViews>
  <sheetFormatPr defaultRowHeight="15" x14ac:dyDescent="0.25"/>
  <cols>
    <col min="1" max="1" width="27.42578125" customWidth="1"/>
    <col min="2" max="2" width="7.28515625" style="1" customWidth="1"/>
    <col min="3" max="3" width="6.5703125" bestFit="1" customWidth="1"/>
    <col min="4" max="4" width="6.42578125" customWidth="1"/>
    <col min="5" max="5" width="5.85546875" customWidth="1"/>
    <col min="6" max="6" width="7.42578125" customWidth="1"/>
    <col min="7" max="7" width="6.42578125" customWidth="1"/>
    <col min="8" max="16" width="5.5703125" customWidth="1"/>
    <col min="17" max="17" width="5.5703125" style="1" customWidth="1"/>
    <col min="18" max="19" width="5.5703125" customWidth="1"/>
    <col min="20" max="31" width="5.5703125" style="1" customWidth="1"/>
    <col min="32" max="32" width="5.5703125" customWidth="1"/>
    <col min="33" max="33" width="6.42578125" bestFit="1" customWidth="1"/>
    <col min="34" max="45" width="5.5703125" customWidth="1"/>
    <col min="46" max="47" width="5.5703125" style="1" customWidth="1"/>
    <col min="48" max="53" width="5.5703125" customWidth="1"/>
    <col min="54" max="54" width="5.5703125" style="1" customWidth="1"/>
    <col min="55" max="56" width="5.5703125" customWidth="1"/>
    <col min="57" max="58" width="5.5703125" style="1" customWidth="1"/>
    <col min="59" max="62" width="5.5703125" customWidth="1"/>
    <col min="63" max="63" width="5.85546875" style="1" customWidth="1"/>
    <col min="64" max="67" width="5.5703125" customWidth="1"/>
    <col min="68" max="68" width="5.5703125" style="1" customWidth="1"/>
    <col min="69" max="73" width="5.5703125" customWidth="1"/>
    <col min="74" max="74" width="5.5703125" style="1" customWidth="1"/>
    <col min="75" max="77" width="5.5703125" customWidth="1"/>
    <col min="78" max="78" width="5.5703125" style="1" customWidth="1"/>
    <col min="79" max="83" width="5.5703125" customWidth="1"/>
    <col min="84" max="84" width="5.5703125" style="1" customWidth="1"/>
    <col min="91" max="91" width="5.5703125" customWidth="1"/>
    <col min="92" max="92" width="5.5703125" style="1" customWidth="1"/>
    <col min="93" max="93" width="5.5703125" customWidth="1"/>
  </cols>
  <sheetData>
    <row r="1" spans="1:93" ht="91.35" customHeight="1" x14ac:dyDescent="0.25">
      <c r="A1" s="1"/>
      <c r="C1" s="1"/>
      <c r="D1" s="1"/>
      <c r="E1" s="1"/>
      <c r="F1" s="1"/>
      <c r="G1" s="2" t="s">
        <v>0</v>
      </c>
      <c r="H1" s="6" t="s">
        <v>1</v>
      </c>
      <c r="I1" s="6" t="s">
        <v>1</v>
      </c>
      <c r="J1" s="6" t="s">
        <v>2</v>
      </c>
      <c r="K1" s="6" t="s">
        <v>2</v>
      </c>
      <c r="L1" s="13" t="s">
        <v>3</v>
      </c>
      <c r="M1" s="13" t="s">
        <v>4</v>
      </c>
      <c r="N1" s="13" t="s">
        <v>5</v>
      </c>
      <c r="O1" s="6" t="s">
        <v>6</v>
      </c>
      <c r="P1" s="13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25</v>
      </c>
      <c r="AJ1" s="6" t="s">
        <v>26</v>
      </c>
      <c r="AK1" s="6" t="s">
        <v>26</v>
      </c>
      <c r="AL1" s="6" t="s">
        <v>27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160</v>
      </c>
      <c r="AR1" s="6" t="s">
        <v>31</v>
      </c>
      <c r="AS1" s="6" t="s">
        <v>32</v>
      </c>
      <c r="AT1" s="17" t="s">
        <v>33</v>
      </c>
      <c r="AU1" s="17" t="s">
        <v>33</v>
      </c>
      <c r="AV1" s="17" t="s">
        <v>34</v>
      </c>
      <c r="AW1" s="17" t="s">
        <v>34</v>
      </c>
      <c r="AX1" s="6" t="s">
        <v>35</v>
      </c>
      <c r="AY1" s="6" t="s">
        <v>35</v>
      </c>
      <c r="AZ1" s="6" t="s">
        <v>36</v>
      </c>
      <c r="BA1" s="6" t="s">
        <v>36</v>
      </c>
      <c r="BB1" s="6" t="s">
        <v>37</v>
      </c>
      <c r="BC1" s="6" t="s">
        <v>159</v>
      </c>
      <c r="BD1" s="6" t="s">
        <v>38</v>
      </c>
      <c r="BE1" s="6" t="s">
        <v>158</v>
      </c>
      <c r="BF1" s="6" t="s">
        <v>39</v>
      </c>
      <c r="BG1" s="6" t="s">
        <v>157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46</v>
      </c>
      <c r="BO1" s="6" t="s">
        <v>47</v>
      </c>
      <c r="BP1" s="6" t="s">
        <v>48</v>
      </c>
      <c r="BQ1" s="6" t="s">
        <v>49</v>
      </c>
      <c r="BR1" s="6" t="s">
        <v>50</v>
      </c>
      <c r="BS1" s="6" t="s">
        <v>51</v>
      </c>
      <c r="BT1" s="6" t="s">
        <v>52</v>
      </c>
      <c r="BU1" s="6" t="s">
        <v>53</v>
      </c>
      <c r="BV1" s="6" t="s">
        <v>54</v>
      </c>
      <c r="BW1" s="6" t="s">
        <v>55</v>
      </c>
      <c r="BX1" s="6" t="s">
        <v>56</v>
      </c>
      <c r="BY1" s="6" t="s">
        <v>57</v>
      </c>
      <c r="BZ1" s="6" t="s">
        <v>58</v>
      </c>
      <c r="CA1" s="6" t="s">
        <v>59</v>
      </c>
      <c r="CB1" s="6" t="s">
        <v>60</v>
      </c>
      <c r="CC1" s="6" t="s">
        <v>61</v>
      </c>
      <c r="CD1" s="6" t="s">
        <v>62</v>
      </c>
      <c r="CE1" s="6" t="s">
        <v>63</v>
      </c>
      <c r="CF1" s="21" t="s">
        <v>64</v>
      </c>
      <c r="CG1" s="1"/>
      <c r="CH1" s="1"/>
      <c r="CI1" s="1"/>
      <c r="CJ1" s="1"/>
      <c r="CK1" s="1"/>
      <c r="CL1" s="1"/>
      <c r="CM1" s="6" t="s">
        <v>65</v>
      </c>
      <c r="CN1" s="6" t="s">
        <v>66</v>
      </c>
      <c r="CO1" s="6" t="s">
        <v>67</v>
      </c>
    </row>
    <row r="2" spans="1:93" ht="78" customHeight="1" x14ac:dyDescent="0.25">
      <c r="A2" s="3" t="s">
        <v>68</v>
      </c>
      <c r="B2" s="3"/>
      <c r="C2" s="1">
        <f>CH6/D50</f>
        <v>2.5376383160038514</v>
      </c>
      <c r="D2" s="1"/>
      <c r="E2" s="1"/>
      <c r="F2" s="1"/>
      <c r="G2" s="2" t="s">
        <v>69</v>
      </c>
      <c r="H2" s="10" t="s">
        <v>70</v>
      </c>
      <c r="I2" s="10" t="s">
        <v>70</v>
      </c>
      <c r="J2" s="10" t="s">
        <v>71</v>
      </c>
      <c r="K2" s="10" t="s">
        <v>71</v>
      </c>
      <c r="L2" s="10" t="s">
        <v>72</v>
      </c>
      <c r="M2" s="10" t="s">
        <v>73</v>
      </c>
      <c r="N2" s="10" t="s">
        <v>74</v>
      </c>
      <c r="O2" s="10" t="s">
        <v>75</v>
      </c>
      <c r="P2" s="10" t="s">
        <v>76</v>
      </c>
      <c r="Q2" s="10" t="s">
        <v>77</v>
      </c>
      <c r="R2" s="10" t="s">
        <v>78</v>
      </c>
      <c r="S2" s="10" t="s">
        <v>79</v>
      </c>
      <c r="T2" s="10" t="s">
        <v>80</v>
      </c>
      <c r="U2" s="10" t="s">
        <v>81</v>
      </c>
      <c r="V2" s="10" t="s">
        <v>82</v>
      </c>
      <c r="W2" s="10" t="s">
        <v>83</v>
      </c>
      <c r="X2" s="10" t="s">
        <v>84</v>
      </c>
      <c r="Y2" s="10" t="s">
        <v>85</v>
      </c>
      <c r="Z2" s="10" t="s">
        <v>86</v>
      </c>
      <c r="AA2" s="10" t="s">
        <v>87</v>
      </c>
      <c r="AB2" s="10" t="s">
        <v>88</v>
      </c>
      <c r="AC2" s="10" t="s">
        <v>89</v>
      </c>
      <c r="AD2" s="10" t="s">
        <v>90</v>
      </c>
      <c r="AE2" s="10" t="s">
        <v>91</v>
      </c>
      <c r="AF2" s="10" t="s">
        <v>92</v>
      </c>
      <c r="AG2" s="10" t="s">
        <v>93</v>
      </c>
      <c r="AH2" s="10" t="s">
        <v>94</v>
      </c>
      <c r="AI2" s="10" t="s">
        <v>94</v>
      </c>
      <c r="AJ2" s="10" t="s">
        <v>95</v>
      </c>
      <c r="AK2" s="10" t="s">
        <v>95</v>
      </c>
      <c r="AL2" s="10" t="s">
        <v>96</v>
      </c>
      <c r="AM2" s="10" t="s">
        <v>96</v>
      </c>
      <c r="AN2" s="10" t="s">
        <v>97</v>
      </c>
      <c r="AO2" s="10" t="s">
        <v>97</v>
      </c>
      <c r="AP2" s="10" t="s">
        <v>98</v>
      </c>
      <c r="AQ2" s="10" t="s">
        <v>98</v>
      </c>
      <c r="AR2" s="10" t="s">
        <v>99</v>
      </c>
      <c r="AS2" s="10" t="s">
        <v>99</v>
      </c>
      <c r="AT2" s="10" t="s">
        <v>100</v>
      </c>
      <c r="AU2" s="10" t="s">
        <v>100</v>
      </c>
      <c r="AV2" s="10" t="s">
        <v>101</v>
      </c>
      <c r="AW2" s="10" t="s">
        <v>101</v>
      </c>
      <c r="AX2" s="10" t="s">
        <v>102</v>
      </c>
      <c r="AY2" s="10" t="s">
        <v>102</v>
      </c>
      <c r="AZ2" s="10" t="s">
        <v>103</v>
      </c>
      <c r="BA2" s="10" t="s">
        <v>103</v>
      </c>
      <c r="BB2" s="10" t="s">
        <v>104</v>
      </c>
      <c r="BC2" s="10" t="s">
        <v>104</v>
      </c>
      <c r="BD2" s="10" t="s">
        <v>105</v>
      </c>
      <c r="BE2" s="10" t="s">
        <v>105</v>
      </c>
      <c r="BF2" s="10" t="s">
        <v>106</v>
      </c>
      <c r="BG2" s="10" t="s">
        <v>106</v>
      </c>
      <c r="BH2" s="10" t="s">
        <v>107</v>
      </c>
      <c r="BI2" s="10" t="s">
        <v>108</v>
      </c>
      <c r="BJ2" s="10" t="s">
        <v>109</v>
      </c>
      <c r="BK2" s="10" t="s">
        <v>110</v>
      </c>
      <c r="BL2" s="10" t="s">
        <v>111</v>
      </c>
      <c r="BM2" s="10" t="s">
        <v>112</v>
      </c>
      <c r="BN2" s="10" t="s">
        <v>113</v>
      </c>
      <c r="BO2" s="10" t="s">
        <v>114</v>
      </c>
      <c r="BP2" s="10" t="s">
        <v>115</v>
      </c>
      <c r="BQ2" s="10" t="s">
        <v>116</v>
      </c>
      <c r="BR2" s="10" t="s">
        <v>116</v>
      </c>
      <c r="BS2" s="10" t="s">
        <v>117</v>
      </c>
      <c r="BT2" s="10" t="s">
        <v>118</v>
      </c>
      <c r="BU2" s="10" t="s">
        <v>119</v>
      </c>
      <c r="BV2" s="10" t="s">
        <v>120</v>
      </c>
      <c r="BW2" s="10" t="s">
        <v>121</v>
      </c>
      <c r="BX2" s="10" t="s">
        <v>122</v>
      </c>
      <c r="BY2" s="10" t="s">
        <v>123</v>
      </c>
      <c r="BZ2" s="10" t="s">
        <v>124</v>
      </c>
      <c r="CA2" s="10" t="s">
        <v>125</v>
      </c>
      <c r="CB2" s="10" t="s">
        <v>126</v>
      </c>
      <c r="CC2" s="10" t="s">
        <v>127</v>
      </c>
      <c r="CD2" s="10" t="s">
        <v>128</v>
      </c>
      <c r="CE2" s="10" t="s">
        <v>129</v>
      </c>
      <c r="CF2" s="22" t="s">
        <v>130</v>
      </c>
      <c r="CG2" s="1"/>
      <c r="CH2" s="1"/>
      <c r="CI2" s="1"/>
      <c r="CJ2" s="1"/>
      <c r="CK2" s="1"/>
      <c r="CL2" s="1"/>
      <c r="CM2" s="10" t="s">
        <v>131</v>
      </c>
      <c r="CN2" s="10" t="s">
        <v>132</v>
      </c>
      <c r="CO2" s="10" t="s">
        <v>133</v>
      </c>
    </row>
    <row r="3" spans="1:93" ht="20.100000000000001" customHeight="1" x14ac:dyDescent="0.25">
      <c r="A3" s="4"/>
      <c r="B3" s="4"/>
      <c r="C3" s="1"/>
      <c r="D3" s="1"/>
      <c r="E3" s="1"/>
      <c r="F3" s="1"/>
      <c r="G3" s="2" t="s">
        <v>134</v>
      </c>
      <c r="H3" s="7">
        <v>1</v>
      </c>
      <c r="I3" s="7">
        <v>2</v>
      </c>
      <c r="J3" s="7">
        <v>1</v>
      </c>
      <c r="K3" s="7">
        <v>2</v>
      </c>
      <c r="L3" s="7">
        <v>1</v>
      </c>
      <c r="M3" s="7">
        <v>2</v>
      </c>
      <c r="N3" s="7">
        <v>2</v>
      </c>
      <c r="O3" s="7">
        <v>1</v>
      </c>
      <c r="P3" s="7">
        <v>2</v>
      </c>
      <c r="Q3" s="7">
        <v>1</v>
      </c>
      <c r="R3" s="7">
        <v>1</v>
      </c>
      <c r="S3" s="7">
        <v>2</v>
      </c>
      <c r="T3" s="7">
        <v>1</v>
      </c>
      <c r="U3" s="7">
        <v>2</v>
      </c>
      <c r="V3" s="7">
        <v>2</v>
      </c>
      <c r="W3" s="7">
        <v>2</v>
      </c>
      <c r="X3" s="7">
        <v>1</v>
      </c>
      <c r="Y3" s="7">
        <v>2</v>
      </c>
      <c r="Z3" s="7">
        <v>1</v>
      </c>
      <c r="AA3" s="7">
        <v>1</v>
      </c>
      <c r="AB3" s="7">
        <v>2</v>
      </c>
      <c r="AC3" s="7">
        <v>1</v>
      </c>
      <c r="AD3" s="7">
        <v>2</v>
      </c>
      <c r="AE3" s="7">
        <v>1</v>
      </c>
      <c r="AF3" s="7">
        <v>2</v>
      </c>
      <c r="AG3" s="7">
        <v>2</v>
      </c>
      <c r="AH3" s="7">
        <v>1</v>
      </c>
      <c r="AI3" s="7">
        <v>2</v>
      </c>
      <c r="AJ3" s="7">
        <v>1</v>
      </c>
      <c r="AK3" s="7">
        <v>2</v>
      </c>
      <c r="AL3" s="7">
        <v>1</v>
      </c>
      <c r="AM3" s="7">
        <v>2</v>
      </c>
      <c r="AN3" s="7">
        <v>1</v>
      </c>
      <c r="AO3" s="7">
        <v>2</v>
      </c>
      <c r="AP3" s="7">
        <v>1</v>
      </c>
      <c r="AQ3" s="7">
        <v>2</v>
      </c>
      <c r="AR3" s="7">
        <v>1</v>
      </c>
      <c r="AS3" s="7">
        <v>2</v>
      </c>
      <c r="AT3" s="7">
        <v>1</v>
      </c>
      <c r="AU3" s="7">
        <v>2</v>
      </c>
      <c r="AV3" s="7">
        <v>1</v>
      </c>
      <c r="AW3" s="7">
        <v>2</v>
      </c>
      <c r="AX3" s="7">
        <v>1</v>
      </c>
      <c r="AY3" s="7">
        <v>2</v>
      </c>
      <c r="AZ3" s="7">
        <v>1</v>
      </c>
      <c r="BA3" s="7">
        <v>2</v>
      </c>
      <c r="BB3" s="7">
        <v>1</v>
      </c>
      <c r="BC3" s="7">
        <v>2</v>
      </c>
      <c r="BD3" s="7">
        <v>1</v>
      </c>
      <c r="BE3" s="7">
        <v>2</v>
      </c>
      <c r="BF3" s="7">
        <v>1</v>
      </c>
      <c r="BG3" s="7">
        <v>2</v>
      </c>
      <c r="BH3" s="7">
        <v>1</v>
      </c>
      <c r="BI3" s="7">
        <v>1</v>
      </c>
      <c r="BJ3" s="7">
        <v>2</v>
      </c>
      <c r="BK3" s="7">
        <v>1</v>
      </c>
      <c r="BL3" s="7">
        <v>1</v>
      </c>
      <c r="BM3" s="7">
        <v>2</v>
      </c>
      <c r="BN3" s="7">
        <v>1</v>
      </c>
      <c r="BO3" s="7">
        <v>2</v>
      </c>
      <c r="BP3" s="7">
        <v>2</v>
      </c>
      <c r="BQ3" s="7" t="s">
        <v>135</v>
      </c>
      <c r="BR3" s="7" t="s">
        <v>135</v>
      </c>
      <c r="BS3" s="7">
        <v>2</v>
      </c>
      <c r="BT3" s="7">
        <v>1</v>
      </c>
      <c r="BU3" s="7">
        <v>1</v>
      </c>
      <c r="BV3" s="7">
        <v>1</v>
      </c>
      <c r="BW3" s="7">
        <v>2</v>
      </c>
      <c r="BX3" s="7">
        <v>2</v>
      </c>
      <c r="BY3" s="7">
        <v>2</v>
      </c>
      <c r="BZ3" s="7">
        <v>1</v>
      </c>
      <c r="CA3" s="7">
        <v>2</v>
      </c>
      <c r="CB3" s="7">
        <v>1</v>
      </c>
      <c r="CC3" s="7">
        <v>2</v>
      </c>
      <c r="CD3" s="7">
        <v>2</v>
      </c>
      <c r="CE3" s="7">
        <v>1</v>
      </c>
      <c r="CF3" s="23">
        <v>2</v>
      </c>
      <c r="CG3" s="1"/>
      <c r="CH3" s="1"/>
      <c r="CI3" s="1"/>
      <c r="CJ3" s="1"/>
      <c r="CK3" s="1"/>
      <c r="CL3" s="1"/>
      <c r="CM3" s="7">
        <v>1</v>
      </c>
      <c r="CN3" s="7">
        <v>1</v>
      </c>
      <c r="CO3" s="7">
        <v>1</v>
      </c>
    </row>
    <row r="4" spans="1:93" ht="17.45" customHeight="1" x14ac:dyDescent="0.25">
      <c r="A4" s="1"/>
      <c r="C4" s="1"/>
      <c r="D4" s="1"/>
      <c r="E4" s="1"/>
      <c r="F4" s="1"/>
      <c r="G4" s="3" t="s">
        <v>136</v>
      </c>
      <c r="H4" s="12">
        <v>490</v>
      </c>
      <c r="I4" s="12">
        <v>610</v>
      </c>
      <c r="J4" s="12">
        <v>610</v>
      </c>
      <c r="K4" s="12">
        <v>670</v>
      </c>
      <c r="L4" s="12">
        <v>680</v>
      </c>
      <c r="M4" s="12">
        <v>180</v>
      </c>
      <c r="N4" s="12">
        <v>50</v>
      </c>
      <c r="O4" s="12">
        <v>400</v>
      </c>
      <c r="P4" s="12">
        <v>550</v>
      </c>
      <c r="Q4" s="12">
        <v>500</v>
      </c>
      <c r="R4" s="12">
        <v>600</v>
      </c>
      <c r="S4" s="12">
        <v>630</v>
      </c>
      <c r="T4" s="12">
        <v>40</v>
      </c>
      <c r="U4" s="12">
        <v>60</v>
      </c>
      <c r="V4" s="12">
        <v>140</v>
      </c>
      <c r="W4" s="12">
        <v>150</v>
      </c>
      <c r="X4" s="12">
        <v>140</v>
      </c>
      <c r="Y4" s="12">
        <v>350</v>
      </c>
      <c r="Z4" s="12">
        <v>40</v>
      </c>
      <c r="AA4" s="12">
        <v>35</v>
      </c>
      <c r="AB4" s="12">
        <v>180</v>
      </c>
      <c r="AC4" s="12">
        <v>130</v>
      </c>
      <c r="AD4" s="12">
        <v>85</v>
      </c>
      <c r="AE4" s="12">
        <v>100</v>
      </c>
      <c r="AF4" s="12">
        <v>80</v>
      </c>
      <c r="AG4" s="12">
        <v>120</v>
      </c>
      <c r="AH4" s="12">
        <v>800</v>
      </c>
      <c r="AI4" s="12">
        <v>275</v>
      </c>
      <c r="AJ4" s="12">
        <v>720</v>
      </c>
      <c r="AK4" s="12">
        <v>710</v>
      </c>
      <c r="AL4" s="12">
        <v>450</v>
      </c>
      <c r="AM4" s="12">
        <v>170</v>
      </c>
      <c r="AN4" s="12">
        <v>81</v>
      </c>
      <c r="AO4" s="12">
        <v>81</v>
      </c>
      <c r="AP4" s="12">
        <v>80</v>
      </c>
      <c r="AQ4" s="12">
        <v>80</v>
      </c>
      <c r="AR4" s="12">
        <v>53</v>
      </c>
      <c r="AS4" s="12">
        <v>53</v>
      </c>
      <c r="AT4" s="12">
        <v>108</v>
      </c>
      <c r="AU4" s="12">
        <v>108</v>
      </c>
      <c r="AV4" s="12">
        <v>108</v>
      </c>
      <c r="AW4" s="12">
        <v>108</v>
      </c>
      <c r="AX4" s="12">
        <v>108</v>
      </c>
      <c r="AY4" s="12">
        <v>54</v>
      </c>
      <c r="AZ4" s="12">
        <v>108</v>
      </c>
      <c r="BA4" s="12">
        <v>54</v>
      </c>
      <c r="BB4" s="12">
        <v>70</v>
      </c>
      <c r="BC4" s="12">
        <v>70</v>
      </c>
      <c r="BD4" s="12">
        <v>70</v>
      </c>
      <c r="BE4" s="12">
        <v>70</v>
      </c>
      <c r="BF4" s="12">
        <v>70</v>
      </c>
      <c r="BG4" s="12">
        <v>70</v>
      </c>
      <c r="BH4" s="12">
        <v>88</v>
      </c>
      <c r="BI4" s="12">
        <v>135</v>
      </c>
      <c r="BJ4" s="12">
        <v>70</v>
      </c>
      <c r="BK4" s="12">
        <v>140</v>
      </c>
      <c r="BL4" s="12">
        <v>74</v>
      </c>
      <c r="BM4" s="12">
        <v>136</v>
      </c>
      <c r="BN4" s="12">
        <v>70</v>
      </c>
      <c r="BO4" s="12">
        <v>139</v>
      </c>
      <c r="BP4" s="12">
        <v>70</v>
      </c>
      <c r="BQ4" s="12">
        <v>40</v>
      </c>
      <c r="BR4" s="12">
        <v>40</v>
      </c>
      <c r="BS4" s="12">
        <v>200</v>
      </c>
      <c r="BT4" s="12">
        <v>100</v>
      </c>
      <c r="BU4" s="12">
        <v>280</v>
      </c>
      <c r="BV4" s="12">
        <v>158</v>
      </c>
      <c r="BW4" s="12">
        <v>69</v>
      </c>
      <c r="BX4" s="12">
        <v>121</v>
      </c>
      <c r="BY4" s="12">
        <v>70</v>
      </c>
      <c r="BZ4" s="12">
        <v>74</v>
      </c>
      <c r="CA4" s="12">
        <v>74</v>
      </c>
      <c r="CB4" s="12">
        <v>50</v>
      </c>
      <c r="CC4" s="12">
        <v>59</v>
      </c>
      <c r="CD4" s="12">
        <v>36</v>
      </c>
      <c r="CE4" s="12">
        <v>36</v>
      </c>
      <c r="CF4" s="24">
        <v>77</v>
      </c>
      <c r="CG4" s="1"/>
      <c r="CH4" s="1"/>
      <c r="CI4" s="1"/>
      <c r="CJ4" s="1"/>
      <c r="CK4" s="1"/>
      <c r="CL4" s="1"/>
      <c r="CM4" s="12">
        <v>70</v>
      </c>
      <c r="CN4" s="12">
        <v>123</v>
      </c>
      <c r="CO4" s="12">
        <v>178</v>
      </c>
    </row>
    <row r="5" spans="1:93" s="1" customFormat="1" ht="18" customHeight="1" x14ac:dyDescent="0.25">
      <c r="G5" s="2" t="s">
        <v>137</v>
      </c>
      <c r="H5" s="8">
        <v>1</v>
      </c>
      <c r="I5" s="8">
        <v>1</v>
      </c>
      <c r="J5" s="8">
        <v>0.6</v>
      </c>
      <c r="K5" s="38">
        <v>0</v>
      </c>
      <c r="L5" s="8">
        <v>1</v>
      </c>
      <c r="M5" s="8">
        <v>1</v>
      </c>
      <c r="N5" s="8">
        <v>0.5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38">
        <v>0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1.2</v>
      </c>
      <c r="AP5" s="8">
        <v>1</v>
      </c>
      <c r="AQ5" s="8">
        <v>1</v>
      </c>
      <c r="AR5" s="8">
        <v>1</v>
      </c>
      <c r="AS5" s="8">
        <v>1.2</v>
      </c>
      <c r="AT5" s="8">
        <v>0.7</v>
      </c>
      <c r="AU5" s="8">
        <v>0.5</v>
      </c>
      <c r="AV5" s="8">
        <v>0.7</v>
      </c>
      <c r="AW5" s="8">
        <v>0.5</v>
      </c>
      <c r="AX5" s="8">
        <v>0.7</v>
      </c>
      <c r="AY5" s="8">
        <v>0.5</v>
      </c>
      <c r="AZ5" s="8">
        <v>0.7</v>
      </c>
      <c r="BA5" s="8">
        <v>0.5</v>
      </c>
      <c r="BB5" s="8">
        <v>0.5</v>
      </c>
      <c r="BC5" s="8">
        <v>0.5</v>
      </c>
      <c r="BD5" s="8">
        <v>0.5</v>
      </c>
      <c r="BE5" s="8">
        <v>0.5</v>
      </c>
      <c r="BF5" s="8">
        <v>1</v>
      </c>
      <c r="BG5" s="8">
        <v>1</v>
      </c>
      <c r="BH5" s="8">
        <v>1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0.5</v>
      </c>
      <c r="BP5" s="8">
        <v>1</v>
      </c>
      <c r="BQ5" s="8">
        <v>1</v>
      </c>
      <c r="BR5" s="8">
        <v>1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</v>
      </c>
      <c r="CC5" s="8">
        <v>1</v>
      </c>
      <c r="CD5" s="8">
        <v>1</v>
      </c>
      <c r="CE5" s="8">
        <v>1</v>
      </c>
      <c r="CF5" s="25">
        <v>1</v>
      </c>
      <c r="CM5" s="8">
        <v>1</v>
      </c>
      <c r="CN5" s="8">
        <v>1</v>
      </c>
      <c r="CO5" s="8">
        <v>1</v>
      </c>
    </row>
    <row r="6" spans="1:93" ht="20.100000000000001" customHeight="1" x14ac:dyDescent="0.25">
      <c r="A6" s="3" t="s">
        <v>138</v>
      </c>
      <c r="B6" s="3"/>
      <c r="C6" s="1">
        <v>0.8</v>
      </c>
      <c r="D6" s="1"/>
      <c r="E6" s="1"/>
      <c r="F6" s="1"/>
      <c r="G6" s="3" t="s">
        <v>139</v>
      </c>
      <c r="H6" s="11">
        <f>MAX(LOG10(H4/7),$C$6)*H5</f>
        <v>1.8450980400142569</v>
      </c>
      <c r="I6" s="11">
        <f t="shared" ref="I6:AO6" si="0">MAX(LOG10(I4/7),$C$6)*I5</f>
        <v>1.9402317949965102</v>
      </c>
      <c r="J6" s="11">
        <f>MAX(LOG10(J4/7),$C$6)*J5</f>
        <v>1.1641390769979061</v>
      </c>
      <c r="K6" s="11">
        <f t="shared" si="0"/>
        <v>0</v>
      </c>
      <c r="L6" s="11">
        <f t="shared" si="0"/>
        <v>1.9874108726919795</v>
      </c>
      <c r="M6" s="11">
        <f>MAX(LOG10(M4/7),$C$6)*M5</f>
        <v>1.4101744650890493</v>
      </c>
      <c r="N6" s="11">
        <f>MAX(LOG10(N4/7),$C$6)*N5</f>
        <v>0.42693598216088102</v>
      </c>
      <c r="O6" s="11">
        <f t="shared" si="0"/>
        <v>1.7569619513137056</v>
      </c>
      <c r="P6" s="11">
        <f t="shared" si="0"/>
        <v>1.895264649479987</v>
      </c>
      <c r="Q6" s="11">
        <f t="shared" si="0"/>
        <v>1.853871964321762</v>
      </c>
      <c r="R6" s="11">
        <f t="shared" si="0"/>
        <v>1.9330532103693867</v>
      </c>
      <c r="S6" s="11">
        <f t="shared" si="0"/>
        <v>1.954242509439325</v>
      </c>
      <c r="T6" s="11">
        <f t="shared" si="0"/>
        <v>0.8</v>
      </c>
      <c r="U6" s="11">
        <f t="shared" si="0"/>
        <v>0.93305321036938682</v>
      </c>
      <c r="V6" s="11">
        <f t="shared" si="0"/>
        <v>1.3010299956639813</v>
      </c>
      <c r="W6" s="11">
        <f t="shared" si="0"/>
        <v>1.3309932190414244</v>
      </c>
      <c r="X6" s="11">
        <f t="shared" si="0"/>
        <v>1.3010299956639813</v>
      </c>
      <c r="Y6" s="11">
        <f t="shared" si="0"/>
        <v>1.6989700043360187</v>
      </c>
      <c r="Z6" s="11">
        <f t="shared" si="0"/>
        <v>0.8</v>
      </c>
      <c r="AA6" s="11">
        <f t="shared" si="0"/>
        <v>0.8</v>
      </c>
      <c r="AB6" s="11">
        <f t="shared" si="0"/>
        <v>1.4101744650890493</v>
      </c>
      <c r="AC6" s="11">
        <f t="shared" si="0"/>
        <v>1.26884531229258</v>
      </c>
      <c r="AD6" s="11">
        <f t="shared" si="0"/>
        <v>1.0843208857000359</v>
      </c>
      <c r="AE6" s="11">
        <f t="shared" si="0"/>
        <v>1.1549019599857433</v>
      </c>
      <c r="AF6" s="11">
        <f t="shared" si="0"/>
        <v>1.0579919469776868</v>
      </c>
      <c r="AG6" s="11">
        <f>MAX(LOG10(AG4/7),$C$6)*AG5</f>
        <v>0</v>
      </c>
      <c r="AH6" s="11">
        <f t="shared" si="0"/>
        <v>2.0579919469776868</v>
      </c>
      <c r="AI6" s="11">
        <f t="shared" si="0"/>
        <v>1.5942346538160057</v>
      </c>
      <c r="AJ6" s="11">
        <f t="shared" si="0"/>
        <v>2.0122344564170116</v>
      </c>
      <c r="AK6" s="11">
        <f t="shared" si="0"/>
        <v>2.0061603087048185</v>
      </c>
      <c r="AL6" s="11">
        <f t="shared" si="0"/>
        <v>1.8081144737610868</v>
      </c>
      <c r="AM6" s="11">
        <f t="shared" si="0"/>
        <v>1.3853508813640172</v>
      </c>
      <c r="AN6" s="11">
        <f t="shared" si="0"/>
        <v>1.0633869788643928</v>
      </c>
      <c r="AO6" s="11">
        <f t="shared" si="0"/>
        <v>1.2760643746372713</v>
      </c>
      <c r="AP6" s="11">
        <f t="shared" ref="AP6:BU6" si="1">MAX(LOG10(AP4/7),$C$6)*AP5</f>
        <v>1.0579919469776868</v>
      </c>
      <c r="AQ6" s="11">
        <f t="shared" si="1"/>
        <v>1.0579919469776868</v>
      </c>
      <c r="AR6" s="11">
        <f t="shared" si="1"/>
        <v>0.87917782958653223</v>
      </c>
      <c r="AS6" s="11">
        <f t="shared" si="1"/>
        <v>1.0550133955038385</v>
      </c>
      <c r="AT6" s="11">
        <f t="shared" si="1"/>
        <v>0.83182800083088504</v>
      </c>
      <c r="AU6" s="11">
        <f t="shared" si="1"/>
        <v>0.59416285773634647</v>
      </c>
      <c r="AV6" s="11">
        <f t="shared" si="1"/>
        <v>0.83182800083088504</v>
      </c>
      <c r="AW6" s="11">
        <f t="shared" si="1"/>
        <v>0.59416285773634647</v>
      </c>
      <c r="AX6" s="11">
        <f t="shared" si="1"/>
        <v>0.83182800083088504</v>
      </c>
      <c r="AY6" s="11">
        <f t="shared" si="1"/>
        <v>0.44364785990435585</v>
      </c>
      <c r="AZ6" s="11">
        <f t="shared" si="1"/>
        <v>0.83182800083088504</v>
      </c>
      <c r="BA6" s="11">
        <f t="shared" si="1"/>
        <v>0.44364785990435585</v>
      </c>
      <c r="BB6" s="11">
        <f t="shared" si="1"/>
        <v>0.5</v>
      </c>
      <c r="BC6" s="11">
        <f t="shared" si="1"/>
        <v>0.5</v>
      </c>
      <c r="BD6" s="11">
        <f t="shared" si="1"/>
        <v>0.5</v>
      </c>
      <c r="BE6" s="11">
        <f t="shared" si="1"/>
        <v>0.5</v>
      </c>
      <c r="BF6" s="11">
        <f t="shared" si="1"/>
        <v>1</v>
      </c>
      <c r="BG6" s="11">
        <f t="shared" si="1"/>
        <v>1</v>
      </c>
      <c r="BH6" s="11">
        <f t="shared" si="1"/>
        <v>1.0993846321359118</v>
      </c>
      <c r="BI6" s="11">
        <f t="shared" si="1"/>
        <v>1.2852357284807492</v>
      </c>
      <c r="BJ6" s="11">
        <f t="shared" si="1"/>
        <v>1</v>
      </c>
      <c r="BK6" s="11">
        <f t="shared" si="1"/>
        <v>1.3010299956639813</v>
      </c>
      <c r="BL6" s="11">
        <f t="shared" si="1"/>
        <v>1.0241336797167193</v>
      </c>
      <c r="BM6" s="11">
        <f t="shared" si="1"/>
        <v>1.2884408683559607</v>
      </c>
      <c r="BN6" s="11">
        <f t="shared" si="1"/>
        <v>1</v>
      </c>
      <c r="BO6" s="11">
        <f t="shared" si="1"/>
        <v>0.64895838011991913</v>
      </c>
      <c r="BP6" s="11">
        <f t="shared" si="1"/>
        <v>1</v>
      </c>
      <c r="BQ6" s="11">
        <f t="shared" si="1"/>
        <v>0.8</v>
      </c>
      <c r="BR6" s="11">
        <f t="shared" si="1"/>
        <v>0.8</v>
      </c>
      <c r="BS6" s="11">
        <f t="shared" si="1"/>
        <v>1.4559319556497243</v>
      </c>
      <c r="BT6" s="11">
        <f t="shared" si="1"/>
        <v>1.1549019599857433</v>
      </c>
      <c r="BU6" s="11">
        <f t="shared" si="1"/>
        <v>1.6020599913279623</v>
      </c>
      <c r="BV6" s="11">
        <f t="shared" ref="BV6:CF6" si="2">MAX(LOG10(BV4/7),$C$6)*BV5</f>
        <v>1.3535590469401657</v>
      </c>
      <c r="BW6" s="11">
        <f t="shared" si="2"/>
        <v>0.99375105072299852</v>
      </c>
      <c r="BX6" s="11">
        <f t="shared" si="2"/>
        <v>1.2376873303021931</v>
      </c>
      <c r="BY6" s="11">
        <f t="shared" si="2"/>
        <v>1</v>
      </c>
      <c r="BZ6" s="11">
        <f t="shared" si="2"/>
        <v>1.0241336797167193</v>
      </c>
      <c r="CA6" s="11">
        <f t="shared" si="2"/>
        <v>1.0241336797167193</v>
      </c>
      <c r="CB6" s="11">
        <f t="shared" si="2"/>
        <v>0.85387196432176204</v>
      </c>
      <c r="CC6" s="11">
        <f t="shared" si="2"/>
        <v>0.92575397162788742</v>
      </c>
      <c r="CD6" s="11">
        <f t="shared" si="2"/>
        <v>0.8</v>
      </c>
      <c r="CE6" s="11">
        <f t="shared" si="2"/>
        <v>0.8</v>
      </c>
      <c r="CF6" s="26">
        <f t="shared" si="2"/>
        <v>1.0413926851582251</v>
      </c>
      <c r="CG6" s="1" t="s">
        <v>140</v>
      </c>
      <c r="CH6" s="9">
        <f>SUM(H6:CF6)</f>
        <v>86.279702744130944</v>
      </c>
      <c r="CI6" s="1"/>
      <c r="CJ6" s="1"/>
      <c r="CK6" s="1"/>
      <c r="CL6" s="1"/>
      <c r="CM6" s="11">
        <f>MAX(LOG10(CM4/7),$C$6)*CM5</f>
        <v>1</v>
      </c>
      <c r="CN6" s="11">
        <f>MAX(LOG10(CN4/7),$C$6)*CN5</f>
        <v>1.2448070714251411</v>
      </c>
      <c r="CO6" s="11">
        <f>MAX(LOG10(CO4/7),$C$6)*CO5</f>
        <v>1.4053219622946371</v>
      </c>
    </row>
    <row r="7" spans="1:93" ht="21.95" customHeight="1" x14ac:dyDescent="0.25">
      <c r="A7" s="1"/>
      <c r="C7" s="1"/>
      <c r="D7" s="1"/>
      <c r="E7" s="1"/>
      <c r="F7" s="1"/>
      <c r="G7" s="3" t="s">
        <v>141</v>
      </c>
      <c r="H7" s="7">
        <f t="shared" ref="H7:AM7" si="3">SUM(H9:H49)</f>
        <v>1</v>
      </c>
      <c r="I7" s="7">
        <f t="shared" si="3"/>
        <v>1</v>
      </c>
      <c r="J7" s="7">
        <f t="shared" si="3"/>
        <v>1</v>
      </c>
      <c r="K7" s="7">
        <f t="shared" si="3"/>
        <v>0</v>
      </c>
      <c r="L7" s="7">
        <f t="shared" si="3"/>
        <v>1.1000000000000001</v>
      </c>
      <c r="M7" s="7">
        <f t="shared" si="3"/>
        <v>1.1000000000000001</v>
      </c>
      <c r="N7" s="7">
        <f t="shared" si="3"/>
        <v>1</v>
      </c>
      <c r="O7" s="7">
        <f t="shared" si="3"/>
        <v>1</v>
      </c>
      <c r="P7" s="7">
        <f t="shared" si="3"/>
        <v>1</v>
      </c>
      <c r="Q7" s="7">
        <f t="shared" si="3"/>
        <v>0.5</v>
      </c>
      <c r="R7" s="7">
        <f>SUM(R9:R49)</f>
        <v>1</v>
      </c>
      <c r="S7" s="7">
        <f t="shared" si="3"/>
        <v>1</v>
      </c>
      <c r="T7" s="7">
        <f t="shared" si="3"/>
        <v>0.9</v>
      </c>
      <c r="U7" s="7">
        <f t="shared" si="3"/>
        <v>1</v>
      </c>
      <c r="V7" s="7">
        <f t="shared" si="3"/>
        <v>1</v>
      </c>
      <c r="W7" s="7">
        <f t="shared" si="3"/>
        <v>1</v>
      </c>
      <c r="X7" s="7">
        <f t="shared" si="3"/>
        <v>1</v>
      </c>
      <c r="Y7" s="7">
        <f t="shared" si="3"/>
        <v>1</v>
      </c>
      <c r="Z7" s="7">
        <f t="shared" si="3"/>
        <v>1</v>
      </c>
      <c r="AA7" s="7">
        <f t="shared" si="3"/>
        <v>1</v>
      </c>
      <c r="AB7" s="7">
        <f t="shared" si="3"/>
        <v>1</v>
      </c>
      <c r="AC7" s="7">
        <f t="shared" si="3"/>
        <v>1</v>
      </c>
      <c r="AD7" s="7">
        <f t="shared" si="3"/>
        <v>1</v>
      </c>
      <c r="AE7" s="7">
        <f t="shared" si="3"/>
        <v>1</v>
      </c>
      <c r="AF7" s="7">
        <f t="shared" si="3"/>
        <v>1</v>
      </c>
      <c r="AG7" s="7">
        <f t="shared" si="3"/>
        <v>0</v>
      </c>
      <c r="AH7" s="7">
        <f t="shared" si="3"/>
        <v>1</v>
      </c>
      <c r="AI7" s="7">
        <f t="shared" si="3"/>
        <v>1</v>
      </c>
      <c r="AJ7" s="7">
        <f t="shared" si="3"/>
        <v>1</v>
      </c>
      <c r="AK7" s="7">
        <f t="shared" si="3"/>
        <v>1</v>
      </c>
      <c r="AL7" s="7">
        <f t="shared" si="3"/>
        <v>0.7</v>
      </c>
      <c r="AM7" s="7">
        <f t="shared" si="3"/>
        <v>1.2000000000000002</v>
      </c>
      <c r="AN7" s="7">
        <f t="shared" ref="AN7:BS7" si="4">SUM(AN9:AN49)</f>
        <v>1</v>
      </c>
      <c r="AO7" s="7">
        <f t="shared" si="4"/>
        <v>1</v>
      </c>
      <c r="AP7" s="7">
        <f t="shared" si="4"/>
        <v>1</v>
      </c>
      <c r="AQ7" s="7">
        <f t="shared" si="4"/>
        <v>1</v>
      </c>
      <c r="AR7" s="7">
        <f t="shared" si="4"/>
        <v>1</v>
      </c>
      <c r="AS7" s="7">
        <f t="shared" si="4"/>
        <v>1</v>
      </c>
      <c r="AT7" s="7">
        <f t="shared" si="4"/>
        <v>1</v>
      </c>
      <c r="AU7" s="7">
        <f t="shared" si="4"/>
        <v>1</v>
      </c>
      <c r="AV7" s="7">
        <f t="shared" si="4"/>
        <v>1</v>
      </c>
      <c r="AW7" s="7">
        <f t="shared" si="4"/>
        <v>1</v>
      </c>
      <c r="AX7" s="7">
        <f t="shared" si="4"/>
        <v>1</v>
      </c>
      <c r="AY7" s="7">
        <f t="shared" si="4"/>
        <v>1</v>
      </c>
      <c r="AZ7" s="7">
        <f t="shared" si="4"/>
        <v>1</v>
      </c>
      <c r="BA7" s="7">
        <f t="shared" si="4"/>
        <v>1</v>
      </c>
      <c r="BB7" s="7">
        <f t="shared" si="4"/>
        <v>1</v>
      </c>
      <c r="BC7" s="7">
        <f t="shared" si="4"/>
        <v>1</v>
      </c>
      <c r="BD7" s="7">
        <f t="shared" si="4"/>
        <v>1</v>
      </c>
      <c r="BE7" s="7">
        <f t="shared" si="4"/>
        <v>1</v>
      </c>
      <c r="BF7" s="7">
        <f t="shared" si="4"/>
        <v>1</v>
      </c>
      <c r="BG7" s="7">
        <f t="shared" si="4"/>
        <v>1</v>
      </c>
      <c r="BH7" s="7">
        <f t="shared" si="4"/>
        <v>1</v>
      </c>
      <c r="BI7" s="7">
        <f t="shared" si="4"/>
        <v>1</v>
      </c>
      <c r="BJ7" s="7">
        <f t="shared" si="4"/>
        <v>1</v>
      </c>
      <c r="BK7" s="7">
        <f t="shared" si="4"/>
        <v>1</v>
      </c>
      <c r="BL7" s="7">
        <f t="shared" si="4"/>
        <v>1</v>
      </c>
      <c r="BM7" s="7">
        <f t="shared" si="4"/>
        <v>1</v>
      </c>
      <c r="BN7" s="7">
        <f t="shared" si="4"/>
        <v>1</v>
      </c>
      <c r="BO7" s="7">
        <f t="shared" si="4"/>
        <v>1</v>
      </c>
      <c r="BP7" s="7">
        <f t="shared" si="4"/>
        <v>1</v>
      </c>
      <c r="BQ7" s="7">
        <f t="shared" si="4"/>
        <v>1</v>
      </c>
      <c r="BR7" s="7">
        <f t="shared" si="4"/>
        <v>1</v>
      </c>
      <c r="BS7" s="7">
        <f t="shared" si="4"/>
        <v>0.6</v>
      </c>
      <c r="BT7" s="7">
        <f t="shared" ref="BT7:CF7" si="5">SUM(BT9:BT49)</f>
        <v>1</v>
      </c>
      <c r="BU7" s="7">
        <f t="shared" si="5"/>
        <v>1</v>
      </c>
      <c r="BV7" s="7">
        <f t="shared" si="5"/>
        <v>1</v>
      </c>
      <c r="BW7" s="7">
        <f t="shared" si="5"/>
        <v>1</v>
      </c>
      <c r="BX7" s="7">
        <f t="shared" si="5"/>
        <v>1</v>
      </c>
      <c r="BY7" s="7">
        <f t="shared" si="5"/>
        <v>1</v>
      </c>
      <c r="BZ7" s="7">
        <f t="shared" si="5"/>
        <v>1</v>
      </c>
      <c r="CA7" s="7">
        <f t="shared" si="5"/>
        <v>1</v>
      </c>
      <c r="CB7" s="7">
        <f t="shared" si="5"/>
        <v>1</v>
      </c>
      <c r="CC7" s="7">
        <f t="shared" si="5"/>
        <v>1</v>
      </c>
      <c r="CD7" s="7">
        <f t="shared" si="5"/>
        <v>1</v>
      </c>
      <c r="CE7" s="7">
        <f t="shared" si="5"/>
        <v>1</v>
      </c>
      <c r="CF7" s="23">
        <f t="shared" si="5"/>
        <v>0</v>
      </c>
      <c r="CG7" s="1"/>
      <c r="CH7" s="1"/>
      <c r="CI7" s="1"/>
      <c r="CJ7" s="1"/>
      <c r="CK7" s="1"/>
      <c r="CL7" s="1"/>
      <c r="CM7" s="7">
        <f>SUM(CM9:CM49)</f>
        <v>0</v>
      </c>
      <c r="CN7" s="7">
        <f>SUM(CN9:CN49)</f>
        <v>0</v>
      </c>
      <c r="CO7" s="7">
        <f>SUM(CO9:CO49)</f>
        <v>0</v>
      </c>
    </row>
    <row r="8" spans="1:93" ht="30" x14ac:dyDescent="0.25">
      <c r="A8" s="14" t="s">
        <v>142</v>
      </c>
      <c r="B8" s="14"/>
      <c r="C8" s="14" t="s">
        <v>143</v>
      </c>
      <c r="D8" s="14" t="s">
        <v>144</v>
      </c>
      <c r="E8" s="14" t="s">
        <v>145</v>
      </c>
      <c r="F8" s="14" t="s">
        <v>146</v>
      </c>
      <c r="G8" s="14" t="s">
        <v>147</v>
      </c>
      <c r="H8" s="7">
        <f t="shared" ref="H8:AO8" si="6">IF(H5&lt;&gt;0,H7-1,H7)</f>
        <v>0</v>
      </c>
      <c r="I8" s="7">
        <f t="shared" si="6"/>
        <v>0</v>
      </c>
      <c r="J8" s="7">
        <f t="shared" si="6"/>
        <v>0</v>
      </c>
      <c r="K8" s="7">
        <f t="shared" si="6"/>
        <v>0</v>
      </c>
      <c r="L8" s="7">
        <f t="shared" si="6"/>
        <v>0.10000000000000009</v>
      </c>
      <c r="M8" s="7">
        <f t="shared" si="6"/>
        <v>0.10000000000000009</v>
      </c>
      <c r="N8" s="7">
        <f>IF(N5&lt;&gt;0,N7-1,N7)</f>
        <v>0</v>
      </c>
      <c r="O8" s="7">
        <f t="shared" si="6"/>
        <v>0</v>
      </c>
      <c r="P8" s="7">
        <f t="shared" si="6"/>
        <v>0</v>
      </c>
      <c r="Q8" s="7">
        <f t="shared" si="6"/>
        <v>-0.5</v>
      </c>
      <c r="R8" s="7">
        <f t="shared" si="6"/>
        <v>0</v>
      </c>
      <c r="S8" s="7">
        <f t="shared" si="6"/>
        <v>0</v>
      </c>
      <c r="T8" s="7">
        <f t="shared" si="6"/>
        <v>-9.9999999999999978E-2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0</v>
      </c>
      <c r="AA8" s="7">
        <f t="shared" si="6"/>
        <v>0</v>
      </c>
      <c r="AB8" s="7">
        <f t="shared" si="6"/>
        <v>0</v>
      </c>
      <c r="AC8" s="7">
        <f t="shared" si="6"/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>IF(AG5&lt;&gt;0,AG7-1,AG7)</f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  <c r="AK8" s="7">
        <f t="shared" si="6"/>
        <v>0</v>
      </c>
      <c r="AL8" s="7">
        <f t="shared" si="6"/>
        <v>-0.30000000000000004</v>
      </c>
      <c r="AM8" s="7">
        <f t="shared" si="6"/>
        <v>0.20000000000000018</v>
      </c>
      <c r="AN8" s="7">
        <f t="shared" si="6"/>
        <v>0</v>
      </c>
      <c r="AO8" s="7">
        <f t="shared" si="6"/>
        <v>0</v>
      </c>
      <c r="AP8" s="7">
        <f t="shared" ref="AP8:BU8" si="7">IF(AP5&lt;&gt;0,AP7-1,AP7)</f>
        <v>0</v>
      </c>
      <c r="AQ8" s="7">
        <f t="shared" si="7"/>
        <v>0</v>
      </c>
      <c r="AR8" s="7">
        <f t="shared" si="7"/>
        <v>0</v>
      </c>
      <c r="AS8" s="7">
        <f t="shared" si="7"/>
        <v>0</v>
      </c>
      <c r="AT8" s="7">
        <f t="shared" si="7"/>
        <v>0</v>
      </c>
      <c r="AU8" s="7">
        <f t="shared" si="7"/>
        <v>0</v>
      </c>
      <c r="AV8" s="7">
        <f t="shared" si="7"/>
        <v>0</v>
      </c>
      <c r="AW8" s="7">
        <f t="shared" si="7"/>
        <v>0</v>
      </c>
      <c r="AX8" s="7">
        <f t="shared" si="7"/>
        <v>0</v>
      </c>
      <c r="AY8" s="7">
        <f t="shared" si="7"/>
        <v>0</v>
      </c>
      <c r="AZ8" s="7">
        <f t="shared" si="7"/>
        <v>0</v>
      </c>
      <c r="BA8" s="7">
        <f t="shared" si="7"/>
        <v>0</v>
      </c>
      <c r="BB8" s="7">
        <f t="shared" si="7"/>
        <v>0</v>
      </c>
      <c r="BC8" s="7">
        <f t="shared" si="7"/>
        <v>0</v>
      </c>
      <c r="BD8" s="7">
        <f t="shared" si="7"/>
        <v>0</v>
      </c>
      <c r="BE8" s="7">
        <f t="shared" si="7"/>
        <v>0</v>
      </c>
      <c r="BF8" s="7">
        <f t="shared" si="7"/>
        <v>0</v>
      </c>
      <c r="BG8" s="7">
        <f t="shared" si="7"/>
        <v>0</v>
      </c>
      <c r="BH8" s="7">
        <f t="shared" si="7"/>
        <v>0</v>
      </c>
      <c r="BI8" s="7">
        <f t="shared" si="7"/>
        <v>0</v>
      </c>
      <c r="BJ8" s="7">
        <f t="shared" si="7"/>
        <v>0</v>
      </c>
      <c r="BK8" s="7">
        <f t="shared" si="7"/>
        <v>0</v>
      </c>
      <c r="BL8" s="7">
        <f t="shared" si="7"/>
        <v>0</v>
      </c>
      <c r="BM8" s="7">
        <f t="shared" si="7"/>
        <v>0</v>
      </c>
      <c r="BN8" s="7">
        <f t="shared" si="7"/>
        <v>0</v>
      </c>
      <c r="BO8" s="7">
        <f t="shared" si="7"/>
        <v>0</v>
      </c>
      <c r="BP8" s="7">
        <f t="shared" si="7"/>
        <v>0</v>
      </c>
      <c r="BQ8" s="7">
        <f t="shared" si="7"/>
        <v>0</v>
      </c>
      <c r="BR8" s="7">
        <f t="shared" si="7"/>
        <v>0</v>
      </c>
      <c r="BS8" s="7">
        <f t="shared" si="7"/>
        <v>-0.4</v>
      </c>
      <c r="BT8" s="7">
        <f t="shared" si="7"/>
        <v>0</v>
      </c>
      <c r="BU8" s="7">
        <f t="shared" si="7"/>
        <v>0</v>
      </c>
      <c r="BV8" s="7">
        <f t="shared" ref="BV8:CF8" si="8">IF(BV5&lt;&gt;0,BV7-1,BV7)</f>
        <v>0</v>
      </c>
      <c r="BW8" s="7">
        <f t="shared" si="8"/>
        <v>0</v>
      </c>
      <c r="BX8" s="7">
        <f t="shared" si="8"/>
        <v>0</v>
      </c>
      <c r="BY8" s="7">
        <f t="shared" si="8"/>
        <v>0</v>
      </c>
      <c r="BZ8" s="7">
        <f t="shared" si="8"/>
        <v>0</v>
      </c>
      <c r="CA8" s="7">
        <f t="shared" si="8"/>
        <v>0</v>
      </c>
      <c r="CB8" s="7">
        <f t="shared" si="8"/>
        <v>0</v>
      </c>
      <c r="CC8" s="7">
        <f t="shared" si="8"/>
        <v>0</v>
      </c>
      <c r="CD8" s="7">
        <f t="shared" si="8"/>
        <v>0</v>
      </c>
      <c r="CE8" s="7">
        <f t="shared" si="8"/>
        <v>0</v>
      </c>
      <c r="CF8" s="23">
        <f t="shared" si="8"/>
        <v>-1</v>
      </c>
      <c r="CG8" s="1"/>
      <c r="CH8" s="1"/>
      <c r="CI8" s="1"/>
      <c r="CJ8" s="1"/>
      <c r="CK8" s="1"/>
      <c r="CL8" s="1"/>
      <c r="CM8" s="7">
        <f>IF(CM5&lt;&gt;0,CM7-1,CM7)</f>
        <v>-1</v>
      </c>
      <c r="CN8" s="7">
        <f>IF(CN5&lt;&gt;0,CN7-1,CN7)</f>
        <v>-1</v>
      </c>
      <c r="CO8" s="7">
        <f>IF(CO5&lt;&gt;0,CO7-1,CO7)</f>
        <v>-1</v>
      </c>
    </row>
    <row r="9" spans="1:93" x14ac:dyDescent="0.25">
      <c r="A9" s="1" t="s">
        <v>161</v>
      </c>
      <c r="C9" s="1" t="s">
        <v>148</v>
      </c>
      <c r="D9" s="1">
        <v>1</v>
      </c>
      <c r="E9" s="5">
        <f>D9*$C$2</f>
        <v>2.5376383160038514</v>
      </c>
      <c r="F9" s="5">
        <f>SUMPRODUCT(H$6:CF$6,H9:CF9)</f>
        <v>3.2454125726315279</v>
      </c>
      <c r="G9" s="5">
        <f t="shared" ref="G9:G48" si="9">F9-E9</f>
        <v>0.70777425662767657</v>
      </c>
      <c r="H9" s="32"/>
      <c r="I9" s="1"/>
      <c r="J9" s="1"/>
      <c r="K9" s="1"/>
      <c r="L9" s="1"/>
      <c r="M9" s="1"/>
      <c r="N9" s="1"/>
      <c r="O9" s="1"/>
      <c r="P9" s="1"/>
      <c r="R9" s="1">
        <v>0.8</v>
      </c>
      <c r="S9" s="1"/>
      <c r="Y9" s="2">
        <v>1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V9" s="1"/>
      <c r="AW9" s="1"/>
      <c r="AX9" s="1"/>
      <c r="AY9" s="1"/>
      <c r="AZ9" s="1"/>
      <c r="BA9" s="1"/>
      <c r="BC9" s="1"/>
      <c r="BD9" s="1"/>
      <c r="BG9" s="1"/>
      <c r="BH9" s="1"/>
      <c r="BI9" s="1"/>
      <c r="BJ9" s="1"/>
      <c r="BL9" s="1"/>
      <c r="BM9" s="1"/>
      <c r="BN9" s="1"/>
      <c r="BO9" s="1"/>
      <c r="BQ9" s="1"/>
      <c r="BR9" s="1"/>
      <c r="BS9" s="1"/>
      <c r="BT9" s="1"/>
      <c r="BU9" s="1"/>
      <c r="BW9" s="1"/>
      <c r="BX9" s="1"/>
      <c r="BY9" s="1"/>
      <c r="CA9" s="1"/>
      <c r="CB9" s="1"/>
      <c r="CC9" s="1"/>
      <c r="CD9" s="1"/>
      <c r="CE9" s="1"/>
      <c r="CF9" s="19"/>
      <c r="CG9" s="1"/>
      <c r="CH9" s="1"/>
      <c r="CI9" s="1"/>
      <c r="CJ9" s="1"/>
      <c r="CK9" s="1"/>
      <c r="CL9" s="1"/>
      <c r="CM9" s="1"/>
      <c r="CO9" s="1"/>
    </row>
    <row r="10" spans="1:93" x14ac:dyDescent="0.25">
      <c r="A10" s="1" t="s">
        <v>162</v>
      </c>
      <c r="B10" s="15" t="s">
        <v>149</v>
      </c>
      <c r="C10" s="1" t="s">
        <v>148</v>
      </c>
      <c r="D10" s="1">
        <v>1</v>
      </c>
      <c r="E10" s="5">
        <f t="shared" ref="E10:E48" si="10">D10*$C$2</f>
        <v>2.5376383160038514</v>
      </c>
      <c r="F10" s="5">
        <f t="shared" ref="F10:F48" si="11">SUMPRODUCT(H$6:CF$6,H10:CF10)</f>
        <v>3.0122775369133246</v>
      </c>
      <c r="G10" s="5">
        <f t="shared" si="9"/>
        <v>0.47463922090947319</v>
      </c>
      <c r="H10" s="1"/>
      <c r="I10" s="1"/>
      <c r="J10" s="1"/>
      <c r="K10" s="1"/>
      <c r="L10" s="1"/>
      <c r="M10" s="1"/>
      <c r="N10" s="1"/>
      <c r="O10" s="1"/>
      <c r="P10" s="1"/>
      <c r="R10" s="1"/>
      <c r="S10" s="1"/>
      <c r="AF10" s="1"/>
      <c r="AG10" s="1"/>
      <c r="AH10" s="1"/>
      <c r="AI10" s="1"/>
      <c r="AJ10" s="29">
        <v>0.5</v>
      </c>
      <c r="AK10" s="2">
        <v>1</v>
      </c>
      <c r="AL10" s="1"/>
      <c r="AM10" s="1"/>
      <c r="AN10" s="1"/>
      <c r="AO10" s="1"/>
      <c r="AP10" s="1"/>
      <c r="AQ10" s="1"/>
      <c r="AR10" s="1"/>
      <c r="AS10" s="1"/>
      <c r="AV10" s="1"/>
      <c r="AW10" s="1"/>
      <c r="AX10" s="1"/>
      <c r="AY10" s="1"/>
      <c r="AZ10" s="1"/>
      <c r="BA10" s="1"/>
      <c r="BC10" s="1"/>
      <c r="BD10" s="1"/>
      <c r="BG10" s="1"/>
      <c r="BH10" s="1"/>
      <c r="BI10" s="1"/>
      <c r="BJ10" s="1"/>
      <c r="BL10" s="1"/>
      <c r="BM10" s="1"/>
      <c r="BN10" s="1"/>
      <c r="BO10" s="1"/>
      <c r="BQ10" s="1"/>
      <c r="BR10" s="1"/>
      <c r="BS10" s="1"/>
      <c r="BT10" s="1"/>
      <c r="BU10" s="1"/>
      <c r="BW10" s="1"/>
      <c r="BX10" s="1"/>
      <c r="BY10" s="1"/>
      <c r="CA10" s="1"/>
      <c r="CB10" s="1"/>
      <c r="CC10" s="1"/>
      <c r="CD10" s="1"/>
      <c r="CE10" s="1"/>
      <c r="CG10" s="1"/>
      <c r="CH10" s="1"/>
      <c r="CI10" s="1"/>
      <c r="CJ10" s="1"/>
      <c r="CK10" s="1"/>
      <c r="CL10" s="1"/>
      <c r="CM10" s="1"/>
      <c r="CO10" s="1"/>
    </row>
    <row r="11" spans="1:93" x14ac:dyDescent="0.25">
      <c r="A11" s="1" t="s">
        <v>163</v>
      </c>
      <c r="B11" s="15" t="s">
        <v>150</v>
      </c>
      <c r="C11" s="1" t="s">
        <v>148</v>
      </c>
      <c r="D11" s="1">
        <v>1</v>
      </c>
      <c r="E11" s="5">
        <f t="shared" si="10"/>
        <v>2.5376383160038514</v>
      </c>
      <c r="F11" s="5">
        <f t="shared" si="11"/>
        <v>2.9169023334945359</v>
      </c>
      <c r="G11" s="5">
        <f t="shared" si="9"/>
        <v>0.3792640174906845</v>
      </c>
      <c r="H11" s="1"/>
      <c r="I11" s="1"/>
      <c r="J11" s="1"/>
      <c r="K11" s="1"/>
      <c r="L11" s="1"/>
      <c r="M11" s="1"/>
      <c r="N11" s="1"/>
      <c r="O11" s="1"/>
      <c r="P11" s="1"/>
      <c r="R11" s="1"/>
      <c r="S11" s="1"/>
      <c r="AE11" s="2">
        <v>0.5</v>
      </c>
      <c r="AF11" s="1"/>
      <c r="AG11" s="1"/>
      <c r="AH11" s="1"/>
      <c r="AI11" s="1"/>
      <c r="AJ11" s="1"/>
      <c r="AK11" s="1"/>
      <c r="AL11" s="1"/>
      <c r="AM11" s="1"/>
      <c r="AN11" s="2">
        <v>1</v>
      </c>
      <c r="AO11" s="2">
        <v>1</v>
      </c>
      <c r="AP11" s="1"/>
      <c r="AQ11" s="1"/>
      <c r="AR11" s="1"/>
      <c r="AS11" s="1"/>
      <c r="AV11" s="1"/>
      <c r="AW11" s="1"/>
      <c r="AX11" s="1"/>
      <c r="AY11" s="1"/>
      <c r="AZ11" s="1"/>
      <c r="BA11" s="1"/>
      <c r="BC11" s="1"/>
      <c r="BD11" s="1"/>
      <c r="BG11" s="1"/>
      <c r="BH11" s="1"/>
      <c r="BI11" s="1"/>
      <c r="BJ11" s="1"/>
      <c r="BL11" s="1"/>
      <c r="BM11" s="1"/>
      <c r="BN11" s="1"/>
      <c r="BO11" s="1"/>
      <c r="BQ11" s="1"/>
      <c r="BR11" s="1"/>
      <c r="BS11" s="1"/>
      <c r="BT11" s="1"/>
      <c r="BU11" s="1"/>
      <c r="BW11" s="1"/>
      <c r="BX11" s="1"/>
      <c r="BY11" s="1"/>
      <c r="CA11" s="1"/>
      <c r="CB11" s="1"/>
      <c r="CC11" s="1"/>
      <c r="CD11" s="1"/>
      <c r="CE11" s="1"/>
      <c r="CF11" s="19"/>
      <c r="CG11" s="1"/>
      <c r="CH11" s="1"/>
      <c r="CI11" s="1"/>
      <c r="CJ11" s="1"/>
      <c r="CK11" s="1"/>
      <c r="CL11" s="1"/>
      <c r="CM11" s="1"/>
      <c r="CO11" s="1"/>
    </row>
    <row r="12" spans="1:93" x14ac:dyDescent="0.25">
      <c r="A12" s="1" t="s">
        <v>164</v>
      </c>
      <c r="C12" s="1" t="s">
        <v>148</v>
      </c>
      <c r="D12" s="1">
        <v>1</v>
      </c>
      <c r="E12" s="5">
        <f t="shared" si="10"/>
        <v>2.5376383160038514</v>
      </c>
      <c r="F12" s="5">
        <f t="shared" si="11"/>
        <v>1.9269359821608809</v>
      </c>
      <c r="G12" s="5">
        <f t="shared" si="9"/>
        <v>-0.61070233384297046</v>
      </c>
      <c r="H12" s="1"/>
      <c r="I12" s="1"/>
      <c r="J12" s="1"/>
      <c r="K12" s="1"/>
      <c r="L12" s="1"/>
      <c r="M12" s="1"/>
      <c r="N12" s="1"/>
      <c r="O12" s="1"/>
      <c r="P12" s="1"/>
      <c r="Q12" s="1">
        <v>0.5</v>
      </c>
      <c r="R12" s="1"/>
      <c r="S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V12" s="1"/>
      <c r="AW12" s="1"/>
      <c r="AX12" s="1"/>
      <c r="AY12" s="1"/>
      <c r="AZ12" s="1"/>
      <c r="BA12" s="1"/>
      <c r="BC12" s="1"/>
      <c r="BD12" s="2">
        <v>1</v>
      </c>
      <c r="BE12" s="2">
        <v>1</v>
      </c>
      <c r="BG12" s="1"/>
      <c r="BH12" s="1"/>
      <c r="BI12" s="1"/>
      <c r="BJ12" s="1"/>
      <c r="BL12" s="1"/>
      <c r="BM12" s="1"/>
      <c r="BN12" s="1"/>
      <c r="BO12" s="1"/>
      <c r="BQ12" s="1"/>
      <c r="BR12" s="1"/>
      <c r="BS12" s="1"/>
      <c r="BT12" s="1"/>
      <c r="BU12" s="1"/>
      <c r="BW12" s="1"/>
      <c r="BX12" s="1"/>
      <c r="BY12" s="1"/>
      <c r="CA12" s="1"/>
      <c r="CB12" s="1"/>
      <c r="CC12" s="1"/>
      <c r="CD12" s="1"/>
      <c r="CE12" s="1"/>
      <c r="CF12" s="19"/>
      <c r="CG12" s="1"/>
      <c r="CH12" s="1"/>
      <c r="CI12" s="1"/>
      <c r="CJ12" s="1"/>
      <c r="CK12" s="1"/>
      <c r="CL12" s="1"/>
      <c r="CM12" s="1"/>
      <c r="CO12" s="1"/>
    </row>
    <row r="13" spans="1:93" x14ac:dyDescent="0.25">
      <c r="A13" s="1" t="s">
        <v>165</v>
      </c>
      <c r="B13" s="19"/>
      <c r="C13" s="1" t="s">
        <v>148</v>
      </c>
      <c r="D13" s="19">
        <v>1</v>
      </c>
      <c r="E13" s="20">
        <f t="shared" si="10"/>
        <v>2.5376383160038514</v>
      </c>
      <c r="F13" s="20">
        <f t="shared" si="11"/>
        <v>2.8025334950979701</v>
      </c>
      <c r="G13" s="20">
        <f t="shared" si="9"/>
        <v>0.26489517909411875</v>
      </c>
      <c r="H13" s="1"/>
      <c r="I13" s="1"/>
      <c r="J13" s="1"/>
      <c r="K13" s="1"/>
      <c r="L13" s="1"/>
      <c r="M13" s="19"/>
      <c r="N13" s="1"/>
      <c r="O13" s="19"/>
      <c r="P13" s="1"/>
      <c r="R13" s="1"/>
      <c r="S13" s="1"/>
      <c r="T13" s="19"/>
      <c r="AF13" s="1"/>
      <c r="AG13" s="1"/>
      <c r="AH13" s="19"/>
      <c r="AI13" s="19"/>
      <c r="AJ13" s="1"/>
      <c r="AK13" s="1"/>
      <c r="AL13" s="19"/>
      <c r="AM13" s="19"/>
      <c r="AN13" s="1"/>
      <c r="AO13" s="1"/>
      <c r="AP13" s="19"/>
      <c r="AQ13" s="19"/>
      <c r="AR13" s="1"/>
      <c r="AS13" s="1"/>
      <c r="AV13" s="1"/>
      <c r="AW13" s="1"/>
      <c r="AX13" s="1"/>
      <c r="AY13" s="1"/>
      <c r="AZ13" s="1"/>
      <c r="BA13" s="1"/>
      <c r="BC13" s="1"/>
      <c r="BD13" s="1"/>
      <c r="BF13" s="19"/>
      <c r="BG13" s="19"/>
      <c r="BH13" s="1"/>
      <c r="BI13" s="1"/>
      <c r="BJ13" s="1"/>
      <c r="BK13" s="19"/>
      <c r="BL13" s="1"/>
      <c r="BM13" s="1"/>
      <c r="BN13" s="1"/>
      <c r="BO13" s="1"/>
      <c r="BP13" s="19"/>
      <c r="BQ13" s="1"/>
      <c r="BR13" s="1"/>
      <c r="BS13" s="1"/>
      <c r="BT13" s="19"/>
      <c r="BU13" s="19"/>
      <c r="BV13" s="30">
        <v>0.5</v>
      </c>
      <c r="BW13" s="19"/>
      <c r="BX13" s="19"/>
      <c r="BY13" s="19">
        <v>0.4</v>
      </c>
      <c r="BZ13" s="19"/>
      <c r="CA13" s="19"/>
      <c r="CB13" s="19"/>
      <c r="CC13" s="37">
        <v>1</v>
      </c>
      <c r="CD13" s="19"/>
      <c r="CE13" s="37">
        <v>1</v>
      </c>
      <c r="CF13" s="19"/>
      <c r="CG13" s="1"/>
      <c r="CH13" s="1"/>
      <c r="CI13" s="1"/>
      <c r="CJ13" s="1"/>
      <c r="CK13" s="1"/>
      <c r="CL13" s="1"/>
      <c r="CM13" s="19"/>
      <c r="CO13" s="1"/>
    </row>
    <row r="14" spans="1:93" x14ac:dyDescent="0.25">
      <c r="A14" s="1" t="s">
        <v>166</v>
      </c>
      <c r="C14" s="1" t="s">
        <v>148</v>
      </c>
      <c r="D14" s="1">
        <v>1</v>
      </c>
      <c r="E14" s="5">
        <f t="shared" si="10"/>
        <v>2.5376383160038514</v>
      </c>
      <c r="F14" s="5">
        <f t="shared" si="11"/>
        <v>3.1896323543876437</v>
      </c>
      <c r="G14" s="5">
        <f t="shared" si="9"/>
        <v>0.65199403838379233</v>
      </c>
      <c r="H14" s="1"/>
      <c r="I14" s="1"/>
      <c r="J14" s="1"/>
      <c r="K14" s="1"/>
      <c r="L14" s="1"/>
      <c r="M14" s="1"/>
      <c r="N14" s="1"/>
      <c r="O14" s="1"/>
      <c r="P14" s="1">
        <v>0.4</v>
      </c>
      <c r="R14" s="1"/>
      <c r="S14" s="1"/>
      <c r="AF14" s="1"/>
      <c r="AG14" s="1"/>
      <c r="AH14" s="1"/>
      <c r="AI14" s="1"/>
      <c r="AJ14" s="1"/>
      <c r="AK14" s="1"/>
      <c r="AL14" s="29">
        <v>0.4</v>
      </c>
      <c r="AM14" s="29">
        <v>0.8</v>
      </c>
      <c r="AN14" s="1"/>
      <c r="AO14" s="1"/>
      <c r="AP14" s="1"/>
      <c r="AQ14" s="1"/>
      <c r="AR14" s="1"/>
      <c r="AS14" s="1"/>
      <c r="AV14" s="1"/>
      <c r="AW14" s="1"/>
      <c r="AX14" s="1"/>
      <c r="AY14" s="1"/>
      <c r="AZ14" s="1"/>
      <c r="BA14" s="1"/>
      <c r="BC14" s="1"/>
      <c r="BD14" s="1"/>
      <c r="BG14" s="1"/>
      <c r="BH14" s="1"/>
      <c r="BI14" s="1"/>
      <c r="BJ14" s="1"/>
      <c r="BL14" s="1"/>
      <c r="BM14" s="1"/>
      <c r="BN14" s="1"/>
      <c r="BO14" s="1"/>
      <c r="BP14" s="29">
        <v>0.6</v>
      </c>
      <c r="BQ14" s="1"/>
      <c r="BR14" s="1"/>
      <c r="BS14" s="1"/>
      <c r="BT14" s="1"/>
      <c r="BU14" s="1"/>
      <c r="BW14" s="1"/>
      <c r="BX14" s="1"/>
      <c r="BY14" s="1"/>
      <c r="CA14" s="1"/>
      <c r="CB14" s="1"/>
      <c r="CC14" s="1"/>
      <c r="CD14" s="1"/>
      <c r="CE14" s="1"/>
      <c r="CF14" s="19"/>
      <c r="CG14" s="1"/>
      <c r="CH14" s="1"/>
      <c r="CI14" s="1"/>
      <c r="CJ14" s="1"/>
      <c r="CK14" s="1"/>
      <c r="CL14" s="1"/>
      <c r="CM14" s="1"/>
      <c r="CO14" s="1"/>
    </row>
    <row r="15" spans="1:93" x14ac:dyDescent="0.25">
      <c r="A15" s="1" t="s">
        <v>167</v>
      </c>
      <c r="C15" s="1" t="s">
        <v>148</v>
      </c>
      <c r="D15" s="1">
        <v>1</v>
      </c>
      <c r="E15" s="5">
        <f t="shared" si="10"/>
        <v>2.5376383160038514</v>
      </c>
      <c r="F15" s="5">
        <f t="shared" si="11"/>
        <v>2.4883315776359778</v>
      </c>
      <c r="G15" s="5">
        <f t="shared" si="9"/>
        <v>-4.9306738367873582E-2</v>
      </c>
      <c r="H15" s="1"/>
      <c r="I15" s="1"/>
      <c r="J15" s="1"/>
      <c r="K15" s="1"/>
      <c r="L15" s="1"/>
      <c r="M15" s="1"/>
      <c r="N15" s="1"/>
      <c r="O15" s="1"/>
      <c r="P15" s="31"/>
      <c r="R15" s="1"/>
      <c r="S15" s="1"/>
      <c r="AF15" s="1"/>
      <c r="AG15" s="1"/>
      <c r="AH15" s="1"/>
      <c r="AI15" s="1"/>
      <c r="AJ15" s="1"/>
      <c r="AK15" s="1"/>
      <c r="AL15" s="1"/>
      <c r="AM15" s="1">
        <v>0.4</v>
      </c>
      <c r="AN15" s="1"/>
      <c r="AO15" s="1"/>
      <c r="AP15" s="1"/>
      <c r="AQ15" s="1"/>
      <c r="AR15" s="2">
        <v>1</v>
      </c>
      <c r="AS15" s="2">
        <v>1</v>
      </c>
      <c r="AV15" s="1"/>
      <c r="AW15" s="1"/>
      <c r="AX15" s="1"/>
      <c r="AY15" s="1"/>
      <c r="AZ15" s="1"/>
      <c r="BA15" s="1"/>
      <c r="BC15" s="1"/>
      <c r="BD15" s="1"/>
      <c r="BG15" s="1"/>
      <c r="BH15" s="1"/>
      <c r="BI15" s="1"/>
      <c r="BJ15" s="1"/>
      <c r="BL15" s="1"/>
      <c r="BM15" s="1"/>
      <c r="BN15" s="1"/>
      <c r="BO15" s="1"/>
      <c r="BQ15" s="1"/>
      <c r="BR15" s="1"/>
      <c r="BS15" s="1"/>
      <c r="BT15" s="1"/>
      <c r="BU15" s="1"/>
      <c r="BW15" s="1"/>
      <c r="BX15" s="1"/>
      <c r="BY15" s="1"/>
      <c r="CA15" s="1"/>
      <c r="CB15" s="1"/>
      <c r="CC15" s="1"/>
      <c r="CD15" s="1"/>
      <c r="CE15" s="1"/>
      <c r="CG15" s="1"/>
      <c r="CH15" s="1"/>
      <c r="CI15" s="1"/>
      <c r="CJ15" s="1"/>
      <c r="CK15" s="1"/>
      <c r="CL15" s="1"/>
      <c r="CM15" s="19"/>
      <c r="CO15" s="1"/>
    </row>
    <row r="16" spans="1:93" x14ac:dyDescent="0.25">
      <c r="A16" s="1" t="s">
        <v>168</v>
      </c>
      <c r="B16" s="18" t="s">
        <v>150</v>
      </c>
      <c r="C16" s="1" t="s">
        <v>148</v>
      </c>
      <c r="D16" s="19">
        <v>1</v>
      </c>
      <c r="E16" s="20">
        <f t="shared" si="10"/>
        <v>2.5376383160038514</v>
      </c>
      <c r="F16" s="20">
        <f t="shared" si="11"/>
        <v>2.6618210100189126</v>
      </c>
      <c r="G16" s="20">
        <f t="shared" si="9"/>
        <v>0.12418269401506121</v>
      </c>
      <c r="H16" s="1"/>
      <c r="I16" s="1"/>
      <c r="J16" s="1"/>
      <c r="K16" s="1"/>
      <c r="L16" s="1"/>
      <c r="M16" s="19"/>
      <c r="N16" s="1"/>
      <c r="O16" s="19"/>
      <c r="P16" s="1"/>
      <c r="R16" s="1"/>
      <c r="S16" s="1"/>
      <c r="T16" s="19"/>
      <c r="AF16" s="1"/>
      <c r="AG16" s="1"/>
      <c r="AH16" s="19"/>
      <c r="AI16" s="19"/>
      <c r="AJ16" s="1"/>
      <c r="AK16" s="1"/>
      <c r="AL16" s="19"/>
      <c r="AM16" s="19"/>
      <c r="AN16" s="1"/>
      <c r="AO16" s="1"/>
      <c r="AP16" s="19"/>
      <c r="AQ16" s="19"/>
      <c r="AR16" s="1"/>
      <c r="AS16" s="1"/>
      <c r="AV16" s="1"/>
      <c r="AW16" s="1"/>
      <c r="AX16" s="1"/>
      <c r="AY16" s="1"/>
      <c r="AZ16" s="1"/>
      <c r="BA16" s="1"/>
      <c r="BC16" s="1"/>
      <c r="BD16" s="1"/>
      <c r="BF16" s="19"/>
      <c r="BG16" s="19"/>
      <c r="BH16" s="1"/>
      <c r="BI16" s="1"/>
      <c r="BJ16" s="1"/>
      <c r="BK16" s="19"/>
      <c r="BL16" s="1"/>
      <c r="BM16" s="1"/>
      <c r="BN16" s="1"/>
      <c r="BO16" s="1"/>
      <c r="BP16" s="36">
        <v>0.4</v>
      </c>
      <c r="BQ16" s="1"/>
      <c r="BR16" s="1"/>
      <c r="BS16" s="1"/>
      <c r="BT16" s="19"/>
      <c r="BU16" s="19"/>
      <c r="BV16" s="19"/>
      <c r="BW16" s="19"/>
      <c r="BX16" s="37">
        <v>1</v>
      </c>
      <c r="BY16" s="19"/>
      <c r="BZ16" s="37">
        <v>1</v>
      </c>
      <c r="CA16" s="19"/>
      <c r="CB16" s="19"/>
      <c r="CC16" s="19"/>
      <c r="CD16" s="19"/>
      <c r="CE16" s="19"/>
      <c r="CF16" s="19"/>
      <c r="CG16" s="1"/>
      <c r="CH16" s="1"/>
      <c r="CI16" s="1"/>
      <c r="CJ16" s="1"/>
      <c r="CK16" s="1"/>
      <c r="CL16" s="1"/>
      <c r="CM16" s="1"/>
      <c r="CO16" s="1"/>
    </row>
    <row r="17" spans="1:93" x14ac:dyDescent="0.25">
      <c r="A17" s="1" t="s">
        <v>169</v>
      </c>
      <c r="C17" s="1" t="s">
        <v>148</v>
      </c>
      <c r="D17" s="1">
        <v>1</v>
      </c>
      <c r="E17" s="5">
        <f t="shared" si="10"/>
        <v>2.5376383160038514</v>
      </c>
      <c r="F17" s="5">
        <f t="shared" si="11"/>
        <v>3.9330532103693869</v>
      </c>
      <c r="G17" s="5">
        <f t="shared" si="9"/>
        <v>1.3954148943655356</v>
      </c>
      <c r="H17" s="1"/>
      <c r="I17" s="1"/>
      <c r="J17" s="1"/>
      <c r="K17" s="1"/>
      <c r="L17" s="1"/>
      <c r="M17" s="1"/>
      <c r="N17" s="1"/>
      <c r="O17" s="1"/>
      <c r="P17" s="1"/>
      <c r="R17" s="1"/>
      <c r="S17" s="1"/>
      <c r="W17" s="1">
        <v>1</v>
      </c>
      <c r="X17" s="1">
        <v>1</v>
      </c>
      <c r="AA17" s="2"/>
      <c r="AF17" s="1"/>
      <c r="AG17" s="1"/>
      <c r="AH17" s="1"/>
      <c r="AI17" s="1"/>
      <c r="AJ17" s="1"/>
      <c r="AK17" s="1"/>
      <c r="AL17" s="1"/>
      <c r="AM17" s="31"/>
      <c r="AN17" s="1"/>
      <c r="AO17" s="1"/>
      <c r="AP17" s="1"/>
      <c r="AQ17" s="29"/>
      <c r="AR17" s="1"/>
      <c r="AS17" s="1"/>
      <c r="AV17" s="1"/>
      <c r="AW17" s="19"/>
      <c r="AX17" s="1"/>
      <c r="AY17" s="1"/>
      <c r="AZ17" s="1"/>
      <c r="BA17" s="1"/>
      <c r="BC17" s="1"/>
      <c r="BD17" s="1"/>
      <c r="BG17" s="1"/>
      <c r="BH17" s="1"/>
      <c r="BI17" s="1"/>
      <c r="BJ17" s="1"/>
      <c r="BK17" s="2">
        <v>1</v>
      </c>
      <c r="BL17" s="1"/>
      <c r="BM17" s="1"/>
      <c r="BN17" s="1"/>
      <c r="BO17" s="1"/>
      <c r="BQ17" s="1"/>
      <c r="BR17" s="1"/>
      <c r="BS17" s="1"/>
      <c r="BT17" s="1"/>
      <c r="BU17" s="1"/>
      <c r="BW17" s="1"/>
      <c r="BX17" s="1"/>
      <c r="BY17" s="1"/>
      <c r="CA17" s="1"/>
      <c r="CB17" s="1"/>
      <c r="CC17" s="1"/>
      <c r="CD17" s="1"/>
      <c r="CE17" s="1"/>
      <c r="CF17" s="19"/>
      <c r="CG17" s="1"/>
      <c r="CH17" s="1"/>
      <c r="CI17" s="1"/>
      <c r="CJ17" s="1"/>
      <c r="CK17" s="1"/>
      <c r="CL17" s="1"/>
      <c r="CM17" s="27"/>
      <c r="CO17" s="1"/>
    </row>
    <row r="18" spans="1:93" x14ac:dyDescent="0.25">
      <c r="A18" s="1" t="s">
        <v>170</v>
      </c>
      <c r="C18" s="1" t="s">
        <v>148</v>
      </c>
      <c r="D18" s="1">
        <v>1</v>
      </c>
      <c r="E18" s="5">
        <f t="shared" si="10"/>
        <v>2.5376383160038514</v>
      </c>
      <c r="F18" s="5">
        <f t="shared" si="11"/>
        <v>0.8</v>
      </c>
      <c r="G18" s="5">
        <f t="shared" si="9"/>
        <v>-1.7376383160038513</v>
      </c>
      <c r="H18" s="1"/>
      <c r="I18" s="1"/>
      <c r="J18" s="1"/>
      <c r="K18" s="1"/>
      <c r="L18" s="1"/>
      <c r="M18" s="1"/>
      <c r="N18" s="1"/>
      <c r="O18" s="1"/>
      <c r="P18" s="1"/>
      <c r="R18" s="1"/>
      <c r="S18" s="1"/>
      <c r="W18" s="2"/>
      <c r="X18" s="2"/>
      <c r="AA18" s="1">
        <v>1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V18" s="1"/>
      <c r="AW18" s="1"/>
      <c r="AX18" s="1"/>
      <c r="AY18" s="1"/>
      <c r="AZ18" s="1"/>
      <c r="BA18" s="1"/>
      <c r="BC18" s="1"/>
      <c r="BD18" s="1"/>
      <c r="BG18" s="1"/>
      <c r="BH18" s="1"/>
      <c r="BI18" s="1"/>
      <c r="BJ18" s="1"/>
      <c r="BL18" s="1"/>
      <c r="BM18" s="1"/>
      <c r="BN18" s="1"/>
      <c r="BO18" s="1"/>
      <c r="BQ18" s="1"/>
      <c r="BR18" s="1"/>
      <c r="BS18" s="1"/>
      <c r="BT18" s="1"/>
      <c r="BU18" s="1"/>
      <c r="BW18" s="1"/>
      <c r="BX18" s="1"/>
      <c r="BY18" s="1"/>
      <c r="CA18" s="1"/>
      <c r="CB18" s="1"/>
      <c r="CC18" s="1"/>
      <c r="CD18" s="1"/>
      <c r="CE18" s="1"/>
      <c r="CF18" s="19"/>
      <c r="CG18" s="1"/>
      <c r="CH18" s="1"/>
      <c r="CI18" s="1"/>
      <c r="CJ18" s="1"/>
      <c r="CK18" s="1"/>
      <c r="CL18" s="1"/>
      <c r="CM18" s="1"/>
      <c r="CO18" s="1"/>
    </row>
    <row r="19" spans="1:93" s="1" customFormat="1" x14ac:dyDescent="0.25">
      <c r="A19" s="1" t="s">
        <v>171</v>
      </c>
      <c r="C19" s="1" t="s">
        <v>148</v>
      </c>
      <c r="D19" s="1">
        <v>1</v>
      </c>
      <c r="E19" s="5">
        <f t="shared" si="10"/>
        <v>2.5376383160038514</v>
      </c>
      <c r="F19" s="5">
        <f t="shared" si="11"/>
        <v>2.6232306273048493</v>
      </c>
      <c r="G19" s="5">
        <f t="shared" si="9"/>
        <v>8.5592311300997981E-2</v>
      </c>
      <c r="AH19" s="2">
        <v>0.5</v>
      </c>
      <c r="AI19" s="29">
        <v>1</v>
      </c>
      <c r="CF19" s="19"/>
    </row>
    <row r="20" spans="1:93" s="1" customFormat="1" x14ac:dyDescent="0.25">
      <c r="A20" s="1" t="s">
        <v>172</v>
      </c>
      <c r="C20" s="1" t="s">
        <v>148</v>
      </c>
      <c r="D20" s="1">
        <v>0.6</v>
      </c>
      <c r="E20" s="5">
        <f t="shared" si="10"/>
        <v>1.5225829896023109</v>
      </c>
      <c r="F20" s="5">
        <f t="shared" si="11"/>
        <v>1.3071221255623344</v>
      </c>
      <c r="G20" s="5">
        <f t="shared" si="9"/>
        <v>-0.21546086403997644</v>
      </c>
      <c r="M20" s="1">
        <v>0.7</v>
      </c>
      <c r="T20" s="1">
        <v>0.4</v>
      </c>
    </row>
    <row r="21" spans="1:93" s="1" customFormat="1" x14ac:dyDescent="0.25">
      <c r="A21" s="1" t="s">
        <v>173</v>
      </c>
      <c r="C21" s="1" t="s">
        <v>148</v>
      </c>
      <c r="D21" s="1">
        <v>0.5</v>
      </c>
      <c r="E21" s="5">
        <f t="shared" si="10"/>
        <v>1.2688191580019257</v>
      </c>
      <c r="F21" s="5">
        <f t="shared" si="11"/>
        <v>1.7886697854227815</v>
      </c>
      <c r="G21" s="5">
        <f t="shared" si="9"/>
        <v>0.51985062742085586</v>
      </c>
      <c r="L21" s="1">
        <v>0.9</v>
      </c>
      <c r="M21" s="31"/>
      <c r="T21" s="31"/>
      <c r="BF21" s="29"/>
      <c r="BG21" s="29"/>
    </row>
    <row r="22" spans="1:93" x14ac:dyDescent="0.25">
      <c r="A22" s="1" t="s">
        <v>174</v>
      </c>
      <c r="B22" s="19"/>
      <c r="C22" s="1" t="s">
        <v>148</v>
      </c>
      <c r="D22" s="19">
        <v>0.4</v>
      </c>
      <c r="E22" s="20">
        <f t="shared" si="10"/>
        <v>1.0150553264015405</v>
      </c>
      <c r="F22" s="20">
        <f t="shared" si="11"/>
        <v>1.0289959734888434</v>
      </c>
      <c r="G22" s="20">
        <f t="shared" si="9"/>
        <v>1.3940647087302915E-2</v>
      </c>
      <c r="H22" s="1"/>
      <c r="I22" s="1"/>
      <c r="J22" s="1"/>
      <c r="K22" s="1"/>
      <c r="L22" s="1"/>
      <c r="M22" s="19"/>
      <c r="N22" s="1"/>
      <c r="O22" s="19"/>
      <c r="P22" s="1"/>
      <c r="R22" s="1"/>
      <c r="S22" s="1"/>
      <c r="T22" s="19"/>
      <c r="AF22" s="1"/>
      <c r="AG22" s="1"/>
      <c r="AH22" s="19">
        <v>0.5</v>
      </c>
      <c r="AI22" s="19"/>
      <c r="AJ22" s="19"/>
      <c r="AK22" s="1"/>
      <c r="AL22" s="19"/>
      <c r="AM22" s="19"/>
      <c r="AN22" s="1"/>
      <c r="AO22" s="1"/>
      <c r="AP22" s="19"/>
      <c r="AQ22" s="19"/>
      <c r="AR22" s="1"/>
      <c r="AS22" s="1"/>
      <c r="AV22" s="1"/>
      <c r="AW22" s="1"/>
      <c r="AX22" s="1"/>
      <c r="AY22" s="1"/>
      <c r="AZ22" s="1"/>
      <c r="BA22" s="1"/>
      <c r="BC22" s="1"/>
      <c r="BD22" s="1"/>
      <c r="BF22" s="19"/>
      <c r="BG22" s="19"/>
      <c r="BH22" s="1"/>
      <c r="BI22" s="1"/>
      <c r="BJ22" s="1"/>
      <c r="BK22" s="19"/>
      <c r="BL22" s="1"/>
      <c r="BM22" s="1"/>
      <c r="BN22" s="1"/>
      <c r="BO22" s="1"/>
      <c r="BP22" s="19"/>
      <c r="BQ22" s="1"/>
      <c r="BR22" s="1"/>
      <c r="BS22" s="1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"/>
      <c r="CH22" s="1"/>
      <c r="CI22" s="1"/>
      <c r="CJ22" s="1"/>
      <c r="CK22" s="1"/>
      <c r="CL22" s="1"/>
      <c r="CM22" s="1"/>
      <c r="CO22" s="1"/>
    </row>
    <row r="23" spans="1:93" s="1" customFormat="1" x14ac:dyDescent="0.25">
      <c r="A23" s="1" t="s">
        <v>175</v>
      </c>
      <c r="B23" s="15" t="s">
        <v>152</v>
      </c>
      <c r="C23" s="1" t="s">
        <v>148</v>
      </c>
      <c r="D23" s="1">
        <v>1.5</v>
      </c>
      <c r="E23" s="5">
        <f t="shared" si="10"/>
        <v>3.8064574740057768</v>
      </c>
      <c r="F23" s="5">
        <f t="shared" si="11"/>
        <v>3.810576979871537</v>
      </c>
      <c r="G23" s="5">
        <f t="shared" si="9"/>
        <v>4.1195058657601535E-3</v>
      </c>
      <c r="AT23" s="2">
        <v>1</v>
      </c>
      <c r="AU23" s="2">
        <v>1</v>
      </c>
      <c r="AX23" s="2">
        <v>1</v>
      </c>
      <c r="AY23" s="2">
        <v>1</v>
      </c>
      <c r="AZ23" s="29">
        <v>0.8</v>
      </c>
      <c r="BA23" s="2">
        <v>1</v>
      </c>
      <c r="CF23" s="19"/>
    </row>
    <row r="24" spans="1:93" x14ac:dyDescent="0.25">
      <c r="A24" s="1" t="s">
        <v>176</v>
      </c>
      <c r="C24" s="1" t="s">
        <v>148</v>
      </c>
      <c r="D24" s="1">
        <v>0</v>
      </c>
      <c r="E24" s="5">
        <f t="shared" si="10"/>
        <v>0</v>
      </c>
      <c r="F24" s="5">
        <f t="shared" si="11"/>
        <v>0</v>
      </c>
      <c r="G24" s="5">
        <f t="shared" si="9"/>
        <v>0</v>
      </c>
      <c r="H24" s="1"/>
      <c r="I24" s="1"/>
      <c r="J24" s="1"/>
      <c r="K24" s="1"/>
      <c r="L24" s="1"/>
      <c r="M24" s="1"/>
      <c r="N24" s="1"/>
      <c r="O24" s="1"/>
      <c r="P24" s="1"/>
      <c r="R24" s="1"/>
      <c r="S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V24" s="1"/>
      <c r="AW24" s="1"/>
      <c r="AX24" s="1"/>
      <c r="AY24" s="1"/>
      <c r="AZ24" s="1"/>
      <c r="BA24" s="1"/>
      <c r="BC24" s="1"/>
      <c r="BD24" s="1"/>
      <c r="BG24" s="1"/>
      <c r="BH24" s="1"/>
      <c r="BI24" s="1"/>
      <c r="BJ24" s="1"/>
      <c r="BL24" s="1"/>
      <c r="BM24" s="1"/>
      <c r="BN24" s="1"/>
      <c r="BO24" s="1"/>
      <c r="BQ24" s="1"/>
      <c r="BR24" s="1"/>
      <c r="BS24" s="1"/>
      <c r="BT24" s="1"/>
      <c r="BU24" s="1"/>
      <c r="BW24" s="1"/>
      <c r="BX24" s="1"/>
      <c r="BY24" s="1"/>
      <c r="CA24" s="1"/>
      <c r="CB24" s="1"/>
      <c r="CC24" s="1"/>
      <c r="CD24" s="1"/>
      <c r="CE24" s="1"/>
      <c r="CF24" s="19"/>
      <c r="CG24" s="1"/>
      <c r="CH24" s="1"/>
      <c r="CI24" s="1"/>
      <c r="CJ24" s="1"/>
      <c r="CK24" s="1"/>
      <c r="CL24" s="1"/>
      <c r="CM24" s="1"/>
      <c r="CO24" s="1"/>
    </row>
    <row r="25" spans="1:93" s="1" customFormat="1" x14ac:dyDescent="0.25">
      <c r="A25" s="1" t="s">
        <v>177</v>
      </c>
      <c r="B25" s="1" t="s">
        <v>153</v>
      </c>
      <c r="C25" s="1" t="s">
        <v>148</v>
      </c>
      <c r="D25" s="1">
        <v>0</v>
      </c>
      <c r="E25" s="5">
        <f t="shared" si="10"/>
        <v>0</v>
      </c>
      <c r="F25" s="5">
        <f t="shared" si="11"/>
        <v>0</v>
      </c>
      <c r="G25" s="5">
        <f t="shared" si="9"/>
        <v>0</v>
      </c>
      <c r="CF25" s="19"/>
      <c r="CM25" s="19"/>
    </row>
    <row r="26" spans="1:93" x14ac:dyDescent="0.25">
      <c r="A26" s="1" t="s">
        <v>178</v>
      </c>
      <c r="B26" s="19"/>
      <c r="C26" s="1" t="s">
        <v>148</v>
      </c>
      <c r="D26" s="19">
        <v>0</v>
      </c>
      <c r="E26" s="20">
        <f t="shared" si="10"/>
        <v>0</v>
      </c>
      <c r="F26" s="20">
        <f t="shared" si="11"/>
        <v>0</v>
      </c>
      <c r="G26" s="20">
        <f t="shared" si="9"/>
        <v>0</v>
      </c>
      <c r="H26" s="1"/>
      <c r="I26" s="1"/>
      <c r="J26" s="1"/>
      <c r="K26" s="1"/>
      <c r="L26" s="1"/>
      <c r="M26" s="19"/>
      <c r="N26" s="1"/>
      <c r="O26" s="19"/>
      <c r="P26" s="1"/>
      <c r="R26" s="1"/>
      <c r="S26" s="1"/>
      <c r="T26" s="19"/>
      <c r="AF26" s="1"/>
      <c r="AG26" s="1"/>
      <c r="AH26" s="19"/>
      <c r="AI26" s="19"/>
      <c r="AJ26" s="1"/>
      <c r="AK26" s="1"/>
      <c r="AL26" s="19"/>
      <c r="AM26" s="19"/>
      <c r="AN26" s="1"/>
      <c r="AO26" s="1"/>
      <c r="AP26" s="19"/>
      <c r="AQ26" s="19"/>
      <c r="AR26" s="1"/>
      <c r="AS26" s="1"/>
      <c r="AV26" s="1"/>
      <c r="AW26" s="1"/>
      <c r="AX26" s="1"/>
      <c r="AY26" s="1"/>
      <c r="AZ26" s="1"/>
      <c r="BA26" s="1"/>
      <c r="BC26" s="1"/>
      <c r="BD26" s="1"/>
      <c r="BF26" s="19"/>
      <c r="BG26" s="19"/>
      <c r="BH26" s="1"/>
      <c r="BI26" s="1"/>
      <c r="BJ26" s="1"/>
      <c r="BK26" s="19"/>
      <c r="BL26" s="1"/>
      <c r="BM26" s="1"/>
      <c r="BN26" s="1"/>
      <c r="BO26" s="1"/>
      <c r="BP26" s="19"/>
      <c r="BQ26" s="1"/>
      <c r="BR26" s="1"/>
      <c r="BS26" s="1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"/>
      <c r="CH26" s="1"/>
      <c r="CI26" s="1"/>
      <c r="CJ26" s="1"/>
      <c r="CK26" s="1"/>
      <c r="CL26" s="1"/>
      <c r="CM26" s="19"/>
      <c r="CO26" s="1"/>
    </row>
    <row r="27" spans="1:93" x14ac:dyDescent="0.25">
      <c r="A27" s="1" t="s">
        <v>179</v>
      </c>
      <c r="C27" s="1" t="s">
        <v>148</v>
      </c>
      <c r="D27" s="1">
        <v>0.6</v>
      </c>
      <c r="E27" s="5">
        <f t="shared" si="10"/>
        <v>1.5225829896023109</v>
      </c>
      <c r="F27" s="5">
        <f t="shared" si="11"/>
        <v>1.5002852008146816</v>
      </c>
      <c r="G27" s="5">
        <f t="shared" si="9"/>
        <v>-2.2297788787629225E-2</v>
      </c>
      <c r="H27" s="1"/>
      <c r="I27" s="1"/>
      <c r="J27" s="1"/>
      <c r="K27" s="1"/>
      <c r="L27" s="1"/>
      <c r="M27" s="1"/>
      <c r="N27" s="1"/>
      <c r="O27" s="1"/>
      <c r="P27" s="1"/>
      <c r="R27" s="1"/>
      <c r="S27" s="1"/>
      <c r="T27" s="29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V27" s="1"/>
      <c r="AW27" s="1"/>
      <c r="AX27" s="1"/>
      <c r="AY27" s="1"/>
      <c r="AZ27" s="1"/>
      <c r="BA27" s="1"/>
      <c r="BC27" s="1"/>
      <c r="BD27" s="1"/>
      <c r="BF27" s="29"/>
      <c r="BG27" s="29"/>
      <c r="BH27" s="1"/>
      <c r="BI27" s="1"/>
      <c r="BJ27" s="1"/>
      <c r="BL27" s="1"/>
      <c r="BM27" s="1"/>
      <c r="BN27" s="1"/>
      <c r="BO27" s="1"/>
      <c r="BQ27" s="1"/>
      <c r="BR27" s="1"/>
      <c r="BS27" s="1"/>
      <c r="BT27" s="31">
        <v>0.4</v>
      </c>
      <c r="BU27" s="31">
        <v>0.4</v>
      </c>
      <c r="BV27" s="31"/>
      <c r="BW27" s="31">
        <v>0.4</v>
      </c>
      <c r="BX27" s="1"/>
      <c r="BY27" s="1"/>
      <c r="CA27" s="1"/>
      <c r="CB27" s="1"/>
      <c r="CC27" s="1"/>
      <c r="CD27" s="1"/>
      <c r="CE27" s="1"/>
      <c r="CG27" s="1"/>
      <c r="CH27" s="1"/>
      <c r="CI27" s="1"/>
      <c r="CJ27" s="1"/>
      <c r="CK27" s="1"/>
      <c r="CL27" s="1"/>
      <c r="CM27" s="28"/>
      <c r="CO27" s="1"/>
    </row>
    <row r="28" spans="1:93" x14ac:dyDescent="0.25">
      <c r="A28" s="1" t="s">
        <v>180</v>
      </c>
      <c r="C28" s="1" t="s">
        <v>148</v>
      </c>
      <c r="D28" s="1">
        <v>0.5</v>
      </c>
      <c r="E28" s="5">
        <f t="shared" si="10"/>
        <v>1.2688191580019257</v>
      </c>
      <c r="F28" s="5">
        <f t="shared" si="11"/>
        <v>1.2424343421283259</v>
      </c>
      <c r="G28" s="5">
        <f t="shared" si="9"/>
        <v>-2.6384815873599754E-2</v>
      </c>
      <c r="H28" s="1"/>
      <c r="I28" s="1"/>
      <c r="J28" s="1"/>
      <c r="K28" s="1"/>
      <c r="L28" s="1"/>
      <c r="M28" s="1"/>
      <c r="N28" s="1"/>
      <c r="O28" s="1"/>
      <c r="P28" s="1"/>
      <c r="R28" s="1"/>
      <c r="S28" s="1"/>
      <c r="T28" s="29"/>
      <c r="AF28" s="1"/>
      <c r="AG28" s="1"/>
      <c r="AH28" s="1"/>
      <c r="AI28" s="1"/>
      <c r="AJ28" s="1"/>
      <c r="AK28" s="1"/>
      <c r="AL28" s="31">
        <v>0.3</v>
      </c>
      <c r="AM28" s="1"/>
      <c r="AN28" s="1"/>
      <c r="AO28" s="1"/>
      <c r="AP28" s="1"/>
      <c r="AQ28" s="1"/>
      <c r="AR28" s="1"/>
      <c r="AS28" s="1"/>
      <c r="AV28" s="1"/>
      <c r="AW28" s="1"/>
      <c r="AX28" s="1"/>
      <c r="AY28" s="1"/>
      <c r="AZ28" s="1"/>
      <c r="BA28" s="1"/>
      <c r="BC28" s="1"/>
      <c r="BD28" s="1"/>
      <c r="BF28" s="31">
        <v>0.3</v>
      </c>
      <c r="BG28" s="31">
        <v>0.4</v>
      </c>
      <c r="BH28" s="1"/>
      <c r="BI28" s="1"/>
      <c r="BJ28" s="1"/>
      <c r="BL28" s="1"/>
      <c r="BM28" s="1"/>
      <c r="BN28" s="1"/>
      <c r="BO28" s="1"/>
      <c r="BQ28" s="1"/>
      <c r="BR28" s="1"/>
      <c r="BS28" s="1"/>
      <c r="BT28" s="1"/>
      <c r="BU28" s="1"/>
      <c r="BW28" s="1"/>
      <c r="BX28" s="1"/>
      <c r="BY28" s="1"/>
      <c r="CA28" s="1"/>
      <c r="CB28" s="1"/>
      <c r="CC28" s="1"/>
      <c r="CD28" s="1"/>
      <c r="CE28" s="1"/>
      <c r="CG28" s="1"/>
      <c r="CH28" s="1"/>
      <c r="CI28" s="1"/>
      <c r="CJ28" s="1"/>
      <c r="CK28" s="1"/>
      <c r="CL28" s="1"/>
      <c r="CM28" s="1"/>
      <c r="CO28" s="1"/>
    </row>
    <row r="29" spans="1:93" x14ac:dyDescent="0.25">
      <c r="A29" s="1" t="s">
        <v>181</v>
      </c>
      <c r="C29" s="1" t="s">
        <v>148</v>
      </c>
      <c r="D29" s="1">
        <v>1</v>
      </c>
      <c r="E29" s="5">
        <f t="shared" si="10"/>
        <v>2.5376383160038514</v>
      </c>
      <c r="F29" s="5">
        <f t="shared" si="11"/>
        <v>2.5090021003603931</v>
      </c>
      <c r="G29" s="5">
        <f t="shared" si="9"/>
        <v>-2.8636215643458307E-2</v>
      </c>
      <c r="H29" s="1"/>
      <c r="I29" s="1"/>
      <c r="J29" s="1"/>
      <c r="K29" s="1"/>
      <c r="L29" s="1"/>
      <c r="M29" s="1"/>
      <c r="N29" s="1"/>
      <c r="O29" s="1"/>
      <c r="P29" s="1"/>
      <c r="R29" s="1"/>
      <c r="S29" s="1"/>
      <c r="AE29" s="31">
        <v>0.5</v>
      </c>
      <c r="AF29" s="1">
        <v>1</v>
      </c>
      <c r="AG29" s="19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V29" s="1"/>
      <c r="AW29" s="1"/>
      <c r="AX29" s="1"/>
      <c r="AY29" s="1"/>
      <c r="AZ29" s="1"/>
      <c r="BA29" s="1"/>
      <c r="BC29" s="1"/>
      <c r="BD29" s="1"/>
      <c r="BG29" s="1"/>
      <c r="BH29" s="1"/>
      <c r="BI29" s="1"/>
      <c r="BJ29" s="1"/>
      <c r="BL29" s="1"/>
      <c r="BM29" s="1"/>
      <c r="BN29" s="1"/>
      <c r="BO29" s="1"/>
      <c r="BQ29" s="1"/>
      <c r="BR29" s="1"/>
      <c r="BS29" s="29">
        <v>0.6</v>
      </c>
      <c r="BT29" s="1"/>
      <c r="BU29" s="1"/>
      <c r="BW29" s="1"/>
      <c r="BX29" s="1"/>
      <c r="BY29" s="1"/>
      <c r="CA29" s="1"/>
      <c r="CB29" s="1"/>
      <c r="CC29" s="1"/>
      <c r="CD29" s="1"/>
      <c r="CE29" s="1"/>
      <c r="CF29" s="19"/>
      <c r="CG29" s="1"/>
      <c r="CH29" s="1"/>
      <c r="CI29" s="1"/>
      <c r="CJ29" s="1"/>
      <c r="CK29" s="1"/>
      <c r="CL29" s="1"/>
      <c r="CM29" s="19"/>
      <c r="CO29" s="1"/>
    </row>
    <row r="30" spans="1:93" x14ac:dyDescent="0.25">
      <c r="A30" s="1" t="s">
        <v>182</v>
      </c>
      <c r="C30" s="1" t="s">
        <v>148</v>
      </c>
      <c r="D30" s="1">
        <v>1</v>
      </c>
      <c r="E30" s="5">
        <f t="shared" si="10"/>
        <v>2.5376383160038514</v>
      </c>
      <c r="F30" s="5">
        <f t="shared" si="11"/>
        <v>2.5009132031868022</v>
      </c>
      <c r="G30" s="5">
        <f t="shared" si="9"/>
        <v>-3.6725112817049155E-2</v>
      </c>
      <c r="H30" s="1"/>
      <c r="I30" s="1"/>
      <c r="J30" s="1"/>
      <c r="K30" s="1"/>
      <c r="L30" s="1"/>
      <c r="M30" s="1"/>
      <c r="N30" s="1"/>
      <c r="O30" s="1"/>
      <c r="P30" s="1"/>
      <c r="R30" s="1"/>
      <c r="S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V30" s="1"/>
      <c r="AW30" s="1"/>
      <c r="AX30" s="1"/>
      <c r="AY30" s="1"/>
      <c r="AZ30" s="1"/>
      <c r="BA30" s="1"/>
      <c r="BC30" s="1"/>
      <c r="BD30" s="1"/>
      <c r="BG30" s="1"/>
      <c r="BH30" s="1"/>
      <c r="BI30" s="1"/>
      <c r="BJ30" s="1"/>
      <c r="BL30" s="1"/>
      <c r="BM30" s="1"/>
      <c r="BN30" s="1"/>
      <c r="BO30" s="1"/>
      <c r="BQ30" s="1"/>
      <c r="BR30" s="1"/>
      <c r="BS30" s="1"/>
      <c r="BT30" s="1"/>
      <c r="BU30" s="1"/>
      <c r="BV30" s="31">
        <v>0.5</v>
      </c>
      <c r="BW30" s="1"/>
      <c r="BX30" s="1"/>
      <c r="BY30" s="1"/>
      <c r="CA30" s="2">
        <v>1</v>
      </c>
      <c r="CB30" s="1"/>
      <c r="CC30" s="1"/>
      <c r="CD30" s="2">
        <v>1</v>
      </c>
      <c r="CE30" s="1"/>
      <c r="CF30" s="19"/>
      <c r="CG30" s="1"/>
      <c r="CH30" s="1"/>
      <c r="CI30" s="1"/>
      <c r="CJ30" s="1"/>
      <c r="CK30" s="1"/>
      <c r="CL30" s="1"/>
      <c r="CM30" s="1"/>
      <c r="CO30" s="1"/>
    </row>
    <row r="31" spans="1:93" x14ac:dyDescent="0.25">
      <c r="A31" s="1" t="s">
        <v>183</v>
      </c>
      <c r="C31" s="1" t="s">
        <v>148</v>
      </c>
      <c r="D31" s="1">
        <v>0.6</v>
      </c>
      <c r="E31" s="5">
        <f t="shared" si="10"/>
        <v>1.5225829896023109</v>
      </c>
      <c r="F31" s="5">
        <f t="shared" si="11"/>
        <v>1.4846593796366945</v>
      </c>
      <c r="G31" s="5">
        <f t="shared" si="9"/>
        <v>-3.7923609965616389E-2</v>
      </c>
      <c r="H31" s="1"/>
      <c r="I31" s="1"/>
      <c r="J31" s="1"/>
      <c r="K31" s="1"/>
      <c r="L31" s="1"/>
      <c r="M31" s="1"/>
      <c r="N31" s="1"/>
      <c r="O31" s="1"/>
      <c r="P31" s="1"/>
      <c r="R31" s="1"/>
      <c r="S31" s="31">
        <v>0.5</v>
      </c>
      <c r="AC31" s="1">
        <v>0.4</v>
      </c>
      <c r="AE31" s="19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V31" s="1"/>
      <c r="AW31" s="1"/>
      <c r="AX31" s="1"/>
      <c r="AY31" s="1"/>
      <c r="AZ31" s="1"/>
      <c r="BA31" s="1"/>
      <c r="BC31" s="1"/>
      <c r="BD31" s="1"/>
      <c r="BG31" s="1"/>
      <c r="BH31" s="1"/>
      <c r="BI31" s="1"/>
      <c r="BJ31" s="1"/>
      <c r="BL31" s="1"/>
      <c r="BM31" s="1"/>
      <c r="BN31" s="1"/>
      <c r="BO31" s="1"/>
      <c r="BQ31" s="1"/>
      <c r="BR31" s="1"/>
      <c r="BS31" s="1"/>
      <c r="BT31" s="1"/>
      <c r="BU31" s="1"/>
      <c r="BW31" s="1"/>
      <c r="BX31" s="1"/>
      <c r="BY31" s="1"/>
      <c r="CA31" s="1"/>
      <c r="CB31" s="1"/>
      <c r="CC31" s="1"/>
      <c r="CD31" s="1"/>
      <c r="CE31" s="1"/>
      <c r="CG31" s="1"/>
      <c r="CH31" s="1"/>
      <c r="CI31" s="1"/>
      <c r="CJ31" s="1"/>
      <c r="CK31" s="1"/>
      <c r="CL31" s="1"/>
      <c r="CM31" s="19"/>
      <c r="CO31" s="1"/>
    </row>
    <row r="32" spans="1:93" x14ac:dyDescent="0.25">
      <c r="A32" s="1" t="s">
        <v>184</v>
      </c>
      <c r="C32" s="1" t="s">
        <v>148</v>
      </c>
      <c r="D32" s="1">
        <v>1</v>
      </c>
      <c r="E32" s="5">
        <f t="shared" si="10"/>
        <v>2.5376383160038514</v>
      </c>
      <c r="F32" s="5">
        <f t="shared" si="11"/>
        <v>2.4637853635806866</v>
      </c>
      <c r="G32" s="5">
        <f t="shared" si="9"/>
        <v>-7.3852952423164808E-2</v>
      </c>
      <c r="H32" s="29">
        <v>0.6</v>
      </c>
      <c r="I32" s="2">
        <v>0.5</v>
      </c>
      <c r="J32" s="1"/>
      <c r="K32" s="1"/>
      <c r="L32" s="1"/>
      <c r="M32" s="1"/>
      <c r="N32" s="1"/>
      <c r="O32" s="1"/>
      <c r="P32" s="1"/>
      <c r="R32" s="1">
        <v>0.2</v>
      </c>
      <c r="S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V32" s="1"/>
      <c r="AW32" s="1"/>
      <c r="AX32" s="1"/>
      <c r="AY32" s="1"/>
      <c r="AZ32" s="1"/>
      <c r="BA32" s="1"/>
      <c r="BC32" s="1"/>
      <c r="BD32" s="1"/>
      <c r="BG32" s="1"/>
      <c r="BH32" s="1"/>
      <c r="BI32" s="1"/>
      <c r="BJ32" s="1"/>
      <c r="BL32" s="1"/>
      <c r="BM32" s="1"/>
      <c r="BN32" s="1"/>
      <c r="BO32" s="1"/>
      <c r="BQ32" s="1"/>
      <c r="BR32" s="1"/>
      <c r="BS32" s="1"/>
      <c r="BT32" s="1"/>
      <c r="BU32" s="1"/>
      <c r="BW32" s="1"/>
      <c r="BX32" s="1"/>
      <c r="BY32" s="1"/>
      <c r="CA32" s="1"/>
      <c r="CB32" s="1"/>
      <c r="CC32" s="1"/>
      <c r="CD32" s="1"/>
      <c r="CE32" s="1"/>
      <c r="CF32" s="19"/>
      <c r="CG32" s="1"/>
      <c r="CH32" s="1"/>
      <c r="CI32" s="1"/>
      <c r="CJ32" s="1"/>
      <c r="CK32" s="1"/>
      <c r="CL32" s="1"/>
      <c r="CM32" s="19"/>
      <c r="CO32" s="1"/>
    </row>
    <row r="33" spans="1:91" x14ac:dyDescent="0.25">
      <c r="A33" s="1" t="s">
        <v>185</v>
      </c>
      <c r="C33" s="1" t="s">
        <v>148</v>
      </c>
      <c r="D33" s="1">
        <v>1</v>
      </c>
      <c r="E33" s="5">
        <f t="shared" si="10"/>
        <v>2.5376383160038514</v>
      </c>
      <c r="F33" s="5">
        <f t="shared" si="11"/>
        <v>2.4516013286469263</v>
      </c>
      <c r="G33" s="5">
        <f t="shared" si="9"/>
        <v>-8.603698735692511E-2</v>
      </c>
      <c r="H33" s="1"/>
      <c r="I33" s="1"/>
      <c r="J33" s="1"/>
      <c r="K33" s="1"/>
      <c r="L33" s="1"/>
      <c r="M33" s="1"/>
      <c r="N33" s="1"/>
      <c r="O33" s="1"/>
      <c r="P33" s="1"/>
      <c r="R33" s="1"/>
      <c r="S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V33" s="1"/>
      <c r="AW33" s="1"/>
      <c r="AX33" s="1"/>
      <c r="AY33" s="1"/>
      <c r="AZ33" s="31">
        <v>0.2</v>
      </c>
      <c r="BA33" s="1"/>
      <c r="BC33" s="1"/>
      <c r="BD33" s="1"/>
      <c r="BG33" s="1"/>
      <c r="BH33" s="1"/>
      <c r="BI33" s="2">
        <v>1</v>
      </c>
      <c r="BJ33" s="1"/>
      <c r="BL33" s="1"/>
      <c r="BM33" s="1"/>
      <c r="BN33" s="2">
        <v>1</v>
      </c>
      <c r="BO33" s="1"/>
      <c r="BQ33" s="1"/>
      <c r="BR33" s="1"/>
      <c r="BS33" s="1"/>
      <c r="BT33" s="1"/>
      <c r="BU33" s="1"/>
      <c r="BW33" s="1"/>
      <c r="BX33" s="1"/>
      <c r="BY33" s="1"/>
      <c r="CA33" s="1"/>
      <c r="CB33" s="1"/>
      <c r="CC33" s="1"/>
      <c r="CD33" s="1"/>
      <c r="CE33" s="1"/>
      <c r="CF33" s="19"/>
      <c r="CG33" s="1"/>
      <c r="CH33" s="1"/>
      <c r="CI33" s="1"/>
      <c r="CJ33" s="1"/>
      <c r="CK33" s="1"/>
      <c r="CL33" s="1"/>
      <c r="CM33" s="19"/>
    </row>
    <row r="34" spans="1:91" x14ac:dyDescent="0.25">
      <c r="A34" s="1" t="s">
        <v>186</v>
      </c>
      <c r="C34" s="1" t="s">
        <v>148</v>
      </c>
      <c r="D34" s="1">
        <v>1</v>
      </c>
      <c r="E34" s="5">
        <f>D34*$C$2</f>
        <v>2.5376383160038514</v>
      </c>
      <c r="F34" s="5">
        <f t="shared" si="11"/>
        <v>2.4514238713788266</v>
      </c>
      <c r="G34" s="5">
        <f t="shared" si="9"/>
        <v>-8.6214444625024811E-2</v>
      </c>
      <c r="H34" s="1"/>
      <c r="I34" s="1"/>
      <c r="J34" s="1"/>
      <c r="K34" s="1"/>
      <c r="L34" s="1"/>
      <c r="M34" s="1"/>
      <c r="N34" s="1"/>
      <c r="O34" s="1"/>
      <c r="P34" s="1"/>
      <c r="R34" s="1"/>
      <c r="S34" s="2">
        <v>0.5</v>
      </c>
      <c r="AC34" s="1">
        <v>0.6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V34" s="1">
        <v>0.5</v>
      </c>
      <c r="AW34" s="2">
        <v>0.5</v>
      </c>
      <c r="AX34" s="1"/>
      <c r="AY34" s="1"/>
      <c r="AZ34" s="1"/>
      <c r="BA34" s="1"/>
      <c r="BC34" s="1"/>
      <c r="BD34" s="1"/>
      <c r="BG34" s="1"/>
      <c r="BH34" s="1"/>
      <c r="BI34" s="1"/>
      <c r="BJ34" s="1"/>
      <c r="BL34" s="1"/>
      <c r="BM34" s="1"/>
      <c r="BN34" s="1"/>
      <c r="BO34" s="1"/>
      <c r="BQ34" s="1"/>
      <c r="BR34" s="1"/>
      <c r="BS34" s="1"/>
      <c r="BT34" s="1"/>
      <c r="BU34" s="1"/>
      <c r="BW34" s="1"/>
      <c r="BX34" s="1"/>
      <c r="BY34" s="1"/>
      <c r="CA34" s="1"/>
      <c r="CB34" s="1"/>
      <c r="CC34" s="1"/>
      <c r="CD34" s="1"/>
      <c r="CE34" s="1"/>
      <c r="CG34" s="1"/>
      <c r="CH34" s="1"/>
      <c r="CI34" s="1"/>
      <c r="CJ34" s="1"/>
      <c r="CK34" s="1"/>
      <c r="CL34" s="1"/>
      <c r="CM34" s="19"/>
    </row>
    <row r="35" spans="1:91" x14ac:dyDescent="0.25">
      <c r="A35" s="1" t="s">
        <v>187</v>
      </c>
      <c r="C35" s="1" t="s">
        <v>148</v>
      </c>
      <c r="D35" s="1">
        <v>0.8</v>
      </c>
      <c r="E35" s="5">
        <f t="shared" si="10"/>
        <v>2.030110652803081</v>
      </c>
      <c r="F35" s="5">
        <f t="shared" si="11"/>
        <v>1.93001580295643</v>
      </c>
      <c r="G35" s="5">
        <f t="shared" si="9"/>
        <v>-0.10009484984665096</v>
      </c>
      <c r="H35" s="1"/>
      <c r="I35" s="1"/>
      <c r="J35" s="1"/>
      <c r="K35" s="1"/>
      <c r="L35" s="1"/>
      <c r="M35" s="1"/>
      <c r="N35" s="1"/>
      <c r="O35" s="1"/>
      <c r="P35" s="1"/>
      <c r="R35" s="1"/>
      <c r="S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V35" s="1"/>
      <c r="AW35" s="1"/>
      <c r="AX35" s="1"/>
      <c r="AY35" s="1"/>
      <c r="AZ35" s="1"/>
      <c r="BA35" s="1"/>
      <c r="BC35" s="1"/>
      <c r="BD35" s="1"/>
      <c r="BG35" s="1"/>
      <c r="BH35" s="1"/>
      <c r="BI35" s="1"/>
      <c r="BJ35" s="1"/>
      <c r="BL35" s="1"/>
      <c r="BM35" s="1"/>
      <c r="BN35" s="1"/>
      <c r="BO35" s="1"/>
      <c r="BQ35" s="1"/>
      <c r="BR35" s="1"/>
      <c r="BS35" s="1"/>
      <c r="BT35" s="29">
        <v>0.6</v>
      </c>
      <c r="BU35" s="29">
        <v>0.4</v>
      </c>
      <c r="BV35" s="31"/>
      <c r="BW35" s="29">
        <v>0.6</v>
      </c>
      <c r="BX35" s="1"/>
      <c r="BY35" s="1"/>
      <c r="CA35" s="1"/>
      <c r="CB35" s="1"/>
      <c r="CC35" s="1"/>
      <c r="CD35" s="1"/>
      <c r="CE35" s="1"/>
      <c r="CG35" s="1"/>
      <c r="CH35" s="1"/>
      <c r="CI35" s="1"/>
      <c r="CJ35" s="1"/>
      <c r="CK35" s="1"/>
      <c r="CL35" s="1"/>
      <c r="CM35" s="1"/>
    </row>
    <row r="36" spans="1:91" x14ac:dyDescent="0.25">
      <c r="A36" s="1" t="s">
        <v>188</v>
      </c>
      <c r="C36" s="1" t="s">
        <v>148</v>
      </c>
      <c r="D36" s="1">
        <v>1</v>
      </c>
      <c r="E36" s="5">
        <f t="shared" si="10"/>
        <v>2.5376383160038514</v>
      </c>
      <c r="F36" s="5">
        <f t="shared" si="11"/>
        <v>2.4347951681866125</v>
      </c>
      <c r="G36" s="5">
        <f t="shared" si="9"/>
        <v>-0.10284314781723891</v>
      </c>
      <c r="H36" s="1"/>
      <c r="I36" s="1"/>
      <c r="J36" s="1"/>
      <c r="K36" s="1"/>
      <c r="L36" s="1"/>
      <c r="M36" s="1"/>
      <c r="N36" s="1"/>
      <c r="O36" s="1"/>
      <c r="P36" s="1"/>
      <c r="R36" s="1"/>
      <c r="S36" s="1"/>
      <c r="AF36" s="1"/>
      <c r="AG36" s="1"/>
      <c r="AH36" s="1"/>
      <c r="AI36" s="1"/>
      <c r="AJ36" s="1"/>
      <c r="AK36" s="1"/>
      <c r="AL36" s="29"/>
      <c r="AM36" s="1"/>
      <c r="AN36" s="1"/>
      <c r="AO36" s="1"/>
      <c r="AP36" s="29">
        <v>0.6</v>
      </c>
      <c r="AQ36" s="29"/>
      <c r="AR36" s="1"/>
      <c r="AS36" s="1"/>
      <c r="AV36" s="1"/>
      <c r="AW36" s="1"/>
      <c r="AX36" s="1"/>
      <c r="AY36" s="1"/>
      <c r="AZ36" s="1"/>
      <c r="BA36" s="1"/>
      <c r="BC36" s="1"/>
      <c r="BD36" s="1"/>
      <c r="BG36" s="1"/>
      <c r="BH36" s="1"/>
      <c r="BI36" s="1"/>
      <c r="BJ36" s="2">
        <v>1</v>
      </c>
      <c r="BL36" s="1"/>
      <c r="BM36" s="1"/>
      <c r="BN36" s="1"/>
      <c r="BO36" s="1"/>
      <c r="BQ36" s="1">
        <v>1</v>
      </c>
      <c r="BR36" s="1"/>
      <c r="BS36" s="1"/>
      <c r="BT36" s="1"/>
      <c r="BU36" s="1"/>
      <c r="BW36" s="1"/>
      <c r="BX36" s="1"/>
      <c r="BY36" s="1"/>
      <c r="CA36" s="1"/>
      <c r="CB36" s="1"/>
      <c r="CC36" s="1"/>
      <c r="CD36" s="1"/>
      <c r="CE36" s="1"/>
      <c r="CF36" s="19"/>
      <c r="CG36" s="1"/>
      <c r="CH36" s="1"/>
      <c r="CI36" s="1"/>
      <c r="CJ36" s="1"/>
      <c r="CK36" s="1"/>
      <c r="CL36" s="1"/>
      <c r="CM36" s="1"/>
    </row>
    <row r="37" spans="1:91" x14ac:dyDescent="0.25">
      <c r="A37" s="1" t="s">
        <v>189</v>
      </c>
      <c r="C37" s="1" t="s">
        <v>148</v>
      </c>
      <c r="D37" s="1">
        <v>0.5</v>
      </c>
      <c r="E37" s="5">
        <f t="shared" si="10"/>
        <v>1.2688191580019257</v>
      </c>
      <c r="F37" s="5">
        <f t="shared" si="11"/>
        <v>1.1641390769979061</v>
      </c>
      <c r="G37" s="5">
        <f t="shared" si="9"/>
        <v>-0.1046800810040196</v>
      </c>
      <c r="H37" s="1"/>
      <c r="I37" s="1"/>
      <c r="J37" s="2">
        <v>1</v>
      </c>
      <c r="K37" s="1"/>
      <c r="L37" s="1"/>
      <c r="M37" s="1"/>
      <c r="N37" s="1"/>
      <c r="O37" s="1"/>
      <c r="P37" s="1"/>
      <c r="R37" s="1"/>
      <c r="S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V37" s="1"/>
      <c r="AW37" s="1"/>
      <c r="AX37" s="1"/>
      <c r="AY37" s="1"/>
      <c r="AZ37" s="1"/>
      <c r="BA37" s="1"/>
      <c r="BC37" s="1"/>
      <c r="BD37" s="1"/>
      <c r="BG37" s="1"/>
      <c r="BH37" s="1"/>
      <c r="BI37" s="1"/>
      <c r="BJ37" s="1"/>
      <c r="BL37" s="1"/>
      <c r="BM37" s="1"/>
      <c r="BN37" s="1"/>
      <c r="BO37" s="1"/>
      <c r="BQ37" s="1"/>
      <c r="BR37" s="1"/>
      <c r="BS37" s="1"/>
      <c r="BT37" s="1"/>
      <c r="BU37" s="1"/>
      <c r="BW37" s="1"/>
      <c r="BX37" s="1"/>
      <c r="BY37" s="1"/>
      <c r="CA37" s="1"/>
      <c r="CB37" s="1"/>
      <c r="CC37" s="1"/>
      <c r="CD37" s="1"/>
      <c r="CE37" s="1"/>
      <c r="CF37" s="19"/>
      <c r="CG37" s="1"/>
      <c r="CH37" s="1"/>
      <c r="CI37" s="1"/>
      <c r="CJ37" s="1"/>
      <c r="CK37" s="1"/>
      <c r="CL37" s="1"/>
      <c r="CM37" s="1"/>
    </row>
    <row r="38" spans="1:91" x14ac:dyDescent="0.25">
      <c r="A38" s="1" t="s">
        <v>190</v>
      </c>
      <c r="C38" s="1" t="s">
        <v>148</v>
      </c>
      <c r="D38" s="1">
        <v>1</v>
      </c>
      <c r="E38" s="5">
        <f t="shared" si="10"/>
        <v>2.5376383160038514</v>
      </c>
      <c r="F38" s="5">
        <f t="shared" si="11"/>
        <v>2.4190742776181744</v>
      </c>
      <c r="G38" s="5">
        <f t="shared" si="9"/>
        <v>-0.11856403838567697</v>
      </c>
      <c r="H38" s="1"/>
      <c r="I38" s="1">
        <v>0.5</v>
      </c>
      <c r="J38" s="1"/>
      <c r="K38" s="1"/>
      <c r="L38" s="1"/>
      <c r="M38" s="1"/>
      <c r="N38" s="1"/>
      <c r="O38" s="1"/>
      <c r="P38" s="1"/>
      <c r="R38" s="1"/>
      <c r="S38" s="1"/>
      <c r="Z38" s="2">
        <v>1</v>
      </c>
      <c r="AE38" s="1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V38" s="1"/>
      <c r="AW38" s="1"/>
      <c r="AX38" s="1"/>
      <c r="AY38" s="1"/>
      <c r="AZ38" s="1"/>
      <c r="BA38" s="1"/>
      <c r="BC38" s="1"/>
      <c r="BD38" s="1"/>
      <c r="BG38" s="1"/>
      <c r="BH38" s="1"/>
      <c r="BI38" s="1"/>
      <c r="BJ38" s="1"/>
      <c r="BL38" s="1"/>
      <c r="BM38" s="1"/>
      <c r="BN38" s="1"/>
      <c r="BO38" s="2">
        <v>1</v>
      </c>
      <c r="BQ38" s="1"/>
      <c r="BR38" s="1"/>
      <c r="BS38" s="1"/>
      <c r="BT38" s="1"/>
      <c r="BU38" s="1"/>
      <c r="BW38" s="1"/>
      <c r="BX38" s="1"/>
      <c r="BY38" s="1"/>
      <c r="CA38" s="1"/>
      <c r="CB38" s="1"/>
      <c r="CC38" s="1"/>
      <c r="CD38" s="1"/>
      <c r="CE38" s="1"/>
      <c r="CG38" s="1"/>
      <c r="CH38" s="1"/>
      <c r="CI38" s="1"/>
      <c r="CJ38" s="1"/>
      <c r="CK38" s="1"/>
      <c r="CL38" s="1"/>
      <c r="CM38" s="19"/>
    </row>
    <row r="39" spans="1:91" s="1" customFormat="1" x14ac:dyDescent="0.25">
      <c r="A39" s="1" t="s">
        <v>191</v>
      </c>
      <c r="B39" s="15" t="s">
        <v>151</v>
      </c>
      <c r="C39" s="1" t="s">
        <v>148</v>
      </c>
      <c r="D39" s="1">
        <v>1</v>
      </c>
      <c r="E39" s="5">
        <f t="shared" si="10"/>
        <v>2.5376383160038514</v>
      </c>
      <c r="F39" s="5">
        <f t="shared" si="11"/>
        <v>2.4142419361381484</v>
      </c>
      <c r="G39" s="5">
        <f t="shared" si="9"/>
        <v>-0.12339637986570295</v>
      </c>
      <c r="U39" s="2">
        <v>1</v>
      </c>
      <c r="AE39" s="35"/>
      <c r="AP39" s="31">
        <v>0.4</v>
      </c>
      <c r="AQ39" s="29">
        <v>1</v>
      </c>
      <c r="CF39" s="19"/>
    </row>
    <row r="40" spans="1:91" s="1" customFormat="1" x14ac:dyDescent="0.25">
      <c r="A40" s="1" t="s">
        <v>192</v>
      </c>
      <c r="C40" s="1" t="s">
        <v>148</v>
      </c>
      <c r="D40" s="1">
        <v>1</v>
      </c>
      <c r="E40" s="5">
        <f t="shared" si="10"/>
        <v>2.5376383160038514</v>
      </c>
      <c r="F40" s="5">
        <f t="shared" si="11"/>
        <v>2.2886554407459023</v>
      </c>
      <c r="G40" s="5">
        <f t="shared" si="9"/>
        <v>-0.24898287525794904</v>
      </c>
      <c r="O40" s="2">
        <v>0.5</v>
      </c>
      <c r="AB40" s="29">
        <v>1</v>
      </c>
      <c r="AE40" s="19"/>
      <c r="AM40" s="29"/>
      <c r="CF40" s="19"/>
    </row>
    <row r="41" spans="1:91" s="1" customFormat="1" x14ac:dyDescent="0.25">
      <c r="A41" s="1" t="s">
        <v>193</v>
      </c>
      <c r="B41" s="15" t="s">
        <v>149</v>
      </c>
      <c r="C41" s="1" t="s">
        <v>148</v>
      </c>
      <c r="D41" s="1">
        <v>1</v>
      </c>
      <c r="E41" s="5">
        <f t="shared" si="10"/>
        <v>2.5376383160038514</v>
      </c>
      <c r="F41" s="5">
        <f t="shared" si="11"/>
        <v>2.2884408683559609</v>
      </c>
      <c r="G41" s="5">
        <f t="shared" si="9"/>
        <v>-0.24919744764789042</v>
      </c>
      <c r="BB41" s="2">
        <v>1</v>
      </c>
      <c r="BC41" s="2">
        <v>1</v>
      </c>
      <c r="BM41" s="2">
        <v>1</v>
      </c>
      <c r="CM41" s="19"/>
    </row>
    <row r="42" spans="1:91" s="1" customFormat="1" x14ac:dyDescent="0.25">
      <c r="A42" s="1" t="s">
        <v>194</v>
      </c>
      <c r="B42" s="1" t="s">
        <v>153</v>
      </c>
      <c r="C42" s="1" t="s">
        <v>148</v>
      </c>
      <c r="D42" s="1">
        <v>1</v>
      </c>
      <c r="E42" s="5">
        <f t="shared" si="10"/>
        <v>2.5376383160038514</v>
      </c>
      <c r="F42" s="5">
        <f t="shared" si="11"/>
        <v>2.2598076908582954</v>
      </c>
      <c r="G42" s="5">
        <f t="shared" si="9"/>
        <v>-0.27783062514555601</v>
      </c>
      <c r="P42" s="34">
        <v>0.6</v>
      </c>
      <c r="AV42" s="2">
        <v>0.5</v>
      </c>
      <c r="AW42" s="33">
        <v>0.5</v>
      </c>
      <c r="BL42" s="1">
        <v>0.4</v>
      </c>
    </row>
    <row r="43" spans="1:91" x14ac:dyDescent="0.25">
      <c r="A43" s="1" t="s">
        <v>195</v>
      </c>
      <c r="C43" s="1" t="s">
        <v>148</v>
      </c>
      <c r="D43" s="1">
        <v>1</v>
      </c>
      <c r="E43" s="5">
        <f t="shared" si="10"/>
        <v>2.5376383160038514</v>
      </c>
      <c r="F43" s="5">
        <f t="shared" si="11"/>
        <v>2.2513723027335697</v>
      </c>
      <c r="G43" s="5">
        <f t="shared" si="9"/>
        <v>-0.28626601327028167</v>
      </c>
      <c r="H43" s="1"/>
      <c r="I43" s="1"/>
      <c r="J43" s="1"/>
      <c r="K43" s="1"/>
      <c r="L43" s="2">
        <v>0.2</v>
      </c>
      <c r="M43" s="1"/>
      <c r="N43" s="1"/>
      <c r="O43" s="1"/>
      <c r="P43" s="1"/>
      <c r="R43" s="1"/>
      <c r="S43" s="1"/>
      <c r="AD43" s="2">
        <v>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V43" s="1"/>
      <c r="AW43" s="1"/>
      <c r="AX43" s="1"/>
      <c r="AY43" s="1"/>
      <c r="AZ43" s="1"/>
      <c r="BA43" s="1"/>
      <c r="BC43" s="1"/>
      <c r="BD43" s="1"/>
      <c r="BG43" s="1"/>
      <c r="BH43" s="1">
        <v>0.7</v>
      </c>
      <c r="BI43" s="1"/>
      <c r="BJ43" s="1"/>
      <c r="BL43" s="1"/>
      <c r="BM43" s="1"/>
      <c r="BN43" s="1"/>
      <c r="BO43" s="1"/>
      <c r="BQ43" s="1"/>
      <c r="BR43" s="1"/>
      <c r="BS43" s="1"/>
      <c r="BT43" s="1"/>
      <c r="BU43" s="1"/>
      <c r="BW43" s="1"/>
      <c r="BX43" s="1"/>
      <c r="BY43" s="1"/>
      <c r="CA43" s="1"/>
      <c r="CB43" s="1"/>
      <c r="CC43" s="1"/>
      <c r="CD43" s="1"/>
      <c r="CE43" s="1"/>
      <c r="CG43" s="1"/>
      <c r="CH43" s="1"/>
      <c r="CI43" s="1"/>
      <c r="CJ43" s="1"/>
      <c r="CK43" s="1"/>
      <c r="CL43" s="1"/>
      <c r="CM43" s="1"/>
    </row>
    <row r="44" spans="1:91" x14ac:dyDescent="0.25">
      <c r="A44" s="1" t="s">
        <v>196</v>
      </c>
      <c r="C44" s="1" t="s">
        <v>148</v>
      </c>
      <c r="D44" s="1">
        <v>1</v>
      </c>
      <c r="E44" s="5">
        <f t="shared" si="10"/>
        <v>2.5376383160038514</v>
      </c>
      <c r="F44" s="5">
        <f t="shared" si="11"/>
        <v>2.245325593134786</v>
      </c>
      <c r="G44" s="5">
        <f t="shared" si="9"/>
        <v>-0.2923127228690654</v>
      </c>
      <c r="H44" s="1"/>
      <c r="I44" s="1"/>
      <c r="J44" s="1"/>
      <c r="K44" s="1"/>
      <c r="L44" s="1"/>
      <c r="M44" s="1"/>
      <c r="N44" s="1"/>
      <c r="O44" s="1"/>
      <c r="P44" s="1"/>
      <c r="R44" s="1"/>
      <c r="S44" s="1"/>
      <c r="V44" s="29">
        <v>1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V44" s="1"/>
      <c r="AW44" s="1"/>
      <c r="AX44" s="1"/>
      <c r="AY44" s="1"/>
      <c r="AZ44" s="1"/>
      <c r="BA44" s="1"/>
      <c r="BC44" s="1"/>
      <c r="BD44" s="1"/>
      <c r="BG44" s="1"/>
      <c r="BH44" s="1">
        <v>0.3</v>
      </c>
      <c r="BI44" s="1"/>
      <c r="BJ44" s="1"/>
      <c r="BL44" s="2">
        <v>0.6</v>
      </c>
      <c r="BM44" s="1"/>
      <c r="BN44" s="1"/>
      <c r="BO44" s="1"/>
      <c r="BQ44" s="1"/>
      <c r="BR44" s="1"/>
      <c r="BS44" s="1"/>
      <c r="BT44" s="1"/>
      <c r="BU44" s="1"/>
      <c r="BW44" s="1"/>
      <c r="BX44" s="1"/>
      <c r="BY44" s="1"/>
      <c r="CA44" s="1"/>
      <c r="CB44" s="1"/>
      <c r="CC44" s="1"/>
      <c r="CD44" s="1"/>
      <c r="CE44" s="1"/>
      <c r="CG44" s="1"/>
      <c r="CH44" s="1"/>
      <c r="CI44" s="1"/>
      <c r="CJ44" s="1"/>
      <c r="CK44" s="1"/>
      <c r="CL44" s="1"/>
      <c r="CM44" s="1"/>
    </row>
    <row r="45" spans="1:91" x14ac:dyDescent="0.25">
      <c r="A45" s="1" t="s">
        <v>197</v>
      </c>
      <c r="C45" s="1" t="s">
        <v>148</v>
      </c>
      <c r="D45" s="19">
        <v>1</v>
      </c>
      <c r="E45" s="20">
        <f t="shared" si="10"/>
        <v>2.5376383160038514</v>
      </c>
      <c r="F45" s="20">
        <f t="shared" si="11"/>
        <v>2.2330532103693868</v>
      </c>
      <c r="G45" s="20">
        <f t="shared" si="9"/>
        <v>-0.30458510563446461</v>
      </c>
      <c r="H45" s="1"/>
      <c r="I45" s="1"/>
      <c r="J45" s="1"/>
      <c r="K45" s="1"/>
      <c r="L45" s="1"/>
      <c r="M45" s="1"/>
      <c r="N45" s="2">
        <v>1</v>
      </c>
      <c r="O45" s="1"/>
      <c r="P45" s="1"/>
      <c r="R45" s="1"/>
      <c r="S45" s="1"/>
      <c r="AF45" s="1"/>
      <c r="AG45" s="1"/>
      <c r="AH45" s="1"/>
      <c r="AI45" s="1"/>
      <c r="AJ45" s="31">
        <v>0.5</v>
      </c>
      <c r="AK45" s="31"/>
      <c r="AL45" s="1"/>
      <c r="AM45" s="1"/>
      <c r="AN45" s="1"/>
      <c r="AO45" s="1"/>
      <c r="AP45" s="1"/>
      <c r="AQ45" s="1"/>
      <c r="AR45" s="1"/>
      <c r="AS45" s="1"/>
      <c r="AV45" s="1"/>
      <c r="AW45" s="1"/>
      <c r="AX45" s="1"/>
      <c r="AY45" s="1"/>
      <c r="AZ45" s="1"/>
      <c r="BA45" s="1"/>
      <c r="BC45" s="1"/>
      <c r="BD45" s="1"/>
      <c r="BG45" s="1"/>
      <c r="BH45" s="1"/>
      <c r="BI45" s="1"/>
      <c r="BJ45" s="1"/>
      <c r="BL45" s="1"/>
      <c r="BM45" s="1"/>
      <c r="BN45" s="1"/>
      <c r="BO45" s="1"/>
      <c r="BQ45" s="1"/>
      <c r="BR45" s="1">
        <v>1</v>
      </c>
      <c r="BS45" s="1"/>
      <c r="BT45" s="1"/>
      <c r="BU45" s="1"/>
      <c r="BW45" s="1"/>
      <c r="BX45" s="1"/>
      <c r="BY45" s="1"/>
      <c r="CA45" s="1"/>
      <c r="CB45" s="1"/>
      <c r="CC45" s="1"/>
      <c r="CD45" s="1"/>
      <c r="CE45" s="1"/>
      <c r="CF45" s="19"/>
      <c r="CG45" s="1"/>
      <c r="CH45" s="1"/>
      <c r="CI45" s="1"/>
      <c r="CJ45" s="1"/>
      <c r="CK45" s="1"/>
      <c r="CL45" s="1"/>
      <c r="CM45" s="1"/>
    </row>
    <row r="46" spans="1:91" s="1" customFormat="1" x14ac:dyDescent="0.25">
      <c r="A46" s="1" t="s">
        <v>198</v>
      </c>
      <c r="B46" s="19"/>
      <c r="C46" s="1" t="s">
        <v>148</v>
      </c>
      <c r="D46" s="19">
        <v>1</v>
      </c>
      <c r="E46" s="20">
        <f t="shared" si="10"/>
        <v>2.5376383160038514</v>
      </c>
      <c r="F46" s="20">
        <f t="shared" si="11"/>
        <v>2.2165201916625556</v>
      </c>
      <c r="G46" s="20">
        <f t="shared" si="9"/>
        <v>-0.32111812434129572</v>
      </c>
      <c r="H46" s="31">
        <v>0.4</v>
      </c>
      <c r="M46" s="19"/>
      <c r="O46" s="19">
        <v>0.5</v>
      </c>
      <c r="T46" s="19"/>
      <c r="AH46" s="19"/>
      <c r="AI46" s="19"/>
      <c r="AL46" s="19"/>
      <c r="AM46" s="19"/>
      <c r="BF46" s="19"/>
      <c r="BG46" s="19"/>
      <c r="BK46" s="19"/>
      <c r="BP46" s="19"/>
      <c r="BT46" s="19"/>
      <c r="BU46" s="19"/>
      <c r="BV46" s="19"/>
      <c r="BW46" s="19"/>
      <c r="BX46" s="19"/>
      <c r="BY46" s="37">
        <v>0.6</v>
      </c>
      <c r="BZ46" s="19"/>
      <c r="CA46" s="19"/>
      <c r="CB46" s="19"/>
      <c r="CC46" s="19"/>
      <c r="CD46" s="19"/>
      <c r="CE46" s="19"/>
      <c r="CF46" s="19"/>
    </row>
    <row r="47" spans="1:91" s="1" customFormat="1" x14ac:dyDescent="0.25">
      <c r="A47" s="1" t="s">
        <v>199</v>
      </c>
      <c r="C47" s="1" t="s">
        <v>148</v>
      </c>
      <c r="D47" s="1">
        <v>1</v>
      </c>
      <c r="E47" s="5">
        <f t="shared" si="10"/>
        <v>2.5376383160038514</v>
      </c>
      <c r="F47" s="5">
        <f t="shared" si="11"/>
        <v>1.1742839625873545</v>
      </c>
      <c r="G47" s="5">
        <f t="shared" si="9"/>
        <v>-1.3633543534164969</v>
      </c>
      <c r="BU47" s="31">
        <v>0.2</v>
      </c>
      <c r="CB47" s="2">
        <v>1</v>
      </c>
      <c r="CF47" s="37"/>
    </row>
    <row r="48" spans="1:91" s="1" customFormat="1" x14ac:dyDescent="0.25">
      <c r="A48" s="1" t="s">
        <v>200</v>
      </c>
      <c r="C48" s="1" t="s">
        <v>148</v>
      </c>
      <c r="D48" s="1">
        <v>1</v>
      </c>
      <c r="E48" s="5">
        <f t="shared" si="10"/>
        <v>2.5376383160038514</v>
      </c>
      <c r="F48" s="5">
        <f t="shared" si="11"/>
        <v>2.2640697860356198</v>
      </c>
      <c r="G48" s="5">
        <f t="shared" si="9"/>
        <v>-0.27356852996823156</v>
      </c>
      <c r="M48" s="29">
        <v>0.4</v>
      </c>
      <c r="T48" s="29">
        <v>0.5</v>
      </c>
      <c r="BF48" s="29">
        <v>0.7</v>
      </c>
      <c r="BG48" s="29">
        <v>0.6</v>
      </c>
      <c r="CF48" s="19"/>
    </row>
    <row r="49" spans="1:73" s="1" customFormat="1" x14ac:dyDescent="0.25">
      <c r="A49" s="16"/>
      <c r="E49" s="5"/>
      <c r="F49" s="5"/>
      <c r="G49" s="5"/>
    </row>
    <row r="50" spans="1:73" x14ac:dyDescent="0.25">
      <c r="A50" s="2" t="str">
        <f>TEXT(COUNTA(A9:A49),"0")&amp;" bodies"</f>
        <v>40 bodies</v>
      </c>
      <c r="B50" s="2"/>
      <c r="C50" s="2" t="s">
        <v>154</v>
      </c>
      <c r="D50" s="2">
        <f>SUM(D9:D49)</f>
        <v>34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R50" s="1"/>
      <c r="S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V50" s="1"/>
      <c r="AW50" s="1"/>
      <c r="AX50" s="1"/>
      <c r="AY50" s="1"/>
      <c r="AZ50" s="1"/>
      <c r="BA50" s="1"/>
      <c r="BC50" s="1"/>
      <c r="BD50" s="1"/>
      <c r="BG50" s="1"/>
      <c r="BH50" s="1"/>
      <c r="BI50" s="1"/>
      <c r="BJ50" s="1"/>
      <c r="BL50" s="1"/>
      <c r="BM50" s="1"/>
      <c r="BN50" s="1"/>
      <c r="BO50" s="1"/>
      <c r="BQ50" s="1"/>
      <c r="BR50" s="1"/>
      <c r="BS50" s="1"/>
      <c r="BT50" s="1"/>
      <c r="BU50" s="1"/>
    </row>
    <row r="51" spans="1:73" x14ac:dyDescent="0.25">
      <c r="A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R51" s="1"/>
      <c r="S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V51" s="1"/>
      <c r="AW51" s="1"/>
      <c r="AX51" s="1"/>
      <c r="AY51" s="1"/>
      <c r="AZ51" s="1"/>
      <c r="BA51" s="1"/>
      <c r="BC51" s="1"/>
      <c r="BD51" s="1"/>
      <c r="BG51" s="1"/>
      <c r="BH51" s="1"/>
      <c r="BI51" s="1"/>
      <c r="BJ51" s="1"/>
      <c r="BL51" s="1"/>
      <c r="BM51" s="1"/>
      <c r="BN51" s="1"/>
      <c r="BO51" s="1"/>
      <c r="BQ51" s="1"/>
      <c r="BR51" s="1"/>
      <c r="BS51" s="1"/>
      <c r="BT51" s="1"/>
      <c r="BU51" s="1"/>
    </row>
    <row r="52" spans="1:73" x14ac:dyDescent="0.25">
      <c r="A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R52" s="1"/>
      <c r="S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V52" s="1"/>
      <c r="AW52" s="1"/>
      <c r="AX52" s="1"/>
      <c r="AY52" s="1"/>
      <c r="AZ52" s="1"/>
      <c r="BA52" s="1"/>
      <c r="BC52" s="1"/>
      <c r="BD52" s="1"/>
      <c r="BG52" s="1"/>
      <c r="BH52" s="1"/>
      <c r="BI52" s="1"/>
      <c r="BJ52" s="1"/>
      <c r="BL52" s="1"/>
      <c r="BM52" s="1"/>
      <c r="BN52" s="1"/>
      <c r="BO52" s="1"/>
      <c r="BQ52" s="1"/>
      <c r="BR52" s="1"/>
      <c r="BS52" s="1"/>
      <c r="BT52" s="1"/>
      <c r="BU52" s="1"/>
    </row>
    <row r="53" spans="1:73" x14ac:dyDescent="0.25">
      <c r="A53" s="1"/>
      <c r="B53" s="1" t="s">
        <v>155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R53" s="1"/>
      <c r="S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V53" s="1"/>
      <c r="AW53" s="1"/>
      <c r="AX53" s="1"/>
      <c r="AY53" s="1"/>
      <c r="AZ53" s="1"/>
      <c r="BA53" s="1"/>
      <c r="BC53" s="1"/>
      <c r="BD53" s="1"/>
      <c r="BG53" s="1"/>
      <c r="BH53" s="1"/>
      <c r="BI53" s="1"/>
      <c r="BJ53" s="1"/>
      <c r="BL53" s="1"/>
      <c r="BM53" s="1"/>
      <c r="BN53" s="1"/>
      <c r="BO53" s="1"/>
      <c r="BQ53" s="1"/>
      <c r="BR53" s="1"/>
      <c r="BS53" s="1"/>
      <c r="BT53" s="1"/>
      <c r="BU53" s="1"/>
    </row>
    <row r="54" spans="1:73" x14ac:dyDescent="0.25">
      <c r="A54" s="1"/>
      <c r="B54" s="1" t="s">
        <v>156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  <c r="S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V54" s="1"/>
      <c r="AW54" s="1"/>
      <c r="AX54" s="1"/>
      <c r="AY54" s="1"/>
      <c r="AZ54" s="1"/>
      <c r="BA54" s="1"/>
      <c r="BC54" s="1"/>
      <c r="BD54" s="1"/>
      <c r="BG54" s="1"/>
      <c r="BH54" s="1"/>
      <c r="BI54" s="1"/>
      <c r="BJ54" s="1"/>
      <c r="BL54" s="1"/>
      <c r="BM54" s="1"/>
      <c r="BN54" s="1"/>
      <c r="BO54" s="1"/>
      <c r="BQ54" s="1"/>
      <c r="BR54" s="1"/>
      <c r="BS54" s="1"/>
      <c r="BT54" s="1"/>
      <c r="BU54" s="1"/>
    </row>
    <row r="55" spans="1:73" x14ac:dyDescent="0.25">
      <c r="A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R55" s="1"/>
      <c r="S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V55" s="1"/>
      <c r="AW55" s="1"/>
      <c r="AX55" s="1"/>
      <c r="AY55" s="1"/>
      <c r="AZ55" s="1"/>
      <c r="BA55" s="1"/>
      <c r="BC55" s="1"/>
      <c r="BD55" s="1"/>
      <c r="BG55" s="1"/>
      <c r="BH55" s="1"/>
      <c r="BI55" s="1"/>
      <c r="BJ55" s="1"/>
      <c r="BL55" s="1"/>
      <c r="BM55" s="1"/>
      <c r="BN55" s="1"/>
      <c r="BO55" s="1"/>
      <c r="BQ55" s="1"/>
      <c r="BR55" s="1"/>
      <c r="BS55" s="1"/>
      <c r="BT55" s="1"/>
      <c r="BU55" s="1"/>
    </row>
    <row r="56" spans="1:73" x14ac:dyDescent="0.25">
      <c r="A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R56" s="1"/>
      <c r="S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V56" s="1"/>
      <c r="AW56" s="1"/>
      <c r="AX56" s="1"/>
      <c r="AY56" s="1"/>
      <c r="AZ56" s="1"/>
      <c r="BA56" s="1"/>
      <c r="BC56" s="1"/>
      <c r="BD56" s="1"/>
      <c r="BG56" s="1"/>
      <c r="BH56" s="1"/>
      <c r="BI56" s="1"/>
      <c r="BJ56" s="1"/>
      <c r="BL56" s="1"/>
      <c r="BM56" s="1"/>
      <c r="BN56" s="1"/>
      <c r="BO56" s="1"/>
      <c r="BQ56" s="1"/>
      <c r="BR56" s="1"/>
      <c r="BS56" s="1"/>
      <c r="BT56" s="1"/>
      <c r="BU56" s="1"/>
    </row>
    <row r="57" spans="1:73" x14ac:dyDescent="0.25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  <c r="S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V57" s="1"/>
      <c r="AW57" s="1"/>
      <c r="AX57" s="1"/>
      <c r="AY57" s="1"/>
      <c r="AZ57" s="1"/>
      <c r="BA57" s="1"/>
      <c r="BC57" s="1"/>
      <c r="BD57" s="1"/>
      <c r="BG57" s="1"/>
      <c r="BH57" s="1"/>
      <c r="BI57" s="1"/>
      <c r="BJ57" s="1"/>
      <c r="BL57" s="1"/>
      <c r="BM57" s="1"/>
      <c r="BN57" s="1"/>
      <c r="BO57" s="1"/>
      <c r="BQ57" s="1"/>
      <c r="BR57" s="1"/>
      <c r="BS57" s="1"/>
      <c r="BT57" s="1"/>
      <c r="BU57" s="1"/>
    </row>
    <row r="58" spans="1:73" x14ac:dyDescent="0.25">
      <c r="A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  <c r="S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V58" s="1"/>
      <c r="AW58" s="1"/>
      <c r="AX58" s="1"/>
      <c r="AY58" s="1"/>
      <c r="AZ58" s="1"/>
      <c r="BA58" s="1"/>
      <c r="BC58" s="1"/>
      <c r="BD58" s="1"/>
      <c r="BG58" s="1"/>
      <c r="BH58" s="1"/>
      <c r="BI58" s="1"/>
      <c r="BJ58" s="1"/>
      <c r="BL58" s="1"/>
      <c r="BM58" s="1"/>
      <c r="BN58" s="1"/>
      <c r="BO58" s="1"/>
      <c r="BQ58" s="1"/>
      <c r="BR58" s="1"/>
      <c r="BS58" s="1"/>
      <c r="BT58" s="1"/>
      <c r="BU58" s="1"/>
    </row>
    <row r="59" spans="1:73" x14ac:dyDescent="0.25">
      <c r="A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R59" s="1"/>
      <c r="S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V59" s="1"/>
      <c r="AW59" s="1"/>
      <c r="AX59" s="1"/>
      <c r="AY59" s="1"/>
      <c r="AZ59" s="1"/>
      <c r="BA59" s="1"/>
      <c r="BC59" s="1"/>
      <c r="BD59" s="1"/>
      <c r="BG59" s="1"/>
      <c r="BH59" s="1"/>
      <c r="BI59" s="1"/>
      <c r="BJ59" s="1"/>
      <c r="BL59" s="1"/>
      <c r="BM59" s="1"/>
      <c r="BN59" s="1"/>
      <c r="BO59" s="1"/>
      <c r="BQ59" s="1"/>
      <c r="BR59" s="1"/>
      <c r="BS59" s="1"/>
      <c r="BT59" s="1"/>
      <c r="BU59" s="1"/>
    </row>
  </sheetData>
  <sortState xmlns:xlrd2="http://schemas.microsoft.com/office/spreadsheetml/2017/richdata2" ref="A9:CO48">
    <sortCondition descending="1" ref="G9:G48"/>
  </sortState>
  <conditionalFormatting sqref="AB8:AC8 AF8 BG8:BW8 CA8:CD8 Y8 AH8:BD8 CM8:CN8 H8:T8">
    <cfRule type="expression" dxfId="23" priority="56">
      <formula>H8&lt;0</formula>
    </cfRule>
    <cfRule type="expression" dxfId="22" priority="57">
      <formula>H8&gt;0</formula>
    </cfRule>
  </conditionalFormatting>
  <conditionalFormatting sqref="G9:G18 G49 G20 G22:G39">
    <cfRule type="colorScale" priority="60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BX8:BY8">
    <cfRule type="expression" dxfId="21" priority="47">
      <formula>BX8&lt;0</formula>
    </cfRule>
    <cfRule type="expression" dxfId="20" priority="48">
      <formula>BX8&gt;0</formula>
    </cfRule>
  </conditionalFormatting>
  <conditionalFormatting sqref="CO8 CD8:CF8">
    <cfRule type="expression" dxfId="19" priority="39">
      <formula>CD8&lt;0</formula>
    </cfRule>
    <cfRule type="expression" dxfId="18" priority="40">
      <formula>CD8&gt;0</formula>
    </cfRule>
  </conditionalFormatting>
  <conditionalFormatting sqref="U8:V8">
    <cfRule type="expression" dxfId="17" priority="37">
      <formula>U8&lt;0</formula>
    </cfRule>
    <cfRule type="expression" dxfId="16" priority="38">
      <formula>U8&gt;0</formula>
    </cfRule>
  </conditionalFormatting>
  <conditionalFormatting sqref="W8:X8">
    <cfRule type="expression" dxfId="15" priority="35">
      <formula>W8&lt;0</formula>
    </cfRule>
    <cfRule type="expression" dxfId="14" priority="36">
      <formula>W8&gt;0</formula>
    </cfRule>
  </conditionalFormatting>
  <conditionalFormatting sqref="Z8:AA8">
    <cfRule type="expression" dxfId="13" priority="31">
      <formula>Z8&lt;0</formula>
    </cfRule>
    <cfRule type="expression" dxfId="12" priority="32">
      <formula>Z8&gt;0</formula>
    </cfRule>
  </conditionalFormatting>
  <conditionalFormatting sqref="AE8">
    <cfRule type="expression" dxfId="11" priority="29">
      <formula>AE8&lt;0</formula>
    </cfRule>
    <cfRule type="expression" dxfId="10" priority="30">
      <formula>AE8&gt;0</formula>
    </cfRule>
  </conditionalFormatting>
  <conditionalFormatting sqref="AD8">
    <cfRule type="expression" dxfId="9" priority="27">
      <formula>AD8&lt;0</formula>
    </cfRule>
    <cfRule type="expression" dxfId="8" priority="28">
      <formula>AD8&gt;0</formula>
    </cfRule>
  </conditionalFormatting>
  <conditionalFormatting sqref="BE8">
    <cfRule type="expression" dxfId="7" priority="24">
      <formula>BE8&lt;0</formula>
    </cfRule>
    <cfRule type="expression" dxfId="6" priority="25">
      <formula>BE8&gt;0</formula>
    </cfRule>
  </conditionalFormatting>
  <conditionalFormatting sqref="BF8">
    <cfRule type="expression" dxfId="5" priority="22">
      <formula>BF8&lt;0</formula>
    </cfRule>
    <cfRule type="expression" dxfId="4" priority="23">
      <formula>BF8&gt;0</formula>
    </cfRule>
  </conditionalFormatting>
  <conditionalFormatting sqref="G19">
    <cfRule type="colorScale" priority="17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AG8">
    <cfRule type="expression" dxfId="3" priority="12">
      <formula>AG8&lt;0</formula>
    </cfRule>
    <cfRule type="expression" dxfId="2" priority="13">
      <formula>AG8&gt;0</formula>
    </cfRule>
  </conditionalFormatting>
  <conditionalFormatting sqref="BZ8">
    <cfRule type="expression" dxfId="1" priority="14">
      <formula>BZ8&lt;0</formula>
    </cfRule>
    <cfRule type="expression" dxfId="0" priority="15">
      <formula>BZ8&gt;0</formula>
    </cfRule>
  </conditionalFormatting>
  <conditionalFormatting sqref="G42">
    <cfRule type="colorScale" priority="11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21">
    <cfRule type="colorScale" priority="10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5">
    <cfRule type="colorScale" priority="9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4">
    <cfRule type="colorScale" priority="8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7">
    <cfRule type="colorScale" priority="7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3">
    <cfRule type="colorScale" priority="5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0">
    <cfRule type="colorScale" priority="4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1">
    <cfRule type="colorScale" priority="3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8">
    <cfRule type="colorScale" priority="2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conditionalFormatting sqref="G46">
    <cfRule type="colorScale" priority="1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pageMargins left="0.25" right="0.25" top="0.75" bottom="0.75" header="0.3" footer="0.3"/>
  <pageSetup paperSize="8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6"/>
  <sheetViews>
    <sheetView workbookViewId="0">
      <selection activeCell="A3" sqref="A3:A8"/>
    </sheetView>
  </sheetViews>
  <sheetFormatPr defaultRowHeight="15" x14ac:dyDescent="0.25"/>
  <sheetData>
    <row r="3" spans="3:4" x14ac:dyDescent="0.25">
      <c r="C3" s="1"/>
      <c r="D3" s="1"/>
    </row>
    <row r="4" spans="3:4" x14ac:dyDescent="0.25">
      <c r="C4" s="1"/>
      <c r="D4" s="1"/>
    </row>
    <row r="5" spans="3:4" x14ac:dyDescent="0.25">
      <c r="C5" s="1"/>
      <c r="D5" s="1"/>
    </row>
    <row r="6" spans="3:4" x14ac:dyDescent="0.25">
      <c r="C6" s="1"/>
      <c r="D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44375E58E94B4797547602088A153E" ma:contentTypeVersion="13" ma:contentTypeDescription="Create a new document." ma:contentTypeScope="" ma:versionID="7e63007d8e5e8654fe70b8510975bcc0">
  <xsd:schema xmlns:xsd="http://www.w3.org/2001/XMLSchema" xmlns:xs="http://www.w3.org/2001/XMLSchema" xmlns:p="http://schemas.microsoft.com/office/2006/metadata/properties" xmlns:ns3="d0ad2d52-4869-465d-a93a-001fa21a593d" xmlns:ns4="a21de7b9-cad9-43f2-8459-9b1b4f9894e2" targetNamespace="http://schemas.microsoft.com/office/2006/metadata/properties" ma:root="true" ma:fieldsID="c71fdf4a3f812f4c6f43eee57994d278" ns3:_="" ns4:_="">
    <xsd:import namespace="d0ad2d52-4869-465d-a93a-001fa21a593d"/>
    <xsd:import namespace="a21de7b9-cad9-43f2-8459-9b1b4f9894e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d2d52-4869-465d-a93a-001fa21a59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de7b9-cad9-43f2-8459-9b1b4f9894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D528A-3708-4901-8018-58179A8879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FE4B6A-BC1A-4A92-8A10-09C32955B01D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21de7b9-cad9-43f2-8459-9b1b4f9894e2"/>
    <ds:schemaRef ds:uri="http://schemas.microsoft.com/office/2006/documentManagement/types"/>
    <ds:schemaRef ds:uri="d0ad2d52-4869-465d-a93a-001fa21a593d"/>
    <ds:schemaRef ds:uri="http://purl.org/dc/dcmitype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6B64111-6351-4AC4-ABBC-45415AA1E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d2d52-4869-465d-a93a-001fa21a593d"/>
    <ds:schemaRef ds:uri="a21de7b9-cad9-43f2-8459-9b1b4f9894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Manager/>
  <Company>QUT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Gordon Wyeth</dc:creator>
  <cp:keywords/>
  <dc:description/>
  <cp:lastModifiedBy>Jacob</cp:lastModifiedBy>
  <cp:revision/>
  <cp:lastPrinted>2020-05-06T00:37:26Z</cp:lastPrinted>
  <dcterms:created xsi:type="dcterms:W3CDTF">2012-01-11T02:44:51Z</dcterms:created>
  <dcterms:modified xsi:type="dcterms:W3CDTF">2021-10-21T12:37:09Z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0x0101005144375E58E94B4797547602088A153E</vt:lpwstr>
  </property>
</Properties>
</file>