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llocation" state="visible" r:id="rId4"/>
    <sheet sheetId="2" name="Sheet1" state="visible" r:id="rId5"/>
    <sheet sheetId="3" name="Sheet2" state="visible" r:id="rId6"/>
  </sheets>
  <calcPr calcId="171027"/>
</workbook>
</file>

<file path=xl/sharedStrings.xml><?xml version="1.0" encoding="utf-8"?>
<sst xmlns="http://schemas.openxmlformats.org/spreadsheetml/2006/main" count="263" uniqueCount="185">
  <si>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</si>
  <si>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</si>
  <si>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</si>
  <si>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</si>
  <si>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</si>
  <si>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</si>
  <si>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</si>
  <si>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</si>
  <si>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</si>
  <si>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</si>
  <si>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</si>
  <si>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CAB310</t>
  </si>
  <si>
    <t>CAB330</t>
  </si>
  <si>
    <t>CAB340</t>
  </si>
  <si>
    <t>CAB401</t>
  </si>
  <si>
    <t>CAB402</t>
  </si>
  <si>
    <t>CAB403</t>
  </si>
  <si>
    <t xml:space="preserve">CAB430 </t>
  </si>
  <si>
    <t>CAB431</t>
  </si>
  <si>
    <t>CAB432</t>
  </si>
  <si>
    <t>CAB440</t>
  </si>
  <si>
    <t>CAB441</t>
  </si>
  <si>
    <t>ENN523</t>
  </si>
  <si>
    <t>ENN524</t>
  </si>
  <si>
    <t>ENN541</t>
  </si>
  <si>
    <t>IFB102</t>
  </si>
  <si>
    <t>IFB104</t>
  </si>
  <si>
    <t>IFB398</t>
  </si>
  <si>
    <t>IFN507</t>
  </si>
  <si>
    <t>IFN509</t>
  </si>
  <si>
    <t>IFN541</t>
  </si>
  <si>
    <t>IFN551</t>
  </si>
  <si>
    <t>IFN553</t>
  </si>
  <si>
    <t>IFN555</t>
  </si>
  <si>
    <t>IFN556</t>
  </si>
  <si>
    <t>IFN563</t>
  </si>
  <si>
    <t>IFN564</t>
  </si>
  <si>
    <t>IFN591</t>
  </si>
  <si>
    <t>IFN644</t>
  </si>
  <si>
    <t>IFN645</t>
  </si>
  <si>
    <t>IFN646</t>
  </si>
  <si>
    <t>IFN647</t>
  </si>
  <si>
    <t>IFN648</t>
  </si>
  <si>
    <t>IFN657</t>
  </si>
  <si>
    <t>IFN666</t>
  </si>
  <si>
    <t>IFN680</t>
  </si>
  <si>
    <t>IFN692</t>
  </si>
  <si>
    <t>IFN703</t>
  </si>
  <si>
    <t>IFN704</t>
  </si>
  <si>
    <t>IFN712</t>
  </si>
  <si>
    <t>IGB100</t>
  </si>
  <si>
    <t>IGB180</t>
  </si>
  <si>
    <t>IGB181</t>
  </si>
  <si>
    <t>IGB200</t>
  </si>
  <si>
    <t>IGB220</t>
  </si>
  <si>
    <t>IGB283</t>
  </si>
  <si>
    <t>IGB300</t>
  </si>
  <si>
    <t>IGB301</t>
  </si>
  <si>
    <t>IGB320</t>
  </si>
  <si>
    <t>IGB321</t>
  </si>
  <si>
    <t>IGB381</t>
  </si>
  <si>
    <t>IGB383</t>
  </si>
  <si>
    <t>IGB400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</si>
  <si>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</si>
  <si>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</si>
  <si>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</si>
  <si>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</si>
  <si>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</si>
  <si>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</si>
  <si>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</si>
  <si>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</si>
  <si>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</si>
  <si>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</si>
  <si>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</si>
  <si>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</si>
  <si>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Interaction &amp; Experience Design</t>
  </si>
  <si>
    <t>Data and Web Analytics</t>
  </si>
  <si>
    <t>Cryptography</t>
  </si>
  <si>
    <t>High Performance and Parallel Computing</t>
  </si>
  <si>
    <t>Programming Paradigms</t>
  </si>
  <si>
    <t>Systems Programming</t>
  </si>
  <si>
    <t>Data and Information Integration</t>
  </si>
  <si>
    <t>Search Engine Technology</t>
  </si>
  <si>
    <t>Cloud Computing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</si>
  <si>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</si>
  <si>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</si>
  <si>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</si>
  <si>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</si>
  <si>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</si>
  <si>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Comp Tech Fundamentals</t>
  </si>
  <si>
    <t>Building IT Systems</t>
  </si>
  <si>
    <t>Capstone (Phase 1)</t>
  </si>
  <si>
    <t>Network Systems</t>
  </si>
  <si>
    <t>Data Exploration and Mining</t>
  </si>
  <si>
    <t>Information Security Management</t>
  </si>
  <si>
    <t>Computer Systems Fundamentals</t>
  </si>
  <si>
    <t>Intro Cyber Security &amp; Networks</t>
  </si>
  <si>
    <t>Introduction to Programming</t>
  </si>
  <si>
    <t>Object Oriented Programming</t>
  </si>
  <si>
    <t>Object Oriented Design</t>
  </si>
  <si>
    <t>Data Structures and Algorithms</t>
  </si>
  <si>
    <t>Principles of UX</t>
  </si>
  <si>
    <t>Network Operations and Security</t>
  </si>
  <si>
    <t>Large Scale Data Mining</t>
  </si>
  <si>
    <t>Biomedical Data Science</t>
  </si>
  <si>
    <t>Text, Web and Media Analytics</t>
  </si>
  <si>
    <t>Applied Crytography</t>
  </si>
  <si>
    <t>Principles of Software Security</t>
  </si>
  <si>
    <t>Web &amp; Mobile App Development</t>
  </si>
  <si>
    <t>Advanced Topics in AI</t>
  </si>
  <si>
    <t>Interaction Design for Emerging Tech</t>
  </si>
  <si>
    <t>Advanced Project</t>
  </si>
  <si>
    <t>Advanced Project 2</t>
  </si>
  <si>
    <t>Research in IT Practice</t>
  </si>
  <si>
    <t>Game Studio 1</t>
  </si>
  <si>
    <t>Computer Games Studies</t>
  </si>
  <si>
    <t>Game Production and Technology</t>
  </si>
  <si>
    <t>Game Studio 2</t>
  </si>
  <si>
    <t>Fundamentals of game Design</t>
  </si>
  <si>
    <t>Game Engine Theory and Application</t>
  </si>
  <si>
    <t>Capstone (Game Design)</t>
  </si>
  <si>
    <t>Capstone (Game Development)</t>
  </si>
  <si>
    <t>Game Design in Different Contexts</t>
  </si>
  <si>
    <t>Immersive Game Level Design</t>
  </si>
  <si>
    <t>Game Engine Technology</t>
  </si>
  <si>
    <t>AI for Games</t>
  </si>
  <si>
    <t>Game Studio 3</t>
  </si>
  <si>
    <t>Semester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</si>
  <si>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</si>
  <si>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</si>
  <si>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</si>
  <si>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</si>
  <si>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</si>
  <si>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</si>
  <si>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</si>
  <si>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Academic Preferences</t>
  </si>
  <si>
    <t>School</t>
  </si>
  <si>
    <t>Load</t>
  </si>
  <si>
    <t>Unit Load</t>
  </si>
  <si>
    <t>Actual Load</t>
  </si>
  <si>
    <t>Load Error</t>
  </si>
  <si>
    <t xml:space="preserve">r First Academic </t>
  </si>
  <si>
    <t>CS</t>
  </si>
  <si>
    <t xml:space="preserve">Drs Second Academic </t>
  </si>
  <si>
    <t xml:space="preserve">Dr Fourth Academic </t>
  </si>
  <si>
    <t xml:space="preserve">r Sixth Academic </t>
  </si>
  <si>
    <t xml:space="preserve">r Eighth Academic </t>
  </si>
  <si>
    <t xml:space="preserve">Drs Nineth Academic </t>
  </si>
  <si>
    <t xml:space="preserve">D Fourth Academic </t>
  </si>
  <si>
    <t xml:space="preserve">Drs Sixth Academic </t>
  </si>
  <si>
    <t xml:space="preserve">Drs First Academic </t>
  </si>
  <si>
    <t xml:space="preserve">Dr Third Academic </t>
  </si>
  <si>
    <t xml:space="preserve">r Fourth Academic </t>
  </si>
  <si>
    <t xml:space="preserve">Dr Seventh Academic </t>
  </si>
  <si>
    <t xml:space="preserve">Dr First Academic </t>
  </si>
  <si>
    <t xml:space="preserve">Drs Eighth Academic </t>
  </si>
  <si>
    <t xml:space="preserve">D Second Academic </t>
  </si>
  <si>
    <t xml:space="preserve">Dr Tenth Academic </t>
  </si>
  <si>
    <t xml:space="preserve">r Third Academic </t>
  </si>
  <si>
    <t xml:space="preserve">Drs Fourth Academic </t>
  </si>
  <si>
    <t xml:space="preserve">r Fifth Academic </t>
  </si>
  <si>
    <t xml:space="preserve">D Seventh Academic </t>
  </si>
  <si>
    <t xml:space="preserve">Dr Eighth Academic </t>
  </si>
  <si>
    <t xml:space="preserve">Dr Second Academic </t>
  </si>
  <si>
    <t xml:space="preserve">D Nineth Academic </t>
  </si>
  <si>
    <t xml:space="preserve">D Third Academic </t>
  </si>
  <si>
    <t xml:space="preserve">r Tenth Academic </t>
  </si>
  <si>
    <t xml:space="preserve">Dr Fifth Academic </t>
  </si>
  <si>
    <t xml:space="preserve">Drs Fifth Academic </t>
  </si>
  <si>
    <t>CAB102</t>
  </si>
  <si>
    <t xml:space="preserve">r Seventh Academic </t>
  </si>
  <si>
    <t xml:space="preserve">D First Academic </t>
  </si>
  <si>
    <t xml:space="preserve">Dr Nineth Academic </t>
  </si>
  <si>
    <t>CAB101</t>
  </si>
  <si>
    <t xml:space="preserve">r Second Academic </t>
  </si>
  <si>
    <t xml:space="preserve">D Tenth Academic </t>
  </si>
  <si>
    <t xml:space="preserve">Drs Third Academic </t>
  </si>
  <si>
    <t xml:space="preserve">D Fifth Academic </t>
  </si>
  <si>
    <t xml:space="preserve">Dr Sixth Academic </t>
  </si>
  <si>
    <t xml:space="preserve">Drs Seventh Academic </t>
  </si>
  <si>
    <t xml:space="preserve">D Eighth Academic </t>
  </si>
  <si>
    <t xml:space="preserve">r Nineth Academic </t>
  </si>
  <si>
    <t xml:space="preserve">Drs Tenth Academic </t>
  </si>
  <si>
    <t xml:space="preserve">D Sixth Academic </t>
  </si>
  <si>
    <t>40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</si>
</sst>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color theme="1"/>
      <family val="2"/>
      <scheme val="minor"/>
      <sz val="11"/>
      <name val="Calibri"/>
    </font>
    <font>
      <b/>
      <color theme="1"/>
      <sz val="11"/>
      <name val="Calibri"/>
    </font>
    <font>
      <color theme="1"/>
      <sz val="11"/>
      <name val="Calibri"/>
    </font>
    <font>
      <color theme="1"/>
      <name val="Calibri"/>
    </font>
    <font>
      <color rgb="FFFF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 wrapText="1" shrinkToFit="1"/>
    </xf>
    <xf numFmtId="2" fontId="2" fillId="0" borderId="0" xfId="0" applyNumberFormat="1" applyFon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bottom"/>
    </xf>
    <xf numFmtId="0" fontId="2" fillId="0" borderId="0" xfId="0" applyFont="1" applyAlignment="1">
      <alignment wrapText="1" shrinkToFit="1"/>
    </xf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60"/>
  <sheetViews>
    <sheetView workbookViewId="0" zoomScale="100" zoomScaleNormal="100">
      <pane xSplit="7" ySplit="8" topLeftCell="H9" activePane="bottomRight" state="frozen"/>
      <selection pane="bottomRight" activeCell="H9" sqref="H9"/>
    </sheetView>
  </sheetViews>
  <sheetFormatPr defaultRowHeight="15" outlineLevelRow="0" outlineLevelCol="0" x14ac:dyDescent="0" defaultColWidth="14.43"/>
  <cols>
    <col min="1" max="1" width="27.43" customWidth="1"/>
    <col min="2" max="2" width="7.29" customWidth="1"/>
    <col min="3" max="3" width="6.57" customWidth="1"/>
    <col min="4" max="4" width="6.43" customWidth="1"/>
    <col min="5" max="5" width="5.86" customWidth="1"/>
    <col min="6" max="6" width="7.43" customWidth="1"/>
    <col min="7" max="7" width="6.43" customWidth="1"/>
  </cols>
  <sheetData>
    <row r="1" ht="37.5" customHeight="1" spans="7:69" x14ac:dyDescent="0.25">
      <c r="G1" s="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2" t="s">
        <v>7</v>
      </c>
      <c r="O1" s="2" t="s">
        <v>8</v>
      </c>
      <c r="P1" s="2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</row>
    <row r="2" ht="39.75" customHeight="1" spans="1:69" x14ac:dyDescent="0.25">
      <c r="A2" s="3" t="s">
        <v>63</v>
      </c>
      <c r="B2" s="3"/>
      <c r="C2" s="4">
        <f>BS6/D50</f>
      </c>
      <c r="G2" s="1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s="5" t="s">
        <v>71</v>
      </c>
      <c r="O2" s="5" t="s">
        <v>72</v>
      </c>
      <c r="P2" s="5" t="s">
        <v>73</v>
      </c>
      <c r="Q2" t="s">
        <v>74</v>
      </c>
      <c r="R2" t="s">
        <v>75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85</v>
      </c>
      <c r="AC2" t="s">
        <v>86</v>
      </c>
      <c r="AD2" t="s">
        <v>87</v>
      </c>
      <c r="AE2" t="s">
        <v>88</v>
      </c>
      <c r="AF2" t="s">
        <v>89</v>
      </c>
      <c r="AG2" t="s">
        <v>90</v>
      </c>
      <c r="AH2" t="s">
        <v>91</v>
      </c>
      <c r="AI2" t="s">
        <v>92</v>
      </c>
      <c r="AJ2" t="s">
        <v>93</v>
      </c>
      <c r="AK2" t="s">
        <v>94</v>
      </c>
      <c r="AL2" t="s">
        <v>95</v>
      </c>
      <c r="AM2" t="s">
        <v>96</v>
      </c>
      <c r="AN2" t="s">
        <v>97</v>
      </c>
      <c r="AO2" t="s">
        <v>98</v>
      </c>
      <c r="AP2" t="s">
        <v>99</v>
      </c>
      <c r="AQ2" t="s">
        <v>100</v>
      </c>
      <c r="AR2" t="s">
        <v>101</v>
      </c>
      <c r="AS2" t="s">
        <v>102</v>
      </c>
      <c r="AT2" t="s">
        <v>103</v>
      </c>
      <c r="AU2" t="s">
        <v>104</v>
      </c>
      <c r="AV2" t="s">
        <v>105</v>
      </c>
      <c r="AW2" t="s">
        <v>106</v>
      </c>
      <c r="AX2" t="s">
        <v>107</v>
      </c>
      <c r="AY2" t="s">
        <v>108</v>
      </c>
      <c r="AZ2" t="s">
        <v>109</v>
      </c>
      <c r="BA2" t="s">
        <v>110</v>
      </c>
      <c r="BB2" t="s">
        <v>111</v>
      </c>
      <c r="BC2" t="s">
        <v>112</v>
      </c>
      <c r="BD2" t="s">
        <v>113</v>
      </c>
      <c r="BE2" t="s">
        <v>114</v>
      </c>
      <c r="BF2" t="s">
        <v>115</v>
      </c>
      <c r="BG2" t="s">
        <v>116</v>
      </c>
      <c r="BH2" t="s">
        <v>117</v>
      </c>
      <c r="BI2" t="s">
        <v>118</v>
      </c>
      <c r="BJ2" t="s">
        <v>119</v>
      </c>
      <c r="BK2" t="s">
        <v>120</v>
      </c>
      <c r="BL2" t="s">
        <v>121</v>
      </c>
      <c r="BM2" t="s">
        <v>122</v>
      </c>
      <c r="BN2" t="s">
        <v>123</v>
      </c>
      <c r="BO2" t="s">
        <v>124</v>
      </c>
      <c r="BP2" t="s">
        <v>125</v>
      </c>
      <c r="BQ2" t="s">
        <v>126</v>
      </c>
    </row>
    <row r="3" ht="39.75" customHeight="1" spans="1:69" x14ac:dyDescent="0.25">
      <c r="A3" s="3"/>
      <c r="B3" s="3"/>
      <c r="C3" s="4"/>
      <c r="G3" s="1" t="s">
        <v>127</v>
      </c>
      <c r="H3">
        <v>1</v>
      </c>
      <c r="I3" s="6">
        <v>1</v>
      </c>
      <c r="J3">
        <v>1</v>
      </c>
      <c r="K3">
        <v>1</v>
      </c>
      <c r="L3">
        <v>1</v>
      </c>
      <c r="M3">
        <v>1</v>
      </c>
      <c r="N3" s="5">
        <v>1</v>
      </c>
      <c r="O3" s="5">
        <v>1</v>
      </c>
      <c r="P3" s="5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</row>
    <row r="4" ht="17.25" customHeight="1" spans="7:69" x14ac:dyDescent="0.25">
      <c r="G4" s="3" t="s">
        <v>128</v>
      </c>
      <c r="H4">
        <v>610</v>
      </c>
      <c r="I4" s="6">
        <v>670</v>
      </c>
      <c r="J4">
        <v>680</v>
      </c>
      <c r="K4">
        <v>180</v>
      </c>
      <c r="L4">
        <v>50</v>
      </c>
      <c r="M4">
        <v>400</v>
      </c>
      <c r="N4" s="2">
        <v>550</v>
      </c>
      <c r="O4" s="2">
        <v>500</v>
      </c>
      <c r="P4" s="2">
        <v>600</v>
      </c>
      <c r="Q4">
        <v>630</v>
      </c>
      <c r="R4">
        <v>40</v>
      </c>
      <c r="S4">
        <v>60</v>
      </c>
      <c r="T4">
        <v>140</v>
      </c>
      <c r="U4">
        <v>150</v>
      </c>
      <c r="V4">
        <v>140</v>
      </c>
      <c r="W4">
        <v>350</v>
      </c>
      <c r="X4">
        <v>40</v>
      </c>
      <c r="Y4">
        <v>35</v>
      </c>
      <c r="Z4">
        <v>180</v>
      </c>
      <c r="AA4">
        <v>130</v>
      </c>
      <c r="AB4">
        <v>85</v>
      </c>
      <c r="AC4">
        <v>100</v>
      </c>
      <c r="AD4">
        <v>80</v>
      </c>
      <c r="AE4">
        <v>120</v>
      </c>
      <c r="AF4">
        <v>275</v>
      </c>
      <c r="AG4">
        <v>710</v>
      </c>
      <c r="AH4">
        <v>170</v>
      </c>
      <c r="AI4">
        <v>81</v>
      </c>
      <c r="AJ4">
        <v>80</v>
      </c>
      <c r="AK4">
        <v>53</v>
      </c>
      <c r="AL4">
        <v>108</v>
      </c>
      <c r="AM4">
        <v>108</v>
      </c>
      <c r="AN4">
        <v>108</v>
      </c>
      <c r="AO4">
        <v>108</v>
      </c>
      <c r="AP4">
        <v>70</v>
      </c>
      <c r="AQ4">
        <v>70</v>
      </c>
      <c r="AR4">
        <v>70</v>
      </c>
      <c r="AS4">
        <v>88</v>
      </c>
      <c r="AT4">
        <v>135</v>
      </c>
      <c r="AU4">
        <v>70</v>
      </c>
      <c r="AV4">
        <v>140</v>
      </c>
      <c r="AW4">
        <v>74</v>
      </c>
      <c r="AX4">
        <v>136</v>
      </c>
      <c r="AY4">
        <v>70</v>
      </c>
      <c r="AZ4">
        <v>139</v>
      </c>
      <c r="BA4">
        <v>70</v>
      </c>
      <c r="BB4">
        <v>40</v>
      </c>
      <c r="BC4">
        <v>40</v>
      </c>
      <c r="BD4">
        <v>200</v>
      </c>
      <c r="BE4">
        <v>100</v>
      </c>
      <c r="BF4">
        <v>280</v>
      </c>
      <c r="BG4">
        <v>158</v>
      </c>
      <c r="BH4">
        <v>69</v>
      </c>
      <c r="BI4">
        <v>121</v>
      </c>
      <c r="BJ4">
        <v>70</v>
      </c>
      <c r="BK4">
        <v>74</v>
      </c>
      <c r="BL4">
        <v>74</v>
      </c>
      <c r="BM4">
        <v>50</v>
      </c>
      <c r="BN4">
        <v>59</v>
      </c>
      <c r="BO4">
        <v>36</v>
      </c>
      <c r="BP4">
        <v>36</v>
      </c>
      <c r="BQ4">
        <v>77</v>
      </c>
    </row>
    <row r="5" ht="18" customHeight="1" spans="7:69" x14ac:dyDescent="0.25">
      <c r="G5" s="1" t="s">
        <v>129</v>
      </c>
      <c r="H5">
        <v>1</v>
      </c>
      <c r="I5" s="6">
        <v>0</v>
      </c>
      <c r="J5">
        <v>1</v>
      </c>
      <c r="K5">
        <v>1</v>
      </c>
      <c r="L5">
        <v>0.5</v>
      </c>
      <c r="M5">
        <v>1</v>
      </c>
      <c r="N5" s="7">
        <v>1</v>
      </c>
      <c r="O5" s="7">
        <v>1</v>
      </c>
      <c r="P5" s="7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0.7</v>
      </c>
      <c r="AM5">
        <v>0.5</v>
      </c>
      <c r="AN5">
        <v>0.7</v>
      </c>
      <c r="AO5">
        <v>0.7</v>
      </c>
      <c r="AP5">
        <v>0.5</v>
      </c>
      <c r="AQ5">
        <v>0.5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0.5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</row>
    <row r="6" ht="19.5" customHeight="1" spans="1:71" x14ac:dyDescent="0.25">
      <c r="A6" s="3" t="s">
        <v>130</v>
      </c>
      <c r="B6" s="3"/>
      <c r="C6" s="4">
        <v>0.8</v>
      </c>
      <c r="G6" s="3" t="s">
        <v>131</v>
      </c>
      <c r="H6" s="4">
        <f>ROUND(MAX(LOG10(H4/7),$C$6)*H5,2)</f>
      </c>
      <c r="I6" s="6">
        <f>ROUND(MAX(LOG10(I4/7),$C$6)*I5,2)</f>
      </c>
      <c r="J6" s="6">
        <f>ROUND(MAX(LOG10(J4/7),$C$6)*J5,2)</f>
      </c>
      <c r="K6" s="6">
        <f>ROUND(MAX(LOG10(K4/7),$C$6)*K5,2)</f>
      </c>
      <c r="L6" s="6">
        <f>ROUND(MAX(LOG10(L4/7),$C$6)*L5,2)</f>
      </c>
      <c r="M6" s="6">
        <f>ROUND(MAX(LOG10(M4/7),$C$6)*M5,2)</f>
      </c>
      <c r="N6" s="8">
        <f>ROUND(MAX(LOG10(N4/7),$C$6)*N5,2)</f>
      </c>
      <c r="O6" s="8">
        <f>ROUND(MAX(LOG10(O4/7),$C$6)*O5,2)</f>
      </c>
      <c r="P6" s="8">
        <f>ROUND(MAX(LOG10(P4/7),$C$6)*P5,2)</f>
      </c>
      <c r="Q6">
        <f>ROUND(MAX(LOG10(Q4/7),$C$6)*Q5,2)</f>
      </c>
      <c r="R6">
        <f>ROUND(MAX(LOG10(R4/7),$C$6)*R5,2)</f>
      </c>
      <c r="S6">
        <f>ROUND(MAX(LOG10(S4/7),$C$6)*S5,2)</f>
      </c>
      <c r="T6">
        <f>ROUND(MAX(LOG10(T4/7),$C$6)*T5,2)</f>
      </c>
      <c r="U6">
        <f>ROUND(MAX(LOG10(U4/7),$C$6)*U5,2)</f>
      </c>
      <c r="V6">
        <f>ROUND(MAX(LOG10(V4/7),$C$6)*V5,2)</f>
      </c>
      <c r="W6">
        <f>ROUND(MAX(LOG10(W4/7),$C$6)*W5,2)</f>
      </c>
      <c r="X6">
        <f>ROUND(MAX(LOG10(X4/7),$C$6)*X5,2)</f>
      </c>
      <c r="Y6">
        <f>ROUND(MAX(LOG10(Y4/7),$C$6)*Y5,2)</f>
      </c>
      <c r="Z6">
        <f>ROUND(MAX(LOG10(Z4/7),$C$6)*Z5,2)</f>
      </c>
      <c r="AA6">
        <f>ROUND(MAX(LOG10(AA4/7),$C$6)*AA5,2)</f>
      </c>
      <c r="AB6">
        <f>ROUND(MAX(LOG10(AB4/7),$C$6)*AB5,2)</f>
      </c>
      <c r="AC6">
        <f>ROUND(MAX(LOG10(AC4/7),$C$6)*AC5,2)</f>
      </c>
      <c r="AD6">
        <f>ROUND(MAX(LOG10(AD4/7),$C$6)*AD5,2)</f>
      </c>
      <c r="AE6">
        <f>ROUND(MAX(LOG10(AE4/7),$C$6)*AE5,2)</f>
      </c>
      <c r="AF6">
        <f>ROUND(MAX(LOG10(AF4/7),$C$6)*AF5,2)</f>
      </c>
      <c r="AG6">
        <f>ROUND(MAX(LOG10(AG4/7),$C$6)*AG5,2)</f>
      </c>
      <c r="AH6">
        <f>ROUND(MAX(LOG10(AH4/7),$C$6)*AH5,2)</f>
      </c>
      <c r="AI6">
        <f>ROUND(MAX(LOG10(AI4/7),$C$6)*AI5,2)</f>
      </c>
      <c r="AJ6">
        <f>ROUND(MAX(LOG10(AJ4/7),$C$6)*AJ5,2)</f>
      </c>
      <c r="AK6">
        <f>ROUND(MAX(LOG10(AK4/7),$C$6)*AK5,2)</f>
      </c>
      <c r="AL6">
        <f>ROUND(MAX(LOG10(AL4/7),$C$6)*AL5,2)</f>
      </c>
      <c r="AM6">
        <f>ROUND(MAX(LOG10(AM4/7),$C$6)*AM5,2)</f>
      </c>
      <c r="AN6">
        <f>ROUND(MAX(LOG10(AN4/7),$C$6)*AN5,2)</f>
      </c>
      <c r="AO6">
        <f>ROUND(MAX(LOG10(AO4/7),$C$6)*AO5,2)</f>
      </c>
      <c r="AP6">
        <f>ROUND(MAX(LOG10(AP4/7),$C$6)*AP5,2)</f>
      </c>
      <c r="AQ6">
        <f>ROUND(MAX(LOG10(AQ4/7),$C$6)*AQ5,2)</f>
      </c>
      <c r="AR6">
        <f>ROUND(MAX(LOG10(AR4/7),$C$6)*AR5,2)</f>
      </c>
      <c r="AS6">
        <f>ROUND(MAX(LOG10(AS4/7),$C$6)*AS5,2)</f>
      </c>
      <c r="AT6">
        <f>ROUND(MAX(LOG10(AT4/7),$C$6)*AT5,2)</f>
      </c>
      <c r="AU6">
        <f>ROUND(MAX(LOG10(AU4/7),$C$6)*AU5,2)</f>
      </c>
      <c r="AV6">
        <f>ROUND(MAX(LOG10(AV4/7),$C$6)*AV5,2)</f>
      </c>
      <c r="AW6">
        <f>ROUND(MAX(LOG10(AW4/7),$C$6)*AW5,2)</f>
      </c>
      <c r="AX6">
        <f>ROUND(MAX(LOG10(AX4/7),$C$6)*AX5,2)</f>
      </c>
      <c r="AY6">
        <f>ROUND(MAX(LOG10(AY4/7),$C$6)*AY5,2)</f>
      </c>
      <c r="AZ6">
        <f>ROUND(MAX(LOG10(AZ4/7),$C$6)*AZ5,2)</f>
      </c>
      <c r="BA6">
        <f>ROUND(MAX(LOG10(BA4/7),$C$6)*BA5,2)</f>
      </c>
      <c r="BB6">
        <f>ROUND(MAX(LOG10(BB4/7),$C$6)*BB5,2)</f>
      </c>
      <c r="BC6">
        <f>ROUND(MAX(LOG10(BC4/7),$C$6)*BC5,2)</f>
      </c>
      <c r="BD6">
        <f>ROUND(MAX(LOG10(BD4/7),$C$6)*BD5,2)</f>
      </c>
      <c r="BE6">
        <f>ROUND(MAX(LOG10(BE4/7),$C$6)*BE5,2)</f>
      </c>
      <c r="BF6">
        <f>ROUND(MAX(LOG10(BF4/7),$C$6)*BF5,2)</f>
      </c>
      <c r="BG6">
        <f>ROUND(MAX(LOG10(BG4/7),$C$6)*BG5,2)</f>
      </c>
      <c r="BH6">
        <f>ROUND(MAX(LOG10(BH4/7),$C$6)*BH5,2)</f>
      </c>
      <c r="BI6">
        <f>ROUND(MAX(LOG10(BI4/7),$C$6)*BI5,2)</f>
      </c>
      <c r="BJ6">
        <f>ROUND(MAX(LOG10(BJ4/7),$C$6)*BJ5,2)</f>
      </c>
      <c r="BK6">
        <f>ROUND(MAX(LOG10(BK4/7),$C$6)*BK5,2)</f>
      </c>
      <c r="BL6">
        <f>ROUND(MAX(LOG10(BL4/7),$C$6)*BL5,2)</f>
      </c>
      <c r="BM6">
        <f>ROUND(MAX(LOG10(BM4/7),$C$6)*BM5,2)</f>
      </c>
      <c r="BN6">
        <f>ROUND(MAX(LOG10(BN4/7),$C$6)*BN5,2)</f>
      </c>
      <c r="BO6">
        <f>ROUND(MAX(LOG10(BO4/7),$C$6)*BO5,2)</f>
      </c>
      <c r="BP6">
        <f>ROUND(MAX(LOG10(BP4/7),$C$6)*BP5,2)</f>
      </c>
      <c r="BQ6">
        <f>ROUND(MAX(LOG10(BQ4/7),$C$6)*BQ5,2)</f>
      </c>
      <c r="BR6" t="s">
        <v>132</v>
      </c>
      <c r="BS6">
        <f>SUM(H6:BQ6)</f>
      </c>
    </row>
    <row r="7" ht="21.75" customHeight="1" spans="7:69" x14ac:dyDescent="0.25">
      <c r="G7" s="3" t="s">
        <v>133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 s="9">
        <f>SUM(N9:N49)</f>
      </c>
      <c r="O7" s="9">
        <f>SUM(O9:O49)</f>
      </c>
      <c r="P7" s="9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</row>
    <row r="8" ht="30.75" customHeight="1" spans="1:69" x14ac:dyDescent="0.25">
      <c r="A8" s="10" t="s">
        <v>134</v>
      </c>
      <c r="B8" s="10" t="s">
        <v>135</v>
      </c>
      <c r="C8" s="10" t="s">
        <v>136</v>
      </c>
      <c r="D8" s="10" t="s">
        <v>137</v>
      </c>
      <c r="E8" s="10" t="s">
        <v>138</v>
      </c>
      <c r="F8" s="10" t="s">
        <v>139</v>
      </c>
      <c r="G8" s="10" t="s">
        <v>140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 s="2">
        <f>IF(N5&lt;&gt;0,N7-1,N7)</f>
      </c>
      <c r="O8" s="2">
        <f>IF(O5&lt;&gt;0,O7-1,O7)</f>
      </c>
      <c r="P8" s="2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</row>
    <row r="9" ht="14.25" customHeight="1" spans="1:69" x14ac:dyDescent="0.25">
      <c r="A9" s="11" t="s">
        <v>141</v>
      </c>
      <c r="B9" t="s">
        <v>1</v>
      </c>
      <c r="C9" t="s">
        <v>142</v>
      </c>
      <c r="D9">
        <v>1</v>
      </c>
      <c r="E9" s="12">
        <f>ROUND(D9*$C$2,2)</f>
      </c>
      <c r="F9" s="12">
        <f>ROUND(SUMPRODUCT(H$6:BQ$6,H9:BQ9),2)</f>
      </c>
      <c r="G9" s="12">
        <f>F9-E9</f>
      </c>
      <c r="N9" s="13"/>
      <c r="O9" s="13"/>
      <c r="P9" s="13"/>
      <c r="AC9">
        <v>0.5</v>
      </c>
      <c r="AD9">
        <v>1</v>
      </c>
      <c r="BD9">
        <v>0.6</v>
      </c>
    </row>
    <row r="10" ht="14.25" customHeight="1" spans="1:69" x14ac:dyDescent="0.25">
      <c r="A10" s="1" t="s">
        <v>143</v>
      </c>
      <c r="B10" s="1" t="s">
        <v>1</v>
      </c>
      <c r="C10" s="1" t="s">
        <v>142</v>
      </c>
      <c r="D10" s="1">
        <v>1</v>
      </c>
      <c r="E10">
        <f>ROUND(D10*$C$2,2)</f>
      </c>
      <c r="F10">
        <f>ROUND(SUMPRODUCT(H$6:BQ$6,H10:BQ10),2)</f>
      </c>
      <c r="G10">
        <f>F10-E10</f>
      </c>
      <c r="M10">
        <v>0.5</v>
      </c>
      <c r="N10" s="13"/>
      <c r="O10" s="13"/>
      <c r="P10" s="13"/>
      <c r="Z10">
        <v>1</v>
      </c>
    </row>
    <row r="11" ht="14.25" customHeight="1" spans="1:69" x14ac:dyDescent="0.25">
      <c r="A11" t="s">
        <v>144</v>
      </c>
      <c r="B11" t="s">
        <v>3</v>
      </c>
      <c r="C11" t="s">
        <v>142</v>
      </c>
      <c r="D11">
        <v>1</v>
      </c>
      <c r="E11">
        <f>ROUND(D11*$C$2,2)</f>
      </c>
      <c r="F11">
        <f>ROUND(SUMPRODUCT(H$6:BQ$6,H11:BQ11),2)</f>
      </c>
      <c r="G11">
        <f>F11-E11</f>
      </c>
      <c r="N11" s="13"/>
      <c r="O11" s="13">
        <v>0.5</v>
      </c>
      <c r="P11" s="13"/>
      <c r="AQ11">
        <v>1</v>
      </c>
    </row>
    <row r="12" ht="14.25" customHeight="1" spans="1:69" x14ac:dyDescent="0.25">
      <c r="A12" t="s">
        <v>145</v>
      </c>
      <c r="B12" t="s">
        <v>9</v>
      </c>
      <c r="C12" t="s">
        <v>142</v>
      </c>
      <c r="D12">
        <v>1</v>
      </c>
      <c r="E12">
        <f>ROUND(D12*$C$2,2)</f>
      </c>
      <c r="F12">
        <f>ROUND(SUMPRODUCT(H$6:BQ$6,H12:BQ12),2)</f>
      </c>
      <c r="G12">
        <f>F12-E12</f>
      </c>
      <c r="Q12">
        <v>0.5</v>
      </c>
      <c r="AA12">
        <v>0.6</v>
      </c>
      <c r="AM12">
        <v>0.5</v>
      </c>
    </row>
    <row r="13" ht="14.25" customHeight="1" spans="1:69" x14ac:dyDescent="0.25">
      <c r="A13" t="s">
        <v>146</v>
      </c>
      <c r="B13" s="4" t="s">
        <v>2</v>
      </c>
      <c r="C13" t="s">
        <v>142</v>
      </c>
      <c r="D13">
        <v>1</v>
      </c>
      <c r="E13">
        <f>ROUND(D13*$C$2,2)</f>
      </c>
      <c r="F13">
        <f>ROUND(SUMPRODUCT(H$6:BQ$6,H13:BQ13),2)</f>
      </c>
      <c r="G13">
        <f>F13-E13</f>
      </c>
      <c r="AJ13">
        <v>0.6</v>
      </c>
      <c r="AU13">
        <v>1</v>
      </c>
      <c r="BB13">
        <v>1</v>
      </c>
    </row>
    <row r="14" ht="14.25" customHeight="1" spans="1:69" x14ac:dyDescent="0.25">
      <c r="A14" t="s">
        <v>147</v>
      </c>
      <c r="B14" s="4" t="s">
        <v>3</v>
      </c>
      <c r="C14" t="s">
        <v>142</v>
      </c>
      <c r="D14">
        <v>1</v>
      </c>
      <c r="E14">
        <f>ROUND(D14*$C$2,2)</f>
      </c>
      <c r="F14">
        <f>ROUND(SUMPRODUCT(H$6:BQ$6,H14:BQ14),2)</f>
      </c>
      <c r="G14">
        <f>F14-E14</f>
      </c>
      <c r="BF14">
        <v>0.2</v>
      </c>
      <c r="BM14">
        <v>1</v>
      </c>
    </row>
    <row r="15" ht="14.25" customHeight="1" spans="1:69" x14ac:dyDescent="0.25">
      <c r="A15" t="s">
        <v>148</v>
      </c>
      <c r="B15" t="s">
        <v>3</v>
      </c>
      <c r="C15" t="s">
        <v>142</v>
      </c>
      <c r="D15">
        <v>0.4</v>
      </c>
      <c r="E15">
        <f>ROUND(D15*$C$2,2)</f>
      </c>
      <c r="F15">
        <f>ROUND(SUMPRODUCT(H$6:BQ$6,H15:BQ15),2)</f>
      </c>
      <c r="G15">
        <f>F15-E15</f>
      </c>
    </row>
    <row r="16" ht="14.25" customHeight="1" spans="1:69" x14ac:dyDescent="0.25">
      <c r="A16" t="s">
        <v>149</v>
      </c>
      <c r="B16" t="s">
        <v>15</v>
      </c>
      <c r="C16" t="s">
        <v>142</v>
      </c>
      <c r="D16">
        <v>1</v>
      </c>
      <c r="E16">
        <f>ROUND(D16*$C$2,2)</f>
      </c>
      <c r="F16">
        <f>ROUND(SUMPRODUCT(H$6:BQ$6,H16:BQ16),2)</f>
      </c>
      <c r="G16">
        <f>F16-E16</f>
      </c>
      <c r="T16">
        <v>1</v>
      </c>
      <c r="AS16">
        <v>0.3</v>
      </c>
      <c r="AW16">
        <v>0.6</v>
      </c>
    </row>
    <row r="17" ht="14.25" customHeight="1" spans="1:69" x14ac:dyDescent="0.25">
      <c r="A17" t="s">
        <v>150</v>
      </c>
      <c r="B17" t="s">
        <v>2</v>
      </c>
      <c r="C17" t="s">
        <v>142</v>
      </c>
      <c r="D17">
        <v>1</v>
      </c>
      <c r="E17">
        <f>ROUND(D17*$C$2,2)</f>
      </c>
      <c r="F17">
        <f>ROUND(SUMPRODUCT(H$6:BQ$6,H17:BQ17),2)</f>
      </c>
      <c r="G17">
        <f>F17-E17</f>
      </c>
      <c r="S17">
        <v>1</v>
      </c>
      <c r="AJ17">
        <v>0.4</v>
      </c>
    </row>
    <row r="18" ht="14.25" customHeight="1" spans="1:69" x14ac:dyDescent="0.25">
      <c r="A18" t="s">
        <v>151</v>
      </c>
      <c r="B18" t="s">
        <v>8</v>
      </c>
      <c r="C18" t="s">
        <v>142</v>
      </c>
      <c r="D18">
        <v>1</v>
      </c>
      <c r="E18">
        <f>ROUND(D18*$C$2,2)</f>
      </c>
      <c r="F18">
        <f>ROUND(SUMPRODUCT(H$6:BQ$6,H18:BQ18),2)</f>
      </c>
      <c r="G18">
        <f>F18-E18</f>
      </c>
      <c r="AC18">
        <v>0.5</v>
      </c>
      <c r="AI18">
        <v>1</v>
      </c>
    </row>
    <row r="19" ht="14.25" customHeight="1" spans="1:69" x14ac:dyDescent="0.25">
      <c r="A19" t="s">
        <v>152</v>
      </c>
      <c r="B19" t="s">
        <v>3</v>
      </c>
      <c r="C19" t="s">
        <v>142</v>
      </c>
      <c r="D19">
        <v>1</v>
      </c>
      <c r="E19">
        <f>ROUND(D19*$C$2,2)</f>
      </c>
      <c r="F19">
        <f>ROUND(SUMPRODUCT(H$6:BQ$6,H19:BQ19),2)</f>
      </c>
      <c r="G19">
        <f>F19-E19</f>
      </c>
      <c r="H19">
        <v>0.5</v>
      </c>
      <c r="P19">
        <v>0.2</v>
      </c>
    </row>
    <row r="20" ht="14.25" customHeight="1" spans="1:69" x14ac:dyDescent="0.25">
      <c r="A20" t="s">
        <v>153</v>
      </c>
      <c r="B20" t="s">
        <v>8</v>
      </c>
      <c r="C20" t="s">
        <v>142</v>
      </c>
      <c r="D20">
        <v>1</v>
      </c>
      <c r="E20">
        <f>ROUND(D20*$C$2,2)</f>
      </c>
      <c r="F20">
        <f>ROUND(SUMPRODUCT(H$6:BQ$6,H20:BQ20),2)</f>
      </c>
      <c r="G20">
        <f>F20-E20</f>
      </c>
      <c r="AH20">
        <v>0.4</v>
      </c>
      <c r="AK20">
        <v>1</v>
      </c>
    </row>
    <row r="21" ht="14.25" customHeight="1" spans="1:69" x14ac:dyDescent="0.25">
      <c r="A21" t="s">
        <v>154</v>
      </c>
      <c r="B21" t="s">
        <v>1</v>
      </c>
      <c r="C21" t="s">
        <v>142</v>
      </c>
      <c r="D21">
        <v>1</v>
      </c>
      <c r="E21">
        <f>ROUND(D21*$C$2,2)</f>
      </c>
      <c r="F21">
        <f>ROUND(SUMPRODUCT(H$6:BQ$6,H21:BQ21),2)</f>
      </c>
      <c r="G21">
        <f>F21-E21</f>
      </c>
      <c r="P21">
        <v>0.8</v>
      </c>
      <c r="W21">
        <v>1</v>
      </c>
    </row>
    <row r="22" ht="14.25" customHeight="1" spans="1:69" x14ac:dyDescent="0.25">
      <c r="A22" t="s">
        <v>155</v>
      </c>
      <c r="B22" t="s">
        <v>14</v>
      </c>
      <c r="C22" t="s">
        <v>142</v>
      </c>
      <c r="D22">
        <v>1</v>
      </c>
      <c r="E22">
        <f>ROUND(D22*$C$2,2)</f>
      </c>
      <c r="F22">
        <f>ROUND(SUMPRODUCT(H$6:BQ$6,H22:BQ22),2)</f>
      </c>
      <c r="G22">
        <f>F22-E22</f>
      </c>
      <c r="M22">
        <v>0.5</v>
      </c>
      <c r="BJ22">
        <v>0.6</v>
      </c>
    </row>
    <row r="23" ht="14.25" customHeight="1" spans="1:69" x14ac:dyDescent="0.25">
      <c r="A23" t="s">
        <v>156</v>
      </c>
      <c r="B23" t="s">
        <v>1</v>
      </c>
      <c r="C23" t="s">
        <v>142</v>
      </c>
      <c r="D23">
        <v>0.6</v>
      </c>
      <c r="E23">
        <f>ROUND(D23*$C$2,2)</f>
      </c>
      <c r="F23">
        <f>ROUND(SUMPRODUCT(H$6:BQ$6,H23:BQ23),2)</f>
      </c>
      <c r="G23">
        <f>F23-E23</f>
      </c>
      <c r="K23">
        <v>0.7</v>
      </c>
      <c r="R23">
        <v>0.4</v>
      </c>
    </row>
    <row r="24" ht="14.25" customHeight="1" spans="1:69" x14ac:dyDescent="0.25">
      <c r="A24" t="s">
        <v>157</v>
      </c>
      <c r="B24" t="s">
        <v>1</v>
      </c>
      <c r="C24" t="s">
        <v>142</v>
      </c>
      <c r="D24">
        <v>1</v>
      </c>
      <c r="E24">
        <f>ROUND(D24*$C$2,2)</f>
      </c>
      <c r="F24">
        <f>ROUND(SUMPRODUCT(H$6:BQ$6,H24:BQ24),2)</f>
      </c>
      <c r="G24">
        <f>F24-E24</f>
      </c>
      <c r="Y24">
        <v>1</v>
      </c>
    </row>
    <row r="25" ht="14.25" customHeight="1" spans="1:69" x14ac:dyDescent="0.25">
      <c r="A25" t="s">
        <v>158</v>
      </c>
      <c r="B25" t="s">
        <v>8</v>
      </c>
      <c r="C25" t="s">
        <v>142</v>
      </c>
      <c r="D25">
        <v>0.6</v>
      </c>
      <c r="E25">
        <f>ROUND(D25*$C$2,2)</f>
      </c>
      <c r="F25">
        <f>ROUND(SUMPRODUCT(H$6:BQ$6,H25:BQ25),2)</f>
      </c>
      <c r="G25">
        <f>F25-E25</f>
      </c>
      <c r="Q25">
        <v>0.5</v>
      </c>
      <c r="AA25">
        <v>0.4</v>
      </c>
    </row>
    <row r="26" ht="14.25" customHeight="1" spans="1:69" x14ac:dyDescent="0.25">
      <c r="A26" t="s">
        <v>159</v>
      </c>
      <c r="B26" t="s">
        <v>3</v>
      </c>
      <c r="C26" t="s">
        <v>142</v>
      </c>
      <c r="D26">
        <v>1</v>
      </c>
      <c r="E26">
        <f>ROUND(D26*$C$2,2)</f>
      </c>
      <c r="F26">
        <f>ROUND(SUMPRODUCT(H$6:BQ$6,H26:BQ26),2)</f>
      </c>
      <c r="G26">
        <f>F26-E26</f>
      </c>
      <c r="N26">
        <v>0.6</v>
      </c>
      <c r="AM26">
        <v>0.5</v>
      </c>
      <c r="AW26">
        <v>0.4</v>
      </c>
    </row>
    <row r="27" ht="14.25" customHeight="1" spans="1:69" x14ac:dyDescent="0.25">
      <c r="A27" t="s">
        <v>160</v>
      </c>
      <c r="B27" t="s">
        <v>9</v>
      </c>
      <c r="C27" t="s">
        <v>142</v>
      </c>
      <c r="D27">
        <v>1</v>
      </c>
      <c r="E27">
        <f>ROUND(D27*$C$2,2)</f>
      </c>
      <c r="F27">
        <f>ROUND(SUMPRODUCT(H$6:BQ$6,H27:BQ27),2)</f>
      </c>
      <c r="G27">
        <f>F27-E27</f>
      </c>
      <c r="AO27">
        <v>0.2</v>
      </c>
      <c r="AT27">
        <v>1</v>
      </c>
      <c r="AY27">
        <v>1</v>
      </c>
    </row>
    <row r="28" ht="14.25" customHeight="1" spans="1:69" x14ac:dyDescent="0.25">
      <c r="A28" t="s">
        <v>161</v>
      </c>
      <c r="B28" t="s">
        <v>2</v>
      </c>
      <c r="C28" t="s">
        <v>142</v>
      </c>
      <c r="D28">
        <v>0</v>
      </c>
      <c r="E28">
        <f>ROUND(D28*$C$2,2)</f>
      </c>
      <c r="F28">
        <f>ROUND(SUMPRODUCT(H$6:BQ$6,H28:BQ28),2)</f>
      </c>
      <c r="G28">
        <f>F28-E28</f>
      </c>
    </row>
    <row r="29" ht="14.25" customHeight="1" spans="1:69" x14ac:dyDescent="0.25">
      <c r="A29" t="s">
        <v>162</v>
      </c>
      <c r="B29" t="s">
        <v>2</v>
      </c>
      <c r="C29" t="s">
        <v>142</v>
      </c>
      <c r="D29">
        <v>1</v>
      </c>
      <c r="E29">
        <f>ROUND(D29*$C$2,2)</f>
      </c>
      <c r="F29">
        <f>ROUND(SUMPRODUCT(H$6:BQ$6,H29:BQ29),2)</f>
      </c>
      <c r="G29">
        <f>F29-E29</f>
      </c>
      <c r="BA29">
        <v>0.4</v>
      </c>
      <c r="BI29">
        <v>1</v>
      </c>
      <c r="BK29">
        <v>1</v>
      </c>
    </row>
    <row r="30" ht="14.25" customHeight="1" spans="1:69" x14ac:dyDescent="0.25">
      <c r="A30" t="s">
        <v>163</v>
      </c>
      <c r="B30" t="s">
        <v>1</v>
      </c>
      <c r="C30" t="s">
        <v>142</v>
      </c>
      <c r="D30">
        <v>1</v>
      </c>
      <c r="E30">
        <f>ROUND(D30*$C$2,2)</f>
      </c>
      <c r="F30">
        <f>ROUND(SUMPRODUCT(H$6:BQ$6,H30:BQ30),2)</f>
      </c>
      <c r="G30">
        <f>F30-E30</f>
      </c>
      <c r="AG30">
        <v>1</v>
      </c>
    </row>
    <row r="31" ht="14.25" customHeight="1" spans="1:69" x14ac:dyDescent="0.25">
      <c r="A31" t="s">
        <v>164</v>
      </c>
      <c r="B31" t="s">
        <v>3</v>
      </c>
      <c r="C31" t="s">
        <v>142</v>
      </c>
      <c r="D31">
        <v>0.6</v>
      </c>
      <c r="E31">
        <f>ROUND(D31*$C$2,2)</f>
      </c>
      <c r="F31">
        <f>ROUND(SUMPRODUCT(H$6:BQ$6,H31:BQ31),2)</f>
      </c>
      <c r="G31">
        <f>F31-E31</f>
      </c>
      <c r="BE31">
        <v>0.4</v>
      </c>
      <c r="BF31">
        <v>0.4</v>
      </c>
      <c r="BH31">
        <v>0.4</v>
      </c>
    </row>
    <row r="32" ht="14.25" customHeight="1" spans="1:69" x14ac:dyDescent="0.25">
      <c r="A32" t="s">
        <v>165</v>
      </c>
      <c r="B32" t="s">
        <v>3</v>
      </c>
      <c r="C32" t="s">
        <v>142</v>
      </c>
      <c r="D32">
        <v>0.5</v>
      </c>
      <c r="E32">
        <f>ROUND(D32*$C$2,2)</f>
      </c>
      <c r="F32">
        <f>ROUND(SUMPRODUCT(H$6:BQ$6,H32:BQ32),2)</f>
      </c>
      <c r="G32">
        <f>F32-E32</f>
      </c>
      <c r="J32">
        <v>0.9</v>
      </c>
    </row>
    <row r="33" ht="14.25" customHeight="1" spans="1:69" x14ac:dyDescent="0.25">
      <c r="A33" t="s">
        <v>166</v>
      </c>
      <c r="B33" t="s">
        <v>1</v>
      </c>
      <c r="C33" t="s">
        <v>142</v>
      </c>
      <c r="D33">
        <v>1</v>
      </c>
      <c r="E33">
        <f>ROUND(D33*$C$2,2)</f>
      </c>
      <c r="F33">
        <f>ROUND(SUMPRODUCT(H$6:BQ$6,H33:BQ33),2)</f>
      </c>
      <c r="G33">
        <f>F33-E33</f>
      </c>
      <c r="H33">
        <v>0.5</v>
      </c>
      <c r="X33">
        <v>1</v>
      </c>
      <c r="AZ33">
        <v>1</v>
      </c>
    </row>
    <row r="34" ht="14.25" customHeight="1" spans="1:69" x14ac:dyDescent="0.25">
      <c r="A34" t="s">
        <v>167</v>
      </c>
      <c r="B34" t="s">
        <v>9</v>
      </c>
      <c r="C34" t="s">
        <v>142</v>
      </c>
      <c r="D34">
        <v>1</v>
      </c>
      <c r="E34">
        <f>ROUND(D34*$C$2,2)</f>
      </c>
      <c r="F34">
        <f>ROUND(SUMPRODUCT(H$6:BQ$6,H34:BQ34),2)</f>
      </c>
      <c r="G34">
        <f>F34-E34</f>
      </c>
      <c r="BG34">
        <v>0.5</v>
      </c>
      <c r="BJ34">
        <v>0.4</v>
      </c>
      <c r="BN34">
        <v>1</v>
      </c>
      <c r="BP34">
        <v>1</v>
      </c>
    </row>
    <row r="35" ht="14.25" customHeight="1" spans="1:69" x14ac:dyDescent="0.25">
      <c r="A35" t="s">
        <v>168</v>
      </c>
      <c r="B35" t="s">
        <v>169</v>
      </c>
      <c r="C35" t="s">
        <v>142</v>
      </c>
      <c r="D35">
        <v>1</v>
      </c>
      <c r="E35">
        <f>ROUND(D35*$C$2,2)</f>
      </c>
      <c r="F35">
        <f>ROUND(SUMPRODUCT(H$6:BQ$6,H35:BQ35),2)</f>
      </c>
      <c r="G35">
        <f>F35-E35</f>
      </c>
      <c r="J35">
        <v>0.2</v>
      </c>
      <c r="AB35">
        <v>1</v>
      </c>
      <c r="AS35">
        <v>0.7</v>
      </c>
    </row>
    <row r="36" ht="14.25" customHeight="1" spans="1:69" x14ac:dyDescent="0.25">
      <c r="A36" t="s">
        <v>170</v>
      </c>
      <c r="B36" t="s">
        <v>8</v>
      </c>
      <c r="C36" t="s">
        <v>142</v>
      </c>
      <c r="D36">
        <v>0.8</v>
      </c>
      <c r="E36">
        <f>ROUND(D36*$C$2,2)</f>
      </c>
      <c r="F36">
        <f>ROUND(SUMPRODUCT(H$6:BQ$6,H36:BQ36),2)</f>
      </c>
      <c r="G36">
        <f>F36-E36</f>
      </c>
      <c r="BE36">
        <v>0.6</v>
      </c>
      <c r="BF36">
        <v>0.4</v>
      </c>
      <c r="BH36">
        <v>0.6</v>
      </c>
    </row>
    <row r="37" ht="14.25" customHeight="1" spans="1:69" x14ac:dyDescent="0.25">
      <c r="A37" t="s">
        <v>171</v>
      </c>
      <c r="B37" t="s">
        <v>2</v>
      </c>
      <c r="C37" t="s">
        <v>142</v>
      </c>
      <c r="D37">
        <v>1</v>
      </c>
      <c r="E37">
        <f>ROUND(D37*$C$2,2)</f>
      </c>
      <c r="F37">
        <f>ROUND(SUMPRODUCT(H$6:BQ$6,H37:BQ37),2)</f>
      </c>
      <c r="G37">
        <f>F37-E37</f>
      </c>
      <c r="AF37">
        <v>1</v>
      </c>
    </row>
    <row r="38" ht="14.25" customHeight="1" spans="1:69" x14ac:dyDescent="0.25">
      <c r="A38" t="s">
        <v>172</v>
      </c>
      <c r="B38" t="s">
        <v>173</v>
      </c>
      <c r="C38" t="s">
        <v>142</v>
      </c>
      <c r="D38">
        <v>1</v>
      </c>
      <c r="E38">
        <f>ROUND(D38*$C$2,2)</f>
      </c>
      <c r="F38">
        <f>ROUND(SUMPRODUCT(H$6:BQ$6,H38:BQ38),2)</f>
      </c>
      <c r="G38">
        <f>F38-E38</f>
      </c>
      <c r="U38">
        <v>1</v>
      </c>
      <c r="V38">
        <v>1</v>
      </c>
      <c r="AV38">
        <v>1</v>
      </c>
    </row>
    <row r="39" ht="14.25" customHeight="1" spans="1:69" x14ac:dyDescent="0.25">
      <c r="A39" t="s">
        <v>174</v>
      </c>
      <c r="B39" t="s">
        <v>1</v>
      </c>
      <c r="C39" t="s">
        <v>142</v>
      </c>
      <c r="D39">
        <v>1</v>
      </c>
      <c r="E39">
        <f>ROUND(D39*$C$2,2)</f>
      </c>
      <c r="F39">
        <f>ROUND(SUMPRODUCT(H$6:BQ$6,H39:BQ39),2)</f>
      </c>
      <c r="G39">
        <f>F39-E39</f>
      </c>
      <c r="BG39">
        <v>0.5</v>
      </c>
      <c r="BL39">
        <v>1</v>
      </c>
      <c r="BO39">
        <v>1</v>
      </c>
    </row>
    <row r="40" ht="14.25" customHeight="1" spans="1:69" x14ac:dyDescent="0.25">
      <c r="A40" t="s">
        <v>175</v>
      </c>
      <c r="B40" t="s">
        <v>1</v>
      </c>
      <c r="C40" t="s">
        <v>142</v>
      </c>
      <c r="D40">
        <v>0.5</v>
      </c>
      <c r="E40">
        <f>ROUND(D40*$C$2,2)</f>
      </c>
      <c r="F40">
        <f>ROUND(SUMPRODUCT(H$6:BQ$6,H40:BQ40),2)</f>
      </c>
      <c r="G40">
        <f>F40-E40</f>
      </c>
      <c r="AR40">
        <v>0.3</v>
      </c>
    </row>
    <row r="41" ht="14.25" customHeight="1" spans="1:69" x14ac:dyDescent="0.25">
      <c r="A41" t="s">
        <v>176</v>
      </c>
      <c r="B41" t="s">
        <v>3</v>
      </c>
      <c r="C41" t="s">
        <v>142</v>
      </c>
      <c r="D41">
        <v>1</v>
      </c>
      <c r="E41">
        <f>ROUND(D41*$C$2,2)</f>
      </c>
      <c r="F41">
        <f>ROUND(SUMPRODUCT(H$6:BQ$6,H41:BQ41),2)</f>
      </c>
      <c r="G41">
        <f>F41-E41</f>
      </c>
      <c r="AP41">
        <v>1</v>
      </c>
      <c r="AX41">
        <v>1</v>
      </c>
    </row>
    <row r="42" ht="14.25" customHeight="1" spans="1:69" x14ac:dyDescent="0.25">
      <c r="A42" t="s">
        <v>177</v>
      </c>
      <c r="B42" t="s">
        <v>169</v>
      </c>
      <c r="C42" t="s">
        <v>142</v>
      </c>
      <c r="D42">
        <v>1.5</v>
      </c>
      <c r="E42">
        <f>ROUND(D42*$C$2,2)</f>
      </c>
      <c r="F42">
        <f>ROUND(SUMPRODUCT(H$6:BQ$6,H42:BQ42),2)</f>
      </c>
      <c r="G42">
        <f>F42-E42</f>
      </c>
      <c r="AL42">
        <v>1</v>
      </c>
      <c r="AN42">
        <v>1</v>
      </c>
      <c r="AO42">
        <v>0.8</v>
      </c>
    </row>
    <row r="43" ht="14.25" customHeight="1" spans="1:69" x14ac:dyDescent="0.25">
      <c r="A43" t="s">
        <v>178</v>
      </c>
      <c r="B43" t="s">
        <v>9</v>
      </c>
      <c r="C43" t="s">
        <v>142</v>
      </c>
      <c r="D43">
        <v>1</v>
      </c>
      <c r="E43">
        <f>ROUND(D43*$C$2,2)</f>
      </c>
      <c r="F43">
        <f>ROUND(SUMPRODUCT(H$6:BQ$6,H43:BQ43),2)</f>
      </c>
      <c r="G43">
        <f>F43-E43</f>
      </c>
      <c r="N43">
        <v>0.4</v>
      </c>
      <c r="AH43">
        <v>0.8</v>
      </c>
      <c r="BA43">
        <v>0.6</v>
      </c>
    </row>
    <row r="44" ht="14.25" customHeight="1" spans="1:69" x14ac:dyDescent="0.25">
      <c r="A44" t="s">
        <v>179</v>
      </c>
      <c r="B44" t="s">
        <v>2</v>
      </c>
      <c r="C44" t="s">
        <v>142</v>
      </c>
      <c r="D44">
        <v>1</v>
      </c>
      <c r="E44">
        <f>ROUND(D44*$C$2,2)</f>
      </c>
      <c r="F44">
        <f>ROUND(SUMPRODUCT(H$6:BQ$6,H44:BQ44),2)</f>
      </c>
      <c r="G44">
        <f>F44-E44</f>
      </c>
      <c r="L44">
        <v>1</v>
      </c>
      <c r="BC44">
        <v>1</v>
      </c>
    </row>
    <row r="45" ht="14.25" customHeight="1" spans="1:69" x14ac:dyDescent="0.25">
      <c r="A45" t="s">
        <v>180</v>
      </c>
      <c r="B45" t="s">
        <v>14</v>
      </c>
      <c r="C45" t="s">
        <v>142</v>
      </c>
      <c r="D45">
        <v>0</v>
      </c>
      <c r="E45">
        <f>ROUND(D45*$C$2,2)</f>
      </c>
      <c r="F45">
        <f>ROUND(SUMPRODUCT(H$6:BQ$6,H45:BQ45),2)</f>
      </c>
      <c r="G45">
        <f>F45-E45</f>
      </c>
    </row>
    <row r="46" ht="14.25" customHeight="1" spans="1:69" x14ac:dyDescent="0.25">
      <c r="A46" t="s">
        <v>181</v>
      </c>
      <c r="B46" t="s">
        <v>173</v>
      </c>
      <c r="C46" t="s">
        <v>142</v>
      </c>
      <c r="D46">
        <v>0.5</v>
      </c>
      <c r="E46">
        <f>ROUND(D46*$C$2,2)</f>
      </c>
      <c r="F46">
        <f>ROUND(SUMPRODUCT(H$6:BQ$6,H46:BQ46),2)</f>
      </c>
      <c r="G46">
        <f>F46-E46</f>
      </c>
    </row>
    <row r="47" ht="14.25" customHeight="1" spans="1:69" x14ac:dyDescent="0.25">
      <c r="A47" t="s">
        <v>182</v>
      </c>
      <c r="B47" t="s">
        <v>1</v>
      </c>
      <c r="C47" t="s">
        <v>142</v>
      </c>
      <c r="D47">
        <v>1</v>
      </c>
      <c r="E47">
        <f>ROUND(D47*$C$2,2)</f>
      </c>
      <c r="F47">
        <f>ROUND(SUMPRODUCT(H$6:BQ$6,H47:BQ47),2)</f>
      </c>
      <c r="G47">
        <f>F47-E47</f>
      </c>
      <c r="K47">
        <v>0.4</v>
      </c>
      <c r="R47">
        <v>0.5</v>
      </c>
      <c r="AR47">
        <v>0.7</v>
      </c>
    </row>
    <row r="48" ht="14.25" customHeight="1" spans="1:69" x14ac:dyDescent="0.25">
      <c r="A48" t="s">
        <v>183</v>
      </c>
      <c r="B48" t="s">
        <v>15</v>
      </c>
      <c r="C48" t="s">
        <v>142</v>
      </c>
      <c r="D48">
        <v>0</v>
      </c>
      <c r="E48">
        <f>ROUND(D48*$C$2,2)</f>
      </c>
      <c r="F48">
        <f>ROUND(SUMPRODUCT(H$6:BQ$6,H48:BQ48),2)</f>
      </c>
      <c r="G48">
        <f>F48-E48</f>
      </c>
    </row>
    <row r="49" ht="14.25" customHeight="1" x14ac:dyDescent="0.25"/>
    <row r="50" ht="14.25" customHeight="1" spans="1:4" x14ac:dyDescent="0.25">
      <c r="A50" t="s">
        <v>184</v>
      </c>
      <c r="C50" t="s">
        <v>132</v>
      </c>
      <c r="D50">
        <f>SUM(D9:D49)</f>
      </c>
    </row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</sheetData>
  <conditionalFormatting sqref="G9">
    <cfRule type="colorScale" priority="1">
      <colorScale>
        <cfvo type="formula" val="-1.5"/>
        <cfvo type="formula" val="0"/>
        <cfvo type="formula" val="1.5"/>
        <color rgb="FFFF0000"/>
        <color theme="0"/>
        <color rgb="FF00B050"/>
      </colorScale>
    </cfRule>
  </conditionalFormatting>
  <pageMargins left="0.25" right="0.25" top="0.75" bottom="0.75" header="0" footer="0"/>
  <pageSetup paperSize="8" orientation="landscape" horizontalDpi="4294967295" verticalDpi="4294967295" scale="45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/>
  </sheetViews>
  <sheetFormatPr defaultRowHeight="15" outlineLevelRow="0" outlineLevelCol="0" x14ac:dyDescent="0" defaultColWidth="14.43"/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/>
  </sheetViews>
  <sheetFormatPr defaultRowHeight="15" outlineLevelRow="0" outlineLevelCol="0" x14ac:dyDescent="0" defaultColWidth="14.43"/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cp:lastModifiedBy>Unknown</cp:lastModifiedBy>
  <dcterms:created xsi:type="dcterms:W3CDTF">2012-01-11T02:44:00Z</dcterms:created>
  <dcterms:modified xsi:type="dcterms:W3CDTF">2022-08-17T10:55:46Z</dcterms:modified>
</cp:coreProperties>
</file>