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A14" i="1"/>
  <c r="H8" i="1"/>
  <c r="Q7" i="1"/>
  <c r="Q8" i="1" s="1"/>
  <c r="P7" i="1"/>
  <c r="P8" i="1" s="1"/>
  <c r="O7" i="1"/>
  <c r="O8" i="1" s="1"/>
  <c r="N7" i="1"/>
  <c r="N8" i="1" s="1"/>
  <c r="M7" i="1"/>
  <c r="M8" i="1" s="1"/>
  <c r="L7" i="1"/>
  <c r="L8" i="1" s="1"/>
  <c r="K7" i="1"/>
  <c r="K8" i="1" s="1"/>
  <c r="J7" i="1"/>
  <c r="J8" i="1" s="1"/>
  <c r="I7" i="1"/>
  <c r="I8" i="1" s="1"/>
  <c r="H7" i="1"/>
  <c r="Q6" i="1"/>
  <c r="P6" i="1"/>
  <c r="O6" i="1"/>
  <c r="N6" i="1"/>
  <c r="M6" i="1"/>
  <c r="L6" i="1"/>
  <c r="K6" i="1"/>
  <c r="J6" i="1"/>
  <c r="I6" i="1"/>
  <c r="H6" i="1"/>
  <c r="F9" i="1" l="1"/>
  <c r="F10" i="1"/>
  <c r="S6" i="1"/>
  <c r="C2" i="1" s="1"/>
  <c r="F11" i="1"/>
  <c r="F12" i="1"/>
  <c r="E9" i="1" l="1"/>
  <c r="G9" i="1" s="1"/>
  <c r="E12" i="1"/>
  <c r="G12" i="1" s="1"/>
  <c r="E10" i="1"/>
  <c r="G10" i="1" s="1"/>
  <c r="E11" i="1"/>
  <c r="G11" i="1" s="1"/>
</calcChain>
</file>

<file path=xl/sharedStrings.xml><?xml version="1.0" encoding="utf-8"?>
<sst xmlns="http://schemas.openxmlformats.org/spreadsheetml/2006/main" count="45" uniqueCount="38">
  <si>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</si>
  <si>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</si>
  <si>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</si>
  <si>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</si>
  <si>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</si>
  <si>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</si>
  <si>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</si>
  <si>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</si>
  <si>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</si>
  <si>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</si>
  <si>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</si>
  <si>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</si>
  <si>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</si>
  <si>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</si>
  <si>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</si>
  <si>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</si>
  <si>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</si>
  <si>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</si>
  <si>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</si>
  <si>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Sem</t>
  </si>
  <si>
    <t>Students</t>
  </si>
  <si>
    <t>Share</t>
  </si>
  <si>
    <t>Minimum Load:</t>
  </si>
  <si>
    <t>Assigned Load</t>
  </si>
  <si>
    <t>Total: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</si>
  <si>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</si>
  <si>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</si>
  <si>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</si>
  <si>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</si>
  <si>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</si>
  <si>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</si>
  <si>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</si>
  <si>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Dr First Academic </t>
  </si>
  <si>
    <t>CS</t>
  </si>
  <si>
    <t xml:space="preserve">Dr Second Academic </t>
  </si>
  <si>
    <t xml:space="preserve">Dr Third Academic </t>
  </si>
  <si>
    <t xml:space="preserve">Dr Fourth Academic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</si>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</sst>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textRotation="180"/>
    </xf>
    <xf numFmtId="0" fontId="0" fillId="0" borderId="0" xfId="0" applyFill="1" applyAlignment="1">
      <alignment horizontal="center" vertical="center" textRotation="180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 textRotation="180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wrapText="1"/>
    </xf>
    <xf numFmtId="164" fontId="0" fillId="0" borderId="0" xfId="0" applyNumberFormat="1"/>
    <xf numFmtId="0" fontId="4" fillId="0" borderId="1" xfId="0" applyFont="1" applyBorder="1"/>
    <xf numFmtId="0" fontId="1" fillId="0" borderId="0" xfId="0" applyFont="1" applyFill="1"/>
  </cellXfs>
  <cellStyles count="1">
    <cellStyle name="Normal" xfId="0" builtinId="0"/>
  </cellStyles>
  <dxfs count="4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K14" sqref="K14"/>
    </sheetView>
  </sheetViews>
  <sheetFormatPr defaultRowHeight="15" x14ac:dyDescent="0.25"/>
  <sheetData>
    <row r="1" spans="1:19" ht="39.75" x14ac:dyDescent="0.25">
      <c r="G1" s="1" t="s">
        <v>0</v>
      </c>
      <c r="H1" s="2" t="s">
        <v>1</v>
      </c>
      <c r="I1" s="2" t="s">
        <v>1</v>
      </c>
      <c r="J1" s="2" t="s">
        <v>2</v>
      </c>
      <c r="K1" s="2" t="s">
        <v>2</v>
      </c>
      <c r="L1" s="3" t="s">
        <v>3</v>
      </c>
      <c r="M1" s="3" t="s">
        <v>4</v>
      </c>
      <c r="N1" s="3" t="s">
        <v>5</v>
      </c>
      <c r="O1" s="2" t="s">
        <v>6</v>
      </c>
      <c r="P1" s="3" t="s">
        <v>7</v>
      </c>
      <c r="Q1" s="2" t="s">
        <v>8</v>
      </c>
    </row>
    <row r="2" spans="1:19" ht="76.5" x14ac:dyDescent="0.25">
      <c r="A2" s="4" t="s">
        <v>9</v>
      </c>
      <c r="B2" s="4"/>
      <c r="C2">
        <f>S6/D14</f>
        <v>3.4123925726021112</v>
      </c>
      <c r="G2" s="1" t="s">
        <v>10</v>
      </c>
      <c r="H2" s="5" t="s">
        <v>11</v>
      </c>
      <c r="I2" s="5" t="s">
        <v>11</v>
      </c>
      <c r="J2" s="5" t="s">
        <v>12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</row>
    <row r="3" spans="1:19" x14ac:dyDescent="0.25">
      <c r="A3" s="6"/>
      <c r="B3" s="6"/>
      <c r="G3" s="1" t="s">
        <v>19</v>
      </c>
      <c r="H3" s="7">
        <v>1</v>
      </c>
      <c r="I3" s="7">
        <v>2</v>
      </c>
      <c r="J3" s="7">
        <v>1</v>
      </c>
      <c r="K3" s="7">
        <v>2</v>
      </c>
      <c r="L3" s="7">
        <v>1</v>
      </c>
      <c r="M3" s="7">
        <v>2</v>
      </c>
      <c r="N3" s="7">
        <v>2</v>
      </c>
      <c r="O3" s="7">
        <v>1</v>
      </c>
      <c r="P3" s="7">
        <v>2</v>
      </c>
      <c r="Q3" s="7">
        <v>1</v>
      </c>
    </row>
    <row r="4" spans="1:19" x14ac:dyDescent="0.25">
      <c r="G4" s="4" t="s">
        <v>20</v>
      </c>
      <c r="H4" s="8">
        <v>300</v>
      </c>
      <c r="I4" s="8">
        <v>320</v>
      </c>
      <c r="J4" s="8">
        <v>280</v>
      </c>
      <c r="K4" s="8">
        <v>400</v>
      </c>
      <c r="L4" s="8">
        <v>310</v>
      </c>
      <c r="M4" s="8">
        <v>200</v>
      </c>
      <c r="N4" s="8">
        <v>100</v>
      </c>
      <c r="O4" s="8">
        <v>260</v>
      </c>
      <c r="P4" s="8">
        <v>270</v>
      </c>
      <c r="Q4" s="8">
        <v>100</v>
      </c>
    </row>
    <row r="5" spans="1:19" x14ac:dyDescent="0.25">
      <c r="G5" s="1" t="s">
        <v>21</v>
      </c>
      <c r="H5" s="9">
        <v>1</v>
      </c>
      <c r="I5" s="9">
        <v>1</v>
      </c>
      <c r="J5" s="9">
        <v>0.6</v>
      </c>
      <c r="K5" s="10">
        <v>0.8</v>
      </c>
      <c r="L5" s="9">
        <v>1</v>
      </c>
      <c r="M5" s="9">
        <v>1</v>
      </c>
      <c r="N5" s="9">
        <v>0.5</v>
      </c>
      <c r="O5" s="9">
        <v>1</v>
      </c>
      <c r="P5" s="9">
        <v>1</v>
      </c>
      <c r="Q5" s="9">
        <v>1</v>
      </c>
    </row>
    <row r="6" spans="1:19" x14ac:dyDescent="0.25">
      <c r="A6" s="4" t="s">
        <v>22</v>
      </c>
      <c r="B6" s="4"/>
      <c r="C6">
        <v>0.8</v>
      </c>
      <c r="G6" s="4" t="s">
        <v>23</v>
      </c>
      <c r="H6" s="11">
        <f>MAX(LOG10(H4/7),$C$6)*H5</f>
        <v>1.6320232147054057</v>
      </c>
      <c r="I6" s="11">
        <f t="shared" ref="I6:Q6" si="0">MAX(LOG10(I4/7),$C$6)*I5</f>
        <v>1.6600519383056491</v>
      </c>
      <c r="J6" s="11">
        <f>MAX(LOG10(J4/7),$C$6)*J5</f>
        <v>0.96123599479677735</v>
      </c>
      <c r="K6" s="11">
        <f t="shared" si="0"/>
        <v>1.4055695610509646</v>
      </c>
      <c r="L6" s="11">
        <f t="shared" si="0"/>
        <v>1.6462636538200159</v>
      </c>
      <c r="M6" s="11">
        <f>MAX(LOG10(M4/7),$C$6)*M5</f>
        <v>1.4559319556497243</v>
      </c>
      <c r="N6" s="11">
        <f>MAX(LOG10(N4/7),$C$6)*N5</f>
        <v>0.57745097999287165</v>
      </c>
      <c r="O6" s="11">
        <f t="shared" si="0"/>
        <v>1.5698753079565613</v>
      </c>
      <c r="P6" s="11">
        <f t="shared" si="0"/>
        <v>1.5862657241447304</v>
      </c>
      <c r="Q6" s="11">
        <f t="shared" si="0"/>
        <v>1.1549019599857433</v>
      </c>
      <c r="R6" t="s">
        <v>24</v>
      </c>
      <c r="S6" s="12">
        <f>SUM(H6:Q6)</f>
        <v>13.649570290408445</v>
      </c>
    </row>
    <row r="7" spans="1:19" x14ac:dyDescent="0.25">
      <c r="G7" s="4" t="s">
        <v>25</v>
      </c>
      <c r="H7" s="7">
        <f>SUM(H9:H13)</f>
        <v>1</v>
      </c>
      <c r="I7" s="7">
        <f>SUM(I9:I13)</f>
        <v>1</v>
      </c>
      <c r="J7" s="7">
        <f>SUM(J9:J13)</f>
        <v>1</v>
      </c>
      <c r="K7" s="7">
        <f>SUM(K9:K13)</f>
        <v>1</v>
      </c>
      <c r="L7" s="7">
        <f>SUM(L9:L13)</f>
        <v>1</v>
      </c>
      <c r="M7" s="7">
        <f>SUM(M9:M13)</f>
        <v>1</v>
      </c>
      <c r="N7" s="7">
        <f>SUM(N9:N13)</f>
        <v>1</v>
      </c>
      <c r="O7" s="7">
        <f>SUM(O9:O13)</f>
        <v>1</v>
      </c>
      <c r="P7" s="7">
        <f>SUM(P9:P13)</f>
        <v>1</v>
      </c>
      <c r="Q7" s="7">
        <f>SUM(Q9:Q13)</f>
        <v>1</v>
      </c>
    </row>
    <row r="8" spans="1:19" ht="30" x14ac:dyDescent="0.25">
      <c r="A8" s="13" t="s">
        <v>26</v>
      </c>
      <c r="B8" s="13"/>
      <c r="C8" s="13" t="s">
        <v>27</v>
      </c>
      <c r="D8" s="13" t="s">
        <v>28</v>
      </c>
      <c r="E8" s="13" t="s">
        <v>29</v>
      </c>
      <c r="F8" s="13" t="s">
        <v>30</v>
      </c>
      <c r="G8" s="13" t="s">
        <v>31</v>
      </c>
      <c r="H8" s="7">
        <f t="shared" ref="H8:Q8" si="1">IF(H5&lt;&gt;0,H7-1,H7)</f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>IF(N5&lt;&gt;0,N7-1,N7)</f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</row>
    <row r="9" spans="1:19" x14ac:dyDescent="0.25">
      <c r="A9" t="s">
        <v>32</v>
      </c>
      <c r="C9" t="s">
        <v>33</v>
      </c>
      <c r="D9">
        <v>0.5</v>
      </c>
      <c r="E9" s="14">
        <f>D9*$C$2</f>
        <v>1.7061962863010556</v>
      </c>
      <c r="F9" s="14">
        <f>SUMPRODUCT(H$6:Q$6,H9:Q9)</f>
        <v>1.6320232147054057</v>
      </c>
      <c r="G9" s="14">
        <f t="shared" ref="G9:G12" si="2">F9-E9</f>
        <v>-7.4173071595649898E-2</v>
      </c>
      <c r="H9" s="15">
        <v>1</v>
      </c>
    </row>
    <row r="10" spans="1:19" x14ac:dyDescent="0.25">
      <c r="A10" t="s">
        <v>34</v>
      </c>
      <c r="C10" t="s">
        <v>33</v>
      </c>
      <c r="D10">
        <v>1.5</v>
      </c>
      <c r="E10" s="14">
        <f t="shared" ref="E10:E12" si="3">D10*$C$2</f>
        <v>5.1185888589031663</v>
      </c>
      <c r="F10" s="14">
        <f>SUMPRODUCT(H$6:Q$6,H10:Q10)</f>
        <v>5.193444044911173</v>
      </c>
      <c r="G10" s="14">
        <f t="shared" si="2"/>
        <v>7.4855186008006669E-2</v>
      </c>
      <c r="I10">
        <v>1</v>
      </c>
      <c r="L10">
        <v>1</v>
      </c>
      <c r="O10">
        <v>1</v>
      </c>
      <c r="P10">
        <v>0.2</v>
      </c>
    </row>
    <row r="11" spans="1:19" x14ac:dyDescent="0.25">
      <c r="A11" t="s">
        <v>35</v>
      </c>
      <c r="B11" s="1"/>
      <c r="C11" t="s">
        <v>33</v>
      </c>
      <c r="D11">
        <v>1</v>
      </c>
      <c r="E11" s="14">
        <f t="shared" si="3"/>
        <v>3.4123925726021112</v>
      </c>
      <c r="F11" s="14">
        <f>SUMPRODUCT(H$6:Q$6,H11:Q11)</f>
        <v>3.3689273849333397</v>
      </c>
      <c r="G11" s="14">
        <f t="shared" si="2"/>
        <v>-4.3465187668771499E-2</v>
      </c>
      <c r="J11">
        <v>1</v>
      </c>
      <c r="M11">
        <v>1</v>
      </c>
      <c r="P11">
        <v>0.6</v>
      </c>
    </row>
    <row r="12" spans="1:19" x14ac:dyDescent="0.25">
      <c r="A12" t="s">
        <v>36</v>
      </c>
      <c r="C12" t="s">
        <v>33</v>
      </c>
      <c r="D12">
        <v>1</v>
      </c>
      <c r="E12" s="14">
        <f t="shared" si="3"/>
        <v>3.4123925726021112</v>
      </c>
      <c r="F12" s="14">
        <f>SUMPRODUCT(H$6:Q$6,H12:Q12)</f>
        <v>3.4551756458585254</v>
      </c>
      <c r="G12" s="14">
        <f t="shared" si="2"/>
        <v>4.2783073256414283E-2</v>
      </c>
      <c r="K12">
        <v>1</v>
      </c>
      <c r="N12">
        <v>1</v>
      </c>
      <c r="P12">
        <v>0.2</v>
      </c>
      <c r="Q12">
        <v>1</v>
      </c>
    </row>
    <row r="13" spans="1:19" x14ac:dyDescent="0.25">
      <c r="A13" s="16"/>
      <c r="E13" s="14"/>
      <c r="F13" s="14"/>
      <c r="G13" s="14"/>
    </row>
    <row r="14" spans="1:19" x14ac:dyDescent="0.25">
      <c r="A14" s="1" t="str">
        <f>TEXT(COUNTA(A9:A13),"0")&amp;" bodies"</f>
        <v>4 bodies</v>
      </c>
      <c r="C14" s="1" t="s">
        <v>37</v>
      </c>
      <c r="D14" s="1">
        <f>SUM(D9:D13)</f>
        <v>4</v>
      </c>
    </row>
  </sheetData>
  <conditionalFormatting sqref="H8:Q8">
    <cfRule type="expression" dxfId="3" priority="1">
      <formula>H8&lt;0</formula>
    </cfRule>
    <cfRule type="expression" dxfId="2" priority="2">
      <formula>H8&gt;0</formula>
    </cfRule>
  </conditionalFormatting>
  <conditionalFormatting sqref="G9:G13">
    <cfRule type="colorScale" priority="3">
      <colorScale>
        <cfvo type="num" val="-1.5"/>
        <cfvo type="num" val="0"/>
        <cfvo type="num" val="1.5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2020-10-17T15:38:06Z</dcterms:created>
  <dcterms:modified xsi:type="dcterms:W3CDTF">2020-10-17T15:46:18Z</dcterms:modified>
</cp:coreProperties>
</file>