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en\Desktop\ClassHomework\01_Excel_HW\01-Excel\"/>
    </mc:Choice>
  </mc:AlternateContent>
  <xr:revisionPtr revIDLastSave="0" documentId="13_ncr:1_{50CED4F3-7B18-4AF3-A1BA-3EF2F5698910}" xr6:coauthVersionLast="45" xr6:coauthVersionMax="45" xr10:uidLastSave="{00000000-0000-0000-0000-000000000000}"/>
  <bookViews>
    <workbookView xWindow="3888" yWindow="3396" windowWidth="17280" windowHeight="8964" activeTab="3" xr2:uid="{00000000-000D-0000-FFFF-FFFF00000000}"/>
  </bookViews>
  <sheets>
    <sheet name="Category" sheetId="2" r:id="rId1"/>
    <sheet name="Subcategory" sheetId="3" r:id="rId2"/>
    <sheet name="Date Chart" sheetId="4" r:id="rId3"/>
    <sheet name="Dataset" sheetId="1" r:id="rId4"/>
    <sheet name="Bonus" sheetId="6" r:id="rId5"/>
  </sheets>
  <definedNames>
    <definedName name="Goal">Dataset!$D$2:$D$4115</definedName>
    <definedName name="Stat">Dataset!$F$2:$F$4115</definedName>
    <definedName name="State">Dataset!$F:$F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12" i="6"/>
  <c r="E13" i="6"/>
  <c r="E3" i="6"/>
  <c r="E4" i="6"/>
  <c r="E5" i="6"/>
  <c r="E6" i="6"/>
  <c r="E7" i="6"/>
  <c r="E8" i="6"/>
  <c r="E9" i="6"/>
  <c r="E10" i="6"/>
  <c r="E11" i="6"/>
  <c r="E2" i="6"/>
  <c r="D12" i="6"/>
  <c r="D13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3" i="6"/>
  <c r="B12" i="6"/>
  <c r="B11" i="6"/>
  <c r="B10" i="6"/>
  <c r="B9" i="6"/>
  <c r="B8" i="6"/>
  <c r="B7" i="6"/>
  <c r="B6" i="6"/>
  <c r="B5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<sst xmlns="http://schemas.openxmlformats.org/spreadsheetml/2006/main" count="24820" uniqueCount="8400">
  <si>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</si>
  <si>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</si>
  <si>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</si>
  <si>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</si>
  <si>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</si>
  <si>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</si>
  <si>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</si>
  <si>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</si>
  <si>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</si>
  <si>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</si>
  <si>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</si>
  <si>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</si>
  <si>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</si>
  <si>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</si>
  <si>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</si>
  <si>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</si>
  <si>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</si>
  <si>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</si>
  <si>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</si>
  <si>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</si>
  <si>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</si>
  <si>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</si>
  <si>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</si>
  <si>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</si>
  <si>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</si>
  <si>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</si>
  <si>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</si>
  <si>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</si>
  <si>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</si>
  <si>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</si>
  <si>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</si>
  <si>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</si>
  <si>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</si>
  <si>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</si>
  <si>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</si>
  <si>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</si>
  <si>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</si>
  <si>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</si>
  <si>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</si>
  <si>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</si>
  <si>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</si>
  <si>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</si>
  <si>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</si>
  <si>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</si>
  <si>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</si>
  <si>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</si>
  <si>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</si>
  <si>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</si>
  <si>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</si>
  <si>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</si>
  <si>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</si>
  <si>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</si>
  <si>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</si>
  <si>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</si>
  <si>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</si>
  <si>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</si>
  <si>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</si>
  <si>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</si>
  <si>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</si>
  <si>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</si>
  <si>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</si>
  <si>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</si>
  <si>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</si>
  <si>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</si>
  <si>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</si>
  <si>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</si>
  <si>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</si>
  <si>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</si>
  <si>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</si>
  <si>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</si>
  <si>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</si>
  <si>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</si>
  <si>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</si>
  <si>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</si>
  <si>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</si>
  <si>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</si>
  <si>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</si>
  <si>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</si>
  <si>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</si>
  <si>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</si>
  <si>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</si>
  <si>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</si>
  <si>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</si>
  <si>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</si>
  <si>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</si>
  <si>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</si>
  <si>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</si>
  <si>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</si>
  <si>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</si>
  <si>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</si>
  <si>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</si>
  <si>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</si>
  <si>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</si>
  <si>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</si>
  <si>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</si>
  <si>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</si>
  <si>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</si>
  <si>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</si>
  <si>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</si>
  <si>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</si>
  <si>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</si>
  <si>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</si>
  <si>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</si>
  <si>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</si>
  <si>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</si>
  <si>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</si>
  <si>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</si>
  <si>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</si>
  <si>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</si>
  <si>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</si>
  <si>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</si>
  <si>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</si>
  <si>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</si>
  <si>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</si>
  <si>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</si>
  <si>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</si>
  <si>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</si>
  <si>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</si>
  <si>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</si>
  <si>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</si>
  <si>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</si>
  <si>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</si>
  <si>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</si>
  <si>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</si>
  <si>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</si>
  <si>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</si>
  <si>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</si>
  <si>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</si>
  <si>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</si>
  <si>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</si>
  <si>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</si>
  <si>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</si>
  <si>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</si>
  <si>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</si>
  <si>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</si>
  <si>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</si>
  <si>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</si>
  <si>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</si>
  <si>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</si>
  <si>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</si>
  <si>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</si>
  <si>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</si>
  <si>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</si>
  <si>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</si>
  <si>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</si>
  <si>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</si>
  <si>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</si>
  <si>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</si>
  <si>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</si>
  <si>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</si>
  <si>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</si>
  <si>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</si>
  <si>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</si>
  <si>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</si>
  <si>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</si>
  <si>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</si>
  <si>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</si>
  <si>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</si>
  <si>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</si>
  <si>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</si>
  <si>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</si>
  <si>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</si>
  <si>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</si>
  <si>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</si>
  <si>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</si>
  <si>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</si>
  <si>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</si>
  <si>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</si>
  <si>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</si>
  <si>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</si>
  <si>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</si>
  <si>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</si>
  <si>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</si>
  <si>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</si>
  <si>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</si>
  <si>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</si>
  <si>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</si>
  <si>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</si>
  <si>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</si>
  <si>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</si>
  <si>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</si>
  <si>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</si>
  <si>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</si>
  <si>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</si>
  <si>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</si>
  <si>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</si>
  <si>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</si>
  <si>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</si>
  <si>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</si>
  <si>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</si>
  <si>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</si>
  <si>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</si>
  <si>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</si>
  <si>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</si>
  <si>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</si>
  <si>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</si>
  <si>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</si>
  <si>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</si>
  <si>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</si>
  <si>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</si>
  <si>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</si>
  <si>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</si>
  <si>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</si>
  <si>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</si>
  <si>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</si>
  <si>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</si>
  <si>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</si>
  <si>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</si>
  <si>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</si>
  <si>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</si>
  <si>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</si>
  <si>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</si>
  <si>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</si>
  <si>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</si>
  <si>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</si>
  <si>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</si>
  <si>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</si>
  <si>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</si>
  <si>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</si>
  <si>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</si>
  <si>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</si>
  <si>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</si>
  <si>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</si>
  <si>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</si>
  <si>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</si>
  <si>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</si>
  <si>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</si>
  <si>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</si>
  <si>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</si>
  <si>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</si>
  <si>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</si>
  <si>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</si>
  <si>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</si>
  <si>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</si>
  <si>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</si>
  <si>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</si>
  <si>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</si>
  <si>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</si>
  <si>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</si>
  <si>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</si>
  <si>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</si>
  <si>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</si>
  <si>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</si>
  <si>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</si>
  <si>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</si>
  <si>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</si>
  <si>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</si>
  <si>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</si>
  <si>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</si>
  <si>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</si>
  <si>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</si>
  <si>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</si>
  <si>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</si>
  <si>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</si>
  <si>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</si>
  <si>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</si>
  <si>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</si>
  <si>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</si>
  <si>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</si>
  <si>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</si>
  <si>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</si>
  <si>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</si>
  <si>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</si>
  <si>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</si>
  <si>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</si>
  <si>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</si>
  <si>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</si>
  <si>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</si>
  <si>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</si>
  <si>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</si>
  <si>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</si>
  <si>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</si>
  <si>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</si>
  <si>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</si>
  <si>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</si>
  <si>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</si>
  <si>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</si>
  <si>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</si>
  <si>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</si>
  <si>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</si>
  <si>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</si>
  <si>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</si>
  <si>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</si>
  <si>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</si>
  <si>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</si>
  <si>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</si>
  <si>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</si>
  <si>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</si>
  <si>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</si>
  <si>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</si>
  <si>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</si>
  <si>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</si>
  <si>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</si>
  <si>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</si>
  <si>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</si>
  <si>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</si>
  <si>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</si>
  <si>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</si>
  <si>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</si>
  <si>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</si>
  <si>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</si>
  <si>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</si>
  <si>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</si>
  <si>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</si>
  <si>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</si>
  <si>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</si>
  <si>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</si>
  <si>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</si>
  <si>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</si>
  <si>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</si>
  <si>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</si>
  <si>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</si>
  <si>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</si>
  <si>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</si>
  <si>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</si>
  <si>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</si>
  <si>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</si>
  <si>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</si>
  <si>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</si>
  <si>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</si>
  <si>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</si>
  <si>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</si>
  <si>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</si>
  <si>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</si>
  <si>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</si>
  <si>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</si>
  <si>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</si>
  <si>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</si>
  <si>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</si>
  <si>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</si>
  <si>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</si>
  <si>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</si>
  <si>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</si>
  <si>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</si>
  <si>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</si>
  <si>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</si>
  <si>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</si>
  <si>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</si>
  <si>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</si>
  <si>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</si>
  <si>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</si>
  <si>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</si>
  <si>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</si>
  <si>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</si>
  <si>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</si>
  <si>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</si>
  <si>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</si>
  <si>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</si>
  <si>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</si>
  <si>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</si>
  <si>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</si>
  <si>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</si>
  <si>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</si>
  <si>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</si>
  <si>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</si>
  <si>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</si>
  <si>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</si>
  <si>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</si>
  <si>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</si>
  <si>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</si>
  <si>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</si>
  <si>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</si>
  <si>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</si>
  <si>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</si>
  <si>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</si>
  <si>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</si>
  <si>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</si>
  <si>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</si>
  <si>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</si>
  <si>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</si>
  <si>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</si>
  <si>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</si>
  <si>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</si>
  <si>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</si>
  <si>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</si>
  <si>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</si>
  <si>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</si>
  <si>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</si>
  <si>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</si>
  <si>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</si>
  <si>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</si>
  <si>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</si>
  <si>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</si>
  <si>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</si>
  <si>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</si>
  <si>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</si>
  <si>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</si>
  <si>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</si>
  <si>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</si>
  <si>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</si>
  <si>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</si>
  <si>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</si>
  <si>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</si>
  <si>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</si>
  <si>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</si>
  <si>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</si>
  <si>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</si>
  <si>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</si>
  <si>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</si>
  <si>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</si>
  <si>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</si>
  <si>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</si>
  <si>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</si>
  <si>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</si>
  <si>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</si>
  <si>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</si>
  <si>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</si>
  <si>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</si>
  <si>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</si>
  <si>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</si>
  <si>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</si>
  <si>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</si>
  <si>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</si>
  <si>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</si>
  <si>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</si>
  <si>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</si>
  <si>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</si>
  <si>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</si>
  <si>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</si>
  <si>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</si>
  <si>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</si>
  <si>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</si>
  <si>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</si>
  <si>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</si>
  <si>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</si>
  <si>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</si>
  <si>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</si>
  <si>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</si>
  <si>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</si>
  <si>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</si>
  <si>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</si>
  <si>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</si>
  <si>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</si>
  <si>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</si>
  <si>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</si>
  <si>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</si>
  <si>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</si>
  <si>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</si>
  <si>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</si>
  <si>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</si>
  <si>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</si>
  <si>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</si>
  <si>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</si>
  <si>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</si>
  <si>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</si>
  <si>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</si>
  <si>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</si>
  <si>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</si>
  <si>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</si>
  <si>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</si>
  <si>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</si>
  <si>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</si>
  <si>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</si>
  <si>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</si>
  <si>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</si>
  <si>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</si>
  <si>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</si>
  <si>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</si>
  <si>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</si>
  <si>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</si>
  <si>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</si>
  <si>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</si>
  <si>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</si>
  <si>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</si>
  <si>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</si>
  <si>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</si>
  <si>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</si>
  <si>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</si>
  <si>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</si>
  <si>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</si>
  <si>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</si>
  <si>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</si>
  <si>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</si>
  <si>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</si>
  <si>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</si>
  <si>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</si>
  <si>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</si>
  <si>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</si>
  <si>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</si>
  <si>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</si>
  <si>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</si>
  <si>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</si>
  <si>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</si>
  <si>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</si>
  <si>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</si>
  <si>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</si>
  <si>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</si>
  <si>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</si>
  <si>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</si>
  <si>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</si>
  <si>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</si>
  <si>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</si>
  <si>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</si>
  <si>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</si>
  <si>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</si>
  <si>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</si>
  <si>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</si>
  <si>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</si>
  <si>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</si>
  <si>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</si>
  <si>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</si>
  <si>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</si>
  <si>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</si>
  <si>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</si>
  <si>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</si>
  <si>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</si>
  <si>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</si>
  <si>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</si>
  <si>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</si>
  <si>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</si>
  <si>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</si>
  <si>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</si>
  <si>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</si>
  <si>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</si>
  <si>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</si>
  <si>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</si>
  <si>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</si>
  <si>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</si>
  <si>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</si>
  <si>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</si>
  <si>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</si>
  <si>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</si>
  <si>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</si>
  <si>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</si>
  <si>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</si>
  <si>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</si>
  <si>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</si>
  <si>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</si>
  <si>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</si>
  <si>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</si>
  <si>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</si>
  <si>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</si>
  <si>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</si>
  <si>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</si>
  <si>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</si>
  <si>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</si>
  <si>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</si>
  <si>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</si>
  <si>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</si>
  <si>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</si>
  <si>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</si>
  <si>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</si>
  <si>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</si>
  <si>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</si>
  <si>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</si>
  <si>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</si>
  <si>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</si>
  <si>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</si>
  <si>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</si>
  <si>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</si>
  <si>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</si>
  <si>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</si>
  <si>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</si>
  <si>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</si>
  <si>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</si>
  <si>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</si>
  <si>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</si>
  <si>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</si>
  <si>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</si>
  <si>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</si>
  <si>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</si>
  <si>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</si>
  <si>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</si>
  <si>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</si>
  <si>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</si>
  <si>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</si>
  <si>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</si>
  <si>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</si>
  <si>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</si>
  <si>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</si>
  <si>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</si>
  <si>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</si>
  <si>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</si>
  <si>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</si>
  <si>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</si>
  <si>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</si>
  <si>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</si>
  <si>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</si>
  <si>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</si>
  <si>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</si>
  <si>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</si>
  <si>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</si>
  <si>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</si>
  <si>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</si>
  <si>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</si>
  <si>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</si>
  <si>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</si>
  <si>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</si>
  <si>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</si>
  <si>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</si>
  <si>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</si>
  <si>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</si>
  <si>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</si>
  <si>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</si>
  <si>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</si>
  <si>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</si>
  <si>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</si>
  <si>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</si>
  <si>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</si>
  <si>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</si>
  <si>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</si>
  <si>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</si>
  <si>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</si>
  <si>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</si>
  <si>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</si>
  <si>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</si>
  <si>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</si>
  <si>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</si>
  <si>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</si>
  <si>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</si>
  <si>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</si>
  <si>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</si>
  <si>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</si>
  <si>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</si>
  <si>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</si>
  <si>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</si>
  <si>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</si>
  <si>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</si>
  <si>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</si>
  <si>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</si>
  <si>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</si>
  <si>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</si>
  <si>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</si>
  <si>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</si>
  <si>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</si>
  <si>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</si>
  <si>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</si>
  <si>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</si>
  <si>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</si>
  <si>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</si>
  <si>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</si>
  <si>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</si>
  <si>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</si>
  <si>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</si>
  <si>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</si>
  <si>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</si>
  <si>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</si>
  <si>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</si>
  <si>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</si>
  <si>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</si>
  <si>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</si>
  <si>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</si>
  <si>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</si>
  <si>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</si>
  <si>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</si>
  <si>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</si>
  <si>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</si>
  <si>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</si>
  <si>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</si>
  <si>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</si>
  <si>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</si>
  <si>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</si>
  <si>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</si>
  <si>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</si>
  <si>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</si>
  <si>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</si>
  <si>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</si>
  <si>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</si>
  <si>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</si>
  <si>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</si>
  <si>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</si>
  <si>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</si>
  <si>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</si>
  <si>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</si>
  <si>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</si>
  <si>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</si>
  <si>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</si>
  <si>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</si>
  <si>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</si>
  <si>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</si>
  <si>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</si>
  <si>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</si>
  <si>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</si>
  <si>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</si>
  <si>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</si>
  <si>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</si>
  <si>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</si>
  <si>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</si>
  <si>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</si>
  <si>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</si>
  <si>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</si>
  <si>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</si>
  <si>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</si>
  <si>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</si>
  <si>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</si>
  <si>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</si>
  <si>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</si>
  <si>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</si>
  <si>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</si>
  <si>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</si>
  <si>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</si>
  <si>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</si>
  <si>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</si>
  <si>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</si>
  <si>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</si>
  <si>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</si>
  <si>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</si>
  <si>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</si>
  <si>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</si>
  <si>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</si>
  <si>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</si>
  <si>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</si>
  <si>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</si>
  <si>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</si>
  <si>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</si>
  <si>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</si>
  <si>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</si>
  <si>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</si>
  <si>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</si>
  <si>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</si>
  <si>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</si>
  <si>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</si>
  <si>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</si>
  <si>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</si>
  <si>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</si>
  <si>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</si>
  <si>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</si>
  <si>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</si>
  <si>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</si>
  <si>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</si>
  <si>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</si>
  <si>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</si>
  <si>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</si>
  <si>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</si>
  <si>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</si>
  <si>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</si>
  <si>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</si>
  <si>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</si>
  <si>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</si>
  <si>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</si>
  <si>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</si>
  <si>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</si>
  <si>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</si>
  <si>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</si>
  <si>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</si>
  <si>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</si>
  <si>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</si>
  <si>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</si>
  <si>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</si>
  <si>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</si>
  <si>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</si>
  <si>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</si>
  <si>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</si>
  <si>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</si>
  <si>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</si>
  <si>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</si>
  <si>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</si>
  <si>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</si>
  <si>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</si>
  <si>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</si>
  <si>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</si>
  <si>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</si>
  <si>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</si>
  <si>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</si>
  <si>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</si>
  <si>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</si>
  <si>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</si>
  <si>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</si>
  <si>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</si>
  <si>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</si>
  <si>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</si>
  <si>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</si>
  <si>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</si>
  <si>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</si>
  <si>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</si>
  <si>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</si>
  <si>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</si>
  <si>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</si>
  <si>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</si>
  <si>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</si>
  <si>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</si>
  <si>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</si>
  <si>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</si>
  <si>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</si>
  <si>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</si>
  <si>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</si>
  <si>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</si>
  <si>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</si>
  <si>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</si>
  <si>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</si>
  <si>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</si>
  <si>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</si>
  <si>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</si>
  <si>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</si>
  <si>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</si>
  <si>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</si>
  <si>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</si>
  <si>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</si>
  <si>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</si>
  <si>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</si>
  <si>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</si>
  <si>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</si>
  <si>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</si>
  <si>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</si>
  <si>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</si>
  <si>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</si>
  <si>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</si>
  <si>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</si>
  <si>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</si>
  <si>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</si>
  <si>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</si>
  <si>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</si>
  <si>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</si>
  <si>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</si>
  <si>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</si>
  <si>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</si>
  <si>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</si>
  <si>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</si>
  <si>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</si>
  <si>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</si>
  <si>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</si>
  <si>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</si>
  <si>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</si>
  <si>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</si>
  <si>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</si>
  <si>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</si>
  <si>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</si>
  <si>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</si>
  <si>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</si>
  <si>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</si>
  <si>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</si>
  <si>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</si>
  <si>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</si>
  <si>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</si>
  <si>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</si>
  <si>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</si>
  <si>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</si>
  <si>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</si>
  <si>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</si>
  <si>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</si>
  <si>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</si>
  <si>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</si>
  <si>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</si>
  <si>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</si>
  <si>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</si>
  <si>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</si>
  <si>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</si>
  <si>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</si>
  <si>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</si>
  <si>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</si>
  <si>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</si>
  <si>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</si>
  <si>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</si>
  <si>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</si>
  <si>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</si>
  <si>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</si>
  <si>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</si>
  <si>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</si>
  <si>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</si>
  <si>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</si>
  <si>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</si>
  <si>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</si>
  <si>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</si>
  <si>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</si>
  <si>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</si>
  <si>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</si>
  <si>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</si>
  <si>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</si>
  <si>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</si>
  <si>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</si>
  <si>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</si>
  <si>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</si>
  <si>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</si>
  <si>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</si>
  <si>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</si>
  <si>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</si>
  <si>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</si>
  <si>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</si>
  <si>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</si>
  <si>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</si>
  <si>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</si>
  <si>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</si>
  <si>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</si>
  <si>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</si>
  <si>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</si>
  <si>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</si>
  <si>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</si>
  <si>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</si>
  <si>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</si>
  <si>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</si>
  <si>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</si>
  <si>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</si>
  <si>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</si>
  <si>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</si>
  <si>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</si>
  <si>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</si>
  <si>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</si>
  <si>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</si>
  <si>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</si>
  <si>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</si>
  <si>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</si>
  <si>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</si>
  <si>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</si>
  <si>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</si>
  <si>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</si>
  <si>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</si>
  <si>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</si>
  <si>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</si>
  <si>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</si>
  <si>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</si>
  <si>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</si>
  <si>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</si>
  <si>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</si>
  <si>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</si>
  <si>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</si>
  <si>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</si>
  <si>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</si>
  <si>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</si>
  <si>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</si>
  <si>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</si>
  <si>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</si>
  <si>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</si>
  <si>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</si>
  <si>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</si>
  <si>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</si>
  <si>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</si>
  <si>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</si>
  <si>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</si>
  <si>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</si>
  <si>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</si>
  <si>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</si>
  <si>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</si>
  <si>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</si>
  <si>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</si>
  <si>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</si>
  <si>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</si>
  <si>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</si>
  <si>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</si>
  <si>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</si>
  <si>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</si>
  <si>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</si>
  <si>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</si>
  <si>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</si>
  <si>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</si>
  <si>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</si>
  <si>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</si>
  <si>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</si>
  <si>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</si>
  <si>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</si>
  <si>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</si>
  <si>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</si>
  <si>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</si>
  <si>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</si>
  <si>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</si>
  <si>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</si>
  <si>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</si>
  <si>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</si>
  <si>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</si>
  <si>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</si>
  <si>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</si>
  <si>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</si>
  <si>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</si>
  <si>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</si>
  <si>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</si>
  <si>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</si>
  <si>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</si>
  <si>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</si>
  <si>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</si>
  <si>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</si>
  <si>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</si>
  <si>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</si>
  <si>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</si>
  <si>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</si>
  <si>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</si>
  <si>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</si>
  <si>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</si>
  <si>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</si>
  <si>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</si>
  <si>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</si>
  <si>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</si>
  <si>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</si>
  <si>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</si>
  <si>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</si>
  <si>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</si>
  <si>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</si>
  <si>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</si>
  <si>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</si>
  <si>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</si>
  <si>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</si>
  <si>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</si>
  <si>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</si>
  <si>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</si>
  <si>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</si>
  <si>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</si>
  <si>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</si>
  <si>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</si>
  <si>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</si>
  <si>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</si>
  <si>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</si>
  <si>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</si>
  <si>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</si>
  <si>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</si>
  <si>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</si>
  <si>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</si>
  <si>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</si>
  <si>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</si>
  <si>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</si>
  <si>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</si>
  <si>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</si>
  <si>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</si>
  <si>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</si>
  <si>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</si>
  <si>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</si>
  <si>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</si>
  <si>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</si>
  <si>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</si>
  <si>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</si>
  <si>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</si>
  <si>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</si>
  <si>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</si>
  <si>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</si>
  <si>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</si>
  <si>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</si>
  <si>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</si>
  <si>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</si>
  <si>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</si>
  <si>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</si>
  <si>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</si>
  <si>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</si>
  <si>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</si>
  <si>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</si>
  <si>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</si>
  <si>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</si>
  <si>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</si>
  <si>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</si>
  <si>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</si>
  <si>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</si>
  <si>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</si>
  <si>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</si>
  <si>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</si>
  <si>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</si>
  <si>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</si>
  <si>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</si>
  <si>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</si>
  <si>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</si>
  <si>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</si>
  <si>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</si>
  <si>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</si>
  <si>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</si>
  <si>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</si>
  <si>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</si>
  <si>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</si>
  <si>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</si>
  <si>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</si>
  <si>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</si>
  <si>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</si>
  <si>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</si>
  <si>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</si>
  <si>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</si>
  <si>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</si>
  <si>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</si>
  <si>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</si>
  <si>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</si>
  <si>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</si>
  <si>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</si>
  <si>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</si>
  <si>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</si>
  <si>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</si>
  <si>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</si>
  <si>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</si>
  <si>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</si>
  <si>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</si>
  <si>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</si>
  <si>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</si>
  <si>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</si>
  <si>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</si>
  <si>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</si>
  <si>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</si>
  <si>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</si>
  <si>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</si>
  <si>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</si>
  <si>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</si>
  <si>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</si>
  <si>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</si>
  <si>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</si>
  <si>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</si>
  <si>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</si>
  <si>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</si>
  <si>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</si>
  <si>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</si>
  <si>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</si>
  <si>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</si>
  <si>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</si>
  <si>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</si>
  <si>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</si>
  <si>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</si>
  <si>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</si>
  <si>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</si>
  <si>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</si>
  <si>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</si>
  <si>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</si>
  <si>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</si>
  <si>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</si>
  <si>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</si>
  <si>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</si>
  <si>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</si>
  <si>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</si>
  <si>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</si>
  <si>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</si>
  <si>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</si>
  <si>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</si>
  <si>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</si>
  <si>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</si>
  <si>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</si>
  <si>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</si>
  <si>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</si>
  <si>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</si>
  <si>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</si>
  <si>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</si>
  <si>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</si>
  <si>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</si>
  <si>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</si>
  <si>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</si>
  <si>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</si>
  <si>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</si>
  <si>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</si>
  <si>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</si>
  <si>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</si>
  <si>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</si>
  <si>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</si>
  <si>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</si>
  <si>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</si>
  <si>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</si>
  <si>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</si>
  <si>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</si>
  <si>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</si>
  <si>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</si>
  <si>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</si>
  <si>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</si>
  <si>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</si>
  <si>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</si>
  <si>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</si>
  <si>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</si>
  <si>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</si>
  <si>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</si>
  <si>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</si>
  <si>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</si>
  <si>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</si>
  <si>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</si>
  <si>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</si>
  <si>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</si>
  <si>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</si>
  <si>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</si>
  <si>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</si>
  <si>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</si>
  <si>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</si>
  <si>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</si>
  <si>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</si>
  <si>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</si>
  <si>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</si>
  <si>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</si>
  <si>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</si>
  <si>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</si>
  <si>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</si>
  <si>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</si>
  <si>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</si>
  <si>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</si>
  <si>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</si>
  <si>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</si>
  <si>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</si>
  <si>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</si>
  <si>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</si>
  <si>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</si>
  <si>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</si>
  <si>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</si>
  <si>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</si>
  <si>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</si>
  <si>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</si>
  <si>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</si>
  <si>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</si>
  <si>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</si>
  <si>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</si>
  <si>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</si>
  <si>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</si>
  <si>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</si>
  <si>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</si>
  <si>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</si>
  <si>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</si>
  <si>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</si>
  <si>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</si>
  <si>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</si>
  <si>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</si>
  <si>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</si>
  <si>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</si>
  <si>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</si>
  <si>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</si>
  <si>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</si>
  <si>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</si>
  <si>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</si>
  <si>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</si>
  <si>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</si>
  <si>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</si>
  <si>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</si>
  <si>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</si>
  <si>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</si>
  <si>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</si>
  <si>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</si>
  <si>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</si>
  <si>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</si>
  <si>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</si>
  <si>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</si>
  <si>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</si>
  <si>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</si>
  <si>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</si>
  <si>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</si>
  <si>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</si>
  <si>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</si>
  <si>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</si>
  <si>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</si>
  <si>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</si>
  <si>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</si>
  <si>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</si>
  <si>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</si>
  <si>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</si>
  <si>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</si>
  <si>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</si>
  <si>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</si>
  <si>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</si>
  <si>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</si>
  <si>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</si>
  <si>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</si>
  <si>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</si>
  <si>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</si>
  <si>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</si>
  <si>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</si>
  <si>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</si>
  <si>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</si>
  <si>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</si>
  <si>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</si>
  <si>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</si>
  <si>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</si>
  <si>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</si>
  <si>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</si>
  <si>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</si>
  <si>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</si>
  <si>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</si>
  <si>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</si>
  <si>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</si>
  <si>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</si>
  <si>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</si>
  <si>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</si>
  <si>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</si>
  <si>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</si>
  <si>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</si>
  <si>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</si>
  <si>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</si>
  <si>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</si>
  <si>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</si>
  <si>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</si>
  <si>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</si>
  <si>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</si>
  <si>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</si>
  <si>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</si>
  <si>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</si>
  <si>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</si>
  <si>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</si>
  <si>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</si>
  <si>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</si>
  <si>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</si>
  <si>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</si>
  <si>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</si>
  <si>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</si>
  <si>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</si>
  <si>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</si>
  <si>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</si>
  <si>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</si>
  <si>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</si>
  <si>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</si>
  <si>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</si>
  <si>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</si>
  <si>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</si>
  <si>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</si>
  <si>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</si>
  <si>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</si>
  <si>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</si>
  <si>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</si>
  <si>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</si>
  <si>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</si>
  <si>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</si>
  <si>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</si>
  <si>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</si>
  <si>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</si>
  <si>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</si>
  <si>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</si>
  <si>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</si>
  <si>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</si>
  <si>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</si>
  <si>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</si>
  <si>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</si>
  <si>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</si>
  <si>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</si>
  <si>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</si>
  <si>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</si>
  <si>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</si>
  <si>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</si>
  <si>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</si>
  <si>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</si>
  <si>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</si>
  <si>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</si>
  <si>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</si>
  <si>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</si>
  <si>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</si>
  <si>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</si>
  <si>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</si>
  <si>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</si>
  <si>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</si>
  <si>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</si>
  <si>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</si>
  <si>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</si>
  <si>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</si>
  <si>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</si>
  <si>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</si>
  <si>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</si>
  <si>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</si>
  <si>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</si>
  <si>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</si>
  <si>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</si>
  <si>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</si>
  <si>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</si>
  <si>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</si>
  <si>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</si>
  <si>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</si>
  <si>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</si>
  <si>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</si>
  <si>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</si>
  <si>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</si>
  <si>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</si>
  <si>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</si>
  <si>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</si>
  <si>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</si>
  <si>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</si>
  <si>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</si>
  <si>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</si>
  <si>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</si>
  <si>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</si>
  <si>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</si>
  <si>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</si>
  <si>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</si>
  <si>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</si>
  <si>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</si>
  <si>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</si>
  <si>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</si>
  <si>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</si>
  <si>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</si>
  <si>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</si>
  <si>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</si>
  <si>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</si>
  <si>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</si>
  <si>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</si>
  <si>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</si>
  <si>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</si>
  <si>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</si>
  <si>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</si>
  <si>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</si>
  <si>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</si>
  <si>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</si>
  <si>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</si>
  <si>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</si>
  <si>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</si>
  <si>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</si>
  <si>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</si>
  <si>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</si>
  <si>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</si>
  <si>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</si>
  <si>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</si>
  <si>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</si>
  <si>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</si>
  <si>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</si>
  <si>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</si>
  <si>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</si>
  <si>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</si>
  <si>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</si>
  <si>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</si>
  <si>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</si>
  <si>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</si>
  <si>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</si>
  <si>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</si>
  <si>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</si>
  <si>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</si>
  <si>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</si>
  <si>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</si>
  <si>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</si>
  <si>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</si>
  <si>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</si>
  <si>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</si>
  <si>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</si>
  <si>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</si>
  <si>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</si>
  <si>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</si>
  <si>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</si>
  <si>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</si>
  <si>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</si>
  <si>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</si>
  <si>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</si>
  <si>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</si>
  <si>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</si>
  <si>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</si>
  <si>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</si>
  <si>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</si>
  <si>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</si>
  <si>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</si>
  <si>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</si>
  <si>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</si>
  <si>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</si>
  <si>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</si>
  <si>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</si>
  <si>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</si>
  <si>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</si>
  <si>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</si>
  <si>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</si>
  <si>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</si>
  <si>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</si>
  <si>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</si>
  <si>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</si>
  <si>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</si>
  <si>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</si>
  <si>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</si>
  <si>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</si>
  <si>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</si>
  <si>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</si>
  <si>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</si>
  <si>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</si>
  <si>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</si>
  <si>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</si>
  <si>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</si>
  <si>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</si>
  <si>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</si>
  <si>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</si>
  <si>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</si>
  <si>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</si>
  <si>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</si>
  <si>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</si>
  <si>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</si>
  <si>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</si>
  <si>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</si>
  <si>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</si>
  <si>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</si>
  <si>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</si>
  <si>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</si>
  <si>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</si>
  <si>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</si>
  <si>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</si>
  <si>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</si>
  <si>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</si>
  <si>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</si>
  <si>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</si>
  <si>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</si>
  <si>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</si>
  <si>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</si>
  <si>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</si>
  <si>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</si>
  <si>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</si>
  <si>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</si>
  <si>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</si>
  <si>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</si>
  <si>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</si>
  <si>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</si>
  <si>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</si>
  <si>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</si>
  <si>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</si>
  <si>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</si>
  <si>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</si>
  <si>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</si>
  <si>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</si>
  <si>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</si>
  <si>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</si>
  <si>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</si>
  <si>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</si>
  <si>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</si>
  <si>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</si>
  <si>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</si>
  <si>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</si>
  <si>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</si>
  <si>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</si>
  <si>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</si>
  <si>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</si>
  <si>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</si>
  <si>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</si>
  <si>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</si>
  <si>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</si>
  <si>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</si>
  <si>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</si>
  <si>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</si>
  <si>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</si>
  <si>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</si>
  <si>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</si>
  <si>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</si>
  <si>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</si>
  <si>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</si>
  <si>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</si>
  <si>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</si>
  <si>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</si>
  <si>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</si>
  <si>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</si>
  <si>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</si>
  <si>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</si>
  <si>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</si>
  <si>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</si>
  <si>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</si>
  <si>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</si>
  <si>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</si>
  <si>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</si>
  <si>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</si>
  <si>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</si>
  <si>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</si>
  <si>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</si>
  <si>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</si>
  <si>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</si>
  <si>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</si>
  <si>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</si>
  <si>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</si>
  <si>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</si>
  <si>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</si>
  <si>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</si>
  <si>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</si>
  <si>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</si>
  <si>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</si>
  <si>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</si>
  <si>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</si>
  <si>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</si>
  <si>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</si>
  <si>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</si>
  <si>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</si>
  <si>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</si>
  <si>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</si>
  <si>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</si>
  <si>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</si>
  <si>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</si>
  <si>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</si>
  <si>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</si>
  <si>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</si>
  <si>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</si>
  <si>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</si>
  <si>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</si>
  <si>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</si>
  <si>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</si>
  <si>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</si>
  <si>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</si>
  <si>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</si>
  <si>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</si>
  <si>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</si>
  <si>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</si>
  <si>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</si>
  <si>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</si>
  <si>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</si>
  <si>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</si>
  <si>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</si>
  <si>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</si>
  <si>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</si>
  <si>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</si>
  <si>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</si>
  <si>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</si>
  <si>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</si>
  <si>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</si>
  <si>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</si>
  <si>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</si>
  <si>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</si>
  <si>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</si>
  <si>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</si>
  <si>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</si>
  <si>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</si>
  <si>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</si>
  <si>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</si>
  <si>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</si>
  <si>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</si>
  <si>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</si>
  <si>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</si>
  <si>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</si>
  <si>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</si>
  <si>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</si>
  <si>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</si>
  <si>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</si>
  <si>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</si>
  <si>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</si>
  <si>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</si>
  <si>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</si>
  <si>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</si>
  <si>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</si>
  <si>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</si>
  <si>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</si>
  <si>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</si>
  <si>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</si>
  <si>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</si>
  <si>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</si>
  <si>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</si>
  <si>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</si>
  <si>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</si>
  <si>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</si>
  <si>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</si>
  <si>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</si>
  <si>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</si>
  <si>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</si>
  <si>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</si>
  <si>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</si>
  <si>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</si>
  <si>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</si>
  <si>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</si>
  <si>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</si>
  <si>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</si>
  <si>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</si>
  <si>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</si>
  <si>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</si>
  <si>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</si>
  <si>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</si>
  <si>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</si>
  <si>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</si>
  <si>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</si>
  <si>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</si>
  <si>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</si>
  <si>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</si>
  <si>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</si>
  <si>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</si>
  <si>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</si>
  <si>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</si>
  <si>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</si>
  <si>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</si>
  <si>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</si>
  <si>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</si>
  <si>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</si>
  <si>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</si>
  <si>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</si>
  <si>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</si>
  <si>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</si>
  <si>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</si>
  <si>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</si>
  <si>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</si>
  <si>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</si>
  <si>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</si>
  <si>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</si>
  <si>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</si>
  <si>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</si>
  <si>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</si>
  <si>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</si>
  <si>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</si>
  <si>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</si>
  <si>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</si>
  <si>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</si>
  <si>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</si>
  <si>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</si>
  <si>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</si>
  <si>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</si>
  <si>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</si>
  <si>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</si>
  <si>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</si>
  <si>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</si>
  <si>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</si>
  <si>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</si>
  <si>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</si>
  <si>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</si>
  <si>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</si>
  <si>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</si>
  <si>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</si>
  <si>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</si>
  <si>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</si>
  <si>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</si>
  <si>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</si>
  <si>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</si>
  <si>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</si>
  <si>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</si>
  <si>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</si>
  <si>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</si>
  <si>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</si>
  <si>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</si>
  <si>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</si>
  <si>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</si>
  <si>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</si>
  <si>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</si>
  <si>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</si>
  <si>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</si>
  <si>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</si>
  <si>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</si>
  <si>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</si>
  <si>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</si>
  <si>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</si>
  <si>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</si>
  <si>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</si>
  <si>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</si>
  <si>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</si>
  <si>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</si>
  <si>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</si>
  <si>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</si>
  <si>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</si>
  <si>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</si>
  <si>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</si>
  <si>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</si>
  <si>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</si>
  <si>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</si>
  <si>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</si>
  <si>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</si>
  <si>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</si>
  <si>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</si>
  <si>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</si>
  <si>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</si>
  <si>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</si>
  <si>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</si>
  <si>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</si>
  <si>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</si>
  <si>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</si>
  <si>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</si>
  <si>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</si>
  <si>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</si>
  <si>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</si>
  <si>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</si>
  <si>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</si>
  <si>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</si>
  <si>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</si>
  <si>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</si>
  <si>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</si>
  <si>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</si>
  <si>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</si>
  <si>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</si>
  <si>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</si>
  <si>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</si>
  <si>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</si>
  <si>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</si>
  <si>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</si>
  <si>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</si>
  <si>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</si>
  <si>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</si>
  <si>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</si>
  <si>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</si>
  <si>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</si>
  <si>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</si>
  <si>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</si>
  <si>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</si>
  <si>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</si>
  <si>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</si>
  <si>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</si>
  <si>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</si>
  <si>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</si>
  <si>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</si>
  <si>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</si>
  <si>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</si>
  <si>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</si>
  <si>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</si>
  <si>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</si>
  <si>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</si>
  <si>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</si>
  <si>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</si>
  <si>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</si>
  <si>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</si>
  <si>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</si>
  <si>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</si>
  <si>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</si>
  <si>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</si>
  <si>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</si>
  <si>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</si>
  <si>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</si>
  <si>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</si>
  <si>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</si>
  <si>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</si>
  <si>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</si>
  <si>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</si>
  <si>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</si>
  <si>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</si>
  <si>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</si>
  <si>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</si>
  <si>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</si>
  <si>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</si>
  <si>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</si>
  <si>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</si>
  <si>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</si>
  <si>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</si>
  <si>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</si>
  <si>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</si>
  <si>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</si>
  <si>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</si>
  <si>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</si>
  <si>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</si>
  <si>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</si>
  <si>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</si>
  <si>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</si>
  <si>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</si>
  <si>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</si>
  <si>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</si>
  <si>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</si>
  <si>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</si>
  <si>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</si>
  <si>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</si>
  <si>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</si>
  <si>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</si>
  <si>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</si>
  <si>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</si>
  <si>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</si>
  <si>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</si>
  <si>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</si>
  <si>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</si>
  <si>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</si>
  <si>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</si>
  <si>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</si>
  <si>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</si>
  <si>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</si>
  <si>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</si>
  <si>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</si>
  <si>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</si>
  <si>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</si>
  <si>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</si>
  <si>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</si>
  <si>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</si>
  <si>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</si>
  <si>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</si>
  <si>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</si>
  <si>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</si>
  <si>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</si>
  <si>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</si>
  <si>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</si>
  <si>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</si>
  <si>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</si>
  <si>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</si>
  <si>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</si>
  <si>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</si>
  <si>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</si>
  <si>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</si>
  <si>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</si>
  <si>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</si>
  <si>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</si>
  <si>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</si>
  <si>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</si>
  <si>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</si>
  <si>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</si>
  <si>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</si>
  <si>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</si>
  <si>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</si>
  <si>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</si>
  <si>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</si>
  <si>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</si>
  <si>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</si>
  <si>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</si>
  <si>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</si>
  <si>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</si>
  <si>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</si>
  <si>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</si>
  <si>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</si>
  <si>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</si>
  <si>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</si>
  <si>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</si>
  <si>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</si>
  <si>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</si>
  <si>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</si>
  <si>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</si>
  <si>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</si>
  <si>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</si>
  <si>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</si>
  <si>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</si>
  <si>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</si>
  <si>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</si>
  <si>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</si>
  <si>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</si>
  <si>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</si>
  <si>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</si>
  <si>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</si>
  <si>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</si>
  <si>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</si>
  <si>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</si>
  <si>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</si>
  <si>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</si>
  <si>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</si>
  <si>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</si>
  <si>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</si>
  <si>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</si>
  <si>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</si>
  <si>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</si>
  <si>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</si>
  <si>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</si>
  <si>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</si>
  <si>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</si>
  <si>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</si>
  <si>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</si>
  <si>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</si>
  <si>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</si>
  <si>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</si>
  <si>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</si>
  <si>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</si>
  <si>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</si>
  <si>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</si>
  <si>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</si>
  <si>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</si>
  <si>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</si>
  <si>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</si>
  <si>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</si>
  <si>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</si>
  <si>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</si>
  <si>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</si>
  <si>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</si>
  <si>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</si>
  <si>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</si>
  <si>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</si>
  <si>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</si>
  <si>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</si>
  <si>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</si>
  <si>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</si>
  <si>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</si>
  <si>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</si>
  <si>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</si>
  <si>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</si>
  <si>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</si>
  <si>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</si>
  <si>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</si>
  <si>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</si>
  <si>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</si>
  <si>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</si>
  <si>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</si>
  <si>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</si>
  <si>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</si>
  <si>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</si>
  <si>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</si>
  <si>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</si>
  <si>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</si>
  <si>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</si>
  <si>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</si>
  <si>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</si>
  <si>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</si>
  <si>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</si>
  <si>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</si>
  <si>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</si>
  <si>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</si>
  <si>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</si>
  <si>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</si>
  <si>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</si>
  <si>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</si>
  <si>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</si>
  <si>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</si>
  <si>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</si>
  <si>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</si>
  <si>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</si>
  <si>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</si>
  <si>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</si>
  <si>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</si>
  <si>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</si>
  <si>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</si>
  <si>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</si>
  <si>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</si>
  <si>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</si>
  <si>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</si>
  <si>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</si>
  <si>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</si>
  <si>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</si>
  <si>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</si>
  <si>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</si>
  <si>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</si>
  <si>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</si>
  <si>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</si>
  <si>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</si>
  <si>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</si>
  <si>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</si>
  <si>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</si>
  <si>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</si>
  <si>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</si>
  <si>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</si>
  <si>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</si>
  <si>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</si>
  <si>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</si>
  <si>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</si>
  <si>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</si>
  <si>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</si>
  <si>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</si>
  <si>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</si>
  <si>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</si>
  <si>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</si>
  <si>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</si>
  <si>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</si>
  <si>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</si>
  <si>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</si>
  <si>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</si>
  <si>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</si>
  <si>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</si>
  <si>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</si>
  <si>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</si>
  <si>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</si>
  <si>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</si>
  <si>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</si>
  <si>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</si>
  <si>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</si>
  <si>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</si>
  <si>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</si>
  <si>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</si>
  <si>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</si>
  <si>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</si>
  <si>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</si>
  <si>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</si>
  <si>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</si>
  <si>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</si>
  <si>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</si>
  <si>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</si>
  <si>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</si>
  <si>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</si>
  <si>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</si>
  <si>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</si>
  <si>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</si>
  <si>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</si>
  <si>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</si>
  <si>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</si>
  <si>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</si>
  <si>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</si>
  <si>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</si>
  <si>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</si>
  <si>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</si>
  <si>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</si>
  <si>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</si>
  <si>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</si>
  <si>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</si>
  <si>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</si>
  <si>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</si>
  <si>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</si>
  <si>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</si>
  <si>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</si>
  <si>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</si>
  <si>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</si>
  <si>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</si>
  <si>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</si>
  <si>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</si>
  <si>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</si>
  <si>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</si>
  <si>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</si>
  <si>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</si>
  <si>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</si>
  <si>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</si>
  <si>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</si>
  <si>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</si>
  <si>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</si>
  <si>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</si>
  <si>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</si>
  <si>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</si>
  <si>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</si>
  <si>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</si>
  <si>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</si>
  <si>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</si>
  <si>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</si>
  <si>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</si>
  <si>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</si>
  <si>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</si>
  <si>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</si>
  <si>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</si>
  <si>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</si>
  <si>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</si>
  <si>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</si>
  <si>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</si>
  <si>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</si>
  <si>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</si>
  <si>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</si>
  <si>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</si>
  <si>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</si>
  <si>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</si>
  <si>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</si>
  <si>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</si>
  <si>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</si>
  <si>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</si>
  <si>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</si>
  <si>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</si>
  <si>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</si>
  <si>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</si>
  <si>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</si>
  <si>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</si>
  <si>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</si>
  <si>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</si>
  <si>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</si>
  <si>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</si>
  <si>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</si>
  <si>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</si>
  <si>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</si>
  <si>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</si>
  <si>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</si>
  <si>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</si>
  <si>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</si>
  <si>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</si>
  <si>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</si>
  <si>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</si>
  <si>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</si>
  <si>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</si>
  <si>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</si>
  <si>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</si>
  <si>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</si>
  <si>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</si>
  <si>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</si>
  <si>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</si>
  <si>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</si>
  <si>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</si>
  <si>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</si>
  <si>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</si>
  <si>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</si>
  <si>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</si>
  <si>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</si>
  <si>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</si>
  <si>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</si>
  <si>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</si>
  <si>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</si>
  <si>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</si>
  <si>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</si>
  <si>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</si>
  <si>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</si>
  <si>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</si>
  <si>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</si>
  <si>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</si>
  <si>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</si>
  <si>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</si>
  <si>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</si>
  <si>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</si>
  <si>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</si>
  <si>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</si>
  <si>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</si>
  <si>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</si>
  <si>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</si>
  <si>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</si>
  <si>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</si>
  <si>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</si>
  <si>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</si>
  <si>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</si>
  <si>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</si>
  <si>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</si>
  <si>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</si>
  <si>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</si>
  <si>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</si>
  <si>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</si>
  <si>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</si>
  <si>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</si>
  <si>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</si>
  <si>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</si>
  <si>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</si>
  <si>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</si>
  <si>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</si>
  <si>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</si>
  <si>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</si>
  <si>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</si>
  <si>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</si>
  <si>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</si>
  <si>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</si>
  <si>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</si>
  <si>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</si>
  <si>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</si>
  <si>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</si>
  <si>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</si>
  <si>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</si>
  <si>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</si>
  <si>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</si>
  <si>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</si>
  <si>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</si>
  <si>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</si>
  <si>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</si>
  <si>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</si>
  <si>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</si>
  <si>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</si>
  <si>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</si>
  <si>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</si>
  <si>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</si>
  <si>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</si>
  <si>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</si>
  <si>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</si>
  <si>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</si>
  <si>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</si>
  <si>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</si>
  <si>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</si>
  <si>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</si>
  <si>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</si>
  <si>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</si>
  <si>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</si>
  <si>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</si>
  <si>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</si>
  <si>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</si>
  <si>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</si>
  <si>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</si>
  <si>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</si>
  <si>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</si>
  <si>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</si>
  <si>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</si>
  <si>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</si>
  <si>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</si>
  <si>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</si>
  <si>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</si>
  <si>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</si>
  <si>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</si>
  <si>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</si>
  <si>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</si>
  <si>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</si>
  <si>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</si>
  <si>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</si>
  <si>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</si>
  <si>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</si>
  <si>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</si>
  <si>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</si>
  <si>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</si>
  <si>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</si>
  <si>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</si>
  <si>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</si>
  <si>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</si>
  <si>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</si>
  <si>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</si>
  <si>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</si>
  <si>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</si>
  <si>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</si>
  <si>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</si>
  <si>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</si>
  <si>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</si>
  <si>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</si>
  <si>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</si>
  <si>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</si>
  <si>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</si>
  <si>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</si>
  <si>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</si>
  <si>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</si>
  <si>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</si>
  <si>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</si>
  <si>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</si>
  <si>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</si>
  <si>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</si>
  <si>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</si>
  <si>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</si>
  <si>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</si>
  <si>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</si>
  <si>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</si>
  <si>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</si>
  <si>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</si>
  <si>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</si>
  <si>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</si>
  <si>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</si>
  <si>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</si>
  <si>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</si>
  <si>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</si>
  <si>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</si>
  <si>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</si>
  <si>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</si>
  <si>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</si>
  <si>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</si>
  <si>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</si>
  <si>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</si>
  <si>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</si>
  <si>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</si>
  <si>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</si>
  <si>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</si>
  <si>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</si>
  <si>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</si>
  <si>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</si>
  <si>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</si>
  <si>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</si>
  <si>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</si>
  <si>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</si>
  <si>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</si>
  <si>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</si>
  <si>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</si>
  <si>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</si>
  <si>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</si>
  <si>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</si>
  <si>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</si>
  <si>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</si>
  <si>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</si>
  <si>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</si>
  <si>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</si>
  <si>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</si>
  <si>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</si>
  <si>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</si>
  <si>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</si>
  <si>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</si>
  <si>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</si>
  <si>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</si>
  <si>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</si>
  <si>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</si>
  <si>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</si>
  <si>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</si>
  <si>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</si>
  <si>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</si>
  <si>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</si>
  <si>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</si>
  <si>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</si>
  <si>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</si>
  <si>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</si>
  <si>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</si>
  <si>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</si>
  <si>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</si>
  <si>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</si>
  <si>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</si>
  <si>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</si>
  <si>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</si>
  <si>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</si>
  <si>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</si>
  <si>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</si>
  <si>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</si>
  <si>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</si>
  <si>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</si>
  <si>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</si>
  <si>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</si>
  <si>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</si>
  <si>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</si>
  <si>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</si>
  <si>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</si>
  <si>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</si>
  <si>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</si>
  <si>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</si>
  <si>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</si>
  <si>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</si>
  <si>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</si>
  <si>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</si>
  <si>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</si>
  <si>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</si>
  <si>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</si>
  <si>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</si>
  <si>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</si>
  <si>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</si>
  <si>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</si>
  <si>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</si>
  <si>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</si>
  <si>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</si>
  <si>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</si>
  <si>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</si>
  <si>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</si>
  <si>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</si>
  <si>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</si>
  <si>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</si>
  <si>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</si>
  <si>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</si>
  <si>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</si>
  <si>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</si>
  <si>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</si>
  <si>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</si>
  <si>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</si>
  <si>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</si>
  <si>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</si>
  <si>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</si>
  <si>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</si>
  <si>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</si>
  <si>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</si>
  <si>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</si>
  <si>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</si>
  <si>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</si>
  <si>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</si>
  <si>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</si>
  <si>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</si>
  <si>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</si>
  <si>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</si>
  <si>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</si>
  <si>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</si>
  <si>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</si>
  <si>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</si>
  <si>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</si>
  <si>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</si>
  <si>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</si>
  <si>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</si>
  <si>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</si>
  <si>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</si>
  <si>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</si>
  <si>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</si>
  <si>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</si>
  <si>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</si>
  <si>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</si>
  <si>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</si>
  <si>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</si>
  <si>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</si>
  <si>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</si>
  <si>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</si>
  <si>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</si>
  <si>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</si>
  <si>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</si>
  <si>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</si>
  <si>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</si>
  <si>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</si>
  <si>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</si>
  <si>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</si>
  <si>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</si>
  <si>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</si>
  <si>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</si>
  <si>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</si>
  <si>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</si>
  <si>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</si>
  <si>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</si>
  <si>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</si>
  <si>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</si>
  <si>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</si>
  <si>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</si>
  <si>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</si>
  <si>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</si>
  <si>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</si>
  <si>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</si>
  <si>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</si>
  <si>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</si>
  <si>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</si>
  <si>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</si>
  <si>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</si>
  <si>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</si>
  <si>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</si>
  <si>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</si>
  <si>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</si>
  <si>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</si>
  <si>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</si>
  <si>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</si>
  <si>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</si>
  <si>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</si>
  <si>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</si>
  <si>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</si>
  <si>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</si>
  <si>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</si>
  <si>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</si>
  <si>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</si>
  <si>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</si>
  <si>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</si>
  <si>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</si>
  <si>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</si>
  <si>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</si>
  <si>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</si>
  <si>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</si>
  <si>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</si>
  <si>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</si>
  <si>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</si>
  <si>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</si>
  <si>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</si>
  <si>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</si>
  <si>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</si>
  <si>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</si>
  <si>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</si>
  <si>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</si>
  <si>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</si>
  <si>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</si>
  <si>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</si>
  <si>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</si>
  <si>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</si>
  <si>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</si>
  <si>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</si>
  <si>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</si>
  <si>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</si>
  <si>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</si>
  <si>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</si>
  <si>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</si>
  <si>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</si>
  <si>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</si>
  <si>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</si>
  <si>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</si>
  <si>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</si>
  <si>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</si>
  <si>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</si>
  <si>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</si>
  <si>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</si>
  <si>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</si>
  <si>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</si>
  <si>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</si>
  <si>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</si>
  <si>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</si>
  <si>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</si>
  <si>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</si>
  <si>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</si>
  <si>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</si>
  <si>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</si>
  <si>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</si>
  <si>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</si>
  <si>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</si>
  <si>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</si>
  <si>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</si>
  <si>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</si>
  <si>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</si>
  <si>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</si>
  <si>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</si>
  <si>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</si>
  <si>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</si>
  <si>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</si>
  <si>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</si>
  <si>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</si>
  <si>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</si>
  <si>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</si>
  <si>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</si>
  <si>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</si>
  <si>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</si>
  <si>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</si>
  <si>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</si>
  <si>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</si>
  <si>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</si>
  <si>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</si>
  <si>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</si>
  <si>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</si>
  <si>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</si>
  <si>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</si>
  <si>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</si>
  <si>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</si>
  <si>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</si>
  <si>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</si>
  <si>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</si>
  <si>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</si>
  <si>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</si>
  <si>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</si>
  <si>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</si>
  <si>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</si>
  <si>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</si>
  <si>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</si>
  <si>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</si>
  <si>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</si>
  <si>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</si>
  <si>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</si>
  <si>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</si>
  <si>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</si>
  <si>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</si>
  <si>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</si>
  <si>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</si>
  <si>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</si>
  <si>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</si>
  <si>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</si>
  <si>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</si>
  <si>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</si>
  <si>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</si>
  <si>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</si>
  <si>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</si>
  <si>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</si>
  <si>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</si>
  <si>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</si>
  <si>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</si>
  <si>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</si>
  <si>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</si>
  <si>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</si>
  <si>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</si>
  <si>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</si>
  <si>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</si>
  <si>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</si>
  <si>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</si>
  <si>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</si>
  <si>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</si>
  <si>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</si>
  <si>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</si>
  <si>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</si>
  <si>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</si>
  <si>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</si>
  <si>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</si>
  <si>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</si>
  <si>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</si>
  <si>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</si>
  <si>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</si>
  <si>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</si>
  <si>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</si>
  <si>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</si>
  <si>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</si>
  <si>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</si>
  <si>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</si>
  <si>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</si>
  <si>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</si>
  <si>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</si>
  <si>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</si>
  <si>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</si>
  <si>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</si>
  <si>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</si>
  <si>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</si>
  <si>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</si>
  <si>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</si>
  <si>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</si>
  <si>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</si>
  <si>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</si>
  <si>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</si>
  <si>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</si>
  <si>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</si>
  <si>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</si>
  <si>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</si>
  <si>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</si>
  <si>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</si>
  <si>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</si>
  <si>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</si>
  <si>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</si>
  <si>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</si>
  <si>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</si>
  <si>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</si>
  <si>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</si>
  <si>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</si>
  <si>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</si>
  <si>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</si>
  <si>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</si>
  <si>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</si>
  <si>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</si>
  <si>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</si>
  <si>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</si>
  <si>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</si>
  <si>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</si>
  <si>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</si>
  <si>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</si>
  <si>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</si>
  <si>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</si>
  <si>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</si>
  <si>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</si>
  <si>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</si>
  <si>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</si>
  <si>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</si>
  <si>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</si>
  <si>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</si>
  <si>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</si>
  <si>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</si>
  <si>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</si>
  <si>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</si>
  <si>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</si>
  <si>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</si>
  <si>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</si>
  <si>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</si>
  <si>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</si>
  <si>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</si>
  <si>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</si>
  <si>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</si>
  <si>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</si>
  <si>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</si>
  <si>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</si>
  <si>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</si>
  <si>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</si>
  <si>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</si>
  <si>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</si>
  <si>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</si>
  <si>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</si>
  <si>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</si>
  <si>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</si>
  <si>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</si>
  <si>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</si>
  <si>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</si>
  <si>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</si>
  <si>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</si>
  <si>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</si>
  <si>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</si>
  <si>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</si>
  <si>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</si>
  <si>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</si>
  <si>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</si>
  <si>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</si>
  <si>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</si>
  <si>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</si>
  <si>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</si>
  <si>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</si>
  <si>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</si>
  <si>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</si>
  <si>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</si>
  <si>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</si>
  <si>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</si>
  <si>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</si>
  <si>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</si>
  <si>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</si>
  <si>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</si>
  <si>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</si>
  <si>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</si>
  <si>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</si>
  <si>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</si>
  <si>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</si>
  <si>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</si>
  <si>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</si>
  <si>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</si>
  <si>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</si>
  <si>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</si>
  <si>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</si>
  <si>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</si>
  <si>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</si>
  <si>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</si>
  <si>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</si>
  <si>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</si>
  <si>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</si>
  <si>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</si>
  <si>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</si>
  <si>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</si>
  <si>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</si>
  <si>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</si>
  <si>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</si>
  <si>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</si>
  <si>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</si>
  <si>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</si>
  <si>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</si>
  <si>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</si>
  <si>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</si>
  <si>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</si>
  <si>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</si>
  <si>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</si>
  <si>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</si>
  <si>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</si>
  <si>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</si>
  <si>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</si>
  <si>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</si>
  <si>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</si>
  <si>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</si>
  <si>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</si>
  <si>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</si>
  <si>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</si>
  <si>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</si>
  <si>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</si>
  <si>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</si>
  <si>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</si>
  <si>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</si>
  <si>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</si>
  <si>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</si>
  <si>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</si>
  <si>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</si>
  <si>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</si>
  <si>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</si>
  <si>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</si>
  <si>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</si>
  <si>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</si>
  <si>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</si>
  <si>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</si>
  <si>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</si>
  <si>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</si>
  <si>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</si>
  <si>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</si>
  <si>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</si>
  <si>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</si>
  <si>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</si>
  <si>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</si>
  <si>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</si>
  <si>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</si>
  <si>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</si>
  <si>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</si>
  <si>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</si>
  <si>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</si>
  <si>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</si>
  <si>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</si>
  <si>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</si>
  <si>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</si>
  <si>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</si>
  <si>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</si>
  <si>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</si>
  <si>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</si>
  <si>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</si>
  <si>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</si>
  <si>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</si>
  <si>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</si>
  <si>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</si>
  <si>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</si>
  <si>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</si>
  <si>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</si>
  <si>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</si>
  <si>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</si>
  <si>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</si>
  <si>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</si>
  <si>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</si>
  <si>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</si>
  <si>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</si>
  <si>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</si>
  <si>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</si>
  <si>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</si>
  <si>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</si>
  <si>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</si>
  <si>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</si>
  <si>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</si>
  <si>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</si>
  <si>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</si>
  <si>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</si>
  <si>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</si>
  <si>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</si>
  <si>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</si>
  <si>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</si>
  <si>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</si>
  <si>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</si>
  <si>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</si>
  <si>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</si>
  <si>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</si>
  <si>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</si>
  <si>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</si>
  <si>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</si>
  <si>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</si>
  <si>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</si>
  <si>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</si>
  <si>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</si>
  <si>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</si>
  <si>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</si>
  <si>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</si>
  <si>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</si>
  <si>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</si>
  <si>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</si>
  <si>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</si>
  <si>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</si>
  <si>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</si>
  <si>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</si>
  <si>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</si>
  <si>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</si>
  <si>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</si>
  <si>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</si>
  <si>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</si>
  <si>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</si>
  <si>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</si>
  <si>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</si>
  <si>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</si>
  <si>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</si>
  <si>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</si>
  <si>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</si>
  <si>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</si>
  <si>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</si>
  <si>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</si>
  <si>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</si>
  <si>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</si>
  <si>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</si>
  <si>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</si>
  <si>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</si>
  <si>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</si>
  <si>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</si>
  <si>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</si>
  <si>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</si>
  <si>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</si>
  <si>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</si>
  <si>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</si>
  <si>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</si>
  <si>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</si>
  <si>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</si>
  <si>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</si>
  <si>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</si>
  <si>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</si>
  <si>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</si>
  <si>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</si>
  <si>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</si>
  <si>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</si>
  <si>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</si>
  <si>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</si>
  <si>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</si>
  <si>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</si>
  <si>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</si>
  <si>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</si>
  <si>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</si>
  <si>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</si>
  <si>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</si>
  <si>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</si>
  <si>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</si>
  <si>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</si>
  <si>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</si>
  <si>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</si>
  <si>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</si>
  <si>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</si>
  <si>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</si>
  <si>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</si>
  <si>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</si>
  <si>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</si>
  <si>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</si>
  <si>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</si>
  <si>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</si>
  <si>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</si>
  <si>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</si>
  <si>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</si>
  <si>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</si>
  <si>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</si>
  <si>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</si>
  <si>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</si>
  <si>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</si>
  <si>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</si>
  <si>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</si>
  <si>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</si>
  <si>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</si>
  <si>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</si>
  <si>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</si>
  <si>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</si>
  <si>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</si>
  <si>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</si>
  <si>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</si>
  <si>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</si>
  <si>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</si>
  <si>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</si>
  <si>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</si>
  <si>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</si>
  <si>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</si>
  <si>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</si>
  <si>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</si>
  <si>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</si>
  <si>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</si>
  <si>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</si>
  <si>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</si>
  <si>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</si>
  <si>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</si>
  <si>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</si>
  <si>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</si>
  <si>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</si>
  <si>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</si>
  <si>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</si>
  <si>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</si>
  <si>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</si>
  <si>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</si>
  <si>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</si>
  <si>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</si>
  <si>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</si>
  <si>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</si>
  <si>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</si>
  <si>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</si>
  <si>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</si>
  <si>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</si>
  <si>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</si>
  <si>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</si>
  <si>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</si>
  <si>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</si>
  <si>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</si>
  <si>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</si>
  <si>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</si>
  <si>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</si>
  <si>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</si>
  <si>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</si>
  <si>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</si>
  <si>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</si>
  <si>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</si>
  <si>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</si>
  <si>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</si>
  <si>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</si>
  <si>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</si>
  <si>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</si>
  <si>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</si>
  <si>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</si>
  <si>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</si>
  <si>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</si>
  <si>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</si>
  <si>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</si>
  <si>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</si>
  <si>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</si>
  <si>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</si>
  <si>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</si>
  <si>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</si>
  <si>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</si>
  <si>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</si>
  <si>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</si>
  <si>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</si>
  <si>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</si>
  <si>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</si>
  <si>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</si>
  <si>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</si>
  <si>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</si>
  <si>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</si>
  <si>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</si>
  <si>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</si>
  <si>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</si>
  <si>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</si>
  <si>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</si>
  <si>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</si>
  <si>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</si>
  <si>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</si>
  <si>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</si>
  <si>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</si>
  <si>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</si>
  <si>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</si>
  <si>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</si>
  <si>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</si>
  <si>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</si>
  <si>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</si>
  <si>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</si>
  <si>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</si>
  <si>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</si>
  <si>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</si>
  <si>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</si>
  <si>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</si>
  <si>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</si>
  <si>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</si>
  <si>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</si>
  <si>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</si>
  <si>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</si>
  <si>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</si>
  <si>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</si>
  <si>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</si>
  <si>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</si>
  <si>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</si>
  <si>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</si>
  <si>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</si>
  <si>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</si>
  <si>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</si>
  <si>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</si>
  <si>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</si>
  <si>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</si>
  <si>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</si>
  <si>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</si>
  <si>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</si>
  <si>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</si>
  <si>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</si>
  <si>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</si>
  <si>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</si>
  <si>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</si>
  <si>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</si>
  <si>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</si>
  <si>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</si>
  <si>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</si>
  <si>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</si>
  <si>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</si>
  <si>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</si>
  <si>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</si>
  <si>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</si>
  <si>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</si>
  <si>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</si>
  <si>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</si>
  <si>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</si>
  <si>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</si>
  <si>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</si>
  <si>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</si>
  <si>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</si>
  <si>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</si>
  <si>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</si>
  <si>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</si>
  <si>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</si>
  <si>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</si>
  <si>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</si>
  <si>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</si>
  <si>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</si>
  <si>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</si>
  <si>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</si>
  <si>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</si>
  <si>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</si>
  <si>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</si>
  <si>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</si>
  <si>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</si>
  <si>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</si>
  <si>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</si>
  <si>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</si>
  <si>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</si>
  <si>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</si>
  <si>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</si>
  <si>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</si>
  <si>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</si>
  <si>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</si>
  <si>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</si>
  <si>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</si>
  <si>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</si>
  <si>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</si>
  <si>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</si>
  <si>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</si>
  <si>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</si>
  <si>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</si>
  <si>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</si>
  <si>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</si>
  <si>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</si>
  <si>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</si>
  <si>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</si>
  <si>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</si>
  <si>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</si>
  <si>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</si>
  <si>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</si>
  <si>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</si>
  <si>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</si>
  <si>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</si>
  <si>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</si>
  <si>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</si>
  <si>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</si>
  <si>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</si>
  <si>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</si>
  <si>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</si>
  <si>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</si>
  <si>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</si>
  <si>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</si>
  <si>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</si>
  <si>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</si>
  <si>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</si>
  <si>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</si>
  <si>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</si>
  <si>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</si>
  <si>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</si>
  <si>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</si>
  <si>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</si>
  <si>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</si>
  <si>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</si>
  <si>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</si>
  <si>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</si>
  <si>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</si>
  <si>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</si>
  <si>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</si>
  <si>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</si>
  <si>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</si>
  <si>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</si>
  <si>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</si>
  <si>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</si>
  <si>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</si>
  <si>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</si>
  <si>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</si>
  <si>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</si>
  <si>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</si>
  <si>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</si>
  <si>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</si>
  <si>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</si>
  <si>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</si>
  <si>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</si>
  <si>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</si>
  <si>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</si>
  <si>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</si>
  <si>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</si>
  <si>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</si>
  <si>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</si>
  <si>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</si>
  <si>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</si>
  <si>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</si>
  <si>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</si>
  <si>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</si>
  <si>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</si>
  <si>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</si>
  <si>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</si>
  <si>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</si>
  <si>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</si>
  <si>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</si>
  <si>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</si>
  <si>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</si>
  <si>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</si>
  <si>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</si>
  <si>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</si>
  <si>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</si>
  <si>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</si>
  <si>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</si>
  <si>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</si>
  <si>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</si>
  <si>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</si>
  <si>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</si>
  <si>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</si>
  <si>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</si>
  <si>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</si>
  <si>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</si>
  <si>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</si>
  <si>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</si>
  <si>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</si>
  <si>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</si>
  <si>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</si>
  <si>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</si>
  <si>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</si>
  <si>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</si>
  <si>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</si>
  <si>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</si>
  <si>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</si>
  <si>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</si>
  <si>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</si>
  <si>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</si>
  <si>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</si>
  <si>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</si>
  <si>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</si>
  <si>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</si>
  <si>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</si>
  <si>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</si>
  <si>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</si>
  <si>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</si>
  <si>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</si>
  <si>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</si>
  <si>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</si>
  <si>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</si>
  <si>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</si>
  <si>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</si>
  <si>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</si>
  <si>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</si>
  <si>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</si>
  <si>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</si>
  <si>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</si>
  <si>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</si>
  <si>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</si>
  <si>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</si>
  <si>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</si>
  <si>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</si>
  <si>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</si>
  <si>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</si>
  <si>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</si>
  <si>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</si>
  <si>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</si>
  <si>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</si>
  <si>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</si>
  <si>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</si>
  <si>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</si>
  <si>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</si>
  <si>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</si>
  <si>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</si>
  <si>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</si>
  <si>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</si>
  <si>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</si>
  <si>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</si>
  <si>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</si>
  <si>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</si>
  <si>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</si>
  <si>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</si>
  <si>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</si>
  <si>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</si>
  <si>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</si>
  <si>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</si>
  <si>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</si>
  <si>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</si>
  <si>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</si>
  <si>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</si>
  <si>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</si>
  <si>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</si>
  <si>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</si>
  <si>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</si>
  <si>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</si>
  <si>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</si>
  <si>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</si>
  <si>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</si>
  <si>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</si>
  <si>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</si>
  <si>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</si>
  <si>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</si>
  <si>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</si>
  <si>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</si>
  <si>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</si>
  <si>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</si>
  <si>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</si>
  <si>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</si>
  <si>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</si>
  <si>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</si>
  <si>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</si>
  <si>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</si>
  <si>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</si>
  <si>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</si>
  <si>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</si>
  <si>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</si>
  <si>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</si>
  <si>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</si>
  <si>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</si>
  <si>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</si>
  <si>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</si>
  <si>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</si>
  <si>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</si>
  <si>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</si>
  <si>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</si>
  <si>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</si>
  <si>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</si>
  <si>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</si>
  <si>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</si>
  <si>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</si>
  <si>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</si>
  <si>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</si>
  <si>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</si>
  <si>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</si>
  <si>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</si>
  <si>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</si>
  <si>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</si>
  <si>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</si>
  <si>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</si>
  <si>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</si>
  <si>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</si>
  <si>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</si>
  <si>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</si>
  <si>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</si>
  <si>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</si>
  <si>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</si>
  <si>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</si>
  <si>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</si>
  <si>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</si>
  <si>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</si>
  <si>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</si>
  <si>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</si>
  <si>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</si>
  <si>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</si>
  <si>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</si>
  <si>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</si>
  <si>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</si>
  <si>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</si>
  <si>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</si>
  <si>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</si>
  <si>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</si>
  <si>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</si>
  <si>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</si>
  <si>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</si>
  <si>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</si>
  <si>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</si>
  <si>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</si>
  <si>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</si>
  <si>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</si>
  <si>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</si>
  <si>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</si>
  <si>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</si>
  <si>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</si>
  <si>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</si>
  <si>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</si>
  <si>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</si>
  <si>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</si>
  <si>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</si>
  <si>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</si>
  <si>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</si>
  <si>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</si>
  <si>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</si>
  <si>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</si>
  <si>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</si>
  <si>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</si>
  <si>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</si>
  <si>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</si>
  <si>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</si>
  <si>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</si>
  <si>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</si>
  <si>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</si>
  <si>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</si>
  <si>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</si>
  <si>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</si>
  <si>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</si>
  <si>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</si>
  <si>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</si>
  <si>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</si>
  <si>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</si>
  <si>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</si>
  <si>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</si>
  <si>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</si>
  <si>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</si>
  <si>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</si>
  <si>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</si>
  <si>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</si>
  <si>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</si>
  <si>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</si>
  <si>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</si>
  <si>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</si>
  <si>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</si>
  <si>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</si>
  <si>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</si>
  <si>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</si>
  <si>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</si>
  <si>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</si>
  <si>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</si>
  <si>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</si>
  <si>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</si>
  <si>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</si>
  <si>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</si>
  <si>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</si>
  <si>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</si>
  <si>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</si>
  <si>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</si>
  <si>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</si>
  <si>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</si>
  <si>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</si>
  <si>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</si>
  <si>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</si>
  <si>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</si>
  <si>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</si>
  <si>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</si>
  <si>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</si>
  <si>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</si>
  <si>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</si>
  <si>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</si>
  <si>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</si>
  <si>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</si>
  <si>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</si>
  <si>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</si>
  <si>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</si>
  <si>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</si>
  <si>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</si>
  <si>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</si>
  <si>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</si>
  <si>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</si>
  <si>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</si>
  <si>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</si>
  <si>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</si>
  <si>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</si>
  <si>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</si>
  <si>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</si>
  <si>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</si>
  <si>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</si>
  <si>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</si>
  <si>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</si>
  <si>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</si>
  <si>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</si>
  <si>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</si>
  <si>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</si>
  <si>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</si>
  <si>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</si>
  <si>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</si>
  <si>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</si>
  <si>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</si>
  <si>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</si>
  <si>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</si>
  <si>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</si>
  <si>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</si>
  <si>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</si>
  <si>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</si>
  <si>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</si>
  <si>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</si>
  <si>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</si>
  <si>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</si>
  <si>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</si>
  <si>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</si>
  <si>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</si>
  <si>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</si>
  <si>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</si>
  <si>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</si>
  <si>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</si>
  <si>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</si>
  <si>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</si>
  <si>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</si>
  <si>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</si>
  <si>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</si>
  <si>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</si>
  <si>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</si>
  <si>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</si>
  <si>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</si>
  <si>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</si>
  <si>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</si>
  <si>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</si>
  <si>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</si>
  <si>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</si>
  <si>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</si>
  <si>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</si>
  <si>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</si>
  <si>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</si>
  <si>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</si>
  <si>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</si>
  <si>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</si>
  <si>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</si>
  <si>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</si>
  <si>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</si>
  <si>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</si>
  <si>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</si>
  <si>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</si>
  <si>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</si>
  <si>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</si>
  <si>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</si>
  <si>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</si>
  <si>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</si>
  <si>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</si>
  <si>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</si>
  <si>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</si>
  <si>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</si>
  <si>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</si>
  <si>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</si>
  <si>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</si>
  <si>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</si>
  <si>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</si>
  <si>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</si>
  <si>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</si>
  <si>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</si>
  <si>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</si>
  <si>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</si>
  <si>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</si>
  <si>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</si>
  <si>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</si>
  <si>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</si>
  <si>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</si>
  <si>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</si>
  <si>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</si>
  <si>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</si>
  <si>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</si>
  <si>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</si>
  <si>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</si>
  <si>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</si>
  <si>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</si>
  <si>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</si>
  <si>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</si>
  <si>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</si>
  <si>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</si>
  <si>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</si>
  <si>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</si>
  <si>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</si>
  <si>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</si>
  <si>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</si>
  <si>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</si>
  <si>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</si>
  <si>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</si>
  <si>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</si>
  <si>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</si>
  <si>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</si>
  <si>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</si>
  <si>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</si>
  <si>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</si>
  <si>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</si>
  <si>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</si>
  <si>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</si>
  <si>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</si>
  <si>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</si>
  <si>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</si>
  <si>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</si>
  <si>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</si>
  <si>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</si>
  <si>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</si>
  <si>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</si>
  <si>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</si>
  <si>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</si>
  <si>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</si>
  <si>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</si>
  <si>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</si>
  <si>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</si>
  <si>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</si>
  <si>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</si>
  <si>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</si>
  <si>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</si>
  <si>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</si>
  <si>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</si>
  <si>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</si>
  <si>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</si>
  <si>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</si>
  <si>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</si>
  <si>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</si>
  <si>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</si>
  <si>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</si>
  <si>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</si>
  <si>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</si>
  <si>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</si>
  <si>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</si>
  <si>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</si>
  <si>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</si>
  <si>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</si>
  <si>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</si>
  <si>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</si>
  <si>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</si>
  <si>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</si>
  <si>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</si>
  <si>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</si>
  <si>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</si>
  <si>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</si>
  <si>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</si>
  <si>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</si>
  <si>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</si>
  <si>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</si>
  <si>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</si>
  <si>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</si>
  <si>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</si>
  <si>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</si>
  <si>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</si>
  <si>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</si>
  <si>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</si>
  <si>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</si>
  <si>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</si>
  <si>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</si>
  <si>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</si>
  <si>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</si>
  <si>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</si>
  <si>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</si>
  <si>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</si>
  <si>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</si>
  <si>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</si>
  <si>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</si>
  <si>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</si>
  <si>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</si>
  <si>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</si>
  <si>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</si>
  <si>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</si>
  <si>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</si>
  <si>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</si>
  <si>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</si>
  <si>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</si>
  <si>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</si>
  <si>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</si>
  <si>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</si>
  <si>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</si>
  <si>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</si>
  <si>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</si>
  <si>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</si>
  <si>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</si>
  <si>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</si>
  <si>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</si>
  <si>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</si>
  <si>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</si>
  <si>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</si>
  <si>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</si>
  <si>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</si>
  <si>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</si>
  <si>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</si>
  <si>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</si>
  <si>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</si>
  <si>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</si>
  <si>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</si>
  <si>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</si>
  <si>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</si>
  <si>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</si>
  <si>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</si>
  <si>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</si>
  <si>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</si>
  <si>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</si>
  <si>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</si>
  <si>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</si>
  <si>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</si>
  <si>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</si>
  <si>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</si>
  <si>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</si>
  <si>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</si>
  <si>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</si>
  <si>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</si>
  <si>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</si>
  <si>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</si>
  <si>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</si>
  <si>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</si>
  <si>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</si>
  <si>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</si>
  <si>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</si>
  <si>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</si>
  <si>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</si>
  <si>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</si>
  <si>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</si>
  <si>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</si>
  <si>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</si>
  <si>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</si>
  <si>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</si>
  <si>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</si>
  <si>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</si>
  <si>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</si>
  <si>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</si>
  <si>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</si>
  <si>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</si>
  <si>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</si>
  <si>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</si>
  <si>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</si>
  <si>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</si>
  <si>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</si>
  <si>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</si>
  <si>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</si>
  <si>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</si>
  <si>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</si>
  <si>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</si>
  <si>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</si>
  <si>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</si>
  <si>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</si>
  <si>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</si>
  <si>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</si>
  <si>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</si>
  <si>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</si>
  <si>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</si>
  <si>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</si>
  <si>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</si>
  <si>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</si>
  <si>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</si>
  <si>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</si>
  <si>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</si>
  <si>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</si>
  <si>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</si>
  <si>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</si>
  <si>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</si>
  <si>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</si>
  <si>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</si>
  <si>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</si>
  <si>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</si>
  <si>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</si>
  <si>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</si>
  <si>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</si>
  <si>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</si>
  <si>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</si>
  <si>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</si>
  <si>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</si>
  <si>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</si>
  <si>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</si>
  <si>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</si>
  <si>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</si>
  <si>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</si>
  <si>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</si>
  <si>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</si>
  <si>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</si>
  <si>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</si>
  <si>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</si>
  <si>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</si>
  <si>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</si>
  <si>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</si>
  <si>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</si>
  <si>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</si>
  <si>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</si>
  <si>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</si>
  <si>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</si>
  <si>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</si>
  <si>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</si>
  <si>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</si>
  <si>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</si>
  <si>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</si>
  <si>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</si>
  <si>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</si>
  <si>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</si>
  <si>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</si>
  <si>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</si>
  <si>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</si>
  <si>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</si>
  <si>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</si>
  <si>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</si>
  <si>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</si>
  <si>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</si>
  <si>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</si>
  <si>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</si>
  <si>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</si>
  <si>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</si>
  <si>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</si>
  <si>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</si>
  <si>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</si>
  <si>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</si>
  <si>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</si>
  <si>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</si>
  <si>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</si>
  <si>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</si>
  <si>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</si>
  <si>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</si>
  <si>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</si>
  <si>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</si>
  <si>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</si>
  <si>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</si>
  <si>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</si>
  <si>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</si>
  <si>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</si>
  <si>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</si>
  <si>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</si>
  <si>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</si>
  <si>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</si>
  <si>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</si>
  <si>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</si>
  <si>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</si>
  <si>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</si>
  <si>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</si>
  <si>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</si>
  <si>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</si>
  <si>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</si>
  <si>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</si>
  <si>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</si>
  <si>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</si>
  <si>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</si>
  <si>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</si>
  <si>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</si>
  <si>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</si>
  <si>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</si>
  <si>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</si>
  <si>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</si>
  <si>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</si>
  <si>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</si>
  <si>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</si>
  <si>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</si>
  <si>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</si>
  <si>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</si>
  <si>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</si>
  <si>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</si>
  <si>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</si>
  <si>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</si>
  <si>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</si>
  <si>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</si>
  <si>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</si>
  <si>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</si>
  <si>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</si>
  <si>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</si>
  <si>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</si>
  <si>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</si>
  <si>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</si>
  <si>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</si>
  <si>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</si>
  <si>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</si>
  <si>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</si>
  <si>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</si>
  <si>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</si>
  <si>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</si>
  <si>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</si>
  <si>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</si>
  <si>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</si>
  <si>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</si>
  <si>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</si>
  <si>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</si>
  <si>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</si>
  <si>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</si>
  <si>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</si>
  <si>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</si>
  <si>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</si>
  <si>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</si>
  <si>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</si>
  <si>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</si>
  <si>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</si>
  <si>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</si>
  <si>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</si>
  <si>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</si>
  <si>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</si>
  <si>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</si>
  <si>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</si>
  <si>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</si>
  <si>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</si>
  <si>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</si>
  <si>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</si>
  <si>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</si>
  <si>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</si>
  <si>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</si>
  <si>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</si>
  <si>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</si>
  <si>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</si>
  <si>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</si>
  <si>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</si>
  <si>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</si>
  <si>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</si>
  <si>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</si>
  <si>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</si>
  <si>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</si>
  <si>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</si>
  <si>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</si>
  <si>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</si>
  <si>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</si>
  <si>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</si>
  <si>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</si>
  <si>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</si>
  <si>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</si>
  <si>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</si>
  <si>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</si>
  <si>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</si>
  <si>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</si>
  <si>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</si>
  <si>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</si>
  <si>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</si>
  <si>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</si>
  <si>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</si>
  <si>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</si>
  <si>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</si>
  <si>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</si>
  <si>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</si>
  <si>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</si>
  <si>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</si>
  <si>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</si>
  <si>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</si>
  <si>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</si>
  <si>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</si>
  <si>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</si>
  <si>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</si>
  <si>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</si>
  <si>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</si>
  <si>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</si>
  <si>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</si>
  <si>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</si>
  <si>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</si>
  <si>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</si>
  <si>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</si>
  <si>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</si>
  <si>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</si>
  <si>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</si>
  <si>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</si>
  <si>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</si>
  <si>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</si>
  <si>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</si>
  <si>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</si>
  <si>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</si>
  <si>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</si>
  <si>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</si>
  <si>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</si>
  <si>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</si>
  <si>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</si>
  <si>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</si>
  <si>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</si>
  <si>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</si>
  <si>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</si>
  <si>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</si>
  <si>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</si>
  <si>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</si>
  <si>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</si>
  <si>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</si>
  <si>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</si>
  <si>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</si>
  <si>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</si>
  <si>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</si>
  <si>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</si>
  <si>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</si>
  <si>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</si>
  <si>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</si>
  <si>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</si>
  <si>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</si>
  <si>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</si>
  <si>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</si>
  <si>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</si>
  <si>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</si>
  <si>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</si>
  <si>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</si>
  <si>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</si>
  <si>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</si>
  <si>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</si>
  <si>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</si>
  <si>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</si>
  <si>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</si>
  <si>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</si>
  <si>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</si>
  <si>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</si>
  <si>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</si>
  <si>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</si>
  <si>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</si>
  <si>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</si>
  <si>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</si>
  <si>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</si>
  <si>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</si>
  <si>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</si>
  <si>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</si>
  <si>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</si>
  <si>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</si>
  <si>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</si>
  <si>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</si>
  <si>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</si>
  <si>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</si>
  <si>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</si>
  <si>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</si>
  <si>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</si>
  <si>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</si>
  <si>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</si>
  <si>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</si>
  <si>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</si>
  <si>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</si>
  <si>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</si>
  <si>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</si>
  <si>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</si>
  <si>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</si>
  <si>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</si>
  <si>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</si>
  <si>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</si>
  <si>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</si>
  <si>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</si>
  <si>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</si>
  <si>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</si>
  <si>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</si>
  <si>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</si>
  <si>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</si>
  <si>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</si>
  <si>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</si>
  <si>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</si>
  <si>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</si>
  <si>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</si>
  <si>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</si>
  <si>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</si>
  <si>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</si>
  <si>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</si>
  <si>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</si>
  <si>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</si>
  <si>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</si>
  <si>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</si>
  <si>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</si>
  <si>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</si>
  <si>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</si>
  <si>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</si>
  <si>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</si>
  <si>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</si>
  <si>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</si>
  <si>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</si>
  <si>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</si>
  <si>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</si>
  <si>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</si>
  <si>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</si>
  <si>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</si>
  <si>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</si>
  <si>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</si>
  <si>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</si>
  <si>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</si>
  <si>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</si>
  <si>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</si>
  <si>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</si>
  <si>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</si>
  <si>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</si>
  <si>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</si>
  <si>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</si>
  <si>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</si>
  <si>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</si>
  <si>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</si>
  <si>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</si>
  <si>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</si>
  <si>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</si>
  <si>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</si>
  <si>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</si>
  <si>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</si>
  <si>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</si>
  <si>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</si>
  <si>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</si>
  <si>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</si>
  <si>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</si>
  <si>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</si>
  <si>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</si>
  <si>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</si>
  <si>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</si>
  <si>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</si>
  <si>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</si>
  <si>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</si>
  <si>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</si>
  <si>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</si>
  <si>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</si>
  <si>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</si>
  <si>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</si>
  <si>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</si>
  <si>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</si>
  <si>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</si>
  <si>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</si>
  <si>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</si>
  <si>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</si>
  <si>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</si>
  <si>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</si>
  <si>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</si>
  <si>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</si>
  <si>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</si>
  <si>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</si>
  <si>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</si>
  <si>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</si>
  <si>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</si>
  <si>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</si>
  <si>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</si>
  <si>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</si>
  <si>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</si>
  <si>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</si>
  <si>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</si>
  <si>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</si>
  <si>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</si>
  <si>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</si>
  <si>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</si>
  <si>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</si>
  <si>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</si>
  <si>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</si>
  <si>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</si>
  <si>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</si>
  <si>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</si>
  <si>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</si>
  <si>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</si>
  <si>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</si>
  <si>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</si>
  <si>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</si>
  <si>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</si>
  <si>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</si>
  <si>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</si>
  <si>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</si>
  <si>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</si>
  <si>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</si>
  <si>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</si>
  <si>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</si>
  <si>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</si>
  <si>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</si>
  <si>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</si>
  <si>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</si>
  <si>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</si>
  <si>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</si>
  <si>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</si>
  <si>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</si>
  <si>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</si>
  <si>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</si>
  <si>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</si>
  <si>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</si>
  <si>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</si>
  <si>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</si>
  <si>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</si>
  <si>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</si>
  <si>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</si>
  <si>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</si>
  <si>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</si>
  <si>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</si>
  <si>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</si>
  <si>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</si>
  <si>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</si>
  <si>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</si>
  <si>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</si>
  <si>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</si>
  <si>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</si>
  <si>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</si>
  <si>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</si>
  <si>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</si>
  <si>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</si>
  <si>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</si>
  <si>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</si>
  <si>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</si>
  <si>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</si>
  <si>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</si>
  <si>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</si>
  <si>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</si>
  <si>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</si>
  <si>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</si>
  <si>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</si>
  <si>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</si>
  <si>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</si>
  <si>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</si>
  <si>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</si>
  <si>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</si>
  <si>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</si>
  <si>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</si>
  <si>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</si>
  <si>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</si>
  <si>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</si>
  <si>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</si>
  <si>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</si>
  <si>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</si>
  <si>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</si>
  <si>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</si>
  <si>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</si>
  <si>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</si>
  <si>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</si>
  <si>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</si>
  <si>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</si>
  <si>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</si>
  <si>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</si>
  <si>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</si>
  <si>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</si>
  <si>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</si>
  <si>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</si>
  <si>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</si>
  <si>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</si>
  <si>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</si>
  <si>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</si>
  <si>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</si>
  <si>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</si>
  <si>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</si>
  <si>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</si>
  <si>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</si>
  <si>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</si>
  <si>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</si>
  <si>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</si>
  <si>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</si>
  <si>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</si>
  <si>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</si>
  <si>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</si>
  <si>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</si>
  <si>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</si>
  <si>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</si>
  <si>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</si>
  <si>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</si>
  <si>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</si>
  <si>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</si>
  <si>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</si>
  <si>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</si>
  <si>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</si>
  <si>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</si>
  <si>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</si>
  <si>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</si>
  <si>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</si>
  <si>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</si>
  <si>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</si>
  <si>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</si>
  <si>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</si>
  <si>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</si>
  <si>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</si>
  <si>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</si>
  <si>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</si>
  <si>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</si>
  <si>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</si>
  <si>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</si>
  <si>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</si>
  <si>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</si>
  <si>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</si>
  <si>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</si>
  <si>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</si>
  <si>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</si>
  <si>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</si>
  <si>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</si>
  <si>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</si>
  <si>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</si>
  <si>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</si>
  <si>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</si>
  <si>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</si>
  <si>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</si>
  <si>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</si>
  <si>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</si>
  <si>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</si>
  <si>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</si>
  <si>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</si>
  <si>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</si>
  <si>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</si>
  <si>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</si>
  <si>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</si>
  <si>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</si>
  <si>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</si>
  <si>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</si>
  <si>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</si>
  <si>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</si>
  <si>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</si>
  <si>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</si>
  <si>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</si>
  <si>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</si>
  <si>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</si>
  <si>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</si>
  <si>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</si>
  <si>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</si>
  <si>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</si>
  <si>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</si>
  <si>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</si>
  <si>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</si>
  <si>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</si>
  <si>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</si>
  <si>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</si>
  <si>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</si>
  <si>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</si>
  <si>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</si>
  <si>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</si>
  <si>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</si>
  <si>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</si>
  <si>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</si>
  <si>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</si>
  <si>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</si>
  <si>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</si>
  <si>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</si>
  <si>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</si>
  <si>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</si>
  <si>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</si>
  <si>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</si>
  <si>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</si>
  <si>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</si>
  <si>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</si>
  <si>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</si>
  <si>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</si>
  <si>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</si>
  <si>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</si>
  <si>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</si>
  <si>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</si>
  <si>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</si>
  <si>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</si>
  <si>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</si>
  <si>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</si>
  <si>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</si>
  <si>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</si>
  <si>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</si>
  <si>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</si>
  <si>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</si>
  <si>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</si>
  <si>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</si>
  <si>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</si>
  <si>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</si>
  <si>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</si>
  <si>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</si>
  <si>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</si>
  <si>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</si>
  <si>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</si>
  <si>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</si>
  <si>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</si>
  <si>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</si>
  <si>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</si>
  <si>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</si>
  <si>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</si>
  <si>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</si>
  <si>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</si>
  <si>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</si>
  <si>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</si>
  <si>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</si>
  <si>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</si>
  <si>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</si>
  <si>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</si>
  <si>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</si>
  <si>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</si>
  <si>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</si>
  <si>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</si>
  <si>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</si>
  <si>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</si>
  <si>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</si>
  <si>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</si>
  <si>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</si>
  <si>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</si>
  <si>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</si>
  <si>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</si>
  <si>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</si>
  <si>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</si>
  <si>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</si>
  <si>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</si>
  <si>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</si>
  <si>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</si>
  <si>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</si>
  <si>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</si>
  <si>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</si>
  <si>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</si>
  <si>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</si>
  <si>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</si>
  <si>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</si>
  <si>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</si>
  <si>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</si>
  <si>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</si>
  <si>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</si>
  <si>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</si>
  <si>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</si>
  <si>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</si>
  <si>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</si>
  <si>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</si>
  <si>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</si>
  <si>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</si>
  <si>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</si>
  <si>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</si>
  <si>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</si>
  <si>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</si>
  <si>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</si>
  <si>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</si>
  <si>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</si>
  <si>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</si>
  <si>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</si>
  <si>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</si>
  <si>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</si>
  <si>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</si>
  <si>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</si>
  <si>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</si>
  <si>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</si>
  <si>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</si>
  <si>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</si>
  <si>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</si>
  <si>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</si>
  <si>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</si>
  <si>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</si>
  <si>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</si>
  <si>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</si>
  <si>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</si>
  <si>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</si>
  <si>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</si>
  <si>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</si>
  <si>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</si>
  <si>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</si>
  <si>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</si>
  <si>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</si>
  <si>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</si>
  <si>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</si>
  <si>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</si>
  <si>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</si>
  <si>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</si>
  <si>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</si>
  <si>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</si>
  <si>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</si>
  <si>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</si>
  <si>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</si>
  <si>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</si>
  <si>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</si>
  <si>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</si>
  <si>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</si>
  <si>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</si>
  <si>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</si>
  <si>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</si>
  <si>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</si>
  <si>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</si>
  <si>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</si>
  <si>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</si>
  <si>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</si>
  <si>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</si>
  <si>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</si>
  <si>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</si>
  <si>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</si>
  <si>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</si>
  <si>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</si>
  <si>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</si>
  <si>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</si>
  <si>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</si>
  <si>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</si>
  <si>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</si>
  <si>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</si>
  <si>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</si>
  <si>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</si>
  <si>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</si>
  <si>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</si>
  <si>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</si>
  <si>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</si>
  <si>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</si>
  <si>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</si>
  <si>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</si>
  <si>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</si>
  <si>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</si>
  <si>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</si>
  <si>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</si>
  <si>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</si>
  <si>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</si>
  <si>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</si>
  <si>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</si>
  <si>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</si>
  <si>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</si>
  <si>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</si>
  <si>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</si>
  <si>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</si>
  <si>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</si>
  <si>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</si>
  <si>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</si>
  <si>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</si>
  <si>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</si>
  <si>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</si>
  <si>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</si>
  <si>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</si>
  <si>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</si>
  <si>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</si>
  <si>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</si>
  <si>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</si>
  <si>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</si>
  <si>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</si>
  <si>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</si>
  <si>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</si>
  <si>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</si>
  <si>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</si>
  <si>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</si>
  <si>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</si>
  <si>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</si>
  <si>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</si>
  <si>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</si>
  <si>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</si>
  <si>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</si>
  <si>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</si>
  <si>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</si>
  <si>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</si>
  <si>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</si>
  <si>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</si>
  <si>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</si>
  <si>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</si>
  <si>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</si>
  <si>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</si>
  <si>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</si>
  <si>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</si>
  <si>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</si>
  <si>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</si>
  <si>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</si>
  <si>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</si>
  <si>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</si>
  <si>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</si>
  <si>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</si>
  <si>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</si>
  <si>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</si>
  <si>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</si>
  <si>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</si>
  <si>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</si>
  <si>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</si>
  <si>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</si>
  <si>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</si>
  <si>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</si>
  <si>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</si>
  <si>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</si>
  <si>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</si>
  <si>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</si>
  <si>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</si>
  <si>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</si>
  <si>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</si>
  <si>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</si>
  <si>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</si>
  <si>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</si>
  <si>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</si>
  <si>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</si>
  <si>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</si>
  <si>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</si>
  <si>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</si>
  <si>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</si>
  <si>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</si>
  <si>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</si>
  <si>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</si>
  <si>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</si>
  <si>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</si>
  <si>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</si>
  <si>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</si>
  <si>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</si>
  <si>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</si>
  <si>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</si>
  <si>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</si>
  <si>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</si>
  <si>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</si>
  <si>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</si>
  <si>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</si>
  <si>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</si>
  <si>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</si>
  <si>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</si>
  <si>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</si>
  <si>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</si>
  <si>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</si>
  <si>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</si>
  <si>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</si>
  <si>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</si>
  <si>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</si>
  <si>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</si>
  <si>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</si>
  <si>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</si>
  <si>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</si>
  <si>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</si>
  <si>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</si>
  <si>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</si>
  <si>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</si>
  <si>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</si>
  <si>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</si>
  <si>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</si>
  <si>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</si>
  <si>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</si>
  <si>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</si>
  <si>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</si>
  <si>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</si>
  <si>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</si>
  <si>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</si>
  <si>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</si>
  <si>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</si>
  <si>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</si>
  <si>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</si>
  <si>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</si>
  <si>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</si>
  <si>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</si>
  <si>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</si>
  <si>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</si>
  <si>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</si>
  <si>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</si>
  <si>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</si>
  <si>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</si>
  <si>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</si>
  <si>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</si>
  <si>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</si>
  <si>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</si>
  <si>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</si>
  <si>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</si>
  <si>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</si>
  <si>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</si>
  <si>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</si>
  <si>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</si>
  <si>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</si>
  <si>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</si>
  <si>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</si>
  <si>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</si>
  <si>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</si>
  <si>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</si>
  <si>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</si>
  <si>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</si>
  <si>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</si>
  <si>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</si>
  <si>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</si>
  <si>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</si>
  <si>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</si>
  <si>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</si>
  <si>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</si>
  <si>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</si>
  <si>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</si>
  <si>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</si>
  <si>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</si>
  <si>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</si>
  <si>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</si>
  <si>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</si>
  <si>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</si>
  <si>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</si>
  <si>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</si>
  <si>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</si>
  <si>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</si>
  <si>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</si>
  <si>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</si>
  <si>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</si>
  <si>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</si>
  <si>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</si>
  <si>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</si>
  <si>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</si>
  <si>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</si>
  <si>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</si>
  <si>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</si>
  <si>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</si>
  <si>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</si>
  <si>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</si>
  <si>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</si>
  <si>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</si>
  <si>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</si>
  <si>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</si>
  <si>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</si>
  <si>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</si>
  <si>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</si>
  <si>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</si>
  <si>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</si>
  <si>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</si>
  <si>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</si>
  <si>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</si>
  <si>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</si>
  <si>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</si>
  <si>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</si>
  <si>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</si>
  <si>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</si>
  <si>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</si>
  <si>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</si>
  <si>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</si>
  <si>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</si>
  <si>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</si>
  <si>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</si>
  <si>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</si>
  <si>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</si>
  <si>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</si>
  <si>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</si>
  <si>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</si>
  <si>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</si>
  <si>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</si>
  <si>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</si>
  <si>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</si>
  <si>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</si>
  <si>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</si>
  <si>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</si>
  <si>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</si>
  <si>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</si>
  <si>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</si>
  <si>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</si>
  <si>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</si>
  <si>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</si>
  <si>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</si>
  <si>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</si>
  <si>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</si>
  <si>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</si>
  <si>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</si>
  <si>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</si>
  <si>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</si>
  <si>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</si>
  <si>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</si>
  <si>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</si>
  <si>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</si>
  <si>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</si>
  <si>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</si>
  <si>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</si>
  <si>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</si>
  <si>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</si>
  <si>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</si>
  <si>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</si>
  <si>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</si>
  <si>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</si>
  <si>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</si>
  <si>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</si>
  <si>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</si>
  <si>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</si>
  <si>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</si>
  <si>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</si>
  <si>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</si>
  <si>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</si>
  <si>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</si>
  <si>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</si>
  <si>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</si>
  <si>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</si>
  <si>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</si>
  <si>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</si>
  <si>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</si>
  <si>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</si>
  <si>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</si>
  <si>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</si>
  <si>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</si>
  <si>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</si>
  <si>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</si>
  <si>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</si>
  <si>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</si>
  <si>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</si>
  <si>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</si>
  <si>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</si>
  <si>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</si>
  <si>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</si>
  <si>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</si>
  <si>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</si>
  <si>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</si>
  <si>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</si>
  <si>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</si>
  <si>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</si>
  <si>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</si>
  <si>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</si>
  <si>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</si>
  <si>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</si>
  <si>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</si>
  <si>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</si>
  <si>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</si>
  <si>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</si>
  <si>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</si>
  <si>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</si>
  <si>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</si>
  <si>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</si>
  <si>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</si>
  <si>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</si>
  <si>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</si>
  <si>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</si>
  <si>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</si>
  <si>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</si>
  <si>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</si>
  <si>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</si>
  <si>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</si>
  <si>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</si>
  <si>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</si>
  <si>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</si>
  <si>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</si>
  <si>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</si>
  <si>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</si>
  <si>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</si>
  <si>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</si>
  <si>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</si>
  <si>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</si>
  <si>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</si>
  <si>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</si>
  <si>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</si>
  <si>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</si>
  <si>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</si>
  <si>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</si>
  <si>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</si>
  <si>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</si>
  <si>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</si>
  <si>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</si>
  <si>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</si>
  <si>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</si>
  <si>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</si>
  <si>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</si>
  <si>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</si>
  <si>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</si>
  <si>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</si>
  <si>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</si>
  <si>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</si>
  <si>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</si>
  <si>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</si>
  <si>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</si>
  <si>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</si>
  <si>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</si>
  <si>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</si>
  <si>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</si>
  <si>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</si>
  <si>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</si>
  <si>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</si>
  <si>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</si>
  <si>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</si>
  <si>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</si>
  <si>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</si>
  <si>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</si>
  <si>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</si>
  <si>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</si>
  <si>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</si>
  <si>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</si>
  <si>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</si>
  <si>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</si>
  <si>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</si>
  <si>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</si>
  <si>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</si>
  <si>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</si>
  <si>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</si>
  <si>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</si>
  <si>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</si>
  <si>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</si>
  <si>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</si>
  <si>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</si>
  <si>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</si>
  <si>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</si>
  <si>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</si>
  <si>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</si>
  <si>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</si>
  <si>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</si>
  <si>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</si>
  <si>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</si>
  <si>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</si>
  <si>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</si>
  <si>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</si>
  <si>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</si>
  <si>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</si>
  <si>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</si>
  <si>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</si>
  <si>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</si>
  <si>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</si>
  <si>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</si>
  <si>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</si>
  <si>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</si>
  <si>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</si>
  <si>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</si>
  <si>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</si>
  <si>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</si>
  <si>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</si>
  <si>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</si>
  <si>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</si>
  <si>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</si>
  <si>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</si>
  <si>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</si>
  <si>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</si>
  <si>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</si>
  <si>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</si>
  <si>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</si>
  <si>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</si>
  <si>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</si>
  <si>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</si>
  <si>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</si>
  <si>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</si>
  <si>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</si>
  <si>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</si>
  <si>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</si>
  <si>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</si>
  <si>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</si>
  <si>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</si>
  <si>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</si>
  <si>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</si>
  <si>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</si>
  <si>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</si>
  <si>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</si>
  <si>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</si>
  <si>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</si>
  <si>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</si>
  <si>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</si>
  <si>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</si>
  <si>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</si>
  <si>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</si>
  <si>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</si>
  <si>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</si>
  <si>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</si>
  <si>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</si>
  <si>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</si>
  <si>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</si>
  <si>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</si>
  <si>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</si>
  <si>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</si>
  <si>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</si>
  <si>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</si>
  <si>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</si>
  <si>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</si>
  <si>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</si>
  <si>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</si>
  <si>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</si>
  <si>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</si>
  <si>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</si>
  <si>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</si>
  <si>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</si>
  <si>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</si>
  <si>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</si>
  <si>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</si>
  <si>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</si>
  <si>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</si>
  <si>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</si>
  <si>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</si>
  <si>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</si>
  <si>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</si>
  <si>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</si>
  <si>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</si>
  <si>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</si>
  <si>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</si>
  <si>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</si>
  <si>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</si>
  <si>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</si>
  <si>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</si>
  <si>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</si>
  <si>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</si>
  <si>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</si>
  <si>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</si>
  <si>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</si>
  <si>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</si>
  <si>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</si>
  <si>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</si>
  <si>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</si>
  <si>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</si>
  <si>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</si>
  <si>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</si>
  <si>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</si>
  <si>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</si>
  <si>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</si>
  <si>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</si>
  <si>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</si>
  <si>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</si>
  <si>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</si>
  <si>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</si>
  <si>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</si>
  <si>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</si>
  <si>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</si>
  <si>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</si>
  <si>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</si>
  <si>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</si>
  <si>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</si>
  <si>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</si>
  <si>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</si>
  <si>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</si>
  <si>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</si>
  <si>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</si>
  <si>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</si>
  <si>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</si>
  <si>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</si>
  <si>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</si>
  <si>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</si>
  <si>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</si>
  <si>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</si>
  <si>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</si>
  <si>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</si>
  <si>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</si>
  <si>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</si>
  <si>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</si>
  <si>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</si>
  <si>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</si>
  <si>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</si>
  <si>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</si>
  <si>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</si>
  <si>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</si>
  <si>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</si>
  <si>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</si>
  <si>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</si>
  <si>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</si>
  <si>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</si>
  <si>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</si>
  <si>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</si>
  <si>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</si>
  <si>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</si>
  <si>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</si>
  <si>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</si>
  <si>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</si>
  <si>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</si>
  <si>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</si>
  <si>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</si>
  <si>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</si>
  <si>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</si>
  <si>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</si>
  <si>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</si>
  <si>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</si>
  <si>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</si>
  <si>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</si>
  <si>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</si>
  <si>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</si>
  <si>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</si>
  <si>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</si>
  <si>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</si>
  <si>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</si>
  <si>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</si>
  <si>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</si>
  <si>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</si>
  <si>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</si>
  <si>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</si>
  <si>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</si>
  <si>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</si>
  <si>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</si>
  <si>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</si>
  <si>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</si>
  <si>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</si>
  <si>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</si>
  <si>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</si>
  <si>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</si>
  <si>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</si>
  <si>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</si>
  <si>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</si>
  <si>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</si>
  <si>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</si>
  <si>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</si>
  <si>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</si>
  <si>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</si>
  <si>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</si>
  <si>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</si>
  <si>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</si>
  <si>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</si>
  <si>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</si>
  <si>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</si>
  <si>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</si>
  <si>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</si>
  <si>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</si>
  <si>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</si>
  <si>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</si>
  <si>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</si>
  <si>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</si>
  <si>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</si>
  <si>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</si>
  <si>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</si>
  <si>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</si>
  <si>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</si>
  <si>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</si>
  <si>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</si>
  <si>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</si>
  <si>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</si>
  <si>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</si>
  <si>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</si>
  <si>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</si>
  <si>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</si>
  <si>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</si>
  <si>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</si>
  <si>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</si>
  <si>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</si>
  <si>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</si>
  <si>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</si>
  <si>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</si>
  <si>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</si>
  <si>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</si>
  <si>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</si>
  <si>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</si>
  <si>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</si>
  <si>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</si>
  <si>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</si>
  <si>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</si>
  <si>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</si>
  <si>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</si>
  <si>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</si>
  <si>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</si>
  <si>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</si>
  <si>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</si>
  <si>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</si>
  <si>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</si>
  <si>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</si>
  <si>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</si>
  <si>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</si>
  <si>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</si>
  <si>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</si>
  <si>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</si>
  <si>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</si>
  <si>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</si>
  <si>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</si>
  <si>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</si>
  <si>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</si>
  <si>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</si>
  <si>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</si>
  <si>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</si>
  <si>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</si>
  <si>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</si>
  <si>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</si>
  <si>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</si>
  <si>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</si>
  <si>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</si>
  <si>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</si>
  <si>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</si>
  <si>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</si>
  <si>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</si>
  <si>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</si>
  <si>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</si>
  <si>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</si>
  <si>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</si>
  <si>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</si>
  <si>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</si>
  <si>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</si>
  <si>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</si>
  <si>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</si>
  <si>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</si>
  <si>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</si>
  <si>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</si>
  <si>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</si>
  <si>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</si>
  <si>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</si>
  <si>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</si>
  <si>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</si>
  <si>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</si>
  <si>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</si>
  <si>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</si>
  <si>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</si>
  <si>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</si>
  <si>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</si>
  <si>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</si>
  <si>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</si>
  <si>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</si>
  <si>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</si>
  <si>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</si>
  <si>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</si>
  <si>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</si>
  <si>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</si>
  <si>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</si>
  <si>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</si>
  <si>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</si>
  <si>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</si>
  <si>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</si>
  <si>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</si>
  <si>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</si>
  <si>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</si>
  <si>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</si>
  <si>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</si>
  <si>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</si>
  <si>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</si>
  <si>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</si>
  <si>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</si>
  <si>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</si>
  <si>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</si>
  <si>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</si>
  <si>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</si>
  <si>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</si>
  <si>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</si>
  <si>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</si>
  <si>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</si>
  <si>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</si>
  <si>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</si>
  <si>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</si>
  <si>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</si>
  <si>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</si>
  <si>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</si>
  <si>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</si>
  <si>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</si>
  <si>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</si>
  <si>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</si>
  <si>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</si>
  <si>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</si>
  <si>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</si>
  <si>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</si>
  <si>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</si>
  <si>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</si>
  <si>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</si>
  <si>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</si>
  <si>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</si>
  <si>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</si>
  <si>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</si>
  <si>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</si>
  <si>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</si>
  <si>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</si>
  <si>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</si>
  <si>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</si>
  <si>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</si>
  <si>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</si>
  <si>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</si>
  <si>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</si>
  <si>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</si>
  <si>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</si>
  <si>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</si>
  <si>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</si>
  <si>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</si>
  <si>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</si>
  <si>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</si>
  <si>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</si>
  <si>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</si>
  <si>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</si>
  <si>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</si>
  <si>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</si>
  <si>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</si>
  <si>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</si>
  <si>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</si>
  <si>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</si>
  <si>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</si>
  <si>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</si>
  <si>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</si>
  <si>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</si>
  <si>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</si>
  <si>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</si>
  <si>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</si>
  <si>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</si>
  <si>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</si>
  <si>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</si>
  <si>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</si>
  <si>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</si>
  <si>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</si>
  <si>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</si>
  <si>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</si>
  <si>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</si>
  <si>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</si>
  <si>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</si>
  <si>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</si>
  <si>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</si>
  <si>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</si>
  <si>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</si>
  <si>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</si>
  <si>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</si>
  <si>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</si>
  <si>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</si>
  <si>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</si>
  <si>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</si>
  <si>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</si>
  <si>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</si>
  <si>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</si>
  <si>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</si>
  <si>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</si>
  <si>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</si>
  <si>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</si>
  <si>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</si>
  <si>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</si>
  <si>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</si>
  <si>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</si>
  <si>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</si>
  <si>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</si>
  <si>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</si>
  <si>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</si>
  <si>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</si>
  <si>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</si>
  <si>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</si>
  <si>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</si>
  <si>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</si>
  <si>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</si>
  <si>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</si>
  <si>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</si>
  <si>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</si>
  <si>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</si>
  <si>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</si>
  <si>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</si>
  <si>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</si>
  <si>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</si>
  <si>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</si>
  <si>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</si>
  <si>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</si>
  <si>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</si>
  <si>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</si>
  <si>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</si>
  <si>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</si>
  <si>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</si>
  <si>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</si>
  <si>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</si>
  <si>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</si>
  <si>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</si>
  <si>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</si>
  <si>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</si>
  <si>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</si>
  <si>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</si>
  <si>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</si>
  <si>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</si>
  <si>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</si>
  <si>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</si>
  <si>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</si>
  <si>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</si>
  <si>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</si>
  <si>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</si>
  <si>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</si>
  <si>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</si>
  <si>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</si>
  <si>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</si>
  <si>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</si>
  <si>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</si>
  <si>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</si>
  <si>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</si>
  <si>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</si>
  <si>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</si>
  <si>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</si>
  <si>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</si>
  <si>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</si>
  <si>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</si>
  <si>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</si>
  <si>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</si>
  <si>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</si>
  <si>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</si>
  <si>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</si>
  <si>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</si>
  <si>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</si>
  <si>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</si>
  <si>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</si>
  <si>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</si>
  <si>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</si>
  <si>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</si>
  <si>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</si>
  <si>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</si>
  <si>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</si>
  <si>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</si>
  <si>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</si>
  <si>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</si>
  <si>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</si>
  <si>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</si>
  <si>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</si>
  <si>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</si>
  <si>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</si>
  <si>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</si>
  <si>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</si>
  <si>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</si>
  <si>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</si>
  <si>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</si>
  <si>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</si>
  <si>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</si>
  <si>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</si>
  <si>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</si>
  <si>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</si>
  <si>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</si>
  <si>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</si>
  <si>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</si>
  <si>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</si>
  <si>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</si>
  <si>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</si>
  <si>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</si>
  <si>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</si>
  <si>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</si>
  <si>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</si>
  <si>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</si>
  <si>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</si>
  <si>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</si>
  <si>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</si>
  <si>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</si>
  <si>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</si>
  <si>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</si>
  <si>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</si>
  <si>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</si>
  <si>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</si>
  <si>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</si>
  <si>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</si>
  <si>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</si>
  <si>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</si>
  <si>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</si>
  <si>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</si>
  <si>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</si>
  <si>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</si>
  <si>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</si>
  <si>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</si>
  <si>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</si>
  <si>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</si>
  <si>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</si>
  <si>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</si>
  <si>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</si>
  <si>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</si>
  <si>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</si>
  <si>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</si>
  <si>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</si>
  <si>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</si>
  <si>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</si>
  <si>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</si>
  <si>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</si>
  <si>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</si>
  <si>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</si>
  <si>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</si>
  <si>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</si>
  <si>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</si>
  <si>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</si>
  <si>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</si>
  <si>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</si>
  <si>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</si>
  <si>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</si>
  <si>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</si>
  <si>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</si>
  <si>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</si>
  <si>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</si>
  <si>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</si>
  <si>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</si>
  <si>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</si>
  <si>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</si>
  <si>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</si>
  <si>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</si>
  <si>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</si>
  <si>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</si>
  <si>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</si>
  <si>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</si>
  <si>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</si>
  <si>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</si>
  <si>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</si>
  <si>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</si>
  <si>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</si>
  <si>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</si>
  <si>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</si>
  <si>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</si>
  <si>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</si>
  <si>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</si>
  <si>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</si>
  <si>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</si>
  <si>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</si>
  <si>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</si>
  <si>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</si>
  <si>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</si>
  <si>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</si>
  <si>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</si>
  <si>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</si>
  <si>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</si>
  <si>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</si>
  <si>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</si>
  <si>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</si>
  <si>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</si>
  <si>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</si>
  <si>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</si>
  <si>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</si>
  <si>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</si>
  <si>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</si>
  <si>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</si>
  <si>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</si>
  <si>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</si>
  <si>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</si>
  <si>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</si>
  <si>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</si>
  <si>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</si>
  <si>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</si>
  <si>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</si>
  <si>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</si>
  <si>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</si>
  <si>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</si>
  <si>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</si>
  <si>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</si>
  <si>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</si>
  <si>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</si>
  <si>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</si>
  <si>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</si>
  <si>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</si>
  <si>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</si>
  <si>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</si>
  <si>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</si>
  <si>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</si>
  <si>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</si>
  <si>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</si>
  <si>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</si>
  <si>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</si>
  <si>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</si>
  <si>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</si>
  <si>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</si>
  <si>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</si>
  <si>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</si>
  <si>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</si>
  <si>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</si>
  <si>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</si>
  <si>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</si>
  <si>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</si>
  <si>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</si>
  <si>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</si>
  <si>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</si>
  <si>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</si>
  <si>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</si>
  <si>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</si>
  <si>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</si>
  <si>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</si>
  <si>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</si>
  <si>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</si>
  <si>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</si>
  <si>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</si>
  <si>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</si>
  <si>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</si>
  <si>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</si>
  <si>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</si>
  <si>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</si>
  <si>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</si>
  <si>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</si>
  <si>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</si>
  <si>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</si>
  <si>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</si>
  <si>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</si>
  <si>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</si>
  <si>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</si>
  <si>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</si>
  <si>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</si>
  <si>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</si>
  <si>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</si>
  <si>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</si>
  <si>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</si>
  <si>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</si>
  <si>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</si>
  <si>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</si>
  <si>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</si>
  <si>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</si>
  <si>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</si>
  <si>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</si>
  <si>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</si>
  <si>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</si>
  <si>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</si>
  <si>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</si>
  <si>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</si>
  <si>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</si>
  <si>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</si>
  <si>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</si>
  <si>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</si>
  <si>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</si>
  <si>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</si>
  <si>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</si>
  <si>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</si>
  <si>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</si>
  <si>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</si>
  <si>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</si>
  <si>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</si>
  <si>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</si>
  <si>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</si>
  <si>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</si>
  <si>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</si>
  <si>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</si>
  <si>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</si>
  <si>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</si>
  <si>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</si>
  <si>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</si>
  <si>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</si>
  <si>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</si>
  <si>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</si>
  <si>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</si>
  <si>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</si>
  <si>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</si>
  <si>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</si>
  <si>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</si>
  <si>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</si>
  <si>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</si>
  <si>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</si>
  <si>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</si>
  <si>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</si>
  <si>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</si>
  <si>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</si>
  <si>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</si>
  <si>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</si>
  <si>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</si>
  <si>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</si>
  <si>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</si>
  <si>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</si>
  <si>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</si>
  <si>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</si>
  <si>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</si>
  <si>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</si>
  <si>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</si>
  <si>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</si>
  <si>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</si>
  <si>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</si>
  <si>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</si>
  <si>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</si>
  <si>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</si>
  <si>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</si>
  <si>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</si>
  <si>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</si>
  <si>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</si>
  <si>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</si>
  <si>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</si>
  <si>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</si>
  <si>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</si>
  <si>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</si>
  <si>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</si>
  <si>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</si>
  <si>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</si>
  <si>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</si>
  <si>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</si>
  <si>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</si>
  <si>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</si>
  <si>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</si>
  <si>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</si>
  <si>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</si>
  <si>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</si>
  <si>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</si>
  <si>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</si>
  <si>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</si>
  <si>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</si>
  <si>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</si>
  <si>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</si>
  <si>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</si>
  <si>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</si>
  <si>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</si>
  <si>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</si>
  <si>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</si>
  <si>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</si>
  <si>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</si>
  <si>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</si>
  <si>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</si>
  <si>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</si>
  <si>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</si>
  <si>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</si>
  <si>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</si>
  <si>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</si>
  <si>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</si>
  <si>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</si>
  <si>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</si>
  <si>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</si>
  <si>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</si>
  <si>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</si>
  <si>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</si>
  <si>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</si>
  <si>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</si>
  <si>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</si>
  <si>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</si>
  <si>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</si>
  <si>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</si>
  <si>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</si>
  <si>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</si>
  <si>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</si>
  <si>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</si>
  <si>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</si>
  <si>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</si>
  <si>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</si>
  <si>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</si>
  <si>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</si>
  <si>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</si>
  <si>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</si>
  <si>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</si>
  <si>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</si>
  <si>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</si>
  <si>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</si>
  <si>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</si>
  <si>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</si>
  <si>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</si>
  <si>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</si>
  <si>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</si>
  <si>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</si>
  <si>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</si>
  <si>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</si>
  <si>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</si>
  <si>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</si>
  <si>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</si>
  <si>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</si>
  <si>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</si>
  <si>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</si>
  <si>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</si>
  <si>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</si>
  <si>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</si>
  <si>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</si>
  <si>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</si>
  <si>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</si>
  <si>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</si>
  <si>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</si>
  <si>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</si>
  <si>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</si>
  <si>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</si>
  <si>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</si>
  <si>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</si>
  <si>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</si>
  <si>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</si>
  <si>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</si>
  <si>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</si>
  <si>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</si>
  <si>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</si>
  <si>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</si>
  <si>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</si>
  <si>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</si>
  <si>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</si>
  <si>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</si>
  <si>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</si>
  <si>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</si>
  <si>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</si>
  <si>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</si>
  <si>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</si>
  <si>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</si>
  <si>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</si>
  <si>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</si>
  <si>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</si>
  <si>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</si>
  <si>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</si>
  <si>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</si>
  <si>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</si>
  <si>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</si>
  <si>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</si>
  <si>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</si>
  <si>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</si>
  <si>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</si>
  <si>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</si>
  <si>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</si>
  <si>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</si>
  <si>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</si>
  <si>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</si>
  <si>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</si>
  <si>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</si>
  <si>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</si>
  <si>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</si>
  <si>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</si>
  <si>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</si>
  <si>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</si>
  <si>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</si>
  <si>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</si>
  <si>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</si>
  <si>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</si>
  <si>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</si>
  <si>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</si>
  <si>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</si>
  <si>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</si>
  <si>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</si>
  <si>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</si>
  <si>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</si>
  <si>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</si>
  <si>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</si>
  <si>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</si>
  <si>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</si>
  <si>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</si>
  <si>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</si>
  <si>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</si>
  <si>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</si>
  <si>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</si>
  <si>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</si>
  <si>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</si>
  <si>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</si>
  <si>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</si>
  <si>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</si>
  <si>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</si>
  <si>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</si>
  <si>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</si>
  <si>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</si>
  <si>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</si>
  <si>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</si>
  <si>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</si>
  <si>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</si>
  <si>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</si>
  <si>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</si>
  <si>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</si>
  <si>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</si>
  <si>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</si>
  <si>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</si>
  <si>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</si>
  <si>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</si>
  <si>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</si>
  <si>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</si>
  <si>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</si>
  <si>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</si>
  <si>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</si>
  <si>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</si>
  <si>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</si>
  <si>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</si>
  <si>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</si>
  <si>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</si>
  <si>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</si>
  <si>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</si>
  <si>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</si>
  <si>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</si>
  <si>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</si>
  <si>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</si>
  <si>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</si>
  <si>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</si>
  <si>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</si>
  <si>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</si>
  <si>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</si>
  <si>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</si>
  <si>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</si>
  <si>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</si>
  <si>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</si>
  <si>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</si>
  <si>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</si>
  <si>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</si>
  <si>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</si>
  <si>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</si>
  <si>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</si>
  <si>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</si>
  <si>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</si>
  <si>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</si>
  <si>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</si>
  <si>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</si>
  <si>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</si>
  <si>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</si>
  <si>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</si>
  <si>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</si>
  <si>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</si>
  <si>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</si>
  <si>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</si>
  <si>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</si>
  <si>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</si>
  <si>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</si>
  <si>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</si>
  <si>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</si>
  <si>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</si>
  <si>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</si>
  <si>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</si>
  <si>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</si>
  <si>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</si>
  <si>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</si>
  <si>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</si>
  <si>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</si>
  <si>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</si>
  <si>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</si>
  <si>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</si>
  <si>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</si>
  <si>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</si>
  <si>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</si>
  <si>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</si>
  <si>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</si>
  <si>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</si>
  <si>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</si>
  <si>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</si>
  <si>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</si>
  <si>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</si>
  <si>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</si>
  <si>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</si>
  <si>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</si>
  <si>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</si>
  <si>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</si>
  <si>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</si>
  <si>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</si>
  <si>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</si>
  <si>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</si>
  <si>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</si>
  <si>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</si>
  <si>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</si>
  <si>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</si>
  <si>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</si>
  <si>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</si>
  <si>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</si>
  <si>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</si>
  <si>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</si>
  <si>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</si>
  <si>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</si>
  <si>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</si>
  <si>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</si>
  <si>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</si>
  <si>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</si>
  <si>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</si>
  <si>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</si>
  <si>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</si>
  <si>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</si>
  <si>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</si>
  <si>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</si>
  <si>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</si>
  <si>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</si>
  <si>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</si>
  <si>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</si>
  <si>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</si>
  <si>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</si>
  <si>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</si>
  <si>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</si>
  <si>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</si>
  <si>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</si>
  <si>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</si>
  <si>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</si>
  <si>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</si>
  <si>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</si>
  <si>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</si>
  <si>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</si>
  <si>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</si>
  <si>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</si>
  <si>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</si>
  <si>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</si>
  <si>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</si>
  <si>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</si>
  <si>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</si>
  <si>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</si>
  <si>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</si>
  <si>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</si>
  <si>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</si>
  <si>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</si>
  <si>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</si>
  <si>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</si>
  <si>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</si>
  <si>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</si>
  <si>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</si>
  <si>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</si>
  <si>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</si>
  <si>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</si>
  <si>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</si>
  <si>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</si>
  <si>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</si>
  <si>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</si>
  <si>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</si>
  <si>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</si>
  <si>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</si>
  <si>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</si>
  <si>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</si>
  <si>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</si>
  <si>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</si>
  <si>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</si>
  <si>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</si>
  <si>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</si>
  <si>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</si>
  <si>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</si>
  <si>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</si>
  <si>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</si>
  <si>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</si>
  <si>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</si>
  <si>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</si>
  <si>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</si>
  <si>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</si>
  <si>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</si>
  <si>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</si>
  <si>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</si>
  <si>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</si>
  <si>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</si>
  <si>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</si>
  <si>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</si>
  <si>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</si>
  <si>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</si>
  <si>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</si>
  <si>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</si>
  <si>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</si>
  <si>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</si>
  <si>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</si>
  <si>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</si>
  <si>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</si>
  <si>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</si>
  <si>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</si>
  <si>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</si>
  <si>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</si>
  <si>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</si>
  <si>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</si>
  <si>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</si>
  <si>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</si>
  <si>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</si>
  <si>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</si>
  <si>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</si>
  <si>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</si>
  <si>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</si>
  <si>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</si>
  <si>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</si>
  <si>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</si>
  <si>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</si>
  <si>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</si>
  <si>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</si>
  <si>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</si>
  <si>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</si>
  <si>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</si>
  <si>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</si>
  <si>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</si>
  <si>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</si>
  <si>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</si>
  <si>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</si>
  <si>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</si>
  <si>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</si>
  <si>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</si>
  <si>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</si>
  <si>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</si>
  <si>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</si>
  <si>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</si>
  <si>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</si>
  <si>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</si>
  <si>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</si>
  <si>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</si>
  <si>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</si>
  <si>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</si>
  <si>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</si>
  <si>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</si>
  <si>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</si>
  <si>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</si>
  <si>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</si>
  <si>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</si>
  <si>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</si>
  <si>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</si>
  <si>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</si>
  <si>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</si>
  <si>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</si>
  <si>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</si>
  <si>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</si>
  <si>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</si>
  <si>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</si>
  <si>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</si>
  <si>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</si>
  <si>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</si>
  <si>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</si>
  <si>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</si>
  <si>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</si>
  <si>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</si>
  <si>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</si>
  <si>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</si>
  <si>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</si>
  <si>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</si>
  <si>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</si>
  <si>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</si>
  <si>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</si>
  <si>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</si>
  <si>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</si>
  <si>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</si>
  <si>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</si>
  <si>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</si>
  <si>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</si>
  <si>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</si>
  <si>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</si>
  <si>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</si>
  <si>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</si>
  <si>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</si>
  <si>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</si>
  <si>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</si>
  <si>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</si>
  <si>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</si>
  <si>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</si>
  <si>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</si>
  <si>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</si>
  <si>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</si>
  <si>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</si>
  <si>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</si>
  <si>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</si>
  <si>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</si>
  <si>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</si>
  <si>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</si>
  <si>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</si>
  <si>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</si>
  <si>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</si>
  <si>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</si>
  <si>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</si>
  <si>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</si>
  <si>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</si>
  <si>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</si>
  <si>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</si>
  <si>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</si>
  <si>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</si>
  <si>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</si>
  <si>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</si>
  <si>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</si>
  <si>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</si>
  <si>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</si>
  <si>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</si>
  <si>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</si>
  <si>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</si>
  <si>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</si>
  <si>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</si>
  <si>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</si>
  <si>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</si>
  <si>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</si>
  <si>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</si>
  <si>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</si>
  <si>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</si>
  <si>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</si>
  <si>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</si>
  <si>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</si>
  <si>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</si>
  <si>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</si>
  <si>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</si>
  <si>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</si>
  <si>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</si>
  <si>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</si>
  <si>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</si>
  <si>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</si>
  <si>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</si>
  <si>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</si>
  <si>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</si>
  <si>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</si>
  <si>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</si>
  <si>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</si>
  <si>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</si>
  <si>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</si>
  <si>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</si>
  <si>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</si>
  <si>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</si>
  <si>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</si>
  <si>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</si>
  <si>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</si>
  <si>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</si>
  <si>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</si>
  <si>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</si>
  <si>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</si>
  <si>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</si>
  <si>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</si>
  <si>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</si>
  <si>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</si>
  <si>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</si>
  <si>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</si>
  <si>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</si>
  <si>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</si>
  <si>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</si>
  <si>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</si>
  <si>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</si>
  <si>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</si>
  <si>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</si>
  <si>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</si>
  <si>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</si>
  <si>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</si>
  <si>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</si>
  <si>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</si>
  <si>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</si>
  <si>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</si>
  <si>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</si>
  <si>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</si>
  <si>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</si>
  <si>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</si>
  <si>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</si>
  <si>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</si>
  <si>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</si>
  <si>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</si>
  <si>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</si>
  <si>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</si>
  <si>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</si>
  <si>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</si>
  <si>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</si>
  <si>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</si>
  <si>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</si>
  <si>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</si>
  <si>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</si>
  <si>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</si>
  <si>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</si>
  <si>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</si>
  <si>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</si>
  <si>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</si>
  <si>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</si>
  <si>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</si>
  <si>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</si>
  <si>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</si>
  <si>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</si>
  <si>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</si>
  <si>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</si>
  <si>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</si>
  <si>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</si>
  <si>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</si>
  <si>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</si>
  <si>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</si>
  <si>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</si>
  <si>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</si>
  <si>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</si>
  <si>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</si>
  <si>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</si>
  <si>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</si>
  <si>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</si>
  <si>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</si>
  <si>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</si>
  <si>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</si>
  <si>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</si>
  <si>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</si>
  <si>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</si>
  <si>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</si>
  <si>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</si>
  <si>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</si>
  <si>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</si>
  <si>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</si>
  <si>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</si>
  <si>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</si>
  <si>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</si>
  <si>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</si>
  <si>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</si>
  <si>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</si>
  <si>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</si>
  <si>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</si>
  <si>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</si>
  <si>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</si>
  <si>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</si>
  <si>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</si>
  <si>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</si>
  <si>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</si>
  <si>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</si>
  <si>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</si>
  <si>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</si>
  <si>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</si>
  <si>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</si>
  <si>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</si>
  <si>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</si>
  <si>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</si>
  <si>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</si>
  <si>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</si>
  <si>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</si>
  <si>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</si>
  <si>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</si>
  <si>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</si>
  <si>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</si>
  <si>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</si>
  <si>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</si>
  <si>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</si>
  <si>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</si>
  <si>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</si>
  <si>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</si>
  <si>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</si>
  <si>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</si>
  <si>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</si>
  <si>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</si>
  <si>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</si>
  <si>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</si>
  <si>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</si>
  <si>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</si>
  <si>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</si>
  <si>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</si>
  <si>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</si>
  <si>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</si>
  <si>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</si>
  <si>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</si>
  <si>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</si>
  <si>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</si>
  <si>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</si>
  <si>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</si>
  <si>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</si>
  <si>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</si>
  <si>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</si>
  <si>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</si>
  <si>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</si>
  <si>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</si>
  <si>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</si>
  <si>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</si>
  <si>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</si>
  <si>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</si>
  <si>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</si>
  <si>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</si>
  <si>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</si>
  <si>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</si>
  <si>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</si>
  <si>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</si>
  <si>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</si>
  <si>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</si>
  <si>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</si>
  <si>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</si>
  <si>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</si>
  <si>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</si>
  <si>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</si>
  <si>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</si>
  <si>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</si>
  <si>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</si>
  <si>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</si>
  <si>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</si>
  <si>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</si>
  <si>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</si>
  <si>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</si>
  <si>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</si>
  <si>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</si>
  <si>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</si>
  <si>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</si>
  <si>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</si>
  <si>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</si>
  <si>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</si>
  <si>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</si>
  <si>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</si>
  <si>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</si>
  <si>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</si>
  <si>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</si>
  <si>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</si>
  <si>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</si>
  <si>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</si>
  <si>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</si>
  <si>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</si>
  <si>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</si>
  <si>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</si>
  <si>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</si>
  <si>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</si>
  <si>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</si>
  <si>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</si>
  <si>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</si>
  <si>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</si>
  <si>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</si>
  <si>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</si>
  <si>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</si>
  <si>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</si>
  <si>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</si>
  <si>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</si>
  <si>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</si>
  <si>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</si>
  <si>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</si>
  <si>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</si>
  <si>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</si>
  <si>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</si>
  <si>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</si>
  <si>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</si>
  <si>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</si>
  <si>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</si>
  <si>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</si>
  <si>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</si>
  <si>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</si>
  <si>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</si>
  <si>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</si>
  <si>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</si>
  <si>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</si>
  <si>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</si>
  <si>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</si>
  <si>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</si>
  <si>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</si>
  <si>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</si>
  <si>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</si>
  <si>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</si>
  <si>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</si>
  <si>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</si>
  <si>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</si>
  <si>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</si>
  <si>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</si>
  <si>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</si>
  <si>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</si>
  <si>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</si>
  <si>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</si>
  <si>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</si>
  <si>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</si>
  <si>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</si>
  <si>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</si>
  <si>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</si>
  <si>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</si>
  <si>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</si>
  <si>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</si>
  <si>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</si>
  <si>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</si>
  <si>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</si>
  <si>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</si>
  <si>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</si>
  <si>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</si>
  <si>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</si>
  <si>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</si>
  <si>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</si>
  <si>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</si>
  <si>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</si>
  <si>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</si>
  <si>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</si>
  <si>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</si>
  <si>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</si>
  <si>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</si>
  <si>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</si>
  <si>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</si>
  <si>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</si>
  <si>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</si>
  <si>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</si>
  <si>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</si>
  <si>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</si>
  <si>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</si>
  <si>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</si>
  <si>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</si>
  <si>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</si>
  <si>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</si>
  <si>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</si>
  <si>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</si>
  <si>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</si>
  <si>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</si>
  <si>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</si>
  <si>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</si>
  <si>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</si>
  <si>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</si>
  <si>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</si>
  <si>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</si>
  <si>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</si>
  <si>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</si>
  <si>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</si>
  <si>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</si>
  <si>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</si>
  <si>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</si>
  <si>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</si>
  <si>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</si>
  <si>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</si>
  <si>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</si>
  <si>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</si>
  <si>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</si>
  <si>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</si>
  <si>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</si>
  <si>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</si>
  <si>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</si>
  <si>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</si>
  <si>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</si>
  <si>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</si>
  <si>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</si>
  <si>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</si>
  <si>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</si>
  <si>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</si>
  <si>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</si>
  <si>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</si>
  <si>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</si>
  <si>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</si>
  <si>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</si>
  <si>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</si>
  <si>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</si>
  <si>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</si>
  <si>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</si>
  <si>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</si>
  <si>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</si>
  <si>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</si>
  <si>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</si>
  <si>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</si>
  <si>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</si>
  <si>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</si>
  <si>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</si>
  <si>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</si>
  <si>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</si>
  <si>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</si>
  <si>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</si>
  <si>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</si>
  <si>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</si>
  <si>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</si>
  <si>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</si>
  <si>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</si>
  <si>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</si>
  <si>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</si>
  <si>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</si>
  <si>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</si>
  <si>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</si>
  <si>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</si>
  <si>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</si>
  <si>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</si>
  <si>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</si>
  <si>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</si>
  <si>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</si>
  <si>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</si>
  <si>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</si>
  <si>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</si>
  <si>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</si>
  <si>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</si>
  <si>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</si>
  <si>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</si>
  <si>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</si>
  <si>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</si>
  <si>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</si>
  <si>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</si>
  <si>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</si>
  <si>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</si>
  <si>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</si>
  <si>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</si>
  <si>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</si>
  <si>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</si>
  <si>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</si>
  <si>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</si>
  <si>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</si>
  <si>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</si>
  <si>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</si>
  <si>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</si>
  <si>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</si>
  <si>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</si>
  <si>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</si>
  <si>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</si>
  <si>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</si>
  <si>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</si>
  <si>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</si>
  <si>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</si>
  <si>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</si>
  <si>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</si>
  <si>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</si>
  <si>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</si>
  <si>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</si>
  <si>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</si>
  <si>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</si>
  <si>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</si>
  <si>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</si>
  <si>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</si>
  <si>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</si>
  <si>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</si>
  <si>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</si>
  <si>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</si>
  <si>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</si>
  <si>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</si>
  <si>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</si>
  <si>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</si>
  <si>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</si>
  <si>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</si>
  <si>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</si>
  <si>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</si>
  <si>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</si>
  <si>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</si>
  <si>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</si>
  <si>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</si>
  <si>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</si>
  <si>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</si>
  <si>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</si>
  <si>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</si>
  <si>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</si>
  <si>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</si>
  <si>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</si>
  <si>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</si>
  <si>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</si>
  <si>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</si>
  <si>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</si>
  <si>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</si>
  <si>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</si>
  <si>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</si>
  <si>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</si>
  <si>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</si>
  <si>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</si>
  <si>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</si>
  <si>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</si>
  <si>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</si>
  <si>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</si>
  <si>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</si>
  <si>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</si>
  <si>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</si>
  <si>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</si>
  <si>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</si>
  <si>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</si>
  <si>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</si>
  <si>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</si>
  <si>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</si>
  <si>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</si>
  <si>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</si>
  <si>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</si>
  <si>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</si>
  <si>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</si>
  <si>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</si>
  <si>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</si>
  <si>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</si>
  <si>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</si>
  <si>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</si>
  <si>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</si>
  <si>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</si>
  <si>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</si>
  <si>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</si>
  <si>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</si>
  <si>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</si>
  <si>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</si>
  <si>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</si>
  <si>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</si>
  <si>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</si>
  <si>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</si>
  <si>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</si>
  <si>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</si>
  <si>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</si>
  <si>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</si>
  <si>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</si>
  <si>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</si>
  <si>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</si>
  <si>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</si>
  <si>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</si>
  <si>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</si>
  <si>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</si>
  <si>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</si>
  <si>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</si>
  <si>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</si>
  <si>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</si>
  <si>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</si>
  <si>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</si>
  <si>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</si>
  <si>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</si>
  <si>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</si>
  <si>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</si>
  <si>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</si>
  <si>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</si>
  <si>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</si>
  <si>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</si>
  <si>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</si>
  <si>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</si>
  <si>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</si>
  <si>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</si>
  <si>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</si>
  <si>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</si>
  <si>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</si>
  <si>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</si>
  <si>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</si>
  <si>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</si>
  <si>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</si>
  <si>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</si>
  <si>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</si>
  <si>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</si>
  <si>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</si>
  <si>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</si>
  <si>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</si>
  <si>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</si>
  <si>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</si>
  <si>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</si>
  <si>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</si>
  <si>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</si>
  <si>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</si>
  <si>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</si>
  <si>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</si>
  <si>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</si>
  <si>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</si>
  <si>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</si>
  <si>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</si>
  <si>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</si>
  <si>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</si>
  <si>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</si>
  <si>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</si>
  <si>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</si>
  <si>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</si>
  <si>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</si>
  <si>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</si>
  <si>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</si>
  <si>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</si>
  <si>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</si>
  <si>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</si>
  <si>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</si>
  <si>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</si>
  <si>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</si>
  <si>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</si>
  <si>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</si>
  <si>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</si>
  <si>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</si>
  <si>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</si>
  <si>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</si>
  <si>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</si>
  <si>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</si>
  <si>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</si>
  <si>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</si>
  <si>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</si>
  <si>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</si>
  <si>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</si>
  <si>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</si>
  <si>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</si>
  <si>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</si>
  <si>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</si>
  <si>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</si>
  <si>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</si>
  <si>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</si>
  <si>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</si>
  <si>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</si>
  <si>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</si>
  <si>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</si>
  <si>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</si>
  <si>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</si>
  <si>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</si>
  <si>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</si>
  <si>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</si>
  <si>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</si>
  <si>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</si>
  <si>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</si>
  <si>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</si>
  <si>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</si>
  <si>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</si>
  <si>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</si>
  <si>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</si>
  <si>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</si>
  <si>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</si>
  <si>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</si>
  <si>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</si>
  <si>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</si>
  <si>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</si>
  <si>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</si>
  <si>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</si>
  <si>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</si>
  <si>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</si>
  <si>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</si>
  <si>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</si>
  <si>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</si>
  <si>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</si>
  <si>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</si>
  <si>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</si>
  <si>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</si>
  <si>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</si>
  <si>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</si>
  <si>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</si>
  <si>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</si>
  <si>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</si>
  <si>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</si>
  <si>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</si>
  <si>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</si>
  <si>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</si>
  <si>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</si>
  <si>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</si>
  <si>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</si>
  <si>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</si>
  <si>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</si>
  <si>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</si>
  <si>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</si>
  <si>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</si>
  <si>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</si>
  <si>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</si>
  <si>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</si>
  <si>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</si>
  <si>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</si>
  <si>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</si>
  <si>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</si>
  <si>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</si>
  <si>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</si>
  <si>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</si>
  <si>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</si>
  <si>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</si>
  <si>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</si>
  <si>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</si>
  <si>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</si>
  <si>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</si>
  <si>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</si>
  <si>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</si>
  <si>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</si>
  <si>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</si>
  <si>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</si>
  <si>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</si>
  <si>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</si>
  <si>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</si>
  <si>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</si>
  <si>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</si>
  <si>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</si>
  <si>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</si>
  <si>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</si>
  <si>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</si>
  <si>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</si>
  <si>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</si>
  <si>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</si>
  <si>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</si>
  <si>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</si>
  <si>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</si>
  <si>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</si>
  <si>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</si>
  <si>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</si>
  <si>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</si>
  <si>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</si>
  <si>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</si>
  <si>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</si>
  <si>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</si>
  <si>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</si>
  <si>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</si>
  <si>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</si>
  <si>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</si>
  <si>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</si>
  <si>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</si>
  <si>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</si>
  <si>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</si>
  <si>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</si>
  <si>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</si>
  <si>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</si>
  <si>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</si>
  <si>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</si>
  <si>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</si>
  <si>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</si>
  <si>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</si>
  <si>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</si>
  <si>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</si>
  <si>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</si>
  <si>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</si>
  <si>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</si>
  <si>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</si>
  <si>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</si>
  <si>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</si>
  <si>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</si>
  <si>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</si>
  <si>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</si>
  <si>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</si>
  <si>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</si>
  <si>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</si>
  <si>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</si>
  <si>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</si>
  <si>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</si>
  <si>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</si>
  <si>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</si>
  <si>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</si>
  <si>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</si>
  <si>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</si>
  <si>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</si>
  <si>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</si>
  <si>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</si>
  <si>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</si>
  <si>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</si>
  <si>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</si>
  <si>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</si>
  <si>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</si>
  <si>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</si>
  <si>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</si>
  <si>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</si>
  <si>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</si>
  <si>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</si>
  <si>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</si>
  <si>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</si>
  <si>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</si>
  <si>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</si>
  <si>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</si>
  <si>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</si>
  <si>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</si>
  <si>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</si>
  <si>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</si>
  <si>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</si>
  <si>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</si>
  <si>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</si>
  <si>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</si>
  <si>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</si>
  <si>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</si>
  <si>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</si>
  <si>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</si>
  <si>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</si>
  <si>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</si>
  <si>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</si>
  <si>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</si>
  <si>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</si>
  <si>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</si>
  <si>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</si>
  <si>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</si>
  <si>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</si>
  <si>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</si>
  <si>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</si>
  <si>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</si>
  <si>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</si>
  <si>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</si>
  <si>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</si>
  <si>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</si>
  <si>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</si>
  <si>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</si>
  <si>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</si>
  <si>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</si>
  <si>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</si>
  <si>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</si>
  <si>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</si>
  <si>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</si>
  <si>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</si>
  <si>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</si>
  <si>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</si>
  <si>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</si>
  <si>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</si>
  <si>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</si>
  <si>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</si>
  <si>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</si>
  <si>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</si>
  <si>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</si>
  <si>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</si>
  <si>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</si>
  <si>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</si>
  <si>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</si>
  <si>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</si>
  <si>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</si>
  <si>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</si>
  <si>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</si>
  <si>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</si>
  <si>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</si>
  <si>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</si>
  <si>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</si>
  <si>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</si>
  <si>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</si>
  <si>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</si>
  <si>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</si>
  <si>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</si>
  <si>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</si>
  <si>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</si>
  <si>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</si>
  <si>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</si>
  <si>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</si>
  <si>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</si>
  <si>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</si>
  <si>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</si>
  <si>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</si>
  <si>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</si>
  <si>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</si>
  <si>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</si>
  <si>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</si>
  <si>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</si>
  <si>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</si>
  <si>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</si>
  <si>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</si>
  <si>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</si>
  <si>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</si>
  <si>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</si>
  <si>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</si>
  <si>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</si>
  <si>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</si>
  <si>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</si>
  <si>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</si>
  <si>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</si>
  <si>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</si>
  <si>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</si>
  <si>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</si>
  <si>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</si>
  <si>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</si>
  <si>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</si>
  <si>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</si>
  <si>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</si>
  <si>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</si>
  <si>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</si>
  <si>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</si>
  <si>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</si>
  <si>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</si>
  <si>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</si>
  <si>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</si>
  <si>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</si>
  <si>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</si>
  <si>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</si>
  <si>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</si>
  <si>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</si>
  <si>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</si>
  <si>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</si>
  <si>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</si>
  <si>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</si>
  <si>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</si>
  <si>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</si>
  <si>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</si>
  <si>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</si>
  <si>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</si>
  <si>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</si>
  <si>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</si>
  <si>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</si>
  <si>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</si>
  <si>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</si>
  <si>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</si>
  <si>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</si>
  <si>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</si>
  <si>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</si>
  <si>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</si>
  <si>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</si>
  <si>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</si>
  <si>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</si>
  <si>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</si>
  <si>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</si>
  <si>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</si>
  <si>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</si>
  <si>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</si>
  <si>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</si>
  <si>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</si>
  <si>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</si>
  <si>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</si>
  <si>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</si>
  <si>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</si>
  <si>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</si>
  <si>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</si>
  <si>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</si>
  <si>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</si>
  <si>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</si>
  <si>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</si>
  <si>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</si>
  <si>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</si>
  <si>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</si>
  <si>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</si>
  <si>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</si>
  <si>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</si>
  <si>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</si>
  <si>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</si>
  <si>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</si>
  <si>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</si>
  <si>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</si>
  <si>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</si>
  <si>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</si>
  <si>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</si>
  <si>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</si>
  <si>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</si>
  <si>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</si>
  <si>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</si>
  <si>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</si>
  <si>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</si>
  <si>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</si>
  <si>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</si>
  <si>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</si>
  <si>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</si>
  <si>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</si>
  <si>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</si>
  <si>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</si>
  <si>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</si>
  <si>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</si>
  <si>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</si>
  <si>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</si>
  <si>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</si>
  <si>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</si>
  <si>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</si>
  <si>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</si>
  <si>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</si>
  <si>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</si>
  <si>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</si>
  <si>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</si>
  <si>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</si>
  <si>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</si>
  <si>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</si>
  <si>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</si>
  <si>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</si>
  <si>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</si>
  <si>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</si>
  <si>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</si>
  <si>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</si>
  <si>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</si>
  <si>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</si>
  <si>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</si>
  <si>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</si>
  <si>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</si>
  <si>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</si>
  <si>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</si>
  <si>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</si>
  <si>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</si>
  <si>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</si>
  <si>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</si>
  <si>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</si>
  <si>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</si>
  <si>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</si>
  <si>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</si>
  <si>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</si>
  <si>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</si>
  <si>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</si>
  <si>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</si>
  <si>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</si>
  <si>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</si>
  <si>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</si>
  <si>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</si>
  <si>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</si>
  <si>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</si>
  <si>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</si>
  <si>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</si>
  <si>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</si>
  <si>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</si>
  <si>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</si>
  <si>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</si>
  <si>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</si>
  <si>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</si>
  <si>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</si>
  <si>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</si>
  <si>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</si>
  <si>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</si>
  <si>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</si>
  <si>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</si>
  <si>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</si>
  <si>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</si>
  <si>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</si>
  <si>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</si>
  <si>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</si>
  <si>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</si>
  <si>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</si>
  <si>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</si>
  <si>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</si>
  <si>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</si>
  <si>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</si>
  <si>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</si>
  <si>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</si>
  <si>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</si>
  <si>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</si>
  <si>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</si>
  <si>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</si>
  <si>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</si>
  <si>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</si>
  <si>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</si>
  <si>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</si>
  <si>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</si>
  <si>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</si>
  <si>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</si>
  <si>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</si>
  <si>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</si>
  <si>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</si>
  <si>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</si>
  <si>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</si>
  <si>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</si>
  <si>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</si>
  <si>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</si>
  <si>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</si>
  <si>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</si>
  <si>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</si>
  <si>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</si>
  <si>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</si>
  <si>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</si>
  <si>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</si>
  <si>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</si>
  <si>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</si>
  <si>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</si>
  <si>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</si>
  <si>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</si>
  <si>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</si>
  <si>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</si>
  <si>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</si>
  <si>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</si>
  <si>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</si>
  <si>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</si>
  <si>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</si>
  <si>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</si>
  <si>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</si>
  <si>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</si>
  <si>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</si>
  <si>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</si>
  <si>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</si>
  <si>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</si>
  <si>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</si>
  <si>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</si>
  <si>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</si>
  <si>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</si>
  <si>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</si>
  <si>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</si>
  <si>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</si>
  <si>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</si>
  <si>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</si>
  <si>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</si>
  <si>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</si>
  <si>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</si>
  <si>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</si>
  <si>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</si>
  <si>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</si>
  <si>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</si>
  <si>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</si>
  <si>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</si>
  <si>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</si>
  <si>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</si>
  <si>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</si>
  <si>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</si>
  <si>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</si>
  <si>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</si>
  <si>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</si>
  <si>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</si>
  <si>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</si>
  <si>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</si>
  <si>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</si>
  <si>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</si>
  <si>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</si>
  <si>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</si>
  <si>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</si>
  <si>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</si>
  <si>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</si>
  <si>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</si>
  <si>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</si>
  <si>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</si>
  <si>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</si>
  <si>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</si>
  <si>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</si>
  <si>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</si>
  <si>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</si>
  <si>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</si>
  <si>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</si>
  <si>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</si>
  <si>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</si>
  <si>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</si>
  <si>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</si>
  <si>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</si>
  <si>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</si>
  <si>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</si>
  <si>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</si>
  <si>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</si>
  <si>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</si>
  <si>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</si>
  <si>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</si>
  <si>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</si>
  <si>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</si>
  <si>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</si>
  <si>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</si>
  <si>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</si>
  <si>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</si>
  <si>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</si>
  <si>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</si>
  <si>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</si>
  <si>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</si>
  <si>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</si>
  <si>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</si>
  <si>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</si>
  <si>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</si>
  <si>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</si>
  <si>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</si>
  <si>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</si>
  <si>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</si>
  <si>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</si>
  <si>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</si>
  <si>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</si>
  <si>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</si>
  <si>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</si>
  <si>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</si>
  <si>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</si>
  <si>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</si>
  <si>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</si>
  <si>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</si>
  <si>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</si>
  <si>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</si>
  <si>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</si>
  <si>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</si>
  <si>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</si>
  <si>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</si>
  <si>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</si>
  <si>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</si>
  <si>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</si>
  <si>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</si>
  <si>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</si>
  <si>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</si>
  <si>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</si>
  <si>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</si>
  <si>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</si>
  <si>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</si>
  <si>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</si>
  <si>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</si>
  <si>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</si>
  <si>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</si>
  <si>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</si>
  <si>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</si>
  <si>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</si>
  <si>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</si>
  <si>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</si>
  <si>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</si>
  <si>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</si>
  <si>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</si>
  <si>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</si>
  <si>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</si>
  <si>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</si>
  <si>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</si>
  <si>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</si>
  <si>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</si>
  <si>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</si>
  <si>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</si>
  <si>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</si>
  <si>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</si>
  <si>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</si>
  <si>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</si>
  <si>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</si>
  <si>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</si>
  <si>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</si>
  <si>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</si>
  <si>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</si>
  <si>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</si>
  <si>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</si>
  <si>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</si>
  <si>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</si>
  <si>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</si>
  <si>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</si>
  <si>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</si>
  <si>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</si>
  <si>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</si>
  <si>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</si>
  <si>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</si>
  <si>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</si>
  <si>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</si>
  <si>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</si>
  <si>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</si>
  <si>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</si>
  <si>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</si>
  <si>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</si>
  <si>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</si>
  <si>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</si>
  <si>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</si>
  <si>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</si>
  <si>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</si>
  <si>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</si>
  <si>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</si>
  <si>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</si>
  <si>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</si>
  <si>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</si>
  <si>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</si>
  <si>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</si>
  <si>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</si>
  <si>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</si>
  <si>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</si>
  <si>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</si>
  <si>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</si>
  <si>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</si>
  <si>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</si>
  <si>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</si>
  <si>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</si>
  <si>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</si>
  <si>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</si>
  <si>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</si>
  <si>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</si>
  <si>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</si>
  <si>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</si>
  <si>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</si>
  <si>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</si>
  <si>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</si>
  <si>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</si>
  <si>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</si>
  <si>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</si>
  <si>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</si>
  <si>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</si>
  <si>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</si>
  <si>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</si>
  <si>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</si>
  <si>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</si>
  <si>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</si>
  <si>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</si>
  <si>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</si>
  <si>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</si>
  <si>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</si>
  <si>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</si>
  <si>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</si>
  <si>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</si>
  <si>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</si>
  <si>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</si>
  <si>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</si>
  <si>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</si>
  <si>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</si>
  <si>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</si>
  <si>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</si>
  <si>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</si>
  <si>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</si>
  <si>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</si>
  <si>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</si>
  <si>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</si>
  <si>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</si>
  <si>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</si>
  <si>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</si>
  <si>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</si>
  <si>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</si>
  <si>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</si>
  <si>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</si>
  <si>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</si>
  <si>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</si>
  <si>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</si>
  <si>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</si>
  <si>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</si>
  <si>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</si>
  <si>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</si>
  <si>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</si>
  <si>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</si>
  <si>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</si>
  <si>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</si>
  <si>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</si>
  <si>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</si>
  <si>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</si>
  <si>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</si>
  <si>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</si>
  <si>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</si>
  <si>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</si>
  <si>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</si>
  <si>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</si>
  <si>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</si>
  <si>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</si>
  <si>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</si>
  <si>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</si>
  <si>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</si>
  <si>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</si>
  <si>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</si>
  <si>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</si>
  <si>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</si>
  <si>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</si>
  <si>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</si>
  <si>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</si>
  <si>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</si>
  <si>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</si>
  <si>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</si>
  <si>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</si>
  <si>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</si>
  <si>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</si>
  <si>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</si>
  <si>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</si>
  <si>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</si>
  <si>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</si>
  <si>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</si>
  <si>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</si>
  <si>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</si>
  <si>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</si>
  <si>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</si>
  <si>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</si>
  <si>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</si>
  <si>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</si>
  <si>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</si>
  <si>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</si>
  <si>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</si>
  <si>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</si>
  <si>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</si>
  <si>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</si>
  <si>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</si>
  <si>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</si>
  <si>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</si>
  <si>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</si>
  <si>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</si>
  <si>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</si>
  <si>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</si>
  <si>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</si>
  <si>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</si>
  <si>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</si>
  <si>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</si>
  <si>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</si>
  <si>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</si>
  <si>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</si>
  <si>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</si>
  <si>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</si>
  <si>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</si>
  <si>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</si>
  <si>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</si>
  <si>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</si>
  <si>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</si>
  <si>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</si>
  <si>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</si>
  <si>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</si>
  <si>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</si>
  <si>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</si>
  <si>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</si>
  <si>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</si>
  <si>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</si>
  <si>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</si>
  <si>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</si>
  <si>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</si>
  <si>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</si>
  <si>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</si>
  <si>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</si>
  <si>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</si>
  <si>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</si>
  <si>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</si>
  <si>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</si>
  <si>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</si>
  <si>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</si>
  <si>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</si>
  <si>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</si>
  <si>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</si>
  <si>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</si>
  <si>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</si>
  <si>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</si>
  <si>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</si>
  <si>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</si>
  <si>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</si>
  <si>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</si>
  <si>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</si>
  <si>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</si>
  <si>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</si>
  <si>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</si>
  <si>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</si>
  <si>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</si>
  <si>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</si>
  <si>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</si>
  <si>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</si>
  <si>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</si>
  <si>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</si>
  <si>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</si>
  <si>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</si>
  <si>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</si>
  <si>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</si>
  <si>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</si>
  <si>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</si>
  <si>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</si>
  <si>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</si>
  <si>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</si>
  <si>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</si>
  <si>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</si>
  <si>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</si>
  <si>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</si>
  <si>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</si>
  <si>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</si>
  <si>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</si>
  <si>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</si>
  <si>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</si>
  <si>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</si>
  <si>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</si>
  <si>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</si>
  <si>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</si>
  <si>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</si>
  <si>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</si>
  <si>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</si>
  <si>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</si>
  <si>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</si>
  <si>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</si>
  <si>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</si>
  <si>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</si>
  <si>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</si>
  <si>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</si>
  <si>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</si>
  <si>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</si>
  <si>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</si>
  <si>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</si>
  <si>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</si>
  <si>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</si>
  <si>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</si>
  <si>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</si>
  <si>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</si>
  <si>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</si>
  <si>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</si>
  <si>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</si>
  <si>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</si>
  <si>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</si>
  <si>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</si>
  <si>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</si>
  <si>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</si>
  <si>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</si>
  <si>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</si>
  <si>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</si>
  <si>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</si>
  <si>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</si>
  <si>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</si>
  <si>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</si>
  <si>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</si>
  <si>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</si>
  <si>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</si>
  <si>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</si>
  <si>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</si>
  <si>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</si>
  <si>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</si>
  <si>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</si>
  <si>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</si>
  <si>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</si>
  <si>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</si>
  <si>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</si>
  <si>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</si>
  <si>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</si>
  <si>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</si>
  <si>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</si>
  <si>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</si>
  <si>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</si>
  <si>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</si>
  <si>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</si>
  <si>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</si>
  <si>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</si>
  <si>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</si>
  <si>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</si>
  <si>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</si>
  <si>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</si>
  <si>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</si>
  <si>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</si>
  <si>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</si>
  <si>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</si>
  <si>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</si>
  <si>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</si>
  <si>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</si>
  <si>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</si>
  <si>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</si>
  <si>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</si>
  <si>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</si>
  <si>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</si>
  <si>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</si>
  <si>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</si>
  <si>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</si>
  <si>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</si>
  <si>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</si>
  <si>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</si>
  <si>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</si>
  <si>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</si>
  <si>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</si>
  <si>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</si>
  <si>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</si>
  <si>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</si>
  <si>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</si>
  <si>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</si>
  <si>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</si>
  <si>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</si>
  <si>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</si>
  <si>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</si>
  <si>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</si>
  <si>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</si>
  <si>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</si>
  <si>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</si>
  <si>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</si>
  <si>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</si>
  <si>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</si>
  <si>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</si>
  <si>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</si>
  <si>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</si>
  <si>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</si>
  <si>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</si>
  <si>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</si>
  <si>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</si>
  <si>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</si>
  <si>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</si>
  <si>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</si>
  <si>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</si>
  <si>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</si>
  <si>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</si>
  <si>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</si>
  <si>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</si>
  <si>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</si>
  <si>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</si>
  <si>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</si>
  <si>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</si>
  <si>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</si>
  <si>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</si>
  <si>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</si>
  <si>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</si>
  <si>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</si>
  <si>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</si>
  <si>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</si>
  <si>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</si>
  <si>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</si>
  <si>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</si>
  <si>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</si>
  <si>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</si>
  <si>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</si>
  <si>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</si>
  <si>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</si>
  <si>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</si>
  <si>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</si>
  <si>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</si>
  <si>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</si>
  <si>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</si>
  <si>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</si>
  <si>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</si>
  <si>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</si>
  <si>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</si>
  <si>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</si>
  <si>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</si>
  <si>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</si>
  <si>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</si>
  <si>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</si>
  <si>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</si>
  <si>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</si>
  <si>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</si>
  <si>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</si>
  <si>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</si>
  <si>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</si>
  <si>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</si>
  <si>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</si>
  <si>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</si>
  <si>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</si>
  <si>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</si>
  <si>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</si>
  <si>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</si>
  <si>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</si>
  <si>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</si>
  <si>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</si>
  <si>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</si>
  <si>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</si>
  <si>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</si>
  <si>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</si>
  <si>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</si>
  <si>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</si>
  <si>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</si>
  <si>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</si>
  <si>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</si>
  <si>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</si>
  <si>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</si>
  <si>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</si>
  <si>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</si>
  <si>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</si>
  <si>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</si>
  <si>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</si>
  <si>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</si>
  <si>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</si>
  <si>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</si>
  <si>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</si>
  <si>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</si>
  <si>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</si>
  <si>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</si>
  <si>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</si>
  <si>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</si>
  <si>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</si>
  <si>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</si>
  <si>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</si>
  <si>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</si>
  <si>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</si>
  <si>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</si>
  <si>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</si>
  <si>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</si>
  <si>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</si>
  <si>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</si>
  <si>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</si>
  <si>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</si>
  <si>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</si>
  <si>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</si>
  <si>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</si>
  <si>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</si>
  <si>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</si>
  <si>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</si>
  <si>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</si>
  <si>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</si>
  <si>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</si>
  <si>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</si>
  <si>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</si>
  <si>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</si>
  <si>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</si>
  <si>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</si>
  <si>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</si>
  <si>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</si>
  <si>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</si>
  <si>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</si>
  <si>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</si>
  <si>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</si>
  <si>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</si>
  <si>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</si>
  <si>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</si>
  <si>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</si>
  <si>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</si>
  <si>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</si>
  <si>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</si>
  <si>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</si>
  <si>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</si>
  <si>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</si>
  <si>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</si>
  <si>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</si>
  <si>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</si>
  <si>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</si>
  <si>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</si>
  <si>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</si>
  <si>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</si>
  <si>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</si>
  <si>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</si>
  <si>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</si>
  <si>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</si>
  <si>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</si>
  <si>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</si>
  <si>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</si>
  <si>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</si>
  <si>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</si>
  <si>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</si>
  <si>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</si>
  <si>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</si>
  <si>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</si>
  <si>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</si>
  <si>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</si>
  <si>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</si>
  <si>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</si>
  <si>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</si>
  <si>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</si>
  <si>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</si>
  <si>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</si>
  <si>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</si>
  <si>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</si>
  <si>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</si>
  <si>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</si>
  <si>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</si>
  <si>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</si>
  <si>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</si>
  <si>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</si>
  <si>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</si>
  <si>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</si>
  <si>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</si>
  <si>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</si>
  <si>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</si>
  <si>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</si>
  <si>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</si>
  <si>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</si>
  <si>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</si>
  <si>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</si>
  <si>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</si>
  <si>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</si>
  <si>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</si>
  <si>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</si>
  <si>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</si>
  <si>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</si>
  <si>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</si>
  <si>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</si>
  <si>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</si>
  <si>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</si>
  <si>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</si>
  <si>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</si>
  <si>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</si>
  <si>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</si>
  <si>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</si>
  <si>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</si>
  <si>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</si>
  <si>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</si>
  <si>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</si>
  <si>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</si>
  <si>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</si>
  <si>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</si>
  <si>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</si>
  <si>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</si>
  <si>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</si>
  <si>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</si>
  <si>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</si>
  <si>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</si>
  <si>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</si>
  <si>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</si>
  <si>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</si>
  <si>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</si>
  <si>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</si>
  <si>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</si>
  <si>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</si>
  <si>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</si>
  <si>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</si>
  <si>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</si>
  <si>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</si>
  <si>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</si>
  <si>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</si>
  <si>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</si>
  <si>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</si>
  <si>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</si>
  <si>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</si>
  <si>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</si>
  <si>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</si>
  <si>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</si>
  <si>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</si>
  <si>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</si>
  <si>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</si>
  <si>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</si>
  <si>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</si>
  <si>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</si>
  <si>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</si>
  <si>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</si>
  <si>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</si>
  <si>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</si>
  <si>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</si>
  <si>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</si>
  <si>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</si>
  <si>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</si>
  <si>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</si>
  <si>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</si>
  <si>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</si>
  <si>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</si>
  <si>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</si>
  <si>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</si>
  <si>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</si>
  <si>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</si>
  <si>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</si>
  <si>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</si>
  <si>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</si>
  <si>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</si>
  <si>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</si>
  <si>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</si>
  <si>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</si>
  <si>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</si>
  <si>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</si>
  <si>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</si>
  <si>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</si>
  <si>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</si>
  <si>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</si>
  <si>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</si>
  <si>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</si>
  <si>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</si>
  <si>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</si>
  <si>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</si>
  <si>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</si>
  <si>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</si>
  <si>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</si>
  <si>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</si>
  <si>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</si>
  <si>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</si>
  <si>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</si>
  <si>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</si>
  <si>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</si>
  <si>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</si>
  <si>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</si>
  <si>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</si>
  <si>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</si>
  <si>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</si>
  <si>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</si>
  <si>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</si>
  <si>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</si>
  <si>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</si>
  <si>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</si>
  <si>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</si>
  <si>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</si>
  <si>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</si>
  <si>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</si>
  <si>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</si>
  <si>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</si>
  <si>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</si>
  <si>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</si>
  <si>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</si>
  <si>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</si>
  <si>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</si>
  <si>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</si>
  <si>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</si>
  <si>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</si>
  <si>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</si>
  <si>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</si>
  <si>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</si>
  <si>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</si>
  <si>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</si>
  <si>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</si>
  <si>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</si>
  <si>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</si>
  <si>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</si>
  <si>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</si>
  <si>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</si>
  <si>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</si>
  <si>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</si>
  <si>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</si>
  <si>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</si>
  <si>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</si>
  <si>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</si>
  <si>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</si>
  <si>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</si>
  <si>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</si>
  <si>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</si>
  <si>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</si>
  <si>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</si>
  <si>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</si>
  <si>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</si>
  <si>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</si>
  <si>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</si>
  <si>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</si>
  <si>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</si>
  <si>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</si>
  <si>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</si>
  <si>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</si>
  <si>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</si>
  <si>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</si>
  <si>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</si>
  <si>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</si>
  <si>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</si>
  <si>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</si>
  <si>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</si>
  <si>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</si>
  <si>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</si>
  <si>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</si>
  <si>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</si>
  <si>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</si>
  <si>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</si>
  <si>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</si>
  <si>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</si>
  <si>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</si>
  <si>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</si>
  <si>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</si>
  <si>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</si>
  <si>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</si>
  <si>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</si>
  <si>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</si>
  <si>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</si>
  <si>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</si>
  <si>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</si>
  <si>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</si>
  <si>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</si>
  <si>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</si>
  <si>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</si>
  <si>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</si>
  <si>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</si>
  <si>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</si>
  <si>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</si>
  <si>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</si>
  <si>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</si>
  <si>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</si>
  <si>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</si>
  <si>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</si>
  <si>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</si>
  <si>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</si>
  <si>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</si>
  <si>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</si>
  <si>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</si>
  <si>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</si>
  <si>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</si>
  <si>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</si>
  <si>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</si>
  <si>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</si>
  <si>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</si>
  <si>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</si>
  <si>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</si>
  <si>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</si>
  <si>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</si>
  <si>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</si>
  <si>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</si>
  <si>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</si>
  <si>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</si>
  <si>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</si>
  <si>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</si>
  <si>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</si>
  <si>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</si>
  <si>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</si>
  <si>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</si>
  <si>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</si>
  <si>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</si>
  <si>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</si>
  <si>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</si>
  <si>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</si>
  <si>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</si>
  <si>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</si>
  <si>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</si>
  <si>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</si>
  <si>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</si>
  <si>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</si>
  <si>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</si>
  <si>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</si>
  <si>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</si>
  <si>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</si>
  <si>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</si>
  <si>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</si>
  <si>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</si>
  <si>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</si>
  <si>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</si>
  <si>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</si>
  <si>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</si>
  <si>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</si>
  <si>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</si>
  <si>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</si>
  <si>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</si>
  <si>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</si>
  <si>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</si>
  <si>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</si>
  <si>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</si>
  <si>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</si>
  <si>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</si>
  <si>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</si>
  <si>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</si>
  <si>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</si>
  <si>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</si>
  <si>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</si>
  <si>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</si>
  <si>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</si>
  <si>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</si>
  <si>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</si>
  <si>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</si>
  <si>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</si>
  <si>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</si>
  <si>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</si>
  <si>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</si>
  <si>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</si>
  <si>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</si>
  <si>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</si>
  <si>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</si>
  <si>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</si>
  <si>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</si>
  <si>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</si>
  <si>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</si>
  <si>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</si>
  <si>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</si>
  <si>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</si>
  <si>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</si>
  <si>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</si>
  <si>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</si>
  <si>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</si>
  <si>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</si>
  <si>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</si>
  <si>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</si>
  <si>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</si>
  <si>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</si>
  <si>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</si>
  <si>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</si>
  <si>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</si>
  <si>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</si>
  <si>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</si>
  <si>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</si>
  <si>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</si>
  <si>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</si>
  <si>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</si>
  <si>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</si>
  <si>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</si>
  <si>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</si>
  <si>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</si>
  <si>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</si>
  <si>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</si>
  <si>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</si>
  <si>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</si>
  <si>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</si>
  <si>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</si>
  <si>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</si>
  <si>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</si>
  <si>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</si>
  <si>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</si>
  <si>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</si>
  <si>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</si>
  <si>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</si>
  <si>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</si>
  <si>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</si>
  <si>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</si>
  <si>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</si>
  <si>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</si>
  <si>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</si>
  <si>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</si>
  <si>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</si>
  <si>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</si>
  <si>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</si>
  <si>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</si>
  <si>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</si>
  <si>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</si>
  <si>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</si>
  <si>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</si>
  <si>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</si>
  <si>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</si>
  <si>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</si>
  <si>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</si>
  <si>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</si>
  <si>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</si>
  <si>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</si>
  <si>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</si>
  <si>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</si>
  <si>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</si>
  <si>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</si>
  <si>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</si>
  <si>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</si>
  <si>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</si>
  <si>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</si>
  <si>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</si>
  <si>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</si>
  <si>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</si>
  <si>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</si>
  <si>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</si>
  <si>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</si>
  <si>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</si>
  <si>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</si>
  <si>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</si>
  <si>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</si>
  <si>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</si>
  <si>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</si>
  <si>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</si>
  <si>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</si>
  <si>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</si>
  <si>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</si>
  <si>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</si>
  <si>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</si>
  <si>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</si>
  <si>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</si>
  <si>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</si>
  <si>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</si>
  <si>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</si>
  <si>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</si>
  <si>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</si>
  <si>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</si>
  <si>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</si>
  <si>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</si>
  <si>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</si>
  <si>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</si>
  <si>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</si>
  <si>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</si>
  <si>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</si>
  <si>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</si>
  <si>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</si>
  <si>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</si>
  <si>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</si>
  <si>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</si>
  <si>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</si>
  <si>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</si>
  <si>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</si>
  <si>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</si>
  <si>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</si>
  <si>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</si>
  <si>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</si>
  <si>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</si>
  <si>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</si>
  <si>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</si>
  <si>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</si>
  <si>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</si>
  <si>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</si>
  <si>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</si>
  <si>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</si>
  <si>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</si>
  <si>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</si>
  <si>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</si>
  <si>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</si>
  <si>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</si>
  <si>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</si>
  <si>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</si>
  <si>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</si>
  <si>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</si>
  <si>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</si>
  <si>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</si>
  <si>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</si>
  <si>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</si>
  <si>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</si>
  <si>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</si>
  <si>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</si>
  <si>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</si>
  <si>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</si>
  <si>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</si>
  <si>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</si>
  <si>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</si>
  <si>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</si>
  <si>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</si>
  <si>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</si>
  <si>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</si>
  <si>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</si>
  <si>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</si>
  <si>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</si>
  <si>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</si>
  <si>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</si>
  <si>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</si>
  <si>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</si>
  <si>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</si>
  <si>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</si>
  <si>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</si>
  <si>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</si>
  <si>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</si>
  <si>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</si>
  <si>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</si>
  <si>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</si>
  <si>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</si>
  <si>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</si>
  <si>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</si>
  <si>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</si>
  <si>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</si>
  <si>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</si>
  <si>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</si>
  <si>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</si>
  <si>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</si>
  <si>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</si>
  <si>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</si>
  <si>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</si>
  <si>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</si>
  <si>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</si>
  <si>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</si>
  <si>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</si>
  <si>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</si>
  <si>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</si>
  <si>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</si>
  <si>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</si>
  <si>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</si>
  <si>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</si>
  <si>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</si>
  <si>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</si>
  <si>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</si>
  <si>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</si>
  <si>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</si>
  <si>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</si>
  <si>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</si>
  <si>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</si>
  <si>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</si>
  <si>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</si>
  <si>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</si>
  <si>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</si>
  <si>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</si>
  <si>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</si>
  <si>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</si>
  <si>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</si>
  <si>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</si>
  <si>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</si>
  <si>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</si>
  <si>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</si>
  <si>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</si>
  <si>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</si>
  <si>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</si>
  <si>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</si>
  <si>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</si>
  <si>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</si>
  <si>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</si>
  <si>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</si>
  <si>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</si>
  <si>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</si>
  <si>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</si>
  <si>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</si>
  <si>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</si>
  <si>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</si>
  <si>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</si>
  <si>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</si>
  <si>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</si>
  <si>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</si>
  <si>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</si>
  <si>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</si>
  <si>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</si>
  <si>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</si>
  <si>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</si>
  <si>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</si>
  <si>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</si>
  <si>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</si>
  <si>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</si>
  <si>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</si>
  <si>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</si>
  <si>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</si>
  <si>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</si>
  <si>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</si>
  <si>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</si>
  <si>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</si>
  <si>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</si>
  <si>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</si>
  <si>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</si>
  <si>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</si>
  <si>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</si>
  <si>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</si>
  <si>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</si>
  <si>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</si>
  <si>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</si>
  <si>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</si>
  <si>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</si>
  <si>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</si>
  <si>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</si>
  <si>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</si>
  <si>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</si>
  <si>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</si>
  <si>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</si>
  <si>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</si>
  <si>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</si>
  <si>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</si>
  <si>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</si>
  <si>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</si>
  <si>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</si>
  <si>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</si>
  <si>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</si>
  <si>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</si>
  <si>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</si>
  <si>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</si>
  <si>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</si>
  <si>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</si>
  <si>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</si>
  <si>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</si>
  <si>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</si>
  <si>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</si>
  <si>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</si>
  <si>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</si>
  <si>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</si>
  <si>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</si>
  <si>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</si>
  <si>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</si>
  <si>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</si>
  <si>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</si>
  <si>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</si>
  <si>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</si>
  <si>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</si>
  <si>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</si>
  <si>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</si>
  <si>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</si>
  <si>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</si>
  <si>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</si>
  <si>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</si>
  <si>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</si>
  <si>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</si>
  <si>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</si>
  <si>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</si>
  <si>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</si>
  <si>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</si>
  <si>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</si>
  <si>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</si>
  <si>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</si>
  <si>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</si>
  <si>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</si>
  <si>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</si>
  <si>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</si>
  <si>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</si>
  <si>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</si>
  <si>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</si>
  <si>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</si>
  <si>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</si>
  <si>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</si>
  <si>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</si>
  <si>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</si>
  <si>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</si>
  <si>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</si>
  <si>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</si>
  <si>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</si>
  <si>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</si>
  <si>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</si>
  <si>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</si>
  <si>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</si>
  <si>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</si>
  <si>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</si>
  <si>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</si>
  <si>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</si>
  <si>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</si>
  <si>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</si>
  <si>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</si>
  <si>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</si>
  <si>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</si>
  <si>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</si>
  <si>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</si>
  <si>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</si>
  <si>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</si>
  <si>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</si>
  <si>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</si>
  <si>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</si>
  <si>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</si>
  <si>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</si>
  <si>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</si>
  <si>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</si>
  <si>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</si>
  <si>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</si>
  <si>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</si>
  <si>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</si>
  <si>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</si>
  <si>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</si>
  <si>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</si>
  <si>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</si>
  <si>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</si>
  <si>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</si>
  <si>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</si>
  <si>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</si>
  <si>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</si>
  <si>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</si>
  <si>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</si>
  <si>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</si>
  <si>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</si>
  <si>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</si>
  <si>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</si>
  <si>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</si>
  <si>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</si>
  <si>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</si>
  <si>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</si>
  <si>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</si>
  <si>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</si>
  <si>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</si>
  <si>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</si>
  <si>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</si>
  <si>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</si>
  <si>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</si>
  <si>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</si>
  <si>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</si>
  <si>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</si>
  <si>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</si>
  <si>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</si>
  <si>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</si>
  <si>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</si>
  <si>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</si>
  <si>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</si>
  <si>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</si>
  <si>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</si>
  <si>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</si>
  <si>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</si>
  <si>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</si>
  <si>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</si>
  <si>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</si>
  <si>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</si>
  <si>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</si>
  <si>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</si>
  <si>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</si>
  <si>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</si>
  <si>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</si>
  <si>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</si>
  <si>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</si>
  <si>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</si>
  <si>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</si>
  <si>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</si>
  <si>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</si>
  <si>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</si>
  <si>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</si>
  <si>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</si>
  <si>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</si>
  <si>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</si>
  <si>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</si>
  <si>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</si>
  <si>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</si>
  <si>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</si>
  <si>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</si>
  <si>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</si>
  <si>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</si>
  <si>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</si>
  <si>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</si>
  <si>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</si>
  <si>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</si>
  <si>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</si>
  <si>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</si>
  <si>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</si>
  <si>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</si>
  <si>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</si>
  <si>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</si>
  <si>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</si>
  <si>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</si>
  <si>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</si>
  <si>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</si>
  <si>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</si>
  <si>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</si>
  <si>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</si>
  <si>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</si>
  <si>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</si>
  <si>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</si>
  <si>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</si>
  <si>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</si>
  <si>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</si>
  <si>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</si>
  <si>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</si>
  <si>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</si>
  <si>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</si>
  <si>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</si>
  <si>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</si>
  <si>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</si>
  <si>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</si>
  <si>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</si>
  <si>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</si>
  <si>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</si>
  <si>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</si>
  <si>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</si>
  <si>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</si>
  <si>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</si>
  <si>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</si>
  <si>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</si>
  <si>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</si>
  <si>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</si>
  <si>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</si>
  <si>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</si>
  <si>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</si>
  <si>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</si>
  <si>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</si>
  <si>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</si>
  <si>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</si>
  <si>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</si>
  <si>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</si>
  <si>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</si>
  <si>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</si>
  <si>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</si>
  <si>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</si>
  <si>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</si>
  <si>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</si>
  <si>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</si>
  <si>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</si>
  <si>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</si>
  <si>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</si>
  <si>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</si>
  <si>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</si>
  <si>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</si>
  <si>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</si>
  <si>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</si>
  <si>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</si>
  <si>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</si>
  <si>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</si>
  <si>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</si>
  <si>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</si>
  <si>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</si>
  <si>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</si>
  <si>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</si>
  <si>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</si>
  <si>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</si>
  <si>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</si>
  <si>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</si>
  <si>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</si>
  <si>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</si>
  <si>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</si>
  <si>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</si>
  <si>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</si>
  <si>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</si>
  <si>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</si>
  <si>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</si>
  <si>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</si>
  <si>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</si>
  <si>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</si>
  <si>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</si>
  <si>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</si>
  <si>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</si>
  <si>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</si>
  <si>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</si>
  <si>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</si>
  <si>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</si>
  <si>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</si>
  <si>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</si>
  <si>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</si>
  <si>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</si>
  <si>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</si>
  <si>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</si>
  <si>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</si>
  <si>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</si>
  <si>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</si>
  <si>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</si>
  <si>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</si>
  <si>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</si>
  <si>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</si>
  <si>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</si>
  <si>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</si>
  <si>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</si>
  <si>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</si>
  <si>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</si>
  <si>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</si>
  <si>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</si>
  <si>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</si>
  <si>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</si>
  <si>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</si>
  <si>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</si>
  <si>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</si>
  <si>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</si>
  <si>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</si>
  <si>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</si>
  <si>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</si>
  <si>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</si>
  <si>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</si>
  <si>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</si>
  <si>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</si>
  <si>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</si>
  <si>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</si>
  <si>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</si>
  <si>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</si>
  <si>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</si>
  <si>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</si>
  <si>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</si>
  <si>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</si>
  <si>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</si>
  <si>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</si>
  <si>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</si>
  <si>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</si>
  <si>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</si>
  <si>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</si>
  <si>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</si>
  <si>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</si>
  <si>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</si>
  <si>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</si>
  <si>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</si>
  <si>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</si>
  <si>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</si>
  <si>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</si>
  <si>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</si>
  <si>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</si>
  <si>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</si>
  <si>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</si>
  <si>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</si>
  <si>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</si>
  <si>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</si>
  <si>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</si>
  <si>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</si>
  <si>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</si>
  <si>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</si>
  <si>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</si>
  <si>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</si>
  <si>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</si>
  <si>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</si>
  <si>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</si>
  <si>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</si>
  <si>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</si>
  <si>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</si>
  <si>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</si>
  <si>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</si>
  <si>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</si>
  <si>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</si>
  <si>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</si>
  <si>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</si>
  <si>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</si>
  <si>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</si>
  <si>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</si>
  <si>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</si>
  <si>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</si>
  <si>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</si>
  <si>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</si>
  <si>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</si>
  <si>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</si>
  <si>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</si>
  <si>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</si>
  <si>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</si>
  <si>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</si>
  <si>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</si>
  <si>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</si>
  <si>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</si>
  <si>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</si>
  <si>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</si>
  <si>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</si>
  <si>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</si>
  <si>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</si>
  <si>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</si>
  <si>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</si>
  <si>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</si>
  <si>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</si>
  <si>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</si>
  <si>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</si>
  <si>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</si>
  <si>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</si>
  <si>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</si>
  <si>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</si>
  <si>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</si>
  <si>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</si>
  <si>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</si>
  <si>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</si>
  <si>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</si>
  <si>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</si>
  <si>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</si>
  <si>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</si>
  <si>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</si>
  <si>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</si>
  <si>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</si>
  <si>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</si>
  <si>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</si>
  <si>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</si>
  <si>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</si>
  <si>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</si>
  <si>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</si>
  <si>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 Category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</si>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</sst>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3">
    <dxf>
      <fill>
        <patternFill>
          <bgColor theme="9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[excel_HWsheets.xlsx]Category!PivotTable1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D6-41D2-A370-682D2DEB5A32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6D6-41D2-A370-682D2DEB5A32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6D6-41D2-A370-682D2DEB5A32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6D6-41D2-A370-682D2DEB5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0314872"/>
        <c:axId val="580316184"/>
      </c:barChart>
      <c:catAx>
        <c:axId val="580314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16184"/>
        <c:crosses val="autoZero"/>
        <c:auto val="1"/>
        <c:lblAlgn val="ctr"/>
        <c:lblOffset val="100"/>
        <c:noMultiLvlLbl val="0"/>
      </c:catAx>
      <c:valAx>
        <c:axId val="580316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14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[excel_HWsheets.xlsx]Subcategory!PivotTable2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38-4AD8-A52C-AC93170D98F3}"/>
            </c:ext>
          </c:extLst>
        </c:ser>
        <c:ser>
          <c:idx val="1"/>
          <c:order val="1"/>
          <c:tx>
            <c:strRef>
              <c:f>Subcategory!$C$5:$C$6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38-4AD8-A52C-AC93170D98F3}"/>
            </c:ext>
          </c:extLst>
        </c:ser>
        <c:ser>
          <c:idx val="2"/>
          <c:order val="2"/>
          <c:tx>
            <c:strRef>
              <c:f>Subcategory!$D$5:$D$6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38-4AD8-A52C-AC93170D98F3}"/>
            </c:ext>
          </c:extLst>
        </c:ser>
        <c:ser>
          <c:idx val="3"/>
          <c:order val="3"/>
          <c:tx>
            <c:strRef>
              <c:f>Subcategory!$E$5:$E$6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38-4AD8-A52C-AC93170D9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4848024"/>
        <c:axId val="574848680"/>
      </c:barChart>
      <c:catAx>
        <c:axId val="574848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848680"/>
        <c:crosses val="autoZero"/>
        <c:auto val="1"/>
        <c:lblAlgn val="ctr"/>
        <c:lblOffset val="100"/>
        <c:noMultiLvlLbl val="0"/>
      </c:catAx>
      <c:valAx>
        <c:axId val="57484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848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[excel_HWsheets.xlsx]Date Chart!PivotTable1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Chart'!$B$5:$B$6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Chart'!$B$7:$B$19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C3-4A26-BAD2-AC48E54F3075}"/>
            </c:ext>
          </c:extLst>
        </c:ser>
        <c:ser>
          <c:idx val="1"/>
          <c:order val="1"/>
          <c:tx>
            <c:strRef>
              <c:f>'Date Chart'!$C$5:$C$6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Chart'!$C$7:$C$19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C3-4A26-BAD2-AC48E54F3075}"/>
            </c:ext>
          </c:extLst>
        </c:ser>
        <c:ser>
          <c:idx val="2"/>
          <c:order val="2"/>
          <c:tx>
            <c:strRef>
              <c:f>'Date Chart'!$D$5:$D$6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Chart'!$D$7:$D$19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C3-4A26-BAD2-AC48E54F3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684960"/>
        <c:axId val="589688240"/>
      </c:lineChart>
      <c:catAx>
        <c:axId val="58968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688240"/>
        <c:crosses val="autoZero"/>
        <c:auto val="1"/>
        <c:lblAlgn val="ctr"/>
        <c:lblOffset val="100"/>
        <c:noMultiLvlLbl val="0"/>
      </c:catAx>
      <c:valAx>
        <c:axId val="58968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68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Funding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38-4AED-AE3F-1E490F07267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38-4AED-AE3F-1E490F07267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38-4AED-AE3F-1E490F072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2631528"/>
        <c:axId val="702631856"/>
      </c:lineChart>
      <c:catAx>
        <c:axId val="702631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631856"/>
        <c:crosses val="autoZero"/>
        <c:auto val="1"/>
        <c:lblAlgn val="ctr"/>
        <c:lblOffset val="100"/>
        <c:noMultiLvlLbl val="0"/>
      </c:catAx>
      <c:valAx>
        <c:axId val="70263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631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297180</xdr:colOff>
      <xdr:row>3</xdr:row>
      <xdr:rowOff>95250</xdr:rowOff>
    </xdr:from>
    <xdr:to>
      <xdr:col>14</xdr:col>
      <xdr:colOff>601980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BA643F-88D4-48A3-A6D7-47FCFF9DC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182880</xdr:colOff>
      <xdr:row>5</xdr:row>
      <xdr:rowOff>171450</xdr:rowOff>
    </xdr:from>
    <xdr:to>
      <xdr:col>14</xdr:col>
      <xdr:colOff>487680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1FC0D-0111-4EAB-A7AB-0F5B6C9D7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670560</xdr:colOff>
      <xdr:row>3</xdr:row>
      <xdr:rowOff>171450</xdr:rowOff>
    </xdr:from>
    <xdr:to>
      <xdr:col>13</xdr:col>
      <xdr:colOff>106680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4917E4-DEAB-44FF-8EC9-47110F775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502920</xdr:colOff>
      <xdr:row>14</xdr:row>
      <xdr:rowOff>3810</xdr:rowOff>
    </xdr:from>
    <xdr:to>
      <xdr:col>6</xdr:col>
      <xdr:colOff>982980</xdr:colOff>
      <xdr:row>29</xdr:row>
      <xdr:rowOff>3810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8683F68-709C-4FC7-84FE-7D1470EE3B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" refreshedDate="43898.666532407406" createdVersion="6" refreshedVersion="6" minRefreshableVersion="3" recordCount="4115" xr:uid="{5AF3AB4D-41A6-4E48-9644-231B505016B9}">
  <cacheSource type="worksheet">
    <worksheetSource ref="A1:R1048576" sheet="Data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" refreshedDate="43902.63627534722" createdVersion="6" refreshedVersion="6" minRefreshableVersion="3" recordCount="4115" xr:uid="{CA5968E3-D907-460E-AD4F-70FF91670B35}">
  <cacheSource type="worksheet">
    <worksheetSource ref="A1:T1048576" sheet="Datas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72AC42-59FA-45A8-968D-29EDF939FCA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 defaultSubtotal="0">
      <items count="5">
        <item x="1"/>
        <item x="2"/>
        <item x="3"/>
        <item x="0"/>
        <item h="1" x="4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41103D-64D9-4F4F-8CB5-90B5791EC10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94D492-E5E7-495A-B914-35D4EEAEB0CF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CFAA0-12DE-4378-B6CC-1C115FB2DB50}">
  <sheetPr codeName="Sheet1"/>
  <dimension ref="A2:F15"/>
  <sheetViews>
    <sheetView workbookViewId="0">
      <selection activeCell="G25" sqref="G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2" spans="1:6" x14ac:dyDescent="0.3">
      <c r="A2" s="7" t="s">
        <v>8223</v>
      </c>
      <c r="B2" t="s">
        <v>8363</v>
      </c>
    </row>
    <row r="4" spans="1:6" x14ac:dyDescent="0.3">
      <c r="A4" s="7" t="s">
        <v>8362</v>
      </c>
      <c r="B4" s="7" t="s">
        <v>8364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8308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3">
      <c r="A7" s="8" t="s">
        <v>8334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3">
      <c r="A8" s="8" t="s">
        <v>8331</v>
      </c>
      <c r="B8" s="9"/>
      <c r="C8" s="9">
        <v>140</v>
      </c>
      <c r="D8" s="9"/>
      <c r="E8" s="9">
        <v>80</v>
      </c>
      <c r="F8" s="9">
        <v>220</v>
      </c>
    </row>
    <row r="9" spans="1:6" x14ac:dyDescent="0.3">
      <c r="A9" s="8" t="s">
        <v>8329</v>
      </c>
      <c r="B9" s="9">
        <v>24</v>
      </c>
      <c r="C9" s="9"/>
      <c r="D9" s="9"/>
      <c r="E9" s="9"/>
      <c r="F9" s="9">
        <v>24</v>
      </c>
    </row>
    <row r="10" spans="1:6" x14ac:dyDescent="0.3">
      <c r="A10" s="8" t="s">
        <v>8323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3">
      <c r="A11" s="8" t="s">
        <v>8336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3">
      <c r="A12" s="8" t="s">
        <v>8320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3">
      <c r="A13" s="8" t="s">
        <v>8317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3">
      <c r="A14" s="8" t="s">
        <v>8315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3">
      <c r="A15" s="8" t="s">
        <v>8361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F2F00-5366-4849-9878-8430DA216726}">
  <sheetPr codeName="Sheet2"/>
  <dimension ref="A2:F48"/>
  <sheetViews>
    <sheetView workbookViewId="0">
      <selection activeCell="G12" sqref="G1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2" spans="1:6" x14ac:dyDescent="0.3">
      <c r="A2" s="7" t="s">
        <v>8223</v>
      </c>
      <c r="B2" t="s">
        <v>8363</v>
      </c>
    </row>
    <row r="3" spans="1:6" x14ac:dyDescent="0.3">
      <c r="A3" s="7" t="s">
        <v>8358</v>
      </c>
      <c r="B3" t="s">
        <v>8363</v>
      </c>
    </row>
    <row r="5" spans="1:6" x14ac:dyDescent="0.3">
      <c r="A5" s="7" t="s">
        <v>8362</v>
      </c>
      <c r="B5" s="7" t="s">
        <v>8364</v>
      </c>
    </row>
    <row r="6" spans="1:6" x14ac:dyDescent="0.3">
      <c r="A6" s="7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3">
      <c r="A7" s="8" t="s">
        <v>8314</v>
      </c>
      <c r="B7" s="9"/>
      <c r="C7" s="9">
        <v>100</v>
      </c>
      <c r="D7" s="9"/>
      <c r="E7" s="9"/>
      <c r="F7" s="9">
        <v>100</v>
      </c>
    </row>
    <row r="8" spans="1:6" x14ac:dyDescent="0.3">
      <c r="A8" s="8" t="s">
        <v>8342</v>
      </c>
      <c r="B8" s="9">
        <v>20</v>
      </c>
      <c r="C8" s="9"/>
      <c r="D8" s="9"/>
      <c r="E8" s="9"/>
      <c r="F8" s="9">
        <v>20</v>
      </c>
    </row>
    <row r="9" spans="1:6" x14ac:dyDescent="0.3">
      <c r="A9" s="8" t="s">
        <v>8330</v>
      </c>
      <c r="B9" s="9">
        <v>24</v>
      </c>
      <c r="C9" s="9"/>
      <c r="D9" s="9"/>
      <c r="E9" s="9"/>
      <c r="F9" s="9">
        <v>24</v>
      </c>
    </row>
    <row r="10" spans="1:6" x14ac:dyDescent="0.3">
      <c r="A10" s="8" t="s">
        <v>8356</v>
      </c>
      <c r="B10" s="9"/>
      <c r="C10" s="9">
        <v>40</v>
      </c>
      <c r="D10" s="9"/>
      <c r="E10" s="9"/>
      <c r="F10" s="9">
        <v>40</v>
      </c>
    </row>
    <row r="11" spans="1:6" x14ac:dyDescent="0.3">
      <c r="A11" s="8" t="s">
        <v>8352</v>
      </c>
      <c r="B11" s="9"/>
      <c r="C11" s="9"/>
      <c r="D11" s="9"/>
      <c r="E11" s="9">
        <v>40</v>
      </c>
      <c r="F11" s="9">
        <v>40</v>
      </c>
    </row>
    <row r="12" spans="1:6" x14ac:dyDescent="0.3">
      <c r="A12" s="8" t="s">
        <v>8313</v>
      </c>
      <c r="B12" s="9"/>
      <c r="C12" s="9"/>
      <c r="D12" s="9"/>
      <c r="E12" s="9">
        <v>180</v>
      </c>
      <c r="F12" s="9">
        <v>180</v>
      </c>
    </row>
    <row r="13" spans="1:6" x14ac:dyDescent="0.3">
      <c r="A13" s="8" t="s">
        <v>8312</v>
      </c>
      <c r="B13" s="9"/>
      <c r="C13" s="9">
        <v>80</v>
      </c>
      <c r="D13" s="9"/>
      <c r="E13" s="9"/>
      <c r="F13" s="9">
        <v>80</v>
      </c>
    </row>
    <row r="14" spans="1:6" x14ac:dyDescent="0.3">
      <c r="A14" s="8" t="s">
        <v>8328</v>
      </c>
      <c r="B14" s="9"/>
      <c r="C14" s="9"/>
      <c r="D14" s="9"/>
      <c r="E14" s="9">
        <v>40</v>
      </c>
      <c r="F14" s="9">
        <v>40</v>
      </c>
    </row>
    <row r="15" spans="1:6" x14ac:dyDescent="0.3">
      <c r="A15" s="8" t="s">
        <v>8345</v>
      </c>
      <c r="B15" s="9"/>
      <c r="C15" s="9">
        <v>40</v>
      </c>
      <c r="D15" s="9">
        <v>20</v>
      </c>
      <c r="E15" s="9"/>
      <c r="F15" s="9">
        <v>60</v>
      </c>
    </row>
    <row r="16" spans="1:6" x14ac:dyDescent="0.3">
      <c r="A16" s="8" t="s">
        <v>8322</v>
      </c>
      <c r="B16" s="9"/>
      <c r="C16" s="9">
        <v>40</v>
      </c>
      <c r="D16" s="9"/>
      <c r="E16" s="9"/>
      <c r="F16" s="9">
        <v>40</v>
      </c>
    </row>
    <row r="17" spans="1:6" x14ac:dyDescent="0.3">
      <c r="A17" s="8" t="s">
        <v>8335</v>
      </c>
      <c r="B17" s="9">
        <v>20</v>
      </c>
      <c r="C17" s="9">
        <v>120</v>
      </c>
      <c r="D17" s="9"/>
      <c r="E17" s="9"/>
      <c r="F17" s="9">
        <v>140</v>
      </c>
    </row>
    <row r="18" spans="1:6" x14ac:dyDescent="0.3">
      <c r="A18" s="8" t="s">
        <v>8346</v>
      </c>
      <c r="B18" s="9"/>
      <c r="C18" s="9">
        <v>20</v>
      </c>
      <c r="D18" s="9"/>
      <c r="E18" s="9"/>
      <c r="F18" s="9">
        <v>20</v>
      </c>
    </row>
    <row r="19" spans="1:6" x14ac:dyDescent="0.3">
      <c r="A19" s="8" t="s">
        <v>8347</v>
      </c>
      <c r="B19" s="9"/>
      <c r="C19" s="9"/>
      <c r="D19" s="9"/>
      <c r="E19" s="9">
        <v>140</v>
      </c>
      <c r="F19" s="9">
        <v>140</v>
      </c>
    </row>
    <row r="20" spans="1:6" x14ac:dyDescent="0.3">
      <c r="A20" s="8" t="s">
        <v>8327</v>
      </c>
      <c r="B20" s="9"/>
      <c r="C20" s="9">
        <v>20</v>
      </c>
      <c r="D20" s="9"/>
      <c r="E20" s="9">
        <v>140</v>
      </c>
      <c r="F20" s="9">
        <v>160</v>
      </c>
    </row>
    <row r="21" spans="1:6" x14ac:dyDescent="0.3">
      <c r="A21" s="8" t="s">
        <v>8326</v>
      </c>
      <c r="B21" s="9"/>
      <c r="C21" s="9">
        <v>60</v>
      </c>
      <c r="D21" s="9"/>
      <c r="E21" s="9"/>
      <c r="F21" s="9">
        <v>60</v>
      </c>
    </row>
    <row r="22" spans="1:6" x14ac:dyDescent="0.3">
      <c r="A22" s="8" t="s">
        <v>8354</v>
      </c>
      <c r="B22" s="9"/>
      <c r="C22" s="9">
        <v>11</v>
      </c>
      <c r="D22" s="9"/>
      <c r="E22" s="9">
        <v>9</v>
      </c>
      <c r="F22" s="9">
        <v>20</v>
      </c>
    </row>
    <row r="23" spans="1:6" x14ac:dyDescent="0.3">
      <c r="A23" s="8" t="s">
        <v>8325</v>
      </c>
      <c r="B23" s="9"/>
      <c r="C23" s="9"/>
      <c r="D23" s="9"/>
      <c r="E23" s="9">
        <v>20</v>
      </c>
      <c r="F23" s="9">
        <v>20</v>
      </c>
    </row>
    <row r="24" spans="1:6" x14ac:dyDescent="0.3">
      <c r="A24" s="8" t="s">
        <v>8333</v>
      </c>
      <c r="B24" s="9"/>
      <c r="C24" s="9">
        <v>40</v>
      </c>
      <c r="D24" s="9"/>
      <c r="E24" s="9"/>
      <c r="F24" s="9">
        <v>40</v>
      </c>
    </row>
    <row r="25" spans="1:6" x14ac:dyDescent="0.3">
      <c r="A25" s="8" t="s">
        <v>8357</v>
      </c>
      <c r="B25" s="9">
        <v>20</v>
      </c>
      <c r="C25" s="9">
        <v>60</v>
      </c>
      <c r="D25" s="9"/>
      <c r="E25" s="9">
        <v>60</v>
      </c>
      <c r="F25" s="9">
        <v>140</v>
      </c>
    </row>
    <row r="26" spans="1:6" x14ac:dyDescent="0.3">
      <c r="A26" s="8" t="s">
        <v>8341</v>
      </c>
      <c r="B26" s="9"/>
      <c r="C26" s="9">
        <v>20</v>
      </c>
      <c r="D26" s="9"/>
      <c r="E26" s="9"/>
      <c r="F26" s="9">
        <v>20</v>
      </c>
    </row>
    <row r="27" spans="1:6" x14ac:dyDescent="0.3">
      <c r="A27" s="8" t="s">
        <v>8321</v>
      </c>
      <c r="B27" s="9"/>
      <c r="C27" s="9"/>
      <c r="D27" s="9"/>
      <c r="E27" s="9">
        <v>60</v>
      </c>
      <c r="F27" s="9">
        <v>60</v>
      </c>
    </row>
    <row r="28" spans="1:6" x14ac:dyDescent="0.3">
      <c r="A28" s="8" t="s">
        <v>8348</v>
      </c>
      <c r="B28" s="9"/>
      <c r="C28" s="9">
        <v>20</v>
      </c>
      <c r="D28" s="9"/>
      <c r="E28" s="9"/>
      <c r="F28" s="9">
        <v>20</v>
      </c>
    </row>
    <row r="29" spans="1:6" x14ac:dyDescent="0.3">
      <c r="A29" s="8" t="s">
        <v>8337</v>
      </c>
      <c r="B29" s="9"/>
      <c r="C29" s="9">
        <v>57</v>
      </c>
      <c r="D29" s="9"/>
      <c r="E29" s="9">
        <v>103</v>
      </c>
      <c r="F29" s="9">
        <v>160</v>
      </c>
    </row>
    <row r="30" spans="1:6" x14ac:dyDescent="0.3">
      <c r="A30" s="8" t="s">
        <v>8343</v>
      </c>
      <c r="B30" s="9"/>
      <c r="C30" s="9">
        <v>20</v>
      </c>
      <c r="D30" s="9"/>
      <c r="E30" s="9"/>
      <c r="F30" s="9">
        <v>20</v>
      </c>
    </row>
    <row r="31" spans="1:6" x14ac:dyDescent="0.3">
      <c r="A31" s="8" t="s">
        <v>8316</v>
      </c>
      <c r="B31" s="9"/>
      <c r="C31" s="9">
        <v>353</v>
      </c>
      <c r="D31" s="9">
        <v>19</v>
      </c>
      <c r="E31" s="9">
        <v>694</v>
      </c>
      <c r="F31" s="9">
        <v>1066</v>
      </c>
    </row>
    <row r="32" spans="1:6" x14ac:dyDescent="0.3">
      <c r="A32" s="8" t="s">
        <v>8344</v>
      </c>
      <c r="B32" s="9"/>
      <c r="C32" s="9"/>
      <c r="D32" s="9"/>
      <c r="E32" s="9">
        <v>40</v>
      </c>
      <c r="F32" s="9">
        <v>40</v>
      </c>
    </row>
    <row r="33" spans="1:6" x14ac:dyDescent="0.3">
      <c r="A33" s="8" t="s">
        <v>8340</v>
      </c>
      <c r="B33" s="9"/>
      <c r="C33" s="9"/>
      <c r="D33" s="9"/>
      <c r="E33" s="9">
        <v>20</v>
      </c>
      <c r="F33" s="9">
        <v>20</v>
      </c>
    </row>
    <row r="34" spans="1:6" x14ac:dyDescent="0.3">
      <c r="A34" s="8" t="s">
        <v>8351</v>
      </c>
      <c r="B34" s="9"/>
      <c r="C34" s="9">
        <v>20</v>
      </c>
      <c r="D34" s="9"/>
      <c r="E34" s="9"/>
      <c r="F34" s="9">
        <v>20</v>
      </c>
    </row>
    <row r="35" spans="1:6" x14ac:dyDescent="0.3">
      <c r="A35" s="8" t="s">
        <v>8324</v>
      </c>
      <c r="B35" s="9"/>
      <c r="C35" s="9"/>
      <c r="D35" s="9"/>
      <c r="E35" s="9">
        <v>260</v>
      </c>
      <c r="F35" s="9">
        <v>260</v>
      </c>
    </row>
    <row r="36" spans="1:6" x14ac:dyDescent="0.3">
      <c r="A36" s="8" t="s">
        <v>8311</v>
      </c>
      <c r="B36" s="9">
        <v>40</v>
      </c>
      <c r="C36" s="9"/>
      <c r="D36" s="9"/>
      <c r="E36" s="9"/>
      <c r="F36" s="9">
        <v>40</v>
      </c>
    </row>
    <row r="37" spans="1:6" x14ac:dyDescent="0.3">
      <c r="A37" s="8" t="s">
        <v>8310</v>
      </c>
      <c r="B37" s="9"/>
      <c r="C37" s="9"/>
      <c r="D37" s="9"/>
      <c r="E37" s="9">
        <v>60</v>
      </c>
      <c r="F37" s="9">
        <v>60</v>
      </c>
    </row>
    <row r="38" spans="1:6" x14ac:dyDescent="0.3">
      <c r="A38" s="8" t="s">
        <v>8350</v>
      </c>
      <c r="B38" s="9"/>
      <c r="C38" s="9"/>
      <c r="D38" s="9">
        <v>6</v>
      </c>
      <c r="E38" s="9">
        <v>34</v>
      </c>
      <c r="F38" s="9">
        <v>40</v>
      </c>
    </row>
    <row r="39" spans="1:6" x14ac:dyDescent="0.3">
      <c r="A39" s="8" t="s">
        <v>8353</v>
      </c>
      <c r="B39" s="9">
        <v>18</v>
      </c>
      <c r="C39" s="9">
        <v>2</v>
      </c>
      <c r="D39" s="9"/>
      <c r="E39" s="9">
        <v>40</v>
      </c>
      <c r="F39" s="9">
        <v>60</v>
      </c>
    </row>
    <row r="40" spans="1:6" x14ac:dyDescent="0.3">
      <c r="A40" s="8" t="s">
        <v>8355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 x14ac:dyDescent="0.3">
      <c r="A41" s="8" t="s">
        <v>8349</v>
      </c>
      <c r="B41" s="9"/>
      <c r="C41" s="9"/>
      <c r="D41" s="9"/>
      <c r="E41" s="9">
        <v>80</v>
      </c>
      <c r="F41" s="9">
        <v>80</v>
      </c>
    </row>
    <row r="42" spans="1:6" x14ac:dyDescent="0.3">
      <c r="A42" s="8" t="s">
        <v>8309</v>
      </c>
      <c r="B42" s="9"/>
      <c r="C42" s="9"/>
      <c r="D42" s="9"/>
      <c r="E42" s="9">
        <v>60</v>
      </c>
      <c r="F42" s="9">
        <v>60</v>
      </c>
    </row>
    <row r="43" spans="1:6" x14ac:dyDescent="0.3">
      <c r="A43" s="8" t="s">
        <v>8339</v>
      </c>
      <c r="B43" s="9">
        <v>10</v>
      </c>
      <c r="C43" s="9">
        <v>47</v>
      </c>
      <c r="D43" s="9"/>
      <c r="E43" s="9"/>
      <c r="F43" s="9">
        <v>57</v>
      </c>
    </row>
    <row r="44" spans="1:6" x14ac:dyDescent="0.3">
      <c r="A44" s="8" t="s">
        <v>8332</v>
      </c>
      <c r="B44" s="9"/>
      <c r="C44" s="9">
        <v>100</v>
      </c>
      <c r="D44" s="9"/>
      <c r="E44" s="9"/>
      <c r="F44" s="9">
        <v>100</v>
      </c>
    </row>
    <row r="45" spans="1:6" x14ac:dyDescent="0.3">
      <c r="A45" s="8" t="s">
        <v>8319</v>
      </c>
      <c r="B45" s="9">
        <v>60</v>
      </c>
      <c r="C45" s="9">
        <v>120</v>
      </c>
      <c r="D45" s="9"/>
      <c r="E45" s="9">
        <v>20</v>
      </c>
      <c r="F45" s="9">
        <v>200</v>
      </c>
    </row>
    <row r="46" spans="1:6" x14ac:dyDescent="0.3">
      <c r="A46" s="8" t="s">
        <v>8318</v>
      </c>
      <c r="B46" s="9">
        <v>100</v>
      </c>
      <c r="C46" s="9">
        <v>60</v>
      </c>
      <c r="D46" s="9"/>
      <c r="E46" s="9"/>
      <c r="F46" s="9">
        <v>160</v>
      </c>
    </row>
    <row r="47" spans="1:6" x14ac:dyDescent="0.3">
      <c r="A47" s="8" t="s">
        <v>8338</v>
      </c>
      <c r="B47" s="9">
        <v>20</v>
      </c>
      <c r="C47" s="9"/>
      <c r="D47" s="9"/>
      <c r="E47" s="9"/>
      <c r="F47" s="9">
        <v>20</v>
      </c>
    </row>
    <row r="48" spans="1:6" x14ac:dyDescent="0.3">
      <c r="A48" s="8" t="s">
        <v>8361</v>
      </c>
      <c r="B48" s="9">
        <v>349</v>
      </c>
      <c r="C48" s="9">
        <v>1530</v>
      </c>
      <c r="D48" s="9">
        <v>50</v>
      </c>
      <c r="E48" s="9">
        <v>2185</v>
      </c>
      <c r="F48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3138F-3A52-4DBD-89E4-ADE84C9A4CE2}">
  <sheetPr codeName="Sheet3"/>
  <dimension ref="A2:E19"/>
  <sheetViews>
    <sheetView workbookViewId="0">
      <selection activeCell="P3" sqref="P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2" spans="1:5" x14ac:dyDescent="0.3">
      <c r="A2" s="7" t="s">
        <v>8379</v>
      </c>
      <c r="B2" t="s">
        <v>8363</v>
      </c>
    </row>
    <row r="3" spans="1:5" x14ac:dyDescent="0.3">
      <c r="A3" s="7" t="s">
        <v>8358</v>
      </c>
      <c r="B3" t="s">
        <v>8363</v>
      </c>
    </row>
    <row r="5" spans="1:5" x14ac:dyDescent="0.3">
      <c r="A5" s="7" t="s">
        <v>8362</v>
      </c>
      <c r="B5" s="7" t="s">
        <v>8364</v>
      </c>
    </row>
    <row r="6" spans="1:5" x14ac:dyDescent="0.3">
      <c r="A6" s="7" t="s">
        <v>8360</v>
      </c>
      <c r="B6" t="s">
        <v>8220</v>
      </c>
      <c r="C6" t="s">
        <v>8221</v>
      </c>
      <c r="D6" t="s">
        <v>8219</v>
      </c>
      <c r="E6" t="s">
        <v>8361</v>
      </c>
    </row>
    <row r="7" spans="1:5" x14ac:dyDescent="0.3">
      <c r="A7" s="8" t="s">
        <v>8373</v>
      </c>
      <c r="B7" s="9">
        <v>34</v>
      </c>
      <c r="C7" s="9">
        <v>149</v>
      </c>
      <c r="D7" s="9">
        <v>182</v>
      </c>
      <c r="E7" s="9">
        <v>365</v>
      </c>
    </row>
    <row r="8" spans="1:5" x14ac:dyDescent="0.3">
      <c r="A8" s="8" t="s">
        <v>8374</v>
      </c>
      <c r="B8" s="9">
        <v>27</v>
      </c>
      <c r="C8" s="9">
        <v>106</v>
      </c>
      <c r="D8" s="9">
        <v>202</v>
      </c>
      <c r="E8" s="9">
        <v>335</v>
      </c>
    </row>
    <row r="9" spans="1:5" x14ac:dyDescent="0.3">
      <c r="A9" s="8" t="s">
        <v>8375</v>
      </c>
      <c r="B9" s="9">
        <v>28</v>
      </c>
      <c r="C9" s="9">
        <v>108</v>
      </c>
      <c r="D9" s="9">
        <v>180</v>
      </c>
      <c r="E9" s="9">
        <v>316</v>
      </c>
    </row>
    <row r="10" spans="1:5" x14ac:dyDescent="0.3">
      <c r="A10" s="8" t="s">
        <v>8376</v>
      </c>
      <c r="B10" s="9">
        <v>27</v>
      </c>
      <c r="C10" s="9">
        <v>102</v>
      </c>
      <c r="D10" s="9">
        <v>192</v>
      </c>
      <c r="E10" s="9">
        <v>321</v>
      </c>
    </row>
    <row r="11" spans="1:5" x14ac:dyDescent="0.3">
      <c r="A11" s="8" t="s">
        <v>8367</v>
      </c>
      <c r="B11" s="9">
        <v>26</v>
      </c>
      <c r="C11" s="9">
        <v>126</v>
      </c>
      <c r="D11" s="9">
        <v>234</v>
      </c>
      <c r="E11" s="9">
        <v>386</v>
      </c>
    </row>
    <row r="12" spans="1:5" x14ac:dyDescent="0.3">
      <c r="A12" s="8" t="s">
        <v>8377</v>
      </c>
      <c r="B12" s="9">
        <v>27</v>
      </c>
      <c r="C12" s="9">
        <v>147</v>
      </c>
      <c r="D12" s="9">
        <v>211</v>
      </c>
      <c r="E12" s="9">
        <v>385</v>
      </c>
    </row>
    <row r="13" spans="1:5" x14ac:dyDescent="0.3">
      <c r="A13" s="8" t="s">
        <v>8368</v>
      </c>
      <c r="B13" s="9">
        <v>43</v>
      </c>
      <c r="C13" s="9">
        <v>150</v>
      </c>
      <c r="D13" s="9">
        <v>194</v>
      </c>
      <c r="E13" s="9">
        <v>387</v>
      </c>
    </row>
    <row r="14" spans="1:5" x14ac:dyDescent="0.3">
      <c r="A14" s="8" t="s">
        <v>8369</v>
      </c>
      <c r="B14" s="9">
        <v>33</v>
      </c>
      <c r="C14" s="9">
        <v>134</v>
      </c>
      <c r="D14" s="9">
        <v>166</v>
      </c>
      <c r="E14" s="9">
        <v>333</v>
      </c>
    </row>
    <row r="15" spans="1:5" x14ac:dyDescent="0.3">
      <c r="A15" s="8" t="s">
        <v>8370</v>
      </c>
      <c r="B15" s="9">
        <v>24</v>
      </c>
      <c r="C15" s="9">
        <v>127</v>
      </c>
      <c r="D15" s="9">
        <v>147</v>
      </c>
      <c r="E15" s="9">
        <v>298</v>
      </c>
    </row>
    <row r="16" spans="1:5" x14ac:dyDescent="0.3">
      <c r="A16" s="8" t="s">
        <v>8371</v>
      </c>
      <c r="B16" s="9">
        <v>20</v>
      </c>
      <c r="C16" s="9">
        <v>149</v>
      </c>
      <c r="D16" s="9">
        <v>183</v>
      </c>
      <c r="E16" s="9">
        <v>352</v>
      </c>
    </row>
    <row r="17" spans="1:5" x14ac:dyDescent="0.3">
      <c r="A17" s="8" t="s">
        <v>8372</v>
      </c>
      <c r="B17" s="9">
        <v>37</v>
      </c>
      <c r="C17" s="9">
        <v>114</v>
      </c>
      <c r="D17" s="9">
        <v>183</v>
      </c>
      <c r="E17" s="9">
        <v>334</v>
      </c>
    </row>
    <row r="18" spans="1:5" x14ac:dyDescent="0.3">
      <c r="A18" s="8" t="s">
        <v>8378</v>
      </c>
      <c r="B18" s="9">
        <v>23</v>
      </c>
      <c r="C18" s="9">
        <v>118</v>
      </c>
      <c r="D18" s="9">
        <v>111</v>
      </c>
      <c r="E18" s="9">
        <v>252</v>
      </c>
    </row>
    <row r="19" spans="1:5" x14ac:dyDescent="0.3">
      <c r="A19" s="8" t="s">
        <v>8361</v>
      </c>
      <c r="B19" s="9">
        <v>349</v>
      </c>
      <c r="C19" s="9">
        <v>1530</v>
      </c>
      <c r="D19" s="9">
        <v>2185</v>
      </c>
      <c r="E19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topLeftCell="K1" zoomScale="55" zoomScaleNormal="55" workbookViewId="0">
      <selection activeCell="R2" sqref="R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28.21875" bestFit="1" customWidth="1"/>
    <col min="18" max="18" width="18.1093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6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((J2/60/60/24)+DATE(1970,1,1))</f>
        <v>42177.007071759261</v>
      </c>
      <c r="T2" s="10">
        <f>((I2/60/60/24)+DATE(1970,1,1))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((J3/60/60/24)+DATE(1970,1,1))</f>
        <v>42766.600497685184</v>
      </c>
      <c r="T3" s="10">
        <f t="shared" ref="T3:T66" si="5">((I3/60/60/24)+DATE(1970,1,1))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((J67/60/60/24)+DATE(1970,1,1))</f>
        <v>41835.821226851855</v>
      </c>
      <c r="T67" s="10">
        <f t="shared" ref="T67:T130" si="11">((I67/60/60/24)+DATE(1970,1,1))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((J131/60/60/24)+DATE(1970,1,1))</f>
        <v>41882.937303240738</v>
      </c>
      <c r="T131" s="10">
        <f t="shared" ref="T131:T194" si="17">((I131/60/60/24)+DATE(1970,1,1))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((J195/60/60/24)+DATE(1970,1,1))</f>
        <v>41911.934791666667</v>
      </c>
      <c r="T195" s="10">
        <f t="shared" ref="T195:T258" si="23">((I195/60/60/24)+DATE(1970,1,1))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((J259/60/60/24)+DATE(1970,1,1))</f>
        <v>42479.626875000002</v>
      </c>
      <c r="T259" s="10">
        <f t="shared" ref="T259:T322" si="29">((I259/60/60/24)+DATE(1970,1,1))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((J323/60/60/24)+DATE(1970,1,1))</f>
        <v>42647.446597222224</v>
      </c>
      <c r="T323" s="10">
        <f t="shared" ref="T323:T386" si="35">((I323/60/60/24)+DATE(1970,1,1))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((J387/60/60/24)+DATE(1970,1,1))</f>
        <v>41934.584502314814</v>
      </c>
      <c r="T387" s="10">
        <f t="shared" ref="T387:T450" si="41">((I387/60/60/24)+DATE(1970,1,1))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((J451/60/60/24)+DATE(1970,1,1))</f>
        <v>41534.568113425928</v>
      </c>
      <c r="T451" s="10">
        <f t="shared" ref="T451:T514" si="47">((I451/60/60/24)+DATE(1970,1,1))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((J515/60/60/24)+DATE(1970,1,1))</f>
        <v>42552.653993055559</v>
      </c>
      <c r="T515" s="10">
        <f t="shared" ref="T515:T578" si="53">((I515/60/60/24)+DATE(1970,1,1))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((J579/60/60/24)+DATE(1970,1,1))</f>
        <v>42450.589143518519</v>
      </c>
      <c r="T579" s="10">
        <f t="shared" ref="T579:T642" si="59">((I579/60/60/24)+DATE(1970,1,1))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((J643/60/60/24)+DATE(1970,1,1))</f>
        <v>42199.57</v>
      </c>
      <c r="T643" s="10">
        <f t="shared" ref="T643:T706" si="65">((I643/60/60/24)+DATE(1970,1,1))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((J707/60/60/24)+DATE(1970,1,1))</f>
        <v>42726.491643518515</v>
      </c>
      <c r="T707" s="10">
        <f t="shared" ref="T707:T770" si="71">((I707/60/60/24)+DATE(1970,1,1))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((J771/60/60/24)+DATE(1970,1,1))</f>
        <v>41604.996458333335</v>
      </c>
      <c r="T771" s="10">
        <f t="shared" ref="T771:T834" si="77">((I771/60/60/24)+DATE(1970,1,1))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((J835/60/60/24)+DATE(1970,1,1))</f>
        <v>41718.878182870372</v>
      </c>
      <c r="T835" s="10">
        <f t="shared" ref="T835:T898" si="83">((I835/60/60/24)+DATE(1970,1,1))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((J899/60/60/24)+DATE(1970,1,1))</f>
        <v>41211.688750000001</v>
      </c>
      <c r="T899" s="10">
        <f t="shared" ref="T899:T962" si="89">((I899/60/60/24)+DATE(1970,1,1))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((J963/60/60/24)+DATE(1970,1,1))</f>
        <v>42740.693692129629</v>
      </c>
      <c r="T963" s="10">
        <f t="shared" ref="T963:T1026" si="95">((I963/60/60/24)+DATE(1970,1,1))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((J1027/60/60/24)+DATE(1970,1,1))</f>
        <v>42049.833761574075</v>
      </c>
      <c r="T1027" s="10">
        <f t="shared" ref="T1027:T1090" si="101">((I1027/60/60/24)+DATE(1970,1,1))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((J1091/60/60/24)+DATE(1970,1,1))</f>
        <v>42151.189525462964</v>
      </c>
      <c r="T1091" s="10">
        <f t="shared" ref="T1091:T1154" si="107">((I1091/60/60/24)+DATE(1970,1,1))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((J1155/60/60/24)+DATE(1970,1,1))</f>
        <v>42143.714178240742</v>
      </c>
      <c r="T1155" s="10">
        <f t="shared" ref="T1155:T1218" si="113">((I1155/60/60/24)+DATE(1970,1,1))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((J1219/60/60/24)+DATE(1970,1,1))</f>
        <v>42535.809490740736</v>
      </c>
      <c r="T1219" s="10">
        <f t="shared" ref="T1219:T1282" si="119">((I1219/60/60/24)+DATE(1970,1,1))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((J1283/60/60/24)+DATE(1970,1,1))</f>
        <v>41463.743472222224</v>
      </c>
      <c r="T1283" s="10">
        <f t="shared" ref="T1283:T1346" si="125">((I1283/60/60/24)+DATE(1970,1,1))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((J1347/60/60/24)+DATE(1970,1,1))</f>
        <v>41799.814340277779</v>
      </c>
      <c r="T1347" s="10">
        <f t="shared" ref="T1347:T1410" si="131">((I1347/60/60/24)+DATE(1970,1,1))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((J1411/60/60/24)+DATE(1970,1,1))</f>
        <v>41945.133506944447</v>
      </c>
      <c r="T1411" s="10">
        <f t="shared" ref="T1411:T1474" si="137">((I1411/60/60/24)+DATE(1970,1,1))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((J1475/60/60/24)+DATE(1970,1,1))</f>
        <v>40939.979618055557</v>
      </c>
      <c r="T1475" s="10">
        <f t="shared" ref="T1475:T1538" si="143">((I1475/60/60/24)+DATE(1970,1,1))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((J1539/60/60/24)+DATE(1970,1,1))</f>
        <v>42552.315127314811</v>
      </c>
      <c r="T1539" s="10">
        <f t="shared" ref="T1539:T1602" si="149">((I1539/60/60/24)+DATE(1970,1,1))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((J1603/60/60/24)+DATE(1970,1,1))</f>
        <v>40638.092974537038</v>
      </c>
      <c r="T1603" s="10">
        <f t="shared" ref="T1603:T1666" si="155">((I1603/60/60/24)+DATE(1970,1,1))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((J1667/60/60/24)+DATE(1970,1,1))</f>
        <v>40564.649456018517</v>
      </c>
      <c r="T1667" s="10">
        <f t="shared" ref="T1667:T1730" si="161">((I1667/60/60/24)+DATE(1970,1,1))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((J1731/60/60/24)+DATE(1970,1,1))</f>
        <v>42471.052152777775</v>
      </c>
      <c r="T1731" s="10">
        <f t="shared" ref="T1731:T1794" si="167">((I1731/60/60/24)+DATE(1970,1,1))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((J1795/60/60/24)+DATE(1970,1,1))</f>
        <v>41940.89166666667</v>
      </c>
      <c r="T1795" s="10">
        <f t="shared" ref="T1795:T1858" si="173">((I1795/60/60/24)+DATE(1970,1,1))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((J1859/60/60/24)+DATE(1970,1,1))</f>
        <v>41864.76866898148</v>
      </c>
      <c r="T1859" s="10">
        <f t="shared" ref="T1859:T1922" si="179">((I1859/60/60/24)+DATE(1970,1,1))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((J1923/60/60/24)+DATE(1970,1,1))</f>
        <v>41074.221562500003</v>
      </c>
      <c r="T1923" s="10">
        <f t="shared" ref="T1923:T1986" si="185">((I1923/60/60/24)+DATE(1970,1,1))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((J1987/60/60/24)+DATE(1970,1,1))</f>
        <v>42555.698738425926</v>
      </c>
      <c r="T1987" s="10">
        <f t="shared" ref="T1987:T2050" si="191">((I1987/60/60/24)+DATE(1970,1,1))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((J2051/60/60/24)+DATE(1970,1,1))</f>
        <v>41575.527349537035</v>
      </c>
      <c r="T2051" s="10">
        <f t="shared" ref="T2051:T2114" si="197">((I2051/60/60/24)+DATE(1970,1,1))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((J2115/60/60/24)+DATE(1970,1,1))</f>
        <v>41870.86546296296</v>
      </c>
      <c r="T2115" s="10">
        <f t="shared" ref="T2115:T2178" si="203">((I2115/60/60/24)+DATE(1970,1,1))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((J2179/60/60/24)+DATE(1970,1,1))</f>
        <v>42502.250775462962</v>
      </c>
      <c r="T2179" s="10">
        <f t="shared" ref="T2179:T2242" si="209">((I2179/60/60/24)+DATE(1970,1,1))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((J2243/60/60/24)+DATE(1970,1,1))</f>
        <v>42766.827546296292</v>
      </c>
      <c r="T2243" s="10">
        <f t="shared" ref="T2243:T2306" si="215">((I2243/60/60/24)+DATE(1970,1,1))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((J2307/60/60/24)+DATE(1970,1,1))</f>
        <v>41834.695277777777</v>
      </c>
      <c r="T2307" s="10">
        <f t="shared" ref="T2307:T2370" si="221">((I2307/60/60/24)+DATE(1970,1,1))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((J2371/60/60/24)+DATE(1970,1,1))</f>
        <v>42380.812627314815</v>
      </c>
      <c r="T2371" s="10">
        <f t="shared" ref="T2371:T2434" si="227">((I2371/60/60/24)+DATE(1970,1,1))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((J2435/60/60/24)+DATE(1970,1,1))</f>
        <v>42397.89980324074</v>
      </c>
      <c r="T2435" s="10">
        <f t="shared" ref="T2435:T2498" si="233">((I2435/60/60/24)+DATE(1970,1,1))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((J2499/60/60/24)+DATE(1970,1,1))</f>
        <v>40730.878912037035</v>
      </c>
      <c r="T2499" s="10">
        <f t="shared" ref="T2499:T2562" si="239">((I2499/60/60/24)+DATE(1970,1,1))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((J2563/60/60/24)+DATE(1970,1,1))</f>
        <v>42260.528807870374</v>
      </c>
      <c r="T2563" s="10">
        <f t="shared" ref="T2563:T2626" si="245">((I2563/60/60/24)+DATE(1970,1,1))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((J2627/60/60/24)+DATE(1970,1,1))</f>
        <v>42658.810277777782</v>
      </c>
      <c r="T2627" s="10">
        <f t="shared" ref="T2627:T2690" si="251">((I2627/60/60/24)+DATE(1970,1,1))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((J2691/60/60/24)+DATE(1970,1,1))</f>
        <v>42551.961689814809</v>
      </c>
      <c r="T2691" s="10">
        <f t="shared" ref="T2691:T2754" si="257">((I2691/60/60/24)+DATE(1970,1,1))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((J2755/60/60/24)+DATE(1970,1,1))</f>
        <v>41117.900729166664</v>
      </c>
      <c r="T2755" s="10">
        <f t="shared" ref="T2755:T2818" si="263">((I2755/60/60/24)+DATE(1970,1,1))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((J2819/60/60/24)+DATE(1970,1,1))</f>
        <v>42023.634976851856</v>
      </c>
      <c r="T2819" s="10">
        <f t="shared" ref="T2819:T2882" si="269">((I2819/60/60/24)+DATE(1970,1,1))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((J2883/60/60/24)+DATE(1970,1,1))</f>
        <v>41916.597638888888</v>
      </c>
      <c r="T2883" s="10">
        <f t="shared" ref="T2883:T2946" si="275">((I2883/60/60/24)+DATE(1970,1,1))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((J2947/60/60/24)+DATE(1970,1,1))</f>
        <v>42118.139583333337</v>
      </c>
      <c r="T2947" s="10">
        <f t="shared" ref="T2947:T3010" si="281">((I2947/60/60/24)+DATE(1970,1,1))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((J3011/60/60/24)+DATE(1970,1,1))</f>
        <v>41939.569907407407</v>
      </c>
      <c r="T3011" s="10">
        <f t="shared" ref="T3011:T3074" si="287">((I3011/60/60/24)+DATE(1970,1,1))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((J3075/60/60/24)+DATE(1970,1,1))</f>
        <v>42111.684027777781</v>
      </c>
      <c r="T3075" s="10">
        <f t="shared" ref="T3075:T3138" si="293">((I3075/60/60/24)+DATE(1970,1,1))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((J3139/60/60/24)+DATE(1970,1,1))</f>
        <v>42807.885057870371</v>
      </c>
      <c r="T3139" s="10">
        <f t="shared" ref="T3139:T3202" si="299">((I3139/60/60/24)+DATE(1970,1,1))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((J3203/60/60/24)+DATE(1970,1,1))</f>
        <v>41861.767094907409</v>
      </c>
      <c r="T3203" s="10">
        <f t="shared" ref="T3203:T3266" si="305">((I3203/60/60/24)+DATE(1970,1,1))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((J3267/60/60/24)+DATE(1970,1,1))</f>
        <v>42311.711979166663</v>
      </c>
      <c r="T3267" s="10">
        <f t="shared" ref="T3267:T3330" si="311">((I3267/60/60/24)+DATE(1970,1,1))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((J3331/60/60/24)+DATE(1970,1,1))</f>
        <v>41837.323009259257</v>
      </c>
      <c r="T3331" s="10">
        <f t="shared" ref="T3331:T3394" si="317">((I3331/60/60/24)+DATE(1970,1,1))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((J3395/60/60/24)+DATE(1970,1,1))</f>
        <v>41923.921643518523</v>
      </c>
      <c r="T3395" s="10">
        <f t="shared" ref="T3395:T3458" si="323">((I3395/60/60/24)+DATE(1970,1,1))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((J3459/60/60/24)+DATE(1970,1,1))</f>
        <v>42016.706678240742</v>
      </c>
      <c r="T3459" s="10">
        <f t="shared" ref="T3459:T3522" si="329">((I3459/60/60/24)+DATE(1970,1,1))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((J3523/60/60/24)+DATE(1970,1,1))</f>
        <v>41881.361342592594</v>
      </c>
      <c r="T3523" s="10">
        <f t="shared" ref="T3523:T3586" si="335">((I3523/60/60/24)+DATE(1970,1,1))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((J3587/60/60/24)+DATE(1970,1,1))</f>
        <v>41964.716319444444</v>
      </c>
      <c r="T3587" s="10">
        <f t="shared" ref="T3587:T3650" si="341">((I3587/60/60/24)+DATE(1970,1,1))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((J3651/60/60/24)+DATE(1970,1,1))</f>
        <v>41780.712893518517</v>
      </c>
      <c r="T3651" s="10">
        <f t="shared" ref="T3651:T3714" si="347">((I3651/60/60/24)+DATE(1970,1,1))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((J3715/60/60/24)+DATE(1970,1,1))</f>
        <v>42505.738032407404</v>
      </c>
      <c r="T3715" s="10">
        <f t="shared" ref="T3715:T3778" si="353">((I3715/60/60/24)+DATE(1970,1,1))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((J3779/60/60/24)+DATE(1970,1,1))</f>
        <v>41887.111354166671</v>
      </c>
      <c r="T3779" s="10">
        <f t="shared" ref="T3779:T3842" si="359">((I3779/60/60/24)+DATE(1970,1,1))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((J3843/60/60/24)+DATE(1970,1,1))</f>
        <v>41780.785729166666</v>
      </c>
      <c r="T3843" s="10">
        <f t="shared" ref="T3843:T3906" si="365">((I3843/60/60/24)+DATE(1970,1,1))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((J3907/60/60/24)+DATE(1970,1,1))</f>
        <v>42124.623877314814</v>
      </c>
      <c r="T3907" s="10">
        <f t="shared" ref="T3907:T3970" si="371">((I3907/60/60/24)+DATE(1970,1,1))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((J3971/60/60/24)+DATE(1970,1,1))</f>
        <v>42601.854699074072</v>
      </c>
      <c r="T3971" s="10">
        <f t="shared" ref="T3971:T4034" si="377">((I3971/60/60/24)+DATE(1970,1,1))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((J4035/60/60/24)+DATE(1970,1,1))</f>
        <v>42614.268796296295</v>
      </c>
      <c r="T4035" s="10">
        <f t="shared" ref="T4035:T4098" si="383">((I4035/60/60/24)+DATE(1970,1,1))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((J4099/60/60/24)+DATE(1970,1,1))</f>
        <v>42344.824502314819</v>
      </c>
      <c r="T4099" s="10">
        <f t="shared" ref="T4099:T4115" si="389">((I4099/60/60/24)+DATE(1970,1,1))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ellIs" dxfId="2" priority="6" operator="equal">
      <formula>"failed"</formula>
    </cfRule>
    <cfRule type="cellIs" dxfId="1" priority="7" operator="equal">
      <formula>"canceled"</formula>
    </cfRule>
    <cfRule type="cellIs" dxfId="0" priority="8" operator="equal">
      <formula>"successful"</formula>
    </cfRule>
  </conditionalFormatting>
  <conditionalFormatting sqref="O2:O1048576">
    <cfRule type="colorScale" priority="1">
      <colorScale>
        <cfvo type="min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FA291-E780-4621-8548-E84A62F83A59}">
  <sheetPr codeName="Sheet5"/>
  <dimension ref="A1:H13"/>
  <sheetViews>
    <sheetView workbookViewId="0">
      <selection activeCell="G11" sqref="G11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COUNTIFS(Stat,"successful",[0]!Goal, "&lt;1000")</f>
        <v>322</v>
      </c>
      <c r="C2">
        <f>COUNTIFS(Stat,"failed",[0]!Goal, "&lt;1000")</f>
        <v>113</v>
      </c>
      <c r="D2">
        <f>COUNTIFS(Stat,"canceled",[0]!Goal, "&lt;1000")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8389</v>
      </c>
      <c r="B3">
        <f>COUNTIFS([0]!Stat,"successful",[0]!Goal, "&gt;999",[0]!Goal,"&lt;5000")</f>
        <v>932</v>
      </c>
      <c r="C3">
        <f>COUNTIFS([0]!Stat,"failed",[0]!Goal, "&gt;999",[0]!Goal,"&lt;5000")</f>
        <v>420</v>
      </c>
      <c r="D3">
        <f>COUNTIFS([0]!Stat,"canceled",[0]!Goal, "&gt;999",[0]!Goal,"&lt;5000")</f>
        <v>60</v>
      </c>
      <c r="E3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8390</v>
      </c>
      <c r="B4">
        <f>COUNTIFS([0]!Stat,"successful",[0]!Goal, "&gt;4999",[0]!Goal,"&lt;10000")</f>
        <v>381</v>
      </c>
      <c r="C4">
        <f>COUNTIFS([0]!Stat,"failed",[0]!Goal, "&gt;4999",[0]!Goal,"&lt;10000")</f>
        <v>283</v>
      </c>
      <c r="D4">
        <f>COUNTIFS([0]!Stat,"canceled",[0]!Goal, "&gt;4999",[0]!Goal,"&lt;10000")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8391</v>
      </c>
      <c r="B5">
        <f>COUNTIFS([0]!Stat,"successful",[0]!Goal, "&gt;9999",[0]!Goal,"&lt;15000")</f>
        <v>168</v>
      </c>
      <c r="C5">
        <f>COUNTIFS([0]!Stat,"failed",[0]!Goal, "&gt;9999",[0]!Goal,"&lt;15000")</f>
        <v>144</v>
      </c>
      <c r="D5">
        <f>COUNTIFS([0]!Stat,"canceled",[0]!Goal, "&gt;9999",[0]!Goal,"&lt;15000")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8392</v>
      </c>
      <c r="B6">
        <f>COUNTIFS([0]!Stat,"successful",[0]!Goal, "&gt;14999",[0]!Goal,"&lt;20000")</f>
        <v>94</v>
      </c>
      <c r="C6">
        <f>COUNTIFS([0]!Stat,"failed",[0]!Goal, "&gt;14999",[0]!Goal,"&lt;20000")</f>
        <v>90</v>
      </c>
      <c r="D6">
        <f>COUNTIFS([0]!Stat,"canceled",[0]!Goal, "&gt;14999",[0]!Goal,"&lt;20000")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8393</v>
      </c>
      <c r="B7">
        <f>COUNTIFS([0]!Stat,"successful",[0]!Goal, "&gt;19999",[0]!Goal,"&lt;25000")</f>
        <v>62</v>
      </c>
      <c r="C7">
        <f>COUNTIFS([0]!Stat,"failed",[0]!Goal, "&gt;19999",[0]!Goal,"&lt;25000")</f>
        <v>72</v>
      </c>
      <c r="D7">
        <f>COUNTIFS([0]!Stat,"canceled",[0]!Goal, "&gt;19999",[0]!Goal,"&lt;25000")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8394</v>
      </c>
      <c r="B8">
        <f>COUNTIFS([0]!Stat,"successful",[0]!Goal, "&gt;24999",[0]!Goal,"&lt;30000")</f>
        <v>55</v>
      </c>
      <c r="C8">
        <f>COUNTIFS([0]!Stat,"failed",[0]!Goal, "&gt;24999",[0]!Goal,"&lt;30000")</f>
        <v>64</v>
      </c>
      <c r="D8">
        <f>COUNTIFS([0]!Stat,"canceled",[0]!Goal, "&gt;24999",[0]!Goal,"&lt;30000")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8395</v>
      </c>
      <c r="B9">
        <f>COUNTIFS([0]!Stat,"successful",[0]!Goal, "&gt;29999",[0]!Goal,"&lt;35000")</f>
        <v>32</v>
      </c>
      <c r="C9">
        <f>COUNTIFS([0]!Stat,"failed",[0]!Goal, "&gt;29999",[0]!Goal,"&lt;35000")</f>
        <v>37</v>
      </c>
      <c r="D9">
        <f>COUNTIFS([0]!Stat,"canceled",[0]!Goal, "&gt;29999",[0]!Goal,"&lt;35000")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8396</v>
      </c>
      <c r="B10">
        <f>COUNTIFS([0]!Stat,"successful",[0]!Goal, "&gt;34999",[0]!Goal,"&lt;40000")</f>
        <v>26</v>
      </c>
      <c r="C10">
        <f>COUNTIFS([0]!Stat,"failed",[0]!Goal, "&gt;34999",[0]!Goal,"&lt;40000")</f>
        <v>22</v>
      </c>
      <c r="D10">
        <f>COUNTIFS([0]!Stat,"canceled",[0]!Goal, "&gt;34999",[0]!Goal,"&lt;40000")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8397</v>
      </c>
      <c r="B11">
        <f>COUNTIFS([0]!Stat,"successful",[0]!Goal, "&gt;39999",[0]!Goal,"&lt;45000")</f>
        <v>21</v>
      </c>
      <c r="C11">
        <f>COUNTIFS([0]!Stat,"failed",[0]!Goal, "&gt;39999",[0]!Goal,"&lt;45000")</f>
        <v>16</v>
      </c>
      <c r="D11">
        <f>COUNTIFS([0]!Stat,"canceled",[0]!Goal, "&gt;39999",[0]!Goal,"&lt;45000")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8398</v>
      </c>
      <c r="B12">
        <f>COUNTIFS([0]!Stat,"successful",[0]!Goal, "&gt;44999",[0]!Goal,"&lt;50000")</f>
        <v>6</v>
      </c>
      <c r="C12">
        <f>COUNTIFS([0]!Stat,"failed",[0]!Goal, "&gt;44999",[0]!Goal,"&lt;50000")</f>
        <v>11</v>
      </c>
      <c r="D12">
        <f>COUNTIFS([0]!Stat,"canceled",[0]!Goal, "&gt;44999",[0]!Goal,"&lt;50000")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8399</v>
      </c>
      <c r="B13">
        <f>COUNTIFS([0]!Stat,"successful",[0]!Goal,"&gt;49999")</f>
        <v>86</v>
      </c>
      <c r="C13">
        <f>COUNTIFS([0]!Stat,"failed",[0]!Goal,"&gt;49999")</f>
        <v>258</v>
      </c>
      <c r="D13">
        <f>COUNTIFS([0]!Stat,"canceled",[0]!Goal,"&gt;49999")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Category</vt:lpstr>
      <vt:lpstr>Subcategory</vt:lpstr>
      <vt:lpstr>Date Chart</vt:lpstr>
      <vt:lpstr>Dataset</vt:lpstr>
      <vt:lpstr>Bonus</vt:lpstr>
      <vt:lpstr>Goal</vt:lpstr>
      <vt:lpstr>Stat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</cp:lastModifiedBy>
  <dcterms:created xsi:type="dcterms:W3CDTF">2017-04-20T15:17:24Z</dcterms:created>
  <dcterms:modified xsi:type="dcterms:W3CDTF">2020-03-14T16:39:10Z</dcterms:modified>
</cp:coreProperties>
</file>