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dmann/Documents/halospinel_project/data/md_mlff/dft/production/"/>
    </mc:Choice>
  </mc:AlternateContent>
  <xr:revisionPtr revIDLastSave="0" documentId="13_ncr:1_{20F6A99E-3547-6D46-860A-D911CAA01E97}" xr6:coauthVersionLast="47" xr6:coauthVersionMax="47" xr10:uidLastSave="{00000000-0000-0000-0000-000000000000}"/>
  <bookViews>
    <workbookView xWindow="1480" yWindow="460" windowWidth="48360" windowHeight="22440" xr2:uid="{A082CDCE-FE0F-5B45-9EDE-3A51659CCC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1" l="1"/>
  <c r="AC16" i="1"/>
  <c r="AD16" i="1"/>
  <c r="AA16" i="1"/>
  <c r="R9" i="1"/>
  <c r="R10" i="1"/>
  <c r="R11" i="1"/>
  <c r="R12" i="1"/>
  <c r="R13" i="1"/>
  <c r="R14" i="1"/>
  <c r="R15" i="1"/>
  <c r="R8" i="1"/>
  <c r="Q9" i="1"/>
  <c r="Q10" i="1"/>
  <c r="Q11" i="1"/>
  <c r="Q12" i="1"/>
  <c r="Q13" i="1"/>
  <c r="Q14" i="1"/>
  <c r="Q15" i="1"/>
  <c r="Q8" i="1"/>
  <c r="P9" i="1"/>
  <c r="P10" i="1"/>
  <c r="P11" i="1"/>
  <c r="P12" i="1"/>
  <c r="P13" i="1"/>
  <c r="P14" i="1"/>
  <c r="P15" i="1"/>
  <c r="P8" i="1"/>
  <c r="O9" i="1"/>
  <c r="O10" i="1"/>
  <c r="O11" i="1"/>
  <c r="O12" i="1"/>
  <c r="O13" i="1"/>
  <c r="O14" i="1"/>
  <c r="O15" i="1"/>
  <c r="O8" i="1"/>
  <c r="E16" i="1"/>
  <c r="C16" i="1"/>
  <c r="D16" i="1"/>
  <c r="B16" i="1"/>
  <c r="K9" i="1"/>
  <c r="K10" i="1"/>
  <c r="K11" i="1"/>
  <c r="K12" i="1"/>
  <c r="K13" i="1"/>
  <c r="K14" i="1"/>
  <c r="K15" i="1"/>
  <c r="K8" i="1"/>
  <c r="H16" i="1"/>
  <c r="I16" i="1"/>
  <c r="J16" i="1"/>
  <c r="L16" i="1"/>
  <c r="K16" i="1" l="1"/>
</calcChain>
</file>

<file path=xl/sharedStrings.xml><?xml version="1.0" encoding="utf-8"?>
<sst xmlns="http://schemas.openxmlformats.org/spreadsheetml/2006/main" count="123" uniqueCount="28">
  <si>
    <t>Site</t>
  </si>
  <si>
    <t>TET_NS</t>
  </si>
  <si>
    <t>TET_FS</t>
  </si>
  <si>
    <t>OCT_NS</t>
  </si>
  <si>
    <t>OCT_ES1</t>
  </si>
  <si>
    <t>OCT_ES2</t>
  </si>
  <si>
    <t>OCT_ES3</t>
  </si>
  <si>
    <t>OCT_ES4</t>
  </si>
  <si>
    <t>OCT_ES5</t>
  </si>
  <si>
    <t>c29</t>
  </si>
  <si>
    <t>c31</t>
  </si>
  <si>
    <t>c33</t>
  </si>
  <si>
    <t>m00</t>
  </si>
  <si>
    <t>m00 (scaled)</t>
  </si>
  <si>
    <t>cubic</t>
  </si>
  <si>
    <t>2-2-1</t>
  </si>
  <si>
    <t>3-1-1</t>
  </si>
  <si>
    <t>monoclinic</t>
  </si>
  <si>
    <t>1-1-1-1-1</t>
  </si>
  <si>
    <t>number of available sites</t>
  </si>
  <si>
    <t>occupancy of sites</t>
  </si>
  <si>
    <t>percentage occupancy of sites</t>
  </si>
  <si>
    <t>residence times</t>
  </si>
  <si>
    <t>TOT</t>
  </si>
  <si>
    <t>number of jumps out of site that either returned or moved on</t>
  </si>
  <si>
    <t>C33</t>
  </si>
  <si>
    <t>M00</t>
  </si>
  <si>
    <t>percentage chance of not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</si>
</sst>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5184-A481-274A-A2CE-049C1AFD4F29}">
  <dimension ref="A1:AJ22"/>
  <sheetViews>
    <sheetView tabSelected="1" zoomScaleNormal="120" workbookViewId="0">
      <selection activeCell="S31" sqref="S31"/>
    </sheetView>
  </sheetViews>
  <sheetFormatPr baseColWidth="10" defaultRowHeight="16" x14ac:dyDescent="0.2"/>
  <sheetData>
    <row r="1" spans="1:36" x14ac:dyDescent="0.2">
      <c r="A1" t="s">
        <v>9</v>
      </c>
      <c r="B1" t="s">
        <v>14</v>
      </c>
      <c r="C1" s="1" t="s">
        <v>15</v>
      </c>
    </row>
    <row r="2" spans="1:36" x14ac:dyDescent="0.2">
      <c r="A2" t="s">
        <v>10</v>
      </c>
      <c r="B2" t="s">
        <v>14</v>
      </c>
      <c r="C2" s="2" t="s">
        <v>16</v>
      </c>
    </row>
    <row r="3" spans="1:36" x14ac:dyDescent="0.2">
      <c r="A3" t="s">
        <v>11</v>
      </c>
      <c r="B3" t="s">
        <v>14</v>
      </c>
      <c r="C3" s="2" t="s">
        <v>16</v>
      </c>
    </row>
    <row r="4" spans="1:36" x14ac:dyDescent="0.2">
      <c r="A4" t="s">
        <v>12</v>
      </c>
      <c r="B4" t="s">
        <v>17</v>
      </c>
      <c r="C4" s="2" t="s">
        <v>18</v>
      </c>
    </row>
    <row r="5" spans="1:36" x14ac:dyDescent="0.2">
      <c r="C5" s="2"/>
    </row>
    <row r="6" spans="1:36" x14ac:dyDescent="0.2">
      <c r="A6" s="3" t="s">
        <v>20</v>
      </c>
      <c r="G6" s="3" t="s">
        <v>19</v>
      </c>
      <c r="N6" s="3" t="s">
        <v>21</v>
      </c>
      <c r="T6" s="3" t="s">
        <v>22</v>
      </c>
      <c r="Z6" s="3" t="s">
        <v>24</v>
      </c>
      <c r="AF6" s="3" t="s">
        <v>27</v>
      </c>
    </row>
    <row r="7" spans="1:36" x14ac:dyDescent="0.2">
      <c r="A7" t="s">
        <v>0</v>
      </c>
      <c r="B7" t="s">
        <v>9</v>
      </c>
      <c r="C7" t="s">
        <v>10</v>
      </c>
      <c r="D7" t="s">
        <v>11</v>
      </c>
      <c r="E7" t="s">
        <v>12</v>
      </c>
      <c r="G7" t="s">
        <v>0</v>
      </c>
      <c r="H7" t="s">
        <v>9</v>
      </c>
      <c r="I7" t="s">
        <v>10</v>
      </c>
      <c r="J7" t="s">
        <v>11</v>
      </c>
      <c r="K7" t="s">
        <v>13</v>
      </c>
      <c r="L7" t="s">
        <v>12</v>
      </c>
      <c r="N7" t="s">
        <v>0</v>
      </c>
      <c r="O7" t="s">
        <v>9</v>
      </c>
      <c r="P7" t="s">
        <v>10</v>
      </c>
      <c r="Q7" t="s">
        <v>11</v>
      </c>
      <c r="R7" t="s">
        <v>12</v>
      </c>
      <c r="T7" t="s">
        <v>0</v>
      </c>
      <c r="U7" t="s">
        <v>9</v>
      </c>
      <c r="V7" t="s">
        <v>10</v>
      </c>
      <c r="W7" t="s">
        <v>11</v>
      </c>
      <c r="X7" t="s">
        <v>12</v>
      </c>
      <c r="Z7" t="s">
        <v>0</v>
      </c>
      <c r="AA7" t="s">
        <v>9</v>
      </c>
      <c r="AB7" t="s">
        <v>10</v>
      </c>
      <c r="AC7" t="s">
        <v>11</v>
      </c>
      <c r="AD7" t="s">
        <v>12</v>
      </c>
      <c r="AF7" t="s">
        <v>0</v>
      </c>
      <c r="AG7" t="s">
        <v>9</v>
      </c>
      <c r="AH7" t="s">
        <v>10</v>
      </c>
      <c r="AI7" t="s">
        <v>11</v>
      </c>
      <c r="AJ7" t="s">
        <v>12</v>
      </c>
    </row>
    <row r="8" spans="1:36" x14ac:dyDescent="0.2">
      <c r="A8" t="s">
        <v>1</v>
      </c>
      <c r="B8">
        <v>3.6400000000000002E-2</v>
      </c>
      <c r="C8">
        <v>7.7399999999999997E-2</v>
      </c>
      <c r="D8">
        <v>7.8E-2</v>
      </c>
      <c r="E8">
        <v>6.7900000000000002E-2</v>
      </c>
      <c r="G8" t="s">
        <v>1</v>
      </c>
      <c r="H8">
        <v>224</v>
      </c>
      <c r="I8">
        <v>224</v>
      </c>
      <c r="J8">
        <v>224</v>
      </c>
      <c r="K8">
        <f>L8*(768/612)</f>
        <v>180.70588235294116</v>
      </c>
      <c r="L8">
        <v>144</v>
      </c>
      <c r="N8" t="s">
        <v>1</v>
      </c>
      <c r="O8">
        <f>(B8*H8)/136*100</f>
        <v>5.9952941176470596</v>
      </c>
      <c r="P8">
        <f>(C8*I8)/136*100</f>
        <v>12.748235294117647</v>
      </c>
      <c r="Q8">
        <f>(D8*J8)/136*100</f>
        <v>12.847058823529412</v>
      </c>
      <c r="R8">
        <f>(E8*L8)/108*100</f>
        <v>9.0533333333333328</v>
      </c>
      <c r="T8" t="s">
        <v>1</v>
      </c>
      <c r="U8">
        <v>3.49</v>
      </c>
      <c r="V8">
        <v>3.83</v>
      </c>
      <c r="W8">
        <v>6.05</v>
      </c>
      <c r="X8">
        <v>4.6900000000000004</v>
      </c>
      <c r="Z8" t="s">
        <v>1</v>
      </c>
      <c r="AA8">
        <v>177</v>
      </c>
      <c r="AB8">
        <v>387</v>
      </c>
      <c r="AC8">
        <v>224</v>
      </c>
      <c r="AD8">
        <v>154</v>
      </c>
      <c r="AF8" t="s">
        <v>1</v>
      </c>
      <c r="AG8">
        <v>12</v>
      </c>
      <c r="AH8">
        <v>6</v>
      </c>
      <c r="AI8">
        <v>13</v>
      </c>
      <c r="AJ8">
        <v>17</v>
      </c>
    </row>
    <row r="9" spans="1:36" x14ac:dyDescent="0.2">
      <c r="A9" t="s">
        <v>2</v>
      </c>
      <c r="B9">
        <v>0</v>
      </c>
      <c r="C9">
        <v>0</v>
      </c>
      <c r="D9">
        <v>0</v>
      </c>
      <c r="E9">
        <v>0</v>
      </c>
      <c r="G9" t="s">
        <v>2</v>
      </c>
      <c r="H9">
        <v>288</v>
      </c>
      <c r="I9">
        <v>288</v>
      </c>
      <c r="J9">
        <v>288</v>
      </c>
      <c r="K9">
        <f>L9*(768/612)</f>
        <v>361.41176470588232</v>
      </c>
      <c r="L9">
        <v>288</v>
      </c>
      <c r="N9" t="s">
        <v>2</v>
      </c>
      <c r="O9">
        <f>(B9*H9)/136*100</f>
        <v>0</v>
      </c>
      <c r="P9">
        <f>(C9*I9)/136*100</f>
        <v>0</v>
      </c>
      <c r="Q9">
        <f>(D9*J9)/136*100</f>
        <v>0</v>
      </c>
      <c r="R9">
        <f>(E9*L9)/108*100</f>
        <v>0</v>
      </c>
      <c r="T9" t="s">
        <v>2</v>
      </c>
      <c r="Z9" t="s">
        <v>2</v>
      </c>
      <c r="AF9" t="s">
        <v>2</v>
      </c>
    </row>
    <row r="10" spans="1:36" ht="17" thickBot="1" x14ac:dyDescent="0.25">
      <c r="A10" t="s">
        <v>3</v>
      </c>
      <c r="B10">
        <v>0</v>
      </c>
      <c r="D10">
        <v>1.5599999999999999E-2</v>
      </c>
      <c r="G10" t="s">
        <v>3</v>
      </c>
      <c r="H10">
        <v>8</v>
      </c>
      <c r="I10">
        <v>0</v>
      </c>
      <c r="J10">
        <v>16</v>
      </c>
      <c r="K10">
        <f>L10*(768/612)</f>
        <v>0</v>
      </c>
      <c r="L10">
        <v>0</v>
      </c>
      <c r="N10" t="s">
        <v>3</v>
      </c>
      <c r="O10">
        <f>(B10*H10)/136*100</f>
        <v>0</v>
      </c>
      <c r="P10">
        <f>(C10*I10)/136*100</f>
        <v>0</v>
      </c>
      <c r="Q10">
        <f>(D10*J10)/136*100</f>
        <v>0.18352941176470586</v>
      </c>
      <c r="R10">
        <f>(E10*L10)/108*100</f>
        <v>0</v>
      </c>
      <c r="T10" t="s">
        <v>3</v>
      </c>
      <c r="W10">
        <v>1</v>
      </c>
      <c r="Z10" t="s">
        <v>3</v>
      </c>
      <c r="AC10">
        <v>15</v>
      </c>
      <c r="AF10" t="s">
        <v>3</v>
      </c>
      <c r="AI10">
        <v>0</v>
      </c>
    </row>
    <row r="11" spans="1:36" x14ac:dyDescent="0.2">
      <c r="A11" t="s">
        <v>4</v>
      </c>
      <c r="B11">
        <v>0.45900000000000002</v>
      </c>
      <c r="C11">
        <v>0.32929999999999998</v>
      </c>
      <c r="D11">
        <v>5.9999999999999995E-4</v>
      </c>
      <c r="G11" t="s">
        <v>4</v>
      </c>
      <c r="H11" s="4">
        <v>48</v>
      </c>
      <c r="I11" s="5">
        <v>72</v>
      </c>
      <c r="J11" s="5">
        <v>32</v>
      </c>
      <c r="K11" s="8">
        <f>L11*(768/612)</f>
        <v>0</v>
      </c>
      <c r="L11">
        <v>0</v>
      </c>
      <c r="N11" t="s">
        <v>4</v>
      </c>
      <c r="O11" s="4">
        <f>(B11*H11)/136*100</f>
        <v>16.2</v>
      </c>
      <c r="P11" s="5">
        <f>(C11*I11)/136*100</f>
        <v>17.433529411764702</v>
      </c>
      <c r="Q11" s="5">
        <f>(D11*J11)/136*100</f>
        <v>1.4117647058823528E-2</v>
      </c>
      <c r="R11" s="8">
        <f>(E11*L11)/108*100</f>
        <v>0</v>
      </c>
      <c r="T11" t="s">
        <v>4</v>
      </c>
      <c r="U11" s="4">
        <v>13.33</v>
      </c>
      <c r="V11" s="5">
        <v>6.34</v>
      </c>
      <c r="W11" s="5">
        <v>1</v>
      </c>
      <c r="X11" s="8"/>
      <c r="Z11" t="s">
        <v>4</v>
      </c>
      <c r="AA11" s="4">
        <v>78</v>
      </c>
      <c r="AB11" s="5">
        <v>311</v>
      </c>
      <c r="AC11" s="5"/>
      <c r="AD11" s="8"/>
      <c r="AF11" t="s">
        <v>4</v>
      </c>
      <c r="AG11" s="4">
        <v>1</v>
      </c>
      <c r="AH11" s="5">
        <v>5</v>
      </c>
      <c r="AI11" s="5"/>
      <c r="AJ11" s="8"/>
    </row>
    <row r="12" spans="1:36" x14ac:dyDescent="0.2">
      <c r="A12" t="s">
        <v>5</v>
      </c>
      <c r="B12">
        <v>0.44409999999999999</v>
      </c>
      <c r="C12">
        <v>0.51249999999999996</v>
      </c>
      <c r="D12">
        <v>0.57369999999999999</v>
      </c>
      <c r="E12">
        <v>0.30499999999999999</v>
      </c>
      <c r="G12" t="s">
        <v>5</v>
      </c>
      <c r="H12" s="11">
        <v>136</v>
      </c>
      <c r="I12" s="10">
        <v>112</v>
      </c>
      <c r="J12" s="10">
        <v>136</v>
      </c>
      <c r="K12" s="12">
        <f>L12*(768/612)</f>
        <v>135.52941176470588</v>
      </c>
      <c r="L12">
        <v>108</v>
      </c>
      <c r="N12" t="s">
        <v>5</v>
      </c>
      <c r="O12" s="11">
        <f>(B12*H12)/136*100</f>
        <v>44.41</v>
      </c>
      <c r="P12" s="10">
        <f>(C12*I12)/136*100</f>
        <v>42.205882352941174</v>
      </c>
      <c r="Q12" s="10">
        <f>(D12*J12)/136*100</f>
        <v>57.37</v>
      </c>
      <c r="R12" s="12">
        <f>(E12*L12)/108*100</f>
        <v>30.5</v>
      </c>
      <c r="T12" t="s">
        <v>5</v>
      </c>
      <c r="U12" s="11">
        <v>3.13</v>
      </c>
      <c r="V12" s="10">
        <v>5.04</v>
      </c>
      <c r="W12" s="10">
        <v>6.08</v>
      </c>
      <c r="X12" s="12">
        <v>11.03</v>
      </c>
      <c r="Z12" t="s">
        <v>5</v>
      </c>
      <c r="AA12" s="11">
        <v>167</v>
      </c>
      <c r="AB12" s="10">
        <v>126</v>
      </c>
      <c r="AC12" s="10">
        <v>235</v>
      </c>
      <c r="AD12" s="12">
        <v>72</v>
      </c>
      <c r="AF12" t="s">
        <v>5</v>
      </c>
      <c r="AG12" s="11">
        <v>1</v>
      </c>
      <c r="AH12" s="10">
        <v>15</v>
      </c>
      <c r="AI12" s="10">
        <v>1</v>
      </c>
      <c r="AJ12" s="12">
        <v>46</v>
      </c>
    </row>
    <row r="13" spans="1:36" ht="17" thickBot="1" x14ac:dyDescent="0.25">
      <c r="A13" t="s">
        <v>6</v>
      </c>
      <c r="B13">
        <v>0.55359999999999998</v>
      </c>
      <c r="C13">
        <v>0.52500000000000002</v>
      </c>
      <c r="D13">
        <v>0.46989999999999998</v>
      </c>
      <c r="E13">
        <v>0.89829999999999999</v>
      </c>
      <c r="G13" t="s">
        <v>6</v>
      </c>
      <c r="H13" s="6">
        <v>56</v>
      </c>
      <c r="I13" s="7">
        <v>64</v>
      </c>
      <c r="J13" s="7">
        <v>72</v>
      </c>
      <c r="K13" s="9">
        <f>L13*(768/612)</f>
        <v>90.35294117647058</v>
      </c>
      <c r="L13">
        <v>72</v>
      </c>
      <c r="N13" t="s">
        <v>6</v>
      </c>
      <c r="O13" s="6">
        <f>(B13*H13)/136*100</f>
        <v>22.795294117647057</v>
      </c>
      <c r="P13" s="7">
        <f>(C13*I13)/136*100</f>
        <v>24.705882352941178</v>
      </c>
      <c r="Q13" s="7">
        <f>(D13*J13)/136*100</f>
        <v>24.87705882352941</v>
      </c>
      <c r="R13" s="9">
        <f>(E13*L13)/108*100</f>
        <v>59.886666666666663</v>
      </c>
      <c r="T13" t="s">
        <v>6</v>
      </c>
      <c r="U13" s="6">
        <v>6.18</v>
      </c>
      <c r="V13" s="7">
        <v>5.64</v>
      </c>
      <c r="W13" s="7">
        <v>3.9</v>
      </c>
      <c r="X13" s="9">
        <v>13.46</v>
      </c>
      <c r="Z13" t="s">
        <v>6</v>
      </c>
      <c r="AA13" s="6">
        <v>229</v>
      </c>
      <c r="AB13" s="7">
        <v>106</v>
      </c>
      <c r="AC13" s="7">
        <v>134</v>
      </c>
      <c r="AD13" s="9">
        <v>112</v>
      </c>
      <c r="AF13" t="s">
        <v>6</v>
      </c>
      <c r="AG13" s="6">
        <v>13</v>
      </c>
      <c r="AH13" s="7">
        <v>0</v>
      </c>
      <c r="AI13" s="7">
        <v>1</v>
      </c>
      <c r="AJ13" s="9">
        <v>3</v>
      </c>
    </row>
    <row r="14" spans="1:36" x14ac:dyDescent="0.2">
      <c r="A14" t="s">
        <v>7</v>
      </c>
      <c r="B14">
        <v>0.93420000000000003</v>
      </c>
      <c r="C14">
        <v>0</v>
      </c>
      <c r="G14" t="s">
        <v>7</v>
      </c>
      <c r="H14">
        <v>8</v>
      </c>
      <c r="I14">
        <v>8</v>
      </c>
      <c r="J14">
        <v>0</v>
      </c>
      <c r="K14">
        <f>L14*(768/612)</f>
        <v>0</v>
      </c>
      <c r="L14">
        <v>0</v>
      </c>
      <c r="N14" t="s">
        <v>7</v>
      </c>
      <c r="O14">
        <f>(B14*H14)/136*100</f>
        <v>5.4952941176470596</v>
      </c>
      <c r="P14">
        <f>(C14*I14)/136*100</f>
        <v>0</v>
      </c>
      <c r="Q14">
        <f>(D14*J14)/136*100</f>
        <v>0</v>
      </c>
      <c r="R14">
        <f>(E14*L14)/108*100</f>
        <v>0</v>
      </c>
      <c r="T14" t="s">
        <v>7</v>
      </c>
      <c r="U14">
        <v>6.9</v>
      </c>
      <c r="Z14" t="s">
        <v>7</v>
      </c>
      <c r="AA14">
        <v>19</v>
      </c>
      <c r="AF14" t="s">
        <v>7</v>
      </c>
      <c r="AG14">
        <v>0</v>
      </c>
    </row>
    <row r="15" spans="1:36" x14ac:dyDescent="0.2">
      <c r="A15" t="s">
        <v>8</v>
      </c>
      <c r="G15" t="s">
        <v>8</v>
      </c>
      <c r="H15">
        <v>0</v>
      </c>
      <c r="I15">
        <v>0</v>
      </c>
      <c r="J15">
        <v>0</v>
      </c>
      <c r="K15">
        <f>L15*(768/612)</f>
        <v>0</v>
      </c>
      <c r="L15">
        <v>0</v>
      </c>
      <c r="N15" t="s">
        <v>8</v>
      </c>
      <c r="O15">
        <f>(B15*H15)/136*100</f>
        <v>0</v>
      </c>
      <c r="P15">
        <f>(C15*I15)/136*100</f>
        <v>0</v>
      </c>
      <c r="Q15">
        <f>(D15*J15)/136*100</f>
        <v>0</v>
      </c>
      <c r="R15">
        <f>(E15*L15)/108*100</f>
        <v>0</v>
      </c>
      <c r="T15" t="s">
        <v>8</v>
      </c>
      <c r="Z15" t="s">
        <v>8</v>
      </c>
      <c r="AF15" t="s">
        <v>8</v>
      </c>
    </row>
    <row r="16" spans="1:36" x14ac:dyDescent="0.2">
      <c r="B16">
        <f>SUM(B8*H8+B9*H9+B10*H10+B11*H11+B12*H12+B13*H13+B14*H14)</f>
        <v>129.05840000000001</v>
      </c>
      <c r="C16">
        <f>SUM(C8*I8+C9*I9+C10*I10+C11*I11+C12*I12+C13*I13+C14*I14)</f>
        <v>132.04719999999998</v>
      </c>
      <c r="D16">
        <f>SUM(D8*J8+D9*J9+D10*J10+D11*J11+D12*J12+D13*J13+D14*J14)</f>
        <v>129.5968</v>
      </c>
      <c r="E16">
        <f>SUM(E8*L8+E12*L12+E13*L13)</f>
        <v>107.39519999999999</v>
      </c>
      <c r="G16" t="s">
        <v>23</v>
      </c>
      <c r="H16">
        <f t="shared" ref="H16:J16" si="0">SUM(H8:H15)</f>
        <v>768</v>
      </c>
      <c r="I16">
        <f t="shared" si="0"/>
        <v>768</v>
      </c>
      <c r="J16">
        <f t="shared" si="0"/>
        <v>768</v>
      </c>
      <c r="K16">
        <f>SUM(K8:K15)</f>
        <v>767.99999999999989</v>
      </c>
      <c r="L16">
        <f>SUM(L8:L15)</f>
        <v>612</v>
      </c>
      <c r="AA16">
        <f>SUM(AA7:AA15)</f>
        <v>670</v>
      </c>
      <c r="AB16">
        <f t="shared" ref="AB16:AD16" si="1">SUM(AB7:AB15)</f>
        <v>930</v>
      </c>
      <c r="AC16">
        <f t="shared" si="1"/>
        <v>608</v>
      </c>
      <c r="AD16">
        <f t="shared" si="1"/>
        <v>338</v>
      </c>
    </row>
    <row r="19" spans="13:36" x14ac:dyDescent="0.2">
      <c r="M19" t="s">
        <v>25</v>
      </c>
      <c r="N19">
        <v>625</v>
      </c>
      <c r="O19">
        <v>1</v>
      </c>
      <c r="P19">
        <v>625</v>
      </c>
      <c r="Q19">
        <v>32</v>
      </c>
      <c r="R19">
        <v>625</v>
      </c>
      <c r="S19">
        <v>32</v>
      </c>
      <c r="T19">
        <v>601</v>
      </c>
      <c r="U19">
        <v>32</v>
      </c>
      <c r="V19">
        <v>625</v>
      </c>
      <c r="W19">
        <v>32</v>
      </c>
      <c r="X19">
        <v>601</v>
      </c>
      <c r="Y19">
        <v>32</v>
      </c>
      <c r="Z19">
        <v>625</v>
      </c>
      <c r="AA19">
        <v>1</v>
      </c>
      <c r="AB19">
        <v>625</v>
      </c>
      <c r="AC19">
        <v>1</v>
      </c>
      <c r="AD19">
        <v>625</v>
      </c>
      <c r="AE19">
        <v>1</v>
      </c>
      <c r="AF19">
        <v>625</v>
      </c>
      <c r="AG19">
        <v>1</v>
      </c>
      <c r="AH19">
        <v>625</v>
      </c>
      <c r="AI19">
        <v>1</v>
      </c>
      <c r="AJ19">
        <v>625</v>
      </c>
    </row>
    <row r="20" spans="13:36" x14ac:dyDescent="0.2">
      <c r="N20" t="s">
        <v>6</v>
      </c>
      <c r="O20" t="s">
        <v>1</v>
      </c>
      <c r="P20" t="s">
        <v>6</v>
      </c>
      <c r="Q20" t="s">
        <v>1</v>
      </c>
      <c r="R20" t="s">
        <v>6</v>
      </c>
      <c r="S20" t="s">
        <v>1</v>
      </c>
      <c r="T20" t="s">
        <v>5</v>
      </c>
      <c r="U20" t="s">
        <v>1</v>
      </c>
      <c r="V20" t="s">
        <v>6</v>
      </c>
      <c r="W20" t="s">
        <v>1</v>
      </c>
      <c r="X20" t="s">
        <v>5</v>
      </c>
      <c r="Y20" t="s">
        <v>1</v>
      </c>
      <c r="Z20" t="s">
        <v>6</v>
      </c>
      <c r="AA20" t="s">
        <v>1</v>
      </c>
      <c r="AB20" t="s">
        <v>6</v>
      </c>
      <c r="AC20" t="s">
        <v>1</v>
      </c>
      <c r="AD20" t="s">
        <v>6</v>
      </c>
      <c r="AE20" t="s">
        <v>1</v>
      </c>
      <c r="AF20" t="s">
        <v>6</v>
      </c>
      <c r="AG20" t="s">
        <v>1</v>
      </c>
      <c r="AH20" t="s">
        <v>6</v>
      </c>
      <c r="AI20" t="s">
        <v>1</v>
      </c>
      <c r="AJ20" t="s">
        <v>6</v>
      </c>
    </row>
    <row r="22" spans="13:36" x14ac:dyDescent="0.2">
      <c r="M22" t="s">
        <v>26</v>
      </c>
    </row>
  </sheetData>
  <conditionalFormatting sqref="H12:K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O12:R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2:X13">
    <cfRule type="colorScale" priority="9">
      <colorScale>
        <cfvo type="min"/>
        <cfvo type="max"/>
        <color rgb="FF63BE7B"/>
        <color rgb="FFFCFCFF"/>
      </colorScale>
    </cfRule>
  </conditionalFormatting>
  <conditionalFormatting sqref="AA12:AD13">
    <cfRule type="colorScale" priority="8">
      <colorScale>
        <cfvo type="min"/>
        <cfvo type="max"/>
        <color rgb="FFFCFCFF"/>
        <color rgb="FF63BE7B"/>
      </colorScale>
    </cfRule>
  </conditionalFormatting>
  <conditionalFormatting sqref="AG12:AJ13">
    <cfRule type="colorScale" priority="7">
      <colorScale>
        <cfvo type="min"/>
        <cfvo type="max"/>
        <color rgb="FF63BE7B"/>
        <color rgb="FFFCFCFF"/>
      </colorScale>
    </cfRule>
  </conditionalFormatting>
  <conditionalFormatting sqref="H11:K13">
    <cfRule type="colorScale" priority="6">
      <colorScale>
        <cfvo type="min"/>
        <cfvo type="max"/>
        <color rgb="FFFCFCFF"/>
        <color rgb="FFF8696B"/>
      </colorScale>
    </cfRule>
  </conditionalFormatting>
  <conditionalFormatting sqref="O11:R13">
    <cfRule type="colorScale" priority="5">
      <colorScale>
        <cfvo type="min"/>
        <cfvo type="max"/>
        <color rgb="FFFCFCFF"/>
        <color rgb="FFF8696B"/>
      </colorScale>
    </cfRule>
  </conditionalFormatting>
  <conditionalFormatting sqref="U11:X13">
    <cfRule type="colorScale" priority="4">
      <colorScale>
        <cfvo type="min"/>
        <cfvo type="max"/>
        <color rgb="FF63BE7B"/>
        <color rgb="FFFCFCFF"/>
      </colorScale>
    </cfRule>
  </conditionalFormatting>
  <conditionalFormatting sqref="AA11:AD13">
    <cfRule type="colorScale" priority="3">
      <colorScale>
        <cfvo type="min"/>
        <cfvo type="max"/>
        <color rgb="FFFCFCFF"/>
        <color rgb="FF63BE7B"/>
      </colorScale>
    </cfRule>
  </conditionalFormatting>
  <conditionalFormatting sqref="AG11:A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2022-11-28T15:22:38Z</dcterms:created>
  <dcterms:modified xsi:type="dcterms:W3CDTF">2022-11-29T16:36:09Z</dcterms:modified>
</cp:coreProperties>
</file>