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19320" windowHeight="1212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3" i="1"/>
  <c r="M14"/>
  <c r="M12"/>
  <c r="K14"/>
  <c r="K13"/>
  <c r="K12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6"/>
  <c r="F15"/>
  <c r="F16"/>
  <c r="F17"/>
  <c r="F18"/>
  <c r="F19"/>
  <c r="F20"/>
  <c r="F21"/>
  <c r="F22"/>
  <c r="F23"/>
  <c r="F24"/>
  <c r="F25"/>
  <c r="F7"/>
  <c r="F8"/>
  <c r="F9"/>
  <c r="F10"/>
  <c r="F11"/>
  <c r="F12"/>
  <c r="F13"/>
  <c r="F14"/>
  <c r="F6"/>
  <c r="E25"/>
  <c r="E15"/>
  <c r="E16"/>
  <c r="E17"/>
  <c r="E18"/>
  <c r="E19"/>
  <c r="E20"/>
  <c r="E21"/>
  <c r="E22"/>
  <c r="E23"/>
  <c r="E24"/>
  <c r="E7"/>
  <c r="E8"/>
  <c r="E9"/>
  <c r="E10"/>
  <c r="E11"/>
  <c r="E12"/>
  <c r="E13"/>
  <c r="E14"/>
  <c r="E6"/>
</calcChain>
</file>

<file path=xl/sharedStrings.xml><?xml version="1.0" encoding="utf-8"?>
<sst xmlns="http://schemas.openxmlformats.org/spreadsheetml/2006/main" count="32" uniqueCount="32">
  <si>
    <t>Salvage</t>
  </si>
  <si>
    <t>Purchase Price=32320</t>
  </si>
  <si>
    <t>Average miles per year=13476</t>
  </si>
  <si>
    <t>Miles</t>
  </si>
  <si>
    <t>Age(years)</t>
  </si>
  <si>
    <t>Regression Analysis</t>
  </si>
  <si>
    <t>Salvage/Purchase</t>
  </si>
  <si>
    <t>Mileage</t>
  </si>
  <si>
    <t>ln(salvage/purcahse)=-(a*age+b*mileage)</t>
  </si>
  <si>
    <t>ln(Salvage/Purchase)</t>
  </si>
  <si>
    <t>Age (years)</t>
  </si>
  <si>
    <t>Relationship:</t>
  </si>
  <si>
    <t>From analysis:</t>
  </si>
  <si>
    <t>a=0.135</t>
  </si>
  <si>
    <t>b=0</t>
  </si>
  <si>
    <t>salvage/purchase=e^-(a*age+b*mileage)</t>
  </si>
  <si>
    <t>salvage/purchase=e^-(0.135*age+0*mileage)</t>
  </si>
  <si>
    <t>Sources:</t>
  </si>
  <si>
    <t>Purchase Price</t>
  </si>
  <si>
    <t>Avg miles/yr</t>
  </si>
  <si>
    <t>Salvage prices</t>
  </si>
  <si>
    <t>http://autos.aol.com/cars-Ford-Escape+Hybrid-2012-Base__4dr_4x4/overview/</t>
  </si>
  <si>
    <t>www.fhwa.dot.gov/ohim/onh00/bar8.htm</t>
  </si>
  <si>
    <t>http://autos.aol.com/used/kbb/Ford/Escape-Hybrid_Sport_Utility_4D/2012/resale-value/</t>
  </si>
  <si>
    <t>Salvage Price</t>
  </si>
  <si>
    <t>Calc Salvage Price</t>
  </si>
  <si>
    <t>After 3 years</t>
  </si>
  <si>
    <t>After 7 years</t>
  </si>
  <si>
    <t>After 5 years</t>
  </si>
  <si>
    <t>Purchase price</t>
  </si>
  <si>
    <t>a*age</t>
  </si>
  <si>
    <t>b*mileage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</si>
</sst>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>
      <selection activeCell="M12" sqref="M12"/>
    </sheetView>
  </sheetViews>
  <sheetFormatPr defaultColWidth="11" defaultRowHeight="15.75"/>
  <cols>
    <col min="1" max="1" width="9.125" customWidth="1"/>
    <col min="2" max="2" width="12.625" customWidth="1"/>
    <col min="3" max="3" width="7.125" customWidth="1"/>
    <col min="4" max="4" width="1.125" customWidth="1"/>
    <col min="5" max="5" width="17.25" customWidth="1"/>
    <col min="6" max="6" width="18" customWidth="1"/>
    <col min="8" max="8" width="12" customWidth="1"/>
    <col min="9" max="9" width="18.25" customWidth="1"/>
    <col min="10" max="10" width="12.625" customWidth="1"/>
    <col min="11" max="11" width="6" customWidth="1"/>
    <col min="12" max="12" width="9.25" customWidth="1"/>
    <col min="13" max="13" width="11.875" customWidth="1"/>
  </cols>
  <sheetData>
    <row r="1" spans="1:13">
      <c r="A1" t="s">
        <v>1</v>
      </c>
    </row>
    <row r="2" spans="1:13">
      <c r="A2" t="s">
        <v>2</v>
      </c>
    </row>
    <row r="4" spans="1:13">
      <c r="A4" t="s">
        <v>4</v>
      </c>
      <c r="B4" t="s">
        <v>3</v>
      </c>
      <c r="C4" t="s">
        <v>0</v>
      </c>
      <c r="D4" s="2"/>
      <c r="E4" s="1" t="s">
        <v>5</v>
      </c>
      <c r="I4" s="4" t="s">
        <v>11</v>
      </c>
      <c r="J4" t="s">
        <v>15</v>
      </c>
    </row>
    <row r="5" spans="1:13">
      <c r="A5">
        <v>0.4</v>
      </c>
      <c r="B5">
        <v>5000</v>
      </c>
      <c r="C5">
        <v>30209</v>
      </c>
      <c r="E5" t="s">
        <v>6</v>
      </c>
      <c r="F5" t="s">
        <v>9</v>
      </c>
      <c r="G5" t="s">
        <v>10</v>
      </c>
      <c r="H5" t="s">
        <v>7</v>
      </c>
      <c r="J5" t="s">
        <v>8</v>
      </c>
    </row>
    <row r="6" spans="1:13">
      <c r="A6">
        <v>0.7</v>
      </c>
      <c r="B6">
        <v>10000</v>
      </c>
      <c r="C6">
        <v>29809</v>
      </c>
      <c r="E6">
        <f>C5/32320</f>
        <v>0.9346844059405941</v>
      </c>
      <c r="F6">
        <f>LN(E6)</f>
        <v>-6.7546340424164228E-2</v>
      </c>
      <c r="G6">
        <f>A5</f>
        <v>0.4</v>
      </c>
      <c r="H6">
        <f>B5</f>
        <v>5000</v>
      </c>
      <c r="I6" s="4" t="s">
        <v>12</v>
      </c>
      <c r="J6" t="s">
        <v>13</v>
      </c>
    </row>
    <row r="7" spans="1:13">
      <c r="A7">
        <v>1.1000000000000001</v>
      </c>
      <c r="B7">
        <v>15000</v>
      </c>
      <c r="C7">
        <v>29309</v>
      </c>
      <c r="E7">
        <f t="shared" ref="E7:E25" si="0">C6/32320</f>
        <v>0.92230816831683171</v>
      </c>
      <c r="F7">
        <f t="shared" ref="F7:F25" si="1">LN(E7)</f>
        <v>-8.0875872315590472E-2</v>
      </c>
      <c r="G7">
        <f t="shared" ref="G7:G25" si="2">A6</f>
        <v>0.7</v>
      </c>
      <c r="H7">
        <f t="shared" ref="H7:H25" si="3">B6</f>
        <v>10000</v>
      </c>
      <c r="J7" t="s">
        <v>14</v>
      </c>
    </row>
    <row r="8" spans="1:13">
      <c r="A8">
        <v>1.5</v>
      </c>
      <c r="B8">
        <v>20000</v>
      </c>
      <c r="C8">
        <v>28859</v>
      </c>
      <c r="E8">
        <f t="shared" si="0"/>
        <v>0.90683787128712867</v>
      </c>
      <c r="F8">
        <f t="shared" si="1"/>
        <v>-9.7791597560575094E-2</v>
      </c>
      <c r="G8">
        <f t="shared" si="2"/>
        <v>1.1000000000000001</v>
      </c>
      <c r="H8">
        <f t="shared" si="3"/>
        <v>15000</v>
      </c>
      <c r="J8" t="s">
        <v>16</v>
      </c>
    </row>
    <row r="9" spans="1:13">
      <c r="A9">
        <v>1.9</v>
      </c>
      <c r="B9">
        <v>25000</v>
      </c>
      <c r="C9">
        <v>28334</v>
      </c>
      <c r="E9">
        <f t="shared" si="0"/>
        <v>0.89291460396039601</v>
      </c>
      <c r="F9">
        <f t="shared" si="1"/>
        <v>-0.1132643309421462</v>
      </c>
      <c r="G9">
        <f t="shared" si="2"/>
        <v>1.5</v>
      </c>
      <c r="H9">
        <f t="shared" si="3"/>
        <v>20000</v>
      </c>
    </row>
    <row r="10" spans="1:13">
      <c r="A10">
        <v>2.2000000000000002</v>
      </c>
      <c r="B10">
        <v>30000</v>
      </c>
      <c r="C10">
        <v>27884</v>
      </c>
      <c r="E10">
        <f t="shared" si="0"/>
        <v>0.87667079207920795</v>
      </c>
      <c r="F10">
        <f t="shared" si="1"/>
        <v>-0.1316237366957354</v>
      </c>
      <c r="G10">
        <f t="shared" si="2"/>
        <v>1.9</v>
      </c>
      <c r="H10">
        <f t="shared" si="3"/>
        <v>25000</v>
      </c>
      <c r="I10" s="4" t="s">
        <v>25</v>
      </c>
    </row>
    <row r="11" spans="1:13">
      <c r="A11">
        <v>2.6</v>
      </c>
      <c r="B11">
        <v>35000</v>
      </c>
      <c r="C11">
        <v>27384</v>
      </c>
      <c r="E11">
        <f t="shared" si="0"/>
        <v>0.86274752475247529</v>
      </c>
      <c r="F11">
        <f t="shared" si="1"/>
        <v>-0.14763318602874229</v>
      </c>
      <c r="G11">
        <f t="shared" si="2"/>
        <v>2.2000000000000002</v>
      </c>
      <c r="H11">
        <f t="shared" si="3"/>
        <v>30000</v>
      </c>
      <c r="J11" t="s">
        <v>29</v>
      </c>
      <c r="K11" t="s">
        <v>30</v>
      </c>
      <c r="L11" t="s">
        <v>31</v>
      </c>
      <c r="M11" s="1" t="s">
        <v>24</v>
      </c>
    </row>
    <row r="12" spans="1:13">
      <c r="A12">
        <v>3</v>
      </c>
      <c r="B12">
        <v>40000</v>
      </c>
      <c r="C12">
        <v>26934</v>
      </c>
      <c r="E12">
        <f t="shared" si="0"/>
        <v>0.84727722772277225</v>
      </c>
      <c r="F12">
        <f t="shared" si="1"/>
        <v>-0.16572733242501045</v>
      </c>
      <c r="G12">
        <f t="shared" si="2"/>
        <v>2.6</v>
      </c>
      <c r="H12">
        <f t="shared" si="3"/>
        <v>35000</v>
      </c>
      <c r="I12" s="3" t="s">
        <v>26</v>
      </c>
      <c r="J12">
        <v>32320</v>
      </c>
      <c r="K12">
        <f>0.135*3</f>
        <v>0.40500000000000003</v>
      </c>
      <c r="L12">
        <v>0</v>
      </c>
      <c r="M12">
        <f>J12*EXP(-(K12+L12))</f>
        <v>21556.690526945891</v>
      </c>
    </row>
    <row r="13" spans="1:13">
      <c r="A13">
        <v>3.3</v>
      </c>
      <c r="B13">
        <v>45000</v>
      </c>
      <c r="C13">
        <v>26409</v>
      </c>
      <c r="E13">
        <f t="shared" si="0"/>
        <v>0.83335396039603959</v>
      </c>
      <c r="F13">
        <f t="shared" si="1"/>
        <v>-0.18229680462504458</v>
      </c>
      <c r="G13">
        <f t="shared" si="2"/>
        <v>3</v>
      </c>
      <c r="H13">
        <f t="shared" si="3"/>
        <v>40000</v>
      </c>
      <c r="I13" s="3" t="s">
        <v>28</v>
      </c>
      <c r="J13">
        <v>32320</v>
      </c>
      <c r="K13">
        <f>0.135*5</f>
        <v>0.67500000000000004</v>
      </c>
      <c r="L13">
        <v>0</v>
      </c>
      <c r="M13">
        <f t="shared" ref="M13:M14" si="4">J13*EXP(-(K13+L13))</f>
        <v>16455.935514035988</v>
      </c>
    </row>
    <row r="14" spans="1:13">
      <c r="A14">
        <v>3.7</v>
      </c>
      <c r="B14">
        <v>50000</v>
      </c>
      <c r="C14">
        <v>25934</v>
      </c>
      <c r="E14">
        <f t="shared" si="0"/>
        <v>0.81711014851485153</v>
      </c>
      <c r="F14">
        <f t="shared" si="1"/>
        <v>-0.2019813725060158</v>
      </c>
      <c r="G14">
        <f t="shared" si="2"/>
        <v>3.3</v>
      </c>
      <c r="H14">
        <f t="shared" si="3"/>
        <v>45000</v>
      </c>
      <c r="I14" s="3" t="s">
        <v>27</v>
      </c>
      <c r="J14">
        <v>32320</v>
      </c>
      <c r="K14">
        <f>0.135*7</f>
        <v>0.94500000000000006</v>
      </c>
      <c r="L14">
        <v>0</v>
      </c>
      <c r="M14">
        <f t="shared" si="4"/>
        <v>12562.123731544656</v>
      </c>
    </row>
    <row r="15" spans="1:13">
      <c r="A15">
        <v>4.0999999999999996</v>
      </c>
      <c r="B15">
        <v>55000</v>
      </c>
      <c r="C15">
        <v>25309</v>
      </c>
      <c r="E15">
        <f t="shared" si="0"/>
        <v>0.80241336633663363</v>
      </c>
      <c r="F15">
        <f t="shared" si="1"/>
        <v>-0.22013138452620215</v>
      </c>
      <c r="G15">
        <f t="shared" si="2"/>
        <v>3.7</v>
      </c>
      <c r="H15">
        <f t="shared" si="3"/>
        <v>50000</v>
      </c>
    </row>
    <row r="16" spans="1:13">
      <c r="A16">
        <v>4.5</v>
      </c>
      <c r="B16">
        <v>60000</v>
      </c>
      <c r="C16">
        <v>24734</v>
      </c>
      <c r="E16">
        <f t="shared" si="0"/>
        <v>0.78307549504950491</v>
      </c>
      <c r="F16">
        <f t="shared" si="1"/>
        <v>-0.24452616995147472</v>
      </c>
      <c r="G16">
        <f t="shared" si="2"/>
        <v>4.0999999999999996</v>
      </c>
      <c r="H16">
        <f t="shared" si="3"/>
        <v>55000</v>
      </c>
    </row>
    <row r="17" spans="1:8">
      <c r="A17">
        <v>4.8</v>
      </c>
      <c r="B17">
        <v>65000</v>
      </c>
      <c r="C17">
        <v>24059</v>
      </c>
      <c r="E17">
        <f t="shared" si="0"/>
        <v>0.76528465346534658</v>
      </c>
      <c r="F17">
        <f t="shared" si="1"/>
        <v>-0.26750741833302927</v>
      </c>
      <c r="G17">
        <f t="shared" si="2"/>
        <v>4.5</v>
      </c>
      <c r="H17">
        <f t="shared" si="3"/>
        <v>60000</v>
      </c>
    </row>
    <row r="18" spans="1:8">
      <c r="A18">
        <v>5.2</v>
      </c>
      <c r="B18">
        <v>70000</v>
      </c>
      <c r="C18">
        <v>23434</v>
      </c>
      <c r="E18">
        <f t="shared" si="0"/>
        <v>0.74439975247524748</v>
      </c>
      <c r="F18">
        <f t="shared" si="1"/>
        <v>-0.29517708672988457</v>
      </c>
      <c r="G18">
        <f t="shared" si="2"/>
        <v>4.8</v>
      </c>
      <c r="H18">
        <f t="shared" si="3"/>
        <v>65000</v>
      </c>
    </row>
    <row r="19" spans="1:8">
      <c r="A19">
        <v>5.6</v>
      </c>
      <c r="B19">
        <v>75000</v>
      </c>
      <c r="C19">
        <v>22709</v>
      </c>
      <c r="E19">
        <f t="shared" si="0"/>
        <v>0.72506188118811876</v>
      </c>
      <c r="F19">
        <f t="shared" si="1"/>
        <v>-0.32149827440693085</v>
      </c>
      <c r="G19">
        <f t="shared" si="2"/>
        <v>5.2</v>
      </c>
      <c r="H19">
        <f t="shared" si="3"/>
        <v>70000</v>
      </c>
    </row>
    <row r="20" spans="1:8">
      <c r="A20">
        <v>5.9</v>
      </c>
      <c r="B20">
        <v>80000</v>
      </c>
      <c r="C20">
        <v>22084</v>
      </c>
      <c r="E20">
        <f t="shared" si="0"/>
        <v>0.7026299504950495</v>
      </c>
      <c r="F20">
        <f t="shared" si="1"/>
        <v>-0.35292491197036274</v>
      </c>
      <c r="G20">
        <f t="shared" si="2"/>
        <v>5.6</v>
      </c>
      <c r="H20">
        <f t="shared" si="3"/>
        <v>75000</v>
      </c>
    </row>
    <row r="21" spans="1:8">
      <c r="A21">
        <v>6.3</v>
      </c>
      <c r="B21">
        <v>85000</v>
      </c>
      <c r="C21">
        <v>21359</v>
      </c>
      <c r="E21">
        <f t="shared" si="0"/>
        <v>0.68329207920792079</v>
      </c>
      <c r="F21">
        <f t="shared" si="1"/>
        <v>-0.38083286923109644</v>
      </c>
      <c r="G21">
        <f t="shared" si="2"/>
        <v>5.9</v>
      </c>
      <c r="H21">
        <f t="shared" si="3"/>
        <v>80000</v>
      </c>
    </row>
    <row r="22" spans="1:8">
      <c r="A22">
        <v>6.7</v>
      </c>
      <c r="B22">
        <v>90000</v>
      </c>
      <c r="C22">
        <v>20734</v>
      </c>
      <c r="E22">
        <f t="shared" si="0"/>
        <v>0.66086014851485153</v>
      </c>
      <c r="F22">
        <f t="shared" si="1"/>
        <v>-0.41421303713622681</v>
      </c>
      <c r="G22">
        <f t="shared" si="2"/>
        <v>6.3</v>
      </c>
      <c r="H22">
        <f t="shared" si="3"/>
        <v>85000</v>
      </c>
    </row>
    <row r="23" spans="1:8">
      <c r="A23">
        <v>7</v>
      </c>
      <c r="B23">
        <v>95000</v>
      </c>
      <c r="C23">
        <v>20084</v>
      </c>
      <c r="E23">
        <f t="shared" si="0"/>
        <v>0.64152227722772281</v>
      </c>
      <c r="F23">
        <f t="shared" si="1"/>
        <v>-0.44391136875197423</v>
      </c>
      <c r="G23">
        <f t="shared" si="2"/>
        <v>6.7</v>
      </c>
      <c r="H23">
        <f t="shared" si="3"/>
        <v>90000</v>
      </c>
    </row>
    <row r="24" spans="1:8">
      <c r="A24">
        <v>7.4</v>
      </c>
      <c r="B24">
        <v>100000</v>
      </c>
      <c r="C24">
        <v>19509</v>
      </c>
      <c r="E24">
        <f t="shared" si="0"/>
        <v>0.62141089108910896</v>
      </c>
      <c r="F24">
        <f t="shared" si="1"/>
        <v>-0.47576275548043551</v>
      </c>
      <c r="G24">
        <f t="shared" si="2"/>
        <v>7</v>
      </c>
      <c r="H24">
        <f t="shared" si="3"/>
        <v>95000</v>
      </c>
    </row>
    <row r="25" spans="1:8">
      <c r="E25">
        <f>C24/32320</f>
        <v>0.60362004950495052</v>
      </c>
      <c r="F25">
        <f t="shared" si="1"/>
        <v>-0.50481033609777015</v>
      </c>
      <c r="G25">
        <f t="shared" si="2"/>
        <v>7.4</v>
      </c>
      <c r="H25">
        <f t="shared" si="3"/>
        <v>100000</v>
      </c>
    </row>
    <row r="27" spans="1:8">
      <c r="A27" s="3" t="s">
        <v>17</v>
      </c>
      <c r="B27" t="s">
        <v>18</v>
      </c>
      <c r="C27" t="s">
        <v>21</v>
      </c>
    </row>
    <row r="28" spans="1:8">
      <c r="B28" t="s">
        <v>19</v>
      </c>
      <c r="C28" t="s">
        <v>22</v>
      </c>
    </row>
    <row r="29" spans="1:8">
      <c r="B29" t="s">
        <v>20</v>
      </c>
      <c r="C29" t="s">
        <v>23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yip</dc:creator>
  <cp:lastModifiedBy>Warren</cp:lastModifiedBy>
  <dcterms:created xsi:type="dcterms:W3CDTF">2013-02-24T19:00:44Z</dcterms:created>
  <dcterms:modified xsi:type="dcterms:W3CDTF">2013-02-24T22:30:54Z</dcterms:modified>
</cp:coreProperties>
</file>