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B6BB822E-5603-493E-AB6D-99E43405BC93}" xr6:coauthVersionLast="45" xr6:coauthVersionMax="45" xr10:uidLastSave="{00000000-0000-0000-0000-000000000000}"/>
  <bookViews>
    <workbookView xWindow="-120" yWindow="-120" windowWidth="29040" windowHeight="15990" activeTab="1" xr2:uid="{8F2FD530-AE1D-479B-B999-25EE25C3C974}"/>
  </bookViews>
  <sheets>
    <sheet name="Polynomial-Exponential Germany" sheetId="1" r:id="rId1"/>
    <sheet name="Logistic Model Germany" sheetId="2" r:id="rId2"/>
    <sheet name="Logistic Germany With Linear" sheetId="4" r:id="rId3"/>
    <sheet name="Logistic Model USA" sheetId="3" r:id="rId4"/>
  </sheets>
  <definedNames>
    <definedName name="solver_adj" localSheetId="2" hidden="1">'Logistic Germany With Linear'!$B$5:$B$9</definedName>
    <definedName name="solver_adj" localSheetId="1" hidden="1">'Logistic Model Germany'!$B$5:$B$7</definedName>
    <definedName name="solver_adj" localSheetId="3" hidden="1">'Logistic Model USA'!$B$5:$B$7</definedName>
    <definedName name="solver_adj" localSheetId="0" hidden="1">'Polynomial-Exponential Germany'!$B$6:$B$9</definedName>
    <definedName name="solver_cvg" localSheetId="2" hidden="1">0.00001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3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2" hidden="1">'Logistic Germany With Linear'!$B$5</definedName>
    <definedName name="solver_lhs1" localSheetId="1" hidden="1">'Logistic Model Germany'!$B$5</definedName>
    <definedName name="solver_lhs1" localSheetId="3" hidden="1">'Logistic Model USA'!$B$5</definedName>
    <definedName name="solver_lhs1" localSheetId="0" hidden="1">'Polynomial-Exponential Germany'!$B$10</definedName>
    <definedName name="solver_lhs10" localSheetId="2" hidden="1">'Logistic Germany With Linear'!$B$9</definedName>
    <definedName name="solver_lhs10" localSheetId="0" hidden="1">'Polynomial-Exponential Germany'!$B$9</definedName>
    <definedName name="solver_lhs11" localSheetId="2" hidden="1">'Logistic Germany With Linear'!$O$9</definedName>
    <definedName name="solver_lhs12" localSheetId="2" hidden="1">'Logistic Germany With Linear'!$O$9</definedName>
    <definedName name="solver_lhs13" localSheetId="2" hidden="1">'Logistic Germany With Linear'!$O$9</definedName>
    <definedName name="solver_lhs14" localSheetId="2" hidden="1">'Logistic Germany With Linear'!$O$9</definedName>
    <definedName name="solver_lhs15" localSheetId="2" hidden="1">'Logistic Germany With Linear'!$O$9</definedName>
    <definedName name="solver_lhs16" localSheetId="2" hidden="1">'Logistic Germany With Linear'!$O$9</definedName>
    <definedName name="solver_lhs17" localSheetId="2" hidden="1">'Logistic Germany With Linear'!$O$9</definedName>
    <definedName name="solver_lhs18" localSheetId="2" hidden="1">'Logistic Germany With Linear'!$O$9</definedName>
    <definedName name="solver_lhs19" localSheetId="2" hidden="1">'Logistic Germany With Linear'!$O$9</definedName>
    <definedName name="solver_lhs2" localSheetId="2" hidden="1">'Logistic Germany With Linear'!$B$5</definedName>
    <definedName name="solver_lhs2" localSheetId="1" hidden="1">'Logistic Model Germany'!$B$5</definedName>
    <definedName name="solver_lhs2" localSheetId="3" hidden="1">'Logistic Model USA'!$B$5</definedName>
    <definedName name="solver_lhs2" localSheetId="0" hidden="1">'Polynomial-Exponential Germany'!$B$10</definedName>
    <definedName name="solver_lhs20" localSheetId="2" hidden="1">'Logistic Germany With Linear'!$O$9</definedName>
    <definedName name="solver_lhs3" localSheetId="2" hidden="1">'Logistic Germany With Linear'!$B$6</definedName>
    <definedName name="solver_lhs3" localSheetId="1" hidden="1">'Logistic Model Germany'!$B$6</definedName>
    <definedName name="solver_lhs3" localSheetId="3" hidden="1">'Logistic Model USA'!$B$6</definedName>
    <definedName name="solver_lhs3" localSheetId="0" hidden="1">'Polynomial-Exponential Germany'!$B$6</definedName>
    <definedName name="solver_lhs4" localSheetId="2" hidden="1">'Logistic Germany With Linear'!$B$6</definedName>
    <definedName name="solver_lhs4" localSheetId="1" hidden="1">'Logistic Model Germany'!$B$6</definedName>
    <definedName name="solver_lhs4" localSheetId="3" hidden="1">'Logistic Model USA'!$B$6</definedName>
    <definedName name="solver_lhs4" localSheetId="0" hidden="1">'Polynomial-Exponential Germany'!$B$6</definedName>
    <definedName name="solver_lhs5" localSheetId="2" hidden="1">'Logistic Germany With Linear'!$B$7</definedName>
    <definedName name="solver_lhs5" localSheetId="1" hidden="1">'Logistic Model Germany'!$B$7</definedName>
    <definedName name="solver_lhs5" localSheetId="3" hidden="1">'Logistic Model USA'!$B$7</definedName>
    <definedName name="solver_lhs5" localSheetId="0" hidden="1">'Polynomial-Exponential Germany'!$B$7</definedName>
    <definedName name="solver_lhs6" localSheetId="2" hidden="1">'Logistic Germany With Linear'!$B$7</definedName>
    <definedName name="solver_lhs6" localSheetId="1" hidden="1">'Logistic Model Germany'!$B$7</definedName>
    <definedName name="solver_lhs6" localSheetId="3" hidden="1">'Logistic Model USA'!$B$7</definedName>
    <definedName name="solver_lhs6" localSheetId="0" hidden="1">'Polynomial-Exponential Germany'!$B$7</definedName>
    <definedName name="solver_lhs7" localSheetId="2" hidden="1">'Logistic Germany With Linear'!$B$8</definedName>
    <definedName name="solver_lhs7" localSheetId="1" hidden="1">'Logistic Model Germany'!$B$8</definedName>
    <definedName name="solver_lhs7" localSheetId="0" hidden="1">'Polynomial-Exponential Germany'!$B$8</definedName>
    <definedName name="solver_lhs8" localSheetId="2" hidden="1">'Logistic Germany With Linear'!$B$8</definedName>
    <definedName name="solver_lhs8" localSheetId="1" hidden="1">'Logistic Model Germany'!$B$8</definedName>
    <definedName name="solver_lhs8" localSheetId="0" hidden="1">'Polynomial-Exponential Germany'!$B$8</definedName>
    <definedName name="solver_lhs9" localSheetId="2" hidden="1">'Logistic Germany With Linear'!$B$9</definedName>
    <definedName name="solver_lhs9" localSheetId="0" hidden="1">'Polynomial-Exponential Germany'!$B$9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1</definedName>
    <definedName name="solver_msl" localSheetId="1" hidden="1">1</definedName>
    <definedName name="solver_msl" localSheetId="3" hidden="1">1</definedName>
    <definedName name="solver_msl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10</definedName>
    <definedName name="solver_num" localSheetId="1" hidden="1">6</definedName>
    <definedName name="solver_num" localSheetId="3" hidden="1">6</definedName>
    <definedName name="solver_num" localSheetId="0" hidden="1">10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'Logistic Germany With Linear'!$D$6</definedName>
    <definedName name="solver_opt" localSheetId="1" hidden="1">'Logistic Model Germany'!$D$6</definedName>
    <definedName name="solver_opt" localSheetId="3" hidden="1">'Logistic Model USA'!$D$6</definedName>
    <definedName name="solver_opt" localSheetId="0" hidden="1">'Polynomial-Exponential Germany'!$D$7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1" localSheetId="0" hidden="1">3</definedName>
    <definedName name="solver_rel10" localSheetId="2" hidden="1">3</definedName>
    <definedName name="solver_rel10" localSheetId="0" hidden="1">3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0" hidden="1">1</definedName>
    <definedName name="solver_rel20" localSheetId="2" hidden="1">3</definedName>
    <definedName name="solver_rel3" localSheetId="2" hidden="1">1</definedName>
    <definedName name="solver_rel3" localSheetId="1" hidden="1">1</definedName>
    <definedName name="solver_rel3" localSheetId="3" hidden="1">1</definedName>
    <definedName name="solver_rel3" localSheetId="0" hidden="1">1</definedName>
    <definedName name="solver_rel4" localSheetId="2" hidden="1">3</definedName>
    <definedName name="solver_rel4" localSheetId="1" hidden="1">3</definedName>
    <definedName name="solver_rel4" localSheetId="3" hidden="1">3</definedName>
    <definedName name="solver_rel4" localSheetId="0" hidden="1">3</definedName>
    <definedName name="solver_rel5" localSheetId="2" hidden="1">1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6" localSheetId="2" hidden="1">3</definedName>
    <definedName name="solver_rel6" localSheetId="1" hidden="1">3</definedName>
    <definedName name="solver_rel6" localSheetId="3" hidden="1">3</definedName>
    <definedName name="solver_rel6" localSheetId="0" hidden="1">3</definedName>
    <definedName name="solver_rel7" localSheetId="2" hidden="1">1</definedName>
    <definedName name="solver_rel7" localSheetId="1" hidden="1">1</definedName>
    <definedName name="solver_rel7" localSheetId="0" hidden="1">1</definedName>
    <definedName name="solver_rel8" localSheetId="2" hidden="1">3</definedName>
    <definedName name="solver_rel8" localSheetId="1" hidden="1">3</definedName>
    <definedName name="solver_rel8" localSheetId="0" hidden="1">3</definedName>
    <definedName name="solver_rel9" localSheetId="2" hidden="1">1</definedName>
    <definedName name="solver_rel9" localSheetId="0" hidden="1">1</definedName>
    <definedName name="solver_rhs1" localSheetId="2" hidden="1">130000</definedName>
    <definedName name="solver_rhs1" localSheetId="1" hidden="1">1000000</definedName>
    <definedName name="solver_rhs1" localSheetId="3" hidden="1">1000000</definedName>
    <definedName name="solver_rhs1" localSheetId="0" hidden="1">-100</definedName>
    <definedName name="solver_rhs10" localSheetId="2" hidden="1">0</definedName>
    <definedName name="solver_rhs10" localSheetId="0" hidden="1">0</definedName>
    <definedName name="solver_rhs11" localSheetId="2" hidden="1">20000</definedName>
    <definedName name="solver_rhs12" localSheetId="2" hidden="1">20000</definedName>
    <definedName name="solver_rhs13" localSheetId="2" hidden="1">20000</definedName>
    <definedName name="solver_rhs14" localSheetId="2" hidden="1">20000</definedName>
    <definedName name="solver_rhs15" localSheetId="2" hidden="1">20000</definedName>
    <definedName name="solver_rhs16" localSheetId="2" hidden="1">20000</definedName>
    <definedName name="solver_rhs17" localSheetId="2" hidden="1">20000</definedName>
    <definedName name="solver_rhs18" localSheetId="2" hidden="1">20000</definedName>
    <definedName name="solver_rhs19" localSheetId="2" hidden="1">20000</definedName>
    <definedName name="solver_rhs2" localSheetId="2" hidden="1">40000</definedName>
    <definedName name="solver_rhs2" localSheetId="1" hidden="1">1000</definedName>
    <definedName name="solver_rhs2" localSheetId="3" hidden="1">1000</definedName>
    <definedName name="solver_rhs2" localSheetId="0" hidden="1">100</definedName>
    <definedName name="solver_rhs20" localSheetId="2" hidden="1">0</definedName>
    <definedName name="solver_rhs3" localSheetId="2" hidden="1">0.000009</definedName>
    <definedName name="solver_rhs3" localSheetId="1" hidden="1">1</definedName>
    <definedName name="solver_rhs3" localSheetId="3" hidden="1">1</definedName>
    <definedName name="solver_rhs3" localSheetId="0" hidden="1">30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4" localSheetId="0" hidden="1">0</definedName>
    <definedName name="solver_rhs5" localSheetId="2" hidden="1">0</definedName>
    <definedName name="solver_rhs5" localSheetId="1" hidden="1">1000</definedName>
    <definedName name="solver_rhs5" localSheetId="3" hidden="1">1000</definedName>
    <definedName name="solver_rhs5" localSheetId="0" hidden="1">40</definedName>
    <definedName name="solver_rhs6" localSheetId="2" hidden="1">-70</definedName>
    <definedName name="solver_rhs6" localSheetId="1" hidden="1">1</definedName>
    <definedName name="solver_rhs6" localSheetId="3" hidden="1">1</definedName>
    <definedName name="solver_rhs6" localSheetId="0" hidden="1">0</definedName>
    <definedName name="solver_rhs7" localSheetId="2" hidden="1">10000</definedName>
    <definedName name="solver_rhs7" localSheetId="1" hidden="1">1000</definedName>
    <definedName name="solver_rhs7" localSheetId="0" hidden="1">2</definedName>
    <definedName name="solver_rhs8" localSheetId="2" hidden="1">0</definedName>
    <definedName name="solver_rhs8" localSheetId="1" hidden="1">1</definedName>
    <definedName name="solver_rhs8" localSheetId="0" hidden="1">0</definedName>
    <definedName name="solver_rhs9" localSheetId="2" hidden="1">20000</definedName>
    <definedName name="solver_rhs9" localSheetId="0" hidden="1">1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3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1000</definedName>
    <definedName name="solver_ssz" localSheetId="1" hidden="1">100</definedName>
    <definedName name="solver_ssz" localSheetId="3" hidden="1">100</definedName>
    <definedName name="solver_ssz" localSheetId="0" hidden="1">1000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3" i="2" l="1"/>
  <c r="K52" i="2"/>
  <c r="K51" i="2"/>
  <c r="H15" i="4" l="1"/>
  <c r="K15" i="4" s="1"/>
  <c r="H16" i="4"/>
  <c r="K16" i="4" s="1"/>
  <c r="H17" i="4"/>
  <c r="K17" i="4" s="1"/>
  <c r="H18" i="4"/>
  <c r="H19" i="4"/>
  <c r="K19" i="4" s="1"/>
  <c r="H20" i="4"/>
  <c r="K20" i="4" s="1"/>
  <c r="H21" i="4"/>
  <c r="H22" i="4"/>
  <c r="K22" i="4" s="1"/>
  <c r="H23" i="4"/>
  <c r="K23" i="4" s="1"/>
  <c r="H24" i="4"/>
  <c r="H25" i="4"/>
  <c r="K25" i="4" s="1"/>
  <c r="H26" i="4"/>
  <c r="H27" i="4"/>
  <c r="H28" i="4"/>
  <c r="K28" i="4" s="1"/>
  <c r="H29" i="4"/>
  <c r="H30" i="4"/>
  <c r="K30" i="4" s="1"/>
  <c r="H31" i="4"/>
  <c r="K31" i="4" s="1"/>
  <c r="H32" i="4"/>
  <c r="H33" i="4"/>
  <c r="K33" i="4" s="1"/>
  <c r="H34" i="4"/>
  <c r="H35" i="4"/>
  <c r="H36" i="4"/>
  <c r="K36" i="4" s="1"/>
  <c r="H37" i="4"/>
  <c r="K37" i="4" s="1"/>
  <c r="H38" i="4"/>
  <c r="H39" i="4"/>
  <c r="K39" i="4" s="1"/>
  <c r="H40" i="4"/>
  <c r="K40" i="4" s="1"/>
  <c r="H41" i="4"/>
  <c r="K41" i="4" s="1"/>
  <c r="H42" i="4"/>
  <c r="K42" i="4" s="1"/>
  <c r="H43" i="4"/>
  <c r="K43" i="4" s="1"/>
  <c r="H44" i="4"/>
  <c r="K44" i="4" s="1"/>
  <c r="H45" i="4"/>
  <c r="K45" i="4" s="1"/>
  <c r="H46" i="4"/>
  <c r="K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14" i="4"/>
  <c r="K14" i="4" s="1"/>
  <c r="K29" i="4" l="1"/>
  <c r="K35" i="4"/>
  <c r="K38" i="4"/>
  <c r="K34" i="4"/>
  <c r="K26" i="4"/>
  <c r="K32" i="4"/>
  <c r="K24" i="4"/>
  <c r="K27" i="4"/>
  <c r="K21" i="4"/>
  <c r="K18" i="4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K43" i="3" s="1"/>
  <c r="H42" i="3"/>
  <c r="K42" i="3" s="1"/>
  <c r="H41" i="3"/>
  <c r="K41" i="3" s="1"/>
  <c r="H40" i="3"/>
  <c r="K40" i="3" s="1"/>
  <c r="H39" i="3"/>
  <c r="K39" i="3" s="1"/>
  <c r="H38" i="3"/>
  <c r="P34" i="3" s="1"/>
  <c r="H37" i="3"/>
  <c r="K37" i="3" s="1"/>
  <c r="H36" i="3"/>
  <c r="N34" i="3" s="1"/>
  <c r="H35" i="3"/>
  <c r="P31" i="3" s="1"/>
  <c r="H34" i="3"/>
  <c r="K34" i="3" s="1"/>
  <c r="H33" i="3"/>
  <c r="N31" i="3" s="1"/>
  <c r="H32" i="3"/>
  <c r="P28" i="3" s="1"/>
  <c r="H31" i="3"/>
  <c r="K31" i="3" s="1"/>
  <c r="H30" i="3"/>
  <c r="N28" i="3" s="1"/>
  <c r="H29" i="3"/>
  <c r="P25" i="3" s="1"/>
  <c r="H28" i="3"/>
  <c r="K28" i="3" s="1"/>
  <c r="H27" i="3"/>
  <c r="N25" i="3" s="1"/>
  <c r="H26" i="3"/>
  <c r="P22" i="3" s="1"/>
  <c r="H25" i="3"/>
  <c r="K25" i="3" s="1"/>
  <c r="H24" i="3"/>
  <c r="N22" i="3" s="1"/>
  <c r="H23" i="3"/>
  <c r="P19" i="3" s="1"/>
  <c r="H22" i="3"/>
  <c r="K22" i="3" s="1"/>
  <c r="H21" i="3"/>
  <c r="N19" i="3" s="1"/>
  <c r="H20" i="3"/>
  <c r="P16" i="3" s="1"/>
  <c r="H19" i="3"/>
  <c r="K19" i="3" s="1"/>
  <c r="H18" i="3"/>
  <c r="N16" i="3" s="1"/>
  <c r="H17" i="3"/>
  <c r="K17" i="3" s="1"/>
  <c r="H16" i="3"/>
  <c r="K16" i="3" s="1"/>
  <c r="H15" i="3"/>
  <c r="K15" i="3" s="1"/>
  <c r="H14" i="3"/>
  <c r="K14" i="3" s="1"/>
  <c r="D6" i="4" l="1"/>
  <c r="N20" i="3"/>
  <c r="N23" i="3"/>
  <c r="P29" i="3"/>
  <c r="P23" i="3"/>
  <c r="P17" i="3"/>
  <c r="N35" i="3"/>
  <c r="N26" i="3"/>
  <c r="N17" i="3"/>
  <c r="N32" i="3"/>
  <c r="P26" i="3"/>
  <c r="P20" i="3"/>
  <c r="N14" i="3"/>
  <c r="N36" i="3"/>
  <c r="P14" i="3"/>
  <c r="N29" i="3"/>
  <c r="K20" i="3"/>
  <c r="K18" i="3"/>
  <c r="K21" i="3"/>
  <c r="K24" i="3"/>
  <c r="K27" i="3"/>
  <c r="K30" i="3"/>
  <c r="K33" i="3"/>
  <c r="N15" i="3"/>
  <c r="N18" i="3"/>
  <c r="N21" i="3"/>
  <c r="N24" i="3"/>
  <c r="N27" i="3"/>
  <c r="N30" i="3"/>
  <c r="N33" i="3"/>
  <c r="P15" i="3"/>
  <c r="P18" i="3"/>
  <c r="P21" i="3"/>
  <c r="P24" i="3"/>
  <c r="P27" i="3"/>
  <c r="P30" i="3"/>
  <c r="P33" i="3"/>
  <c r="K23" i="3"/>
  <c r="K35" i="3"/>
  <c r="P32" i="3"/>
  <c r="K36" i="3"/>
  <c r="K38" i="3"/>
  <c r="K26" i="3"/>
  <c r="K29" i="3"/>
  <c r="K32" i="3"/>
  <c r="H15" i="2"/>
  <c r="K15" i="2" s="1"/>
  <c r="H16" i="2"/>
  <c r="K16" i="2" s="1"/>
  <c r="H17" i="2"/>
  <c r="K17" i="2" s="1"/>
  <c r="H18" i="2"/>
  <c r="N16" i="2" s="1"/>
  <c r="H19" i="2"/>
  <c r="K19" i="2" s="1"/>
  <c r="H20" i="2"/>
  <c r="N18" i="2" s="1"/>
  <c r="H21" i="2"/>
  <c r="N19" i="2" s="1"/>
  <c r="H22" i="2"/>
  <c r="K22" i="2" s="1"/>
  <c r="H23" i="2"/>
  <c r="K23" i="2" s="1"/>
  <c r="H24" i="2"/>
  <c r="N22" i="2" s="1"/>
  <c r="H25" i="2"/>
  <c r="K25" i="2" s="1"/>
  <c r="H26" i="2"/>
  <c r="P22" i="2" s="1"/>
  <c r="H27" i="2"/>
  <c r="N25" i="2" s="1"/>
  <c r="H28" i="2"/>
  <c r="K28" i="2" s="1"/>
  <c r="H29" i="2"/>
  <c r="N27" i="2" s="1"/>
  <c r="H30" i="2"/>
  <c r="N28" i="2" s="1"/>
  <c r="H31" i="2"/>
  <c r="K31" i="2" s="1"/>
  <c r="H32" i="2"/>
  <c r="K32" i="2" s="1"/>
  <c r="H33" i="2"/>
  <c r="N31" i="2" s="1"/>
  <c r="H34" i="2"/>
  <c r="P30" i="2" s="1"/>
  <c r="H35" i="2"/>
  <c r="N33" i="2" s="1"/>
  <c r="H36" i="2"/>
  <c r="P32" i="2" s="1"/>
  <c r="H37" i="2"/>
  <c r="N35" i="2" s="1"/>
  <c r="H38" i="2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4" i="2"/>
  <c r="K14" i="2" s="1"/>
  <c r="D6" i="3" l="1"/>
  <c r="P34" i="2"/>
  <c r="K38" i="2"/>
  <c r="N32" i="2"/>
  <c r="N17" i="2"/>
  <c r="N36" i="2"/>
  <c r="P16" i="2"/>
  <c r="N29" i="2"/>
  <c r="N26" i="2"/>
  <c r="K20" i="2"/>
  <c r="N20" i="2"/>
  <c r="P14" i="2"/>
  <c r="P20" i="2"/>
  <c r="N15" i="2"/>
  <c r="N21" i="2"/>
  <c r="P28" i="2"/>
  <c r="P23" i="2"/>
  <c r="P29" i="2"/>
  <c r="N24" i="2"/>
  <c r="N30" i="2"/>
  <c r="K29" i="2"/>
  <c r="P19" i="2"/>
  <c r="P25" i="2"/>
  <c r="K26" i="2"/>
  <c r="P17" i="2"/>
  <c r="K34" i="2"/>
  <c r="P26" i="2"/>
  <c r="P31" i="2"/>
  <c r="K35" i="2"/>
  <c r="N14" i="2"/>
  <c r="N23" i="2"/>
  <c r="K36" i="2"/>
  <c r="K37" i="2"/>
  <c r="K21" i="2"/>
  <c r="K30" i="2"/>
  <c r="P15" i="2"/>
  <c r="P18" i="2"/>
  <c r="P21" i="2"/>
  <c r="P24" i="2"/>
  <c r="P27" i="2"/>
  <c r="P33" i="2"/>
  <c r="K18" i="2"/>
  <c r="K27" i="2"/>
  <c r="K33" i="2"/>
  <c r="N34" i="2"/>
  <c r="K2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D6" i="2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<sst xmlns="http://schemas.openxmlformats.org/spreadsheetml/2006/main" count="62" uniqueCount="27">
  <si>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</si>
  <si>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</si>
  <si>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</si>
  <si>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</si>
  <si>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</si>
  <si>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</si>
  <si>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</si>
  <si>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</si>
  <si>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</si>
  <si>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</si>
  <si>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</si>
  <si>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</si>
  <si>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</si>
  <si>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</si>
  <si>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</si>
  <si>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</si>
  <si>
    <t>Fallzahl = a/(1 + exp(-b·(x - c)))</t>
  </si>
  <si>
    <t>Siehe: https://obsigna.com/articles/1584931539.html</t>
  </si>
  <si>
    <t>b</t>
  </si>
  <si>
    <t>c</t>
  </si>
  <si>
    <t>Modellierung einer Vorhersage des Covid19 Verlaufs in den USA durch GRG Nonlinear mit Multistart Global Minimum Suche</t>
  </si>
  <si>
    <t>Fallzahl = a·0.5/(0.5 + (a - 0.5)·exp(-b·a·(x - c))) - (d·x + e)</t>
  </si>
  <si>
    <t>d</t>
  </si>
  <si>
    <t>e</t>
  </si>
  <si>
    <t>Bestätigte Fälle Morgenpost</t>
  </si>
  <si>
    <t>Vorhergesagte Fälle Morgenpost</t>
  </si>
  <si>
    <t>https://www.worldometers.info/coronavirus/country/germany/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</si>
</sst>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'Polynomial-Exponential Germany'!$C$14:$C$43</c:f>
              <c:numCache>
                <c:formatCode>General</c:formatCode>
                <c:ptCount val="3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'Polynomial-Exponential Germany'!$F$14:$F$43</c:f>
              <c:numCache>
                <c:formatCode>General</c:formatCode>
                <c:ptCount val="30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8-4C2D-8FAF-EBF40DEEDBD9}"/>
            </c:ext>
          </c:extLst>
        </c:ser>
        <c:ser>
          <c:idx val="4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Germany'!$C$14:$C$43</c:f>
              <c:numCache>
                <c:formatCode>General</c:formatCode>
                <c:ptCount val="3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'Polynomial-Exponential Germany'!$H$14:$H$43</c:f>
              <c:numCache>
                <c:formatCode>0.00</c:formatCode>
                <c:ptCount val="30"/>
                <c:pt idx="1">
                  <c:v>0</c:v>
                </c:pt>
                <c:pt idx="2">
                  <c:v>0.63254019554488028</c:v>
                </c:pt>
                <c:pt idx="3">
                  <c:v>6.5418330563564648</c:v>
                </c:pt>
                <c:pt idx="4">
                  <c:v>25.657186849767275</c:v>
                </c:pt>
                <c:pt idx="5">
                  <c:v>67.656696030792745</c:v>
                </c:pt>
                <c:pt idx="6">
                  <c:v>143.52999757826868</c:v>
                </c:pt>
                <c:pt idx="7">
                  <c:v>265.35077809930721</c:v>
                </c:pt>
                <c:pt idx="8">
                  <c:v>446.13082918050901</c:v>
                </c:pt>
                <c:pt idx="9">
                  <c:v>699.71649816947911</c:v>
                </c:pt>
                <c:pt idx="10">
                  <c:v>1040.7105219247103</c:v>
                </c:pt>
                <c:pt idx="11">
                  <c:v>1484.4104601565373</c:v>
                </c:pt>
                <c:pt idx="12">
                  <c:v>2046.7586709502689</c:v>
                </c:pt>
                <c:pt idx="13">
                  <c:v>2744.3006846460416</c:v>
                </c:pt>
                <c:pt idx="14">
                  <c:v>3594.1499067433342</c:v>
                </c:pt>
                <c:pt idx="15">
                  <c:v>4613.957225720209</c:v>
                </c:pt>
                <c:pt idx="16">
                  <c:v>5821.8845100271456</c:v>
                </c:pt>
                <c:pt idx="17">
                  <c:v>7236.5812481845787</c:v>
                </c:pt>
                <c:pt idx="18">
                  <c:v>8877.1637703420001</c:v>
                </c:pt>
                <c:pt idx="19">
                  <c:v>10763.196619560917</c:v>
                </c:pt>
                <c:pt idx="20">
                  <c:v>12914.675734912016</c:v>
                </c:pt>
                <c:pt idx="21">
                  <c:v>15352.013177737001</c:v>
                </c:pt>
                <c:pt idx="22">
                  <c:v>18096.023184527836</c:v>
                </c:pt>
                <c:pt idx="23">
                  <c:v>21167.909369732184</c:v>
                </c:pt>
                <c:pt idx="24">
                  <c:v>24589.252932737068</c:v>
                </c:pt>
                <c:pt idx="25">
                  <c:v>28382.001747627095</c:v>
                </c:pt>
                <c:pt idx="26">
                  <c:v>32568.460233696125</c:v>
                </c:pt>
                <c:pt idx="27">
                  <c:v>37171.279920290508</c:v>
                </c:pt>
                <c:pt idx="28">
                  <c:v>42213.450632239721</c:v>
                </c:pt>
                <c:pt idx="29">
                  <c:v>47718.29223252838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8-4C2D-8FAF-EBF40DE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0</c:v>
                </c:pt>
                <c:pt idx="2">
                  <c:v>0.63254019554488028</c:v>
                </c:pt>
                <c:pt idx="3">
                  <c:v>6.5418330563564648</c:v>
                </c:pt>
                <c:pt idx="4">
                  <c:v>25.657186849767275</c:v>
                </c:pt>
                <c:pt idx="5">
                  <c:v>67.656696030792745</c:v>
                </c:pt>
                <c:pt idx="6">
                  <c:v>143.52999757826868</c:v>
                </c:pt>
                <c:pt idx="7">
                  <c:v>265.35077809930721</c:v>
                </c:pt>
                <c:pt idx="8">
                  <c:v>446.13082918050901</c:v>
                </c:pt>
                <c:pt idx="9">
                  <c:v>699.71649816947911</c:v>
                </c:pt>
                <c:pt idx="10">
                  <c:v>1040.7105219247103</c:v>
                </c:pt>
                <c:pt idx="11">
                  <c:v>1484.4104601565373</c:v>
                </c:pt>
                <c:pt idx="12">
                  <c:v>2046.7586709502689</c:v>
                </c:pt>
                <c:pt idx="13">
                  <c:v>2744.3006846460416</c:v>
                </c:pt>
                <c:pt idx="14">
                  <c:v>3594.1499067433342</c:v>
                </c:pt>
                <c:pt idx="15">
                  <c:v>4613.957225720209</c:v>
                </c:pt>
                <c:pt idx="16">
                  <c:v>5821.8845100271456</c:v>
                </c:pt>
                <c:pt idx="17">
                  <c:v>7236.5812481845787</c:v>
                </c:pt>
                <c:pt idx="18">
                  <c:v>8877.1637703420001</c:v>
                </c:pt>
                <c:pt idx="19">
                  <c:v>10763.196619560917</c:v>
                </c:pt>
                <c:pt idx="20">
                  <c:v>12914.675734912016</c:v>
                </c:pt>
                <c:pt idx="21">
                  <c:v>15352.013177737001</c:v>
                </c:pt>
                <c:pt idx="22">
                  <c:v>18096.023184527836</c:v>
                </c:pt>
                <c:pt idx="23">
                  <c:v>21167.909369732184</c:v>
                </c:pt>
                <c:pt idx="24">
                  <c:v>24589.252932737068</c:v>
                </c:pt>
                <c:pt idx="25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6.5418330563564648</c:v>
                </c:pt>
                <c:pt idx="2">
                  <c:v>25.657186849767275</c:v>
                </c:pt>
                <c:pt idx="3">
                  <c:v>67.656696030792745</c:v>
                </c:pt>
                <c:pt idx="4">
                  <c:v>143.52999757826868</c:v>
                </c:pt>
                <c:pt idx="5">
                  <c:v>265.35077809930721</c:v>
                </c:pt>
                <c:pt idx="6">
                  <c:v>446.13082918050901</c:v>
                </c:pt>
                <c:pt idx="7">
                  <c:v>699.71649816947911</c:v>
                </c:pt>
                <c:pt idx="8">
                  <c:v>1040.7105219247103</c:v>
                </c:pt>
                <c:pt idx="9">
                  <c:v>1484.4104601565373</c:v>
                </c:pt>
                <c:pt idx="10">
                  <c:v>2046.7586709502689</c:v>
                </c:pt>
                <c:pt idx="11">
                  <c:v>2744.3006846460416</c:v>
                </c:pt>
                <c:pt idx="12">
                  <c:v>3594.1499067433342</c:v>
                </c:pt>
                <c:pt idx="13">
                  <c:v>4613.957225720209</c:v>
                </c:pt>
                <c:pt idx="14">
                  <c:v>5821.8845100271456</c:v>
                </c:pt>
                <c:pt idx="15">
                  <c:v>7236.5812481845787</c:v>
                </c:pt>
                <c:pt idx="16">
                  <c:v>8877.1637703420001</c:v>
                </c:pt>
                <c:pt idx="17">
                  <c:v>10763.196619560917</c:v>
                </c:pt>
                <c:pt idx="18">
                  <c:v>12914.675734912016</c:v>
                </c:pt>
                <c:pt idx="19">
                  <c:v>15352.013177737001</c:v>
                </c:pt>
                <c:pt idx="20">
                  <c:v>18096.023184527836</c:v>
                </c:pt>
                <c:pt idx="21">
                  <c:v>21167.909369732184</c:v>
                </c:pt>
                <c:pt idx="22">
                  <c:v>24589.252932737068</c:v>
                </c:pt>
                <c:pt idx="23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Germany'!$P$13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Germany'!$P$15:$P$33</c:f>
              <c:numCache>
                <c:formatCode>0.00</c:formatCode>
                <c:ptCount val="19"/>
                <c:pt idx="0">
                  <c:v>67.656696030792745</c:v>
                </c:pt>
                <c:pt idx="1">
                  <c:v>143.52999757826868</c:v>
                </c:pt>
                <c:pt idx="2">
                  <c:v>265.35077809930721</c:v>
                </c:pt>
                <c:pt idx="3">
                  <c:v>446.13082918050901</c:v>
                </c:pt>
                <c:pt idx="4">
                  <c:v>699.71649816947911</c:v>
                </c:pt>
                <c:pt idx="5">
                  <c:v>1040.7105219247103</c:v>
                </c:pt>
                <c:pt idx="6">
                  <c:v>1484.4104601565373</c:v>
                </c:pt>
                <c:pt idx="7">
                  <c:v>2046.7586709502689</c:v>
                </c:pt>
                <c:pt idx="8">
                  <c:v>2744.3006846460416</c:v>
                </c:pt>
                <c:pt idx="9">
                  <c:v>3594.1499067433342</c:v>
                </c:pt>
                <c:pt idx="10">
                  <c:v>4613.957225720209</c:v>
                </c:pt>
                <c:pt idx="11">
                  <c:v>5821.8845100271456</c:v>
                </c:pt>
                <c:pt idx="12">
                  <c:v>7236.5812481845787</c:v>
                </c:pt>
                <c:pt idx="13">
                  <c:v>8877.1637703420001</c:v>
                </c:pt>
                <c:pt idx="14">
                  <c:v>10763.196619560917</c:v>
                </c:pt>
                <c:pt idx="15">
                  <c:v>12914.675734912016</c:v>
                </c:pt>
                <c:pt idx="16">
                  <c:v>15352.013177737001</c:v>
                </c:pt>
                <c:pt idx="17">
                  <c:v>18096.023184527836</c:v>
                </c:pt>
                <c:pt idx="18">
                  <c:v>21167.909369732184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0</c:v>
                </c:pt>
                <c:pt idx="2">
                  <c:v>0.63254019554488028</c:v>
                </c:pt>
                <c:pt idx="3">
                  <c:v>6.5418330563564648</c:v>
                </c:pt>
                <c:pt idx="4">
                  <c:v>25.657186849767275</c:v>
                </c:pt>
                <c:pt idx="5">
                  <c:v>67.656696030792745</c:v>
                </c:pt>
                <c:pt idx="6">
                  <c:v>143.52999757826868</c:v>
                </c:pt>
                <c:pt idx="7">
                  <c:v>265.35077809930721</c:v>
                </c:pt>
                <c:pt idx="8">
                  <c:v>446.13082918050901</c:v>
                </c:pt>
                <c:pt idx="9">
                  <c:v>699.71649816947911</c:v>
                </c:pt>
                <c:pt idx="10">
                  <c:v>1040.7105219247103</c:v>
                </c:pt>
                <c:pt idx="11">
                  <c:v>1484.4104601565373</c:v>
                </c:pt>
                <c:pt idx="12">
                  <c:v>2046.7586709502689</c:v>
                </c:pt>
                <c:pt idx="13">
                  <c:v>2744.3006846460416</c:v>
                </c:pt>
                <c:pt idx="14">
                  <c:v>3594.1499067433342</c:v>
                </c:pt>
                <c:pt idx="15">
                  <c:v>4613.957225720209</c:v>
                </c:pt>
                <c:pt idx="16">
                  <c:v>5821.8845100271456</c:v>
                </c:pt>
                <c:pt idx="17">
                  <c:v>7236.5812481845787</c:v>
                </c:pt>
                <c:pt idx="18">
                  <c:v>8877.1637703420001</c:v>
                </c:pt>
                <c:pt idx="19">
                  <c:v>10763.196619560917</c:v>
                </c:pt>
                <c:pt idx="20">
                  <c:v>12914.675734912016</c:v>
                </c:pt>
                <c:pt idx="21">
                  <c:v>15352.013177737001</c:v>
                </c:pt>
                <c:pt idx="22">
                  <c:v>18096.023184527836</c:v>
                </c:pt>
                <c:pt idx="23">
                  <c:v>21167.909369732184</c:v>
                </c:pt>
                <c:pt idx="24">
                  <c:v>24589.252932737068</c:v>
                </c:pt>
                <c:pt idx="25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6.5418330563564648</c:v>
                </c:pt>
                <c:pt idx="2">
                  <c:v>25.657186849767275</c:v>
                </c:pt>
                <c:pt idx="3">
                  <c:v>67.656696030792745</c:v>
                </c:pt>
                <c:pt idx="4">
                  <c:v>143.52999757826868</c:v>
                </c:pt>
                <c:pt idx="5">
                  <c:v>265.35077809930721</c:v>
                </c:pt>
                <c:pt idx="6">
                  <c:v>446.13082918050901</c:v>
                </c:pt>
                <c:pt idx="7">
                  <c:v>699.71649816947911</c:v>
                </c:pt>
                <c:pt idx="8">
                  <c:v>1040.7105219247103</c:v>
                </c:pt>
                <c:pt idx="9">
                  <c:v>1484.4104601565373</c:v>
                </c:pt>
                <c:pt idx="10">
                  <c:v>2046.7586709502689</c:v>
                </c:pt>
                <c:pt idx="11">
                  <c:v>2744.3006846460416</c:v>
                </c:pt>
                <c:pt idx="12">
                  <c:v>3594.1499067433342</c:v>
                </c:pt>
                <c:pt idx="13">
                  <c:v>4613.957225720209</c:v>
                </c:pt>
                <c:pt idx="14">
                  <c:v>5821.8845100271456</c:v>
                </c:pt>
                <c:pt idx="15">
                  <c:v>7236.5812481845787</c:v>
                </c:pt>
                <c:pt idx="16">
                  <c:v>8877.1637703420001</c:v>
                </c:pt>
                <c:pt idx="17">
                  <c:v>10763.196619560917</c:v>
                </c:pt>
                <c:pt idx="18">
                  <c:v>12914.675734912016</c:v>
                </c:pt>
                <c:pt idx="19">
                  <c:v>15352.013177737001</c:v>
                </c:pt>
                <c:pt idx="20">
                  <c:v>18096.023184527836</c:v>
                </c:pt>
                <c:pt idx="21">
                  <c:v>21167.909369732184</c:v>
                </c:pt>
                <c:pt idx="22">
                  <c:v>24589.252932737068</c:v>
                </c:pt>
                <c:pt idx="23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Germany'!$N$15:$N$33</c:f>
              <c:numCache>
                <c:formatCode>0.00</c:formatCode>
                <c:ptCount val="19"/>
                <c:pt idx="0">
                  <c:v>6.5418330563564648</c:v>
                </c:pt>
                <c:pt idx="1">
                  <c:v>25.657186849767275</c:v>
                </c:pt>
                <c:pt idx="2">
                  <c:v>67.656696030792745</c:v>
                </c:pt>
                <c:pt idx="3">
                  <c:v>143.52999757826868</c:v>
                </c:pt>
                <c:pt idx="4">
                  <c:v>265.35077809930721</c:v>
                </c:pt>
                <c:pt idx="5">
                  <c:v>446.13082918050901</c:v>
                </c:pt>
                <c:pt idx="6">
                  <c:v>699.71649816947911</c:v>
                </c:pt>
                <c:pt idx="7">
                  <c:v>1040.7105219247103</c:v>
                </c:pt>
                <c:pt idx="8">
                  <c:v>1484.4104601565373</c:v>
                </c:pt>
                <c:pt idx="9">
                  <c:v>2046.7586709502689</c:v>
                </c:pt>
                <c:pt idx="10">
                  <c:v>2744.3006846460416</c:v>
                </c:pt>
                <c:pt idx="11">
                  <c:v>3594.1499067433342</c:v>
                </c:pt>
                <c:pt idx="12">
                  <c:v>4613.957225720209</c:v>
                </c:pt>
                <c:pt idx="13">
                  <c:v>5821.8845100271456</c:v>
                </c:pt>
                <c:pt idx="14">
                  <c:v>7236.5812481845787</c:v>
                </c:pt>
                <c:pt idx="15">
                  <c:v>8877.1637703420001</c:v>
                </c:pt>
                <c:pt idx="16">
                  <c:v>10763.196619560917</c:v>
                </c:pt>
                <c:pt idx="17">
                  <c:v>12914.675734912016</c:v>
                </c:pt>
                <c:pt idx="18">
                  <c:v>15352.013177737001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'Logistic Model Germany'!$F$12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  <c:pt idx="30">
                  <c:v>54268</c:v>
                </c:pt>
                <c:pt idx="31">
                  <c:v>58655</c:v>
                </c:pt>
                <c:pt idx="32">
                  <c:v>66125</c:v>
                </c:pt>
                <c:pt idx="33">
                  <c:v>70985</c:v>
                </c:pt>
                <c:pt idx="34">
                  <c:v>77779</c:v>
                </c:pt>
                <c:pt idx="35">
                  <c:v>84788</c:v>
                </c:pt>
                <c:pt idx="36">
                  <c:v>91159</c:v>
                </c:pt>
                <c:pt idx="37">
                  <c:v>96092</c:v>
                </c:pt>
                <c:pt idx="38">
                  <c:v>100123</c:v>
                </c:pt>
                <c:pt idx="39">
                  <c:v>103375</c:v>
                </c:pt>
                <c:pt idx="40">
                  <c:v>107663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66-4BD8-BCD4-71B3E0FFA54B}"/>
            </c:ext>
          </c:extLst>
        </c:ser>
        <c:ser>
          <c:idx val="4"/>
          <c:order val="1"/>
          <c:tx>
            <c:strRef>
              <c:f>'Logistic Model Germany'!$H$12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Germany'!$H$13:$H$76</c:f>
              <c:numCache>
                <c:formatCode>0.00</c:formatCode>
                <c:ptCount val="64"/>
                <c:pt idx="1">
                  <c:v>335.77148639732059</c:v>
                </c:pt>
                <c:pt idx="2">
                  <c:v>407.62218850683541</c:v>
                </c:pt>
                <c:pt idx="3">
                  <c:v>494.78818202498871</c:v>
                </c:pt>
                <c:pt idx="4">
                  <c:v>600.50570224308626</c:v>
                </c:pt>
                <c:pt idx="5">
                  <c:v>728.68147404269655</c:v>
                </c:pt>
                <c:pt idx="6">
                  <c:v>884.02532869983611</c:v>
                </c:pt>
                <c:pt idx="7">
                  <c:v>1072.2060696130079</c:v>
                </c:pt>
                <c:pt idx="8">
                  <c:v>1300.0332207439578</c:v>
                </c:pt>
                <c:pt idx="9">
                  <c:v>1575.666831795153</c:v>
                </c:pt>
                <c:pt idx="10">
                  <c:v>1908.8565400874372</c:v>
                </c:pt>
                <c:pt idx="11">
                  <c:v>2311.2093453022881</c:v>
                </c:pt>
                <c:pt idx="12">
                  <c:v>2796.4826973174581</c:v>
                </c:pt>
                <c:pt idx="13">
                  <c:v>3380.8950900102705</c:v>
                </c:pt>
                <c:pt idx="14">
                  <c:v>4083.4398647028625</c:v>
                </c:pt>
                <c:pt idx="15">
                  <c:v>4926.1787730814776</c:v>
                </c:pt>
                <c:pt idx="16">
                  <c:v>5934.4794950274172</c:v>
                </c:pt>
                <c:pt idx="17">
                  <c:v>7137.1454615306957</c:v>
                </c:pt>
                <c:pt idx="18">
                  <c:v>8566.3672974376695</c:v>
                </c:pt>
                <c:pt idx="19">
                  <c:v>10257.40439871606</c:v>
                </c:pt>
                <c:pt idx="20">
                  <c:v>12247.885867934934</c:v>
                </c:pt>
                <c:pt idx="21">
                  <c:v>14576.608181107056</c:v>
                </c:pt>
                <c:pt idx="22">
                  <c:v>17281.711727568883</c:v>
                </c:pt>
                <c:pt idx="23">
                  <c:v>20398.151940129657</c:v>
                </c:pt>
                <c:pt idx="24">
                  <c:v>23954.456323369479</c:v>
                </c:pt>
                <c:pt idx="25">
                  <c:v>27968.885789013315</c:v>
                </c:pt>
                <c:pt idx="26">
                  <c:v>32445.295278165548</c:v>
                </c:pt>
                <c:pt idx="27">
                  <c:v>37369.191715729103</c:v>
                </c:pt>
                <c:pt idx="28">
                  <c:v>42704.666576551004</c:v>
                </c:pt>
                <c:pt idx="29">
                  <c:v>48392.961978753585</c:v>
                </c:pt>
                <c:pt idx="30">
                  <c:v>54353.336947570388</c:v>
                </c:pt>
                <c:pt idx="31">
                  <c:v>60486.592494226519</c:v>
                </c:pt>
                <c:pt idx="32">
                  <c:v>66681.121756810797</c:v>
                </c:pt>
                <c:pt idx="33">
                  <c:v>72820.793620864832</c:v>
                </c:pt>
                <c:pt idx="34">
                  <c:v>78793.530567455193</c:v>
                </c:pt>
                <c:pt idx="35">
                  <c:v>84499.263886779197</c:v>
                </c:pt>
                <c:pt idx="36">
                  <c:v>89856.108885057823</c:v>
                </c:pt>
                <c:pt idx="37">
                  <c:v>94804.039015860049</c:v>
                </c:pt>
                <c:pt idx="38">
                  <c:v>99305.894414245515</c:v>
                </c:pt>
                <c:pt idx="39">
                  <c:v>103346.06022687512</c:v>
                </c:pt>
                <c:pt idx="40">
                  <c:v>106927.4700199756</c:v>
                </c:pt>
                <c:pt idx="41">
                  <c:v>110067.69323603333</c:v>
                </c:pt>
                <c:pt idx="42">
                  <c:v>112794.79182973942</c:v>
                </c:pt>
                <c:pt idx="43">
                  <c:v>115143.45531661094</c:v>
                </c:pt>
                <c:pt idx="44">
                  <c:v>117151.7201450774</c:v>
                </c:pt>
                <c:pt idx="45">
                  <c:v>118858.40042026686</c:v>
                </c:pt>
                <c:pt idx="46">
                  <c:v>120301.22695152668</c:v>
                </c:pt>
                <c:pt idx="47">
                  <c:v>121515.61332437642</c:v>
                </c:pt>
                <c:pt idx="48">
                  <c:v>122533.9321256728</c:v>
                </c:pt>
                <c:pt idx="49">
                  <c:v>123385.17842320661</c:v>
                </c:pt>
                <c:pt idx="50">
                  <c:v>124094.90879965032</c:v>
                </c:pt>
                <c:pt idx="51">
                  <c:v>124685.36330199987</c:v>
                </c:pt>
                <c:pt idx="52">
                  <c:v>125175.69849070876</c:v>
                </c:pt>
                <c:pt idx="53">
                  <c:v>125582.27895717995</c:v>
                </c:pt>
                <c:pt idx="54">
                  <c:v>125918.99071642366</c:v>
                </c:pt>
                <c:pt idx="55">
                  <c:v>126197.55242613768</c:v>
                </c:pt>
                <c:pt idx="56">
                  <c:v>126427.80970233104</c:v>
                </c:pt>
                <c:pt idx="57">
                  <c:v>126618.00442350229</c:v>
                </c:pt>
                <c:pt idx="58">
                  <c:v>126775.01542381763</c:v>
                </c:pt>
                <c:pt idx="59">
                  <c:v>126904.56990548203</c:v>
                </c:pt>
                <c:pt idx="60">
                  <c:v>127011.42669627072</c:v>
                </c:pt>
                <c:pt idx="61">
                  <c:v>127099.53348760052</c:v>
                </c:pt>
                <c:pt idx="62">
                  <c:v>127172.16067146084</c:v>
                </c:pt>
                <c:pt idx="63">
                  <c:v>127232.01453860159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66-4BD8-BCD4-71B3E0FF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'Logistic Germany With Linear'!$F$12</c:f>
              <c:strCache>
                <c:ptCount val="1"/>
                <c:pt idx="0">
                  <c:v>Bestätigte Fälle Morgenpost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  <c:pt idx="30">
                  <c:v>54268</c:v>
                </c:pt>
                <c:pt idx="31">
                  <c:v>58655</c:v>
                </c:pt>
                <c:pt idx="32">
                  <c:v>66125</c:v>
                </c:pt>
                <c:pt idx="33">
                  <c:v>70985</c:v>
                </c:pt>
                <c:pt idx="34">
                  <c:v>77779</c:v>
                </c:pt>
                <c:pt idx="35">
                  <c:v>84788</c:v>
                </c:pt>
                <c:pt idx="36">
                  <c:v>91159</c:v>
                </c:pt>
                <c:pt idx="37">
                  <c:v>95614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58-4C5A-8DD1-132D04DD25F7}"/>
            </c:ext>
          </c:extLst>
        </c:ser>
        <c:ser>
          <c:idx val="4"/>
          <c:order val="1"/>
          <c:tx>
            <c:strRef>
              <c:f>'Logistic Germany With Linear'!$H$12</c:f>
              <c:strCache>
                <c:ptCount val="1"/>
                <c:pt idx="0">
                  <c:v>Vorhergesagte Fälle Morgenpost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Linear'!$H$13:$H$76</c:f>
              <c:numCache>
                <c:formatCode>0.00</c:formatCode>
                <c:ptCount val="64"/>
                <c:pt idx="1">
                  <c:v>-2886.7148282278495</c:v>
                </c:pt>
                <c:pt idx="2">
                  <c:v>-2851.5161031455418</c:v>
                </c:pt>
                <c:pt idx="3">
                  <c:v>-2806.9817558169007</c:v>
                </c:pt>
                <c:pt idx="4">
                  <c:v>-2750.6462222688428</c:v>
                </c:pt>
                <c:pt idx="5">
                  <c:v>-2679.3990759413182</c:v>
                </c:pt>
                <c:pt idx="6">
                  <c:v>-2589.3201464973831</c:v>
                </c:pt>
                <c:pt idx="7">
                  <c:v>-2475.4747529903275</c:v>
                </c:pt>
                <c:pt idx="8">
                  <c:v>-2331.6607790360904</c:v>
                </c:pt>
                <c:pt idx="9">
                  <c:v>-2150.0984625481328</c:v>
                </c:pt>
                <c:pt idx="10">
                  <c:v>-1921.0534359936983</c:v>
                </c:pt>
                <c:pt idx="11">
                  <c:v>-1632.38425818767</c:v>
                </c:pt>
                <c:pt idx="12">
                  <c:v>-1269.0082580235321</c:v>
                </c:pt>
                <c:pt idx="13">
                  <c:v>-812.28523453518801</c:v>
                </c:pt>
                <c:pt idx="14">
                  <c:v>-239.32927530661755</c:v>
                </c:pt>
                <c:pt idx="15">
                  <c:v>477.72279706462223</c:v>
                </c:pt>
                <c:pt idx="16">
                  <c:v>1372.4288689167661</c:v>
                </c:pt>
                <c:pt idx="17">
                  <c:v>2484.6442187674274</c:v>
                </c:pt>
                <c:pt idx="18">
                  <c:v>3860.848755787546</c:v>
                </c:pt>
                <c:pt idx="19">
                  <c:v>5553.9616973258453</c:v>
                </c:pt>
                <c:pt idx="20">
                  <c:v>7622.3214517174365</c:v>
                </c:pt>
                <c:pt idx="21">
                  <c:v>10127.435698319192</c:v>
                </c:pt>
                <c:pt idx="22">
                  <c:v>13130.0872790581</c:v>
                </c:pt>
                <c:pt idx="23">
                  <c:v>16684.479558586885</c:v>
                </c:pt>
                <c:pt idx="24">
                  <c:v>20830.397615601982</c:v>
                </c:pt>
                <c:pt idx="25">
                  <c:v>25583.905126074114</c:v>
                </c:pt>
                <c:pt idx="26">
                  <c:v>30927.861585241135</c:v>
                </c:pt>
                <c:pt idx="27">
                  <c:v>36804.340275191033</c:v>
                </c:pt>
                <c:pt idx="28">
                  <c:v>43111.47889458893</c:v>
                </c:pt>
                <c:pt idx="29">
                  <c:v>49706.954986115321</c:v>
                </c:pt>
                <c:pt idx="30">
                  <c:v>56418.906259666241</c:v>
                </c:pt>
                <c:pt idx="31">
                  <c:v>63062.982183651358</c:v>
                </c:pt>
                <c:pt idx="32">
                  <c:v>69462.148499034156</c:v>
                </c:pt>
                <c:pt idx="33">
                  <c:v>75464.867731674167</c:v>
                </c:pt>
                <c:pt idx="34">
                  <c:v>80957.872780727048</c:v>
                </c:pt>
                <c:pt idx="35">
                  <c:v>85871.621107964369</c:v>
                </c:pt>
                <c:pt idx="36">
                  <c:v>90178.730888769584</c:v>
                </c:pt>
                <c:pt idx="37">
                  <c:v>93887.327052466353</c:v>
                </c:pt>
                <c:pt idx="38">
                  <c:v>97031.832406815942</c:v>
                </c:pt>
                <c:pt idx="39">
                  <c:v>99663.456746320473</c:v>
                </c:pt>
                <c:pt idx="40">
                  <c:v>101841.88957758005</c:v>
                </c:pt>
                <c:pt idx="41">
                  <c:v>103628.90251398461</c:v>
                </c:pt>
                <c:pt idx="42">
                  <c:v>105083.95678708915</c:v>
                </c:pt>
                <c:pt idx="43">
                  <c:v>106261.55525817416</c:v>
                </c:pt>
                <c:pt idx="44">
                  <c:v>107209.93604152018</c:v>
                </c:pt>
                <c:pt idx="45">
                  <c:v>107970.70012866038</c:v>
                </c:pt>
                <c:pt idx="46">
                  <c:v>108579.02894085058</c:v>
                </c:pt>
                <c:pt idx="47">
                  <c:v>109064.23233691166</c:v>
                </c:pt>
                <c:pt idx="48">
                  <c:v>109450.44752419596</c:v>
                </c:pt>
                <c:pt idx="49">
                  <c:v>109757.37396753926</c:v>
                </c:pt>
                <c:pt idx="50">
                  <c:v>110000.97685916716</c:v>
                </c:pt>
                <c:pt idx="51">
                  <c:v>110194.1241265033</c:v>
                </c:pt>
                <c:pt idx="52">
                  <c:v>110347.14271990214</c:v>
                </c:pt>
                <c:pt idx="53">
                  <c:v>110468.29236517307</c:v>
                </c:pt>
                <c:pt idx="54">
                  <c:v>110564.16181011846</c:v>
                </c:pt>
                <c:pt idx="55">
                  <c:v>110639.99586451599</c:v>
                </c:pt>
                <c:pt idx="56">
                  <c:v>110699.96263959997</c:v>
                </c:pt>
                <c:pt idx="57">
                  <c:v>110747.37027169792</c:v>
                </c:pt>
                <c:pt idx="58">
                  <c:v>110784.84165968529</c:v>
                </c:pt>
                <c:pt idx="59">
                  <c:v>110814.45471907375</c:v>
                </c:pt>
                <c:pt idx="60">
                  <c:v>110837.85456618089</c:v>
                </c:pt>
                <c:pt idx="61">
                  <c:v>110856.34300688385</c:v>
                </c:pt>
                <c:pt idx="62">
                  <c:v>110870.94977005071</c:v>
                </c:pt>
                <c:pt idx="63">
                  <c:v>110882.48911549961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58-4C5A-8DD1-132D04D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34600"/>
        <c:axId val="444336240"/>
      </c:scatterChart>
      <c:valAx>
        <c:axId val="4443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6240"/>
        <c:crosses val="autoZero"/>
        <c:crossBetween val="midCat"/>
      </c:valAx>
      <c:valAx>
        <c:axId val="44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'Logistic Model USA'!$F$12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val>
            <c:numRef>
              <c:f>'Logistic Model USA'!$F$13:$F$76</c:f>
              <c:numCache>
                <c:formatCode>General</c:formatCode>
                <c:ptCount val="64"/>
                <c:pt idx="1">
                  <c:v>100</c:v>
                </c:pt>
                <c:pt idx="2">
                  <c:v>124</c:v>
                </c:pt>
                <c:pt idx="3">
                  <c:v>158</c:v>
                </c:pt>
                <c:pt idx="4">
                  <c:v>221</c:v>
                </c:pt>
                <c:pt idx="5">
                  <c:v>319</c:v>
                </c:pt>
                <c:pt idx="6">
                  <c:v>435</c:v>
                </c:pt>
                <c:pt idx="7">
                  <c:v>541</c:v>
                </c:pt>
                <c:pt idx="8">
                  <c:v>704</c:v>
                </c:pt>
                <c:pt idx="9">
                  <c:v>994</c:v>
                </c:pt>
                <c:pt idx="10">
                  <c:v>1301</c:v>
                </c:pt>
                <c:pt idx="11">
                  <c:v>1697</c:v>
                </c:pt>
                <c:pt idx="12">
                  <c:v>2247</c:v>
                </c:pt>
                <c:pt idx="13">
                  <c:v>2943</c:v>
                </c:pt>
                <c:pt idx="14">
                  <c:v>3680</c:v>
                </c:pt>
                <c:pt idx="15">
                  <c:v>4663</c:v>
                </c:pt>
                <c:pt idx="16">
                  <c:v>6411</c:v>
                </c:pt>
                <c:pt idx="17">
                  <c:v>9259</c:v>
                </c:pt>
                <c:pt idx="18">
                  <c:v>13789</c:v>
                </c:pt>
                <c:pt idx="19">
                  <c:v>19383</c:v>
                </c:pt>
                <c:pt idx="20">
                  <c:v>24207</c:v>
                </c:pt>
                <c:pt idx="21">
                  <c:v>33566</c:v>
                </c:pt>
                <c:pt idx="22">
                  <c:v>43734</c:v>
                </c:pt>
                <c:pt idx="23">
                  <c:v>54881</c:v>
                </c:pt>
                <c:pt idx="24">
                  <c:v>65778</c:v>
                </c:pt>
                <c:pt idx="25">
                  <c:v>83836</c:v>
                </c:pt>
                <c:pt idx="26">
                  <c:v>101657</c:v>
                </c:pt>
                <c:pt idx="27">
                  <c:v>122666</c:v>
                </c:pt>
                <c:pt idx="28">
                  <c:v>143491</c:v>
                </c:pt>
                <c:pt idx="29">
                  <c:v>163788</c:v>
                </c:pt>
                <c:pt idx="30">
                  <c:v>188530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D2-4676-9A18-4F8F72FD664A}"/>
            </c:ext>
          </c:extLst>
        </c:ser>
        <c:ser>
          <c:idx val="0"/>
          <c:order val="1"/>
          <c:tx>
            <c:strRef>
              <c:f>'Logistic Model USA'!$H$12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'Logistic Model USA'!$H$13:$H$76</c:f>
              <c:numCache>
                <c:formatCode>0.00</c:formatCode>
                <c:ptCount val="64"/>
                <c:pt idx="1">
                  <c:v>107.81101753109978</c:v>
                </c:pt>
                <c:pt idx="2">
                  <c:v>144.16991341237835</c:v>
                </c:pt>
                <c:pt idx="3">
                  <c:v>192.78284416363044</c:v>
                </c:pt>
                <c:pt idx="4">
                  <c:v>257.7735790907015</c:v>
                </c:pt>
                <c:pt idx="5">
                  <c:v>344.64874472715064</c:v>
                </c:pt>
                <c:pt idx="6">
                  <c:v>460.75770288440975</c:v>
                </c:pt>
                <c:pt idx="7">
                  <c:v>615.90233666102768</c:v>
                </c:pt>
                <c:pt idx="8">
                  <c:v>823.14322286279776</c:v>
                </c:pt>
                <c:pt idx="9">
                  <c:v>1099.8611796476098</c:v>
                </c:pt>
                <c:pt idx="10">
                  <c:v>1469.1474947558447</c:v>
                </c:pt>
                <c:pt idx="11">
                  <c:v>1961.6110853262267</c:v>
                </c:pt>
                <c:pt idx="12">
                  <c:v>2617.7035906664646</c:v>
                </c:pt>
                <c:pt idx="13">
                  <c:v>3490.6681505254319</c:v>
                </c:pt>
                <c:pt idx="14">
                  <c:v>4650.2034625535307</c:v>
                </c:pt>
                <c:pt idx="15">
                  <c:v>6186.882483272434</c:v>
                </c:pt>
                <c:pt idx="16">
                  <c:v>8217.2433566350501</c:v>
                </c:pt>
                <c:pt idx="17">
                  <c:v>10889.231113409667</c:v>
                </c:pt>
                <c:pt idx="18">
                  <c:v>14387.24824180255</c:v>
                </c:pt>
                <c:pt idx="19">
                  <c:v>18935.401825778517</c:v>
                </c:pt>
                <c:pt idx="20">
                  <c:v>24796.582238623963</c:v>
                </c:pt>
                <c:pt idx="21">
                  <c:v>32263.870335941927</c:v>
                </c:pt>
                <c:pt idx="22">
                  <c:v>41639.834991737378</c:v>
                </c:pt>
                <c:pt idx="23">
                  <c:v>53199.421088140662</c:v>
                </c:pt>
                <c:pt idx="24">
                  <c:v>67134.722309074583</c:v>
                </c:pt>
                <c:pt idx="25">
                  <c:v>83486.341485785466</c:v>
                </c:pt>
                <c:pt idx="26">
                  <c:v>102076.08782326718</c:v>
                </c:pt>
                <c:pt idx="27">
                  <c:v>122465.66718518335</c:v>
                </c:pt>
                <c:pt idx="28">
                  <c:v>143968.030326657</c:v>
                </c:pt>
                <c:pt idx="29">
                  <c:v>165724.84662125271</c:v>
                </c:pt>
                <c:pt idx="30">
                  <c:v>186836.75416907817</c:v>
                </c:pt>
                <c:pt idx="31">
                  <c:v>206507.03601051754</c:v>
                </c:pt>
                <c:pt idx="32">
                  <c:v>224152.26417952433</c:v>
                </c:pt>
                <c:pt idx="33">
                  <c:v>239450.60167363231</c:v>
                </c:pt>
                <c:pt idx="34">
                  <c:v>252327.19710156013</c:v>
                </c:pt>
                <c:pt idx="35">
                  <c:v>262898.00773232727</c:v>
                </c:pt>
                <c:pt idx="36">
                  <c:v>271399.37850933505</c:v>
                </c:pt>
                <c:pt idx="37">
                  <c:v>278124.12956334965</c:v>
                </c:pt>
                <c:pt idx="38">
                  <c:v>283374.18053381064</c:v>
                </c:pt>
                <c:pt idx="39">
                  <c:v>287431.08200390817</c:v>
                </c:pt>
                <c:pt idx="40">
                  <c:v>290541.2066764395</c:v>
                </c:pt>
                <c:pt idx="41">
                  <c:v>292911.02837731136</c:v>
                </c:pt>
                <c:pt idx="42">
                  <c:v>294708.39354504307</c:v>
                </c:pt>
                <c:pt idx="43">
                  <c:v>296066.78884559136</c:v>
                </c:pt>
                <c:pt idx="44">
                  <c:v>297090.6913125909</c:v>
                </c:pt>
                <c:pt idx="45">
                  <c:v>297860.9175325394</c:v>
                </c:pt>
                <c:pt idx="46">
                  <c:v>298439.44149571657</c:v>
                </c:pt>
                <c:pt idx="47">
                  <c:v>298873.48283406318</c:v>
                </c:pt>
                <c:pt idx="48">
                  <c:v>299198.84771291586</c:v>
                </c:pt>
                <c:pt idx="49">
                  <c:v>299442.59104222874</c:v>
                </c:pt>
                <c:pt idx="50">
                  <c:v>299625.10113910935</c:v>
                </c:pt>
                <c:pt idx="51">
                  <c:v>299761.71204266971</c:v>
                </c:pt>
                <c:pt idx="52">
                  <c:v>299863.93943720503</c:v>
                </c:pt>
                <c:pt idx="53">
                  <c:v>299940.42192557937</c:v>
                </c:pt>
                <c:pt idx="54">
                  <c:v>299997.63449826243</c:v>
                </c:pt>
                <c:pt idx="55">
                  <c:v>300040.42743919836</c:v>
                </c:pt>
                <c:pt idx="56">
                  <c:v>300072.43232503062</c:v>
                </c:pt>
                <c:pt idx="57">
                  <c:v>300096.36730811163</c:v>
                </c:pt>
                <c:pt idx="58">
                  <c:v>300114.26634020079</c:v>
                </c:pt>
                <c:pt idx="59">
                  <c:v>300127.6511035618</c:v>
                </c:pt>
                <c:pt idx="60">
                  <c:v>300137.65986708889</c:v>
                </c:pt>
                <c:pt idx="61">
                  <c:v>300145.14400221774</c:v>
                </c:pt>
                <c:pt idx="62">
                  <c:v>300150.74024344567</c:v>
                </c:pt>
                <c:pt idx="63">
                  <c:v>300154.92477125477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2-4676-9A18-4F8F72F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308160</xdr:colOff>
      <xdr:row>3</xdr:row>
      <xdr:rowOff>90767</xdr:rowOff>
    </xdr:from>
    <xdr:to>
      <xdr:col>42</xdr:col>
      <xdr:colOff>136071</xdr:colOff>
      <xdr:row>34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CC3E-8403-45EB-9504-4FE8098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47622</xdr:colOff>
      <xdr:row>0</xdr:row>
      <xdr:rowOff>234042</xdr:rowOff>
    </xdr:from>
    <xdr:to>
      <xdr:col>38</xdr:col>
      <xdr:colOff>476250</xdr:colOff>
      <xdr:row>30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55F75-4CF9-4881-8B76-1BBF6392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294409</xdr:colOff>
      <xdr:row>10</xdr:row>
      <xdr:rowOff>155864</xdr:rowOff>
    </xdr:from>
    <xdr:to>
      <xdr:col>42</xdr:col>
      <xdr:colOff>553419</xdr:colOff>
      <xdr:row>41</xdr:row>
      <xdr:rowOff>186324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E1AD1-E947-45C2-BCBD-D10E54F2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zoomScale="70" zoomScaleNormal="70" workbookViewId="0">
      <selection activeCell="D7" sqref="D7"/>
    </sheetView>
  </sheetViews>
  <sheetFormatPr defaultRowHeight="15" x14ac:dyDescent="0.25"/>
  <cols>
    <col min="1" max="1" width="13.42578125" customWidth="1"/>
    <col min="4" max="4" width="14.85546875" customWidth="1"/>
    <col min="8" max="8" width="16.7109375" customWidth="1"/>
    <col min="11" max="11" width="10.5703125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6.6844801949132311</v>
      </c>
      <c r="D6" s="7" t="s">
        <v>4</v>
      </c>
      <c r="E6" s="7"/>
      <c r="F6" s="7"/>
    </row>
    <row r="7" spans="1:21" x14ac:dyDescent="0.25">
      <c r="A7" s="7" t="s">
        <v>7</v>
      </c>
      <c r="B7" s="7">
        <v>13.454796352949886</v>
      </c>
      <c r="D7" s="8">
        <f>SUM(K15:K46)</f>
        <v>23054878.378092244</v>
      </c>
      <c r="E7" s="7"/>
      <c r="F7" s="7"/>
    </row>
    <row r="8" spans="1:21" x14ac:dyDescent="0.25">
      <c r="A8" s="7" t="s">
        <v>8</v>
      </c>
      <c r="B8" s="7">
        <v>0</v>
      </c>
    </row>
    <row r="9" spans="1:21" x14ac:dyDescent="0.25">
      <c r="A9" s="7" t="s">
        <v>10</v>
      </c>
      <c r="B9" s="7">
        <v>0.25050292766254362</v>
      </c>
    </row>
    <row r="10" spans="1:21" x14ac:dyDescent="0.25">
      <c r="A10" s="7"/>
      <c r="B10" s="7">
        <v>0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</f>
        <v>0</v>
      </c>
      <c r="K15" s="5">
        <f>(H15   -F15) ^2</f>
        <v>2809</v>
      </c>
      <c r="M15" s="1">
        <v>43889</v>
      </c>
      <c r="N15" s="5">
        <f>H17</f>
        <v>6.5418330563564648</v>
      </c>
      <c r="P15" s="5">
        <f>H19</f>
        <v>67.656696030792745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0.63254019554488028</v>
      </c>
      <c r="K16" s="5">
        <f t="shared" ref="K16:K41" si="1">(H16   -F16) ^2</f>
        <v>4272.9048012870562</v>
      </c>
      <c r="M16" s="1">
        <v>43890</v>
      </c>
      <c r="N16" s="5">
        <f t="shared" ref="N16:N37" si="2">H18</f>
        <v>25.657186849767275</v>
      </c>
      <c r="P16" s="5">
        <f t="shared" ref="P16:P35" si="3">H20</f>
        <v>143.52999757826868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6.5418330563564648</v>
      </c>
      <c r="K17" s="5">
        <f t="shared" si="1"/>
        <v>12201.006644549825</v>
      </c>
      <c r="M17" s="1">
        <v>43891</v>
      </c>
      <c r="N17" s="5">
        <f t="shared" si="2"/>
        <v>67.656696030792745</v>
      </c>
      <c r="P17" s="5">
        <f t="shared" si="3"/>
        <v>265.35077809930721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25.657186849767275</v>
      </c>
      <c r="K18" s="5">
        <f t="shared" si="1"/>
        <v>15461.135182113689</v>
      </c>
      <c r="M18" s="1">
        <v>43892</v>
      </c>
      <c r="N18" s="5">
        <f t="shared" si="2"/>
        <v>143.52999757826868</v>
      </c>
      <c r="P18" s="5">
        <f t="shared" si="3"/>
        <v>446.13082918050901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67.656696030792745</v>
      </c>
      <c r="K19" s="5">
        <f t="shared" si="1"/>
        <v>14482.510810225014</v>
      </c>
      <c r="M19" s="1">
        <v>43893</v>
      </c>
      <c r="N19" s="5">
        <f t="shared" si="2"/>
        <v>265.35077809930721</v>
      </c>
      <c r="P19" s="5">
        <f t="shared" si="3"/>
        <v>699.71649816947911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143.52999757826868</v>
      </c>
      <c r="K20" s="5">
        <f t="shared" si="1"/>
        <v>9306.4613672488467</v>
      </c>
      <c r="M20" s="1">
        <v>43894</v>
      </c>
      <c r="N20" s="5">
        <f t="shared" si="2"/>
        <v>446.13082918050901</v>
      </c>
      <c r="P20" s="5">
        <f t="shared" si="3"/>
        <v>1040.7105219247103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265.35077809930721</v>
      </c>
      <c r="K21" s="5">
        <f t="shared" si="1"/>
        <v>6997.1923245913431</v>
      </c>
      <c r="M21" s="1">
        <v>43895</v>
      </c>
      <c r="N21" s="5">
        <f t="shared" si="2"/>
        <v>699.71649816947911</v>
      </c>
      <c r="P21" s="5">
        <f t="shared" si="3"/>
        <v>1484.4104601565373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446.13082918050901</v>
      </c>
      <c r="K22" s="5">
        <f t="shared" si="1"/>
        <v>7720.9911805048869</v>
      </c>
      <c r="M22" s="1">
        <v>43896</v>
      </c>
      <c r="N22" s="5">
        <f t="shared" si="2"/>
        <v>1040.7105219247103</v>
      </c>
      <c r="P22" s="5">
        <f t="shared" si="3"/>
        <v>2046.7586709502689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699.71649816947911</v>
      </c>
      <c r="K23" s="5">
        <f t="shared" si="1"/>
        <v>247.00831471124019</v>
      </c>
      <c r="M23" s="1">
        <v>43897</v>
      </c>
      <c r="N23" s="5">
        <f t="shared" si="2"/>
        <v>1484.4104601565373</v>
      </c>
      <c r="P23" s="5">
        <f t="shared" si="3"/>
        <v>2744.3006846460416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1040.7105219247103</v>
      </c>
      <c r="K24" s="5">
        <f t="shared" si="1"/>
        <v>37523.76630434367</v>
      </c>
      <c r="M24" s="1">
        <v>43898</v>
      </c>
      <c r="N24" s="5">
        <f t="shared" si="2"/>
        <v>2046.7586709502689</v>
      </c>
      <c r="P24" s="5">
        <f t="shared" si="3"/>
        <v>3594.1499067433342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1484.4104601565373</v>
      </c>
      <c r="K25" s="5">
        <f t="shared" si="1"/>
        <v>138689.55083400384</v>
      </c>
      <c r="M25" s="1">
        <v>43899</v>
      </c>
      <c r="N25" s="5">
        <f t="shared" si="2"/>
        <v>2744.3006846460416</v>
      </c>
      <c r="P25" s="5">
        <f t="shared" si="3"/>
        <v>4613.957225720209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2046.7586709502689</v>
      </c>
      <c r="K26" s="5">
        <f t="shared" si="1"/>
        <v>232091.41703576944</v>
      </c>
      <c r="M26" s="1">
        <v>43900</v>
      </c>
      <c r="N26" s="5">
        <f t="shared" si="2"/>
        <v>3594.1499067433342</v>
      </c>
      <c r="P26" s="5">
        <f t="shared" si="3"/>
        <v>5821.8845100271456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2744.3006846460416</v>
      </c>
      <c r="K27" s="5">
        <f t="shared" si="1"/>
        <v>605751.95572049718</v>
      </c>
      <c r="M27" s="1">
        <v>43901</v>
      </c>
      <c r="N27" s="5">
        <f t="shared" si="2"/>
        <v>4613.957225720209</v>
      </c>
      <c r="P27" s="5">
        <f t="shared" si="3"/>
        <v>7236.5812481845787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3594.1499067433342</v>
      </c>
      <c r="K28" s="5">
        <f t="shared" si="1"/>
        <v>721055.56412221317</v>
      </c>
      <c r="M28" s="1">
        <v>43902</v>
      </c>
      <c r="N28" s="5">
        <f t="shared" si="2"/>
        <v>5821.8845100271456</v>
      </c>
      <c r="P28" s="5">
        <f t="shared" si="3"/>
        <v>8877.1637703420001</v>
      </c>
    </row>
    <row r="29" spans="1:16" x14ac:dyDescent="0.25">
      <c r="A29" s="1">
        <v>43903</v>
      </c>
      <c r="C29">
        <v>14</v>
      </c>
      <c r="F29">
        <v>3675</v>
      </c>
      <c r="H29" s="5">
        <f t="shared" si="0"/>
        <v>4613.957225720209</v>
      </c>
      <c r="K29" s="5">
        <f t="shared" si="1"/>
        <v>881640.67173219146</v>
      </c>
      <c r="M29" s="1">
        <v>43903</v>
      </c>
      <c r="N29" s="5">
        <f t="shared" si="2"/>
        <v>7236.5812481845787</v>
      </c>
      <c r="P29" s="5">
        <f t="shared" si="3"/>
        <v>10763.196619560917</v>
      </c>
    </row>
    <row r="30" spans="1:16" x14ac:dyDescent="0.25">
      <c r="A30" s="1">
        <v>43904</v>
      </c>
      <c r="C30">
        <v>15</v>
      </c>
      <c r="F30">
        <v>4585</v>
      </c>
      <c r="H30" s="5">
        <f t="shared" si="0"/>
        <v>5821.8845100271456</v>
      </c>
      <c r="K30" s="5">
        <f t="shared" si="1"/>
        <v>1529883.2911450919</v>
      </c>
      <c r="M30" s="1">
        <v>43904</v>
      </c>
      <c r="N30" s="5">
        <f t="shared" si="2"/>
        <v>8877.1637703420001</v>
      </c>
      <c r="P30" s="5">
        <f t="shared" si="3"/>
        <v>12914.675734912016</v>
      </c>
    </row>
    <row r="31" spans="1:16" x14ac:dyDescent="0.25">
      <c r="A31" s="1">
        <v>43905</v>
      </c>
      <c r="C31">
        <v>16</v>
      </c>
      <c r="F31">
        <v>5813</v>
      </c>
      <c r="H31" s="5">
        <f t="shared" si="0"/>
        <v>7236.5812481845787</v>
      </c>
      <c r="K31" s="5">
        <f t="shared" si="1"/>
        <v>2026583.570182763</v>
      </c>
      <c r="M31" s="1">
        <v>43905</v>
      </c>
      <c r="N31" s="5">
        <f t="shared" si="2"/>
        <v>10763.196619560917</v>
      </c>
      <c r="P31" s="5">
        <f t="shared" si="3"/>
        <v>15352.013177737001</v>
      </c>
    </row>
    <row r="32" spans="1:16" x14ac:dyDescent="0.25">
      <c r="A32" s="1">
        <v>43906</v>
      </c>
      <c r="C32">
        <v>17</v>
      </c>
      <c r="F32">
        <v>7272</v>
      </c>
      <c r="H32" s="5">
        <f t="shared" si="0"/>
        <v>8877.1637703420001</v>
      </c>
      <c r="K32" s="5">
        <f t="shared" si="1"/>
        <v>2576550.7296185452</v>
      </c>
      <c r="M32" s="1">
        <v>43906</v>
      </c>
      <c r="N32" s="5">
        <f t="shared" si="2"/>
        <v>12914.675734912016</v>
      </c>
      <c r="P32" s="5">
        <f t="shared" si="3"/>
        <v>18096.023184527836</v>
      </c>
    </row>
    <row r="33" spans="1:16" x14ac:dyDescent="0.25">
      <c r="A33" s="1">
        <v>43907</v>
      </c>
      <c r="C33">
        <v>18</v>
      </c>
      <c r="F33">
        <v>9360</v>
      </c>
      <c r="H33" s="5">
        <f t="shared" si="0"/>
        <v>10763.196619560917</v>
      </c>
      <c r="K33" s="5">
        <f t="shared" si="1"/>
        <v>1968960.7531471837</v>
      </c>
      <c r="M33" s="1">
        <v>43907</v>
      </c>
      <c r="N33" s="5">
        <f t="shared" si="2"/>
        <v>15352.013177737001</v>
      </c>
      <c r="P33" s="5">
        <f t="shared" si="3"/>
        <v>21167.909369732184</v>
      </c>
    </row>
    <row r="34" spans="1:16" x14ac:dyDescent="0.25">
      <c r="A34" s="1">
        <v>43908</v>
      </c>
      <c r="C34">
        <v>19</v>
      </c>
      <c r="F34">
        <v>12329</v>
      </c>
      <c r="H34" s="5">
        <f t="shared" si="0"/>
        <v>12914.675734912016</v>
      </c>
      <c r="K34" s="5">
        <f t="shared" si="1"/>
        <v>343016.06646473025</v>
      </c>
      <c r="N34" s="5">
        <f t="shared" si="2"/>
        <v>18096.023184527836</v>
      </c>
      <c r="O34" s="1"/>
      <c r="P34" s="5">
        <f t="shared" si="3"/>
        <v>24589.252932737068</v>
      </c>
    </row>
    <row r="35" spans="1:16" x14ac:dyDescent="0.25">
      <c r="A35" s="1">
        <v>43909</v>
      </c>
      <c r="C35">
        <v>20</v>
      </c>
      <c r="F35">
        <v>15322</v>
      </c>
      <c r="H35" s="5">
        <f t="shared" si="0"/>
        <v>15352.013177737001</v>
      </c>
      <c r="K35" s="5">
        <f t="shared" si="1"/>
        <v>900.79083787279205</v>
      </c>
      <c r="N35" s="5">
        <f t="shared" si="2"/>
        <v>21167.909369732184</v>
      </c>
      <c r="O35" s="1"/>
      <c r="P35" s="5">
        <f t="shared" si="3"/>
        <v>28382.001747627095</v>
      </c>
    </row>
    <row r="36" spans="1:16" x14ac:dyDescent="0.25">
      <c r="A36" s="1">
        <v>43910</v>
      </c>
      <c r="C36">
        <v>21</v>
      </c>
      <c r="F36">
        <v>19850</v>
      </c>
      <c r="H36" s="5">
        <f t="shared" si="0"/>
        <v>18096.023184527836</v>
      </c>
      <c r="K36" s="5">
        <f t="shared" si="1"/>
        <v>3076434.6692138743</v>
      </c>
      <c r="N36" s="5">
        <f t="shared" si="2"/>
        <v>24589.252932737068</v>
      </c>
      <c r="O36" s="1"/>
      <c r="P36" s="5"/>
    </row>
    <row r="37" spans="1:16" x14ac:dyDescent="0.25">
      <c r="A37" s="1">
        <v>43911</v>
      </c>
      <c r="C37">
        <v>22</v>
      </c>
      <c r="F37">
        <v>22366</v>
      </c>
      <c r="H37" s="5">
        <f t="shared" si="0"/>
        <v>21167.909369732184</v>
      </c>
      <c r="K37" s="5">
        <f t="shared" si="1"/>
        <v>1435421.1583355323</v>
      </c>
      <c r="N37" s="5">
        <f t="shared" si="2"/>
        <v>28382.001747627095</v>
      </c>
      <c r="O37" s="1"/>
      <c r="P37" s="5"/>
    </row>
    <row r="38" spans="1:16" x14ac:dyDescent="0.25">
      <c r="A38" s="1">
        <v>43912</v>
      </c>
      <c r="C38">
        <v>23</v>
      </c>
      <c r="F38">
        <v>24875</v>
      </c>
      <c r="H38" s="5">
        <f t="shared" si="0"/>
        <v>24589.252932737068</v>
      </c>
      <c r="K38" s="5">
        <f t="shared" si="1"/>
        <v>81651.386449366313</v>
      </c>
      <c r="N38" s="5"/>
      <c r="O38" s="1"/>
    </row>
    <row r="39" spans="1:16" x14ac:dyDescent="0.25">
      <c r="A39" s="1">
        <v>43913</v>
      </c>
      <c r="C39">
        <v>24</v>
      </c>
      <c r="F39">
        <v>29056</v>
      </c>
      <c r="H39" s="5">
        <f t="shared" si="0"/>
        <v>28382.001747627095</v>
      </c>
      <c r="K39" s="5">
        <f t="shared" si="1"/>
        <v>454273.64420173009</v>
      </c>
      <c r="N39" s="5"/>
      <c r="O39" s="1"/>
    </row>
    <row r="40" spans="1:16" x14ac:dyDescent="0.25">
      <c r="C40">
        <v>25</v>
      </c>
      <c r="F40">
        <v>32911</v>
      </c>
      <c r="H40" s="5">
        <f t="shared" si="0"/>
        <v>32568.460233696125</v>
      </c>
      <c r="K40" s="5">
        <f t="shared" si="1"/>
        <v>117333.49149951315</v>
      </c>
    </row>
    <row r="41" spans="1:16" x14ac:dyDescent="0.25">
      <c r="C41">
        <v>26</v>
      </c>
      <c r="F41">
        <v>37323</v>
      </c>
      <c r="H41" s="5">
        <f t="shared" si="0"/>
        <v>37171.279920290508</v>
      </c>
      <c r="K41" s="5">
        <f t="shared" si="1"/>
        <v>23018.982587054601</v>
      </c>
    </row>
    <row r="42" spans="1:16" x14ac:dyDescent="0.25">
      <c r="A42" s="5"/>
      <c r="C42">
        <v>27</v>
      </c>
      <c r="F42">
        <v>43211</v>
      </c>
      <c r="H42" s="5">
        <f t="shared" si="0"/>
        <v>42213.450632239721</v>
      </c>
      <c r="K42" s="5">
        <f>(H42   -F42) ^2</f>
        <v>995104.74111893238</v>
      </c>
    </row>
    <row r="43" spans="1:16" x14ac:dyDescent="0.25">
      <c r="C43">
        <v>28</v>
      </c>
      <c r="F43">
        <v>49039</v>
      </c>
      <c r="H43" s="5">
        <f t="shared" si="0"/>
        <v>47718.29223252838</v>
      </c>
      <c r="K43" s="5">
        <f t="shared" ref="K43:K46" si="4">(H43   -F43) ^2</f>
        <v>1744269.0070598712</v>
      </c>
    </row>
    <row r="44" spans="1:16" x14ac:dyDescent="0.25">
      <c r="C44">
        <v>29</v>
      </c>
      <c r="F44">
        <v>54268</v>
      </c>
      <c r="H44" s="5">
        <f t="shared" si="0"/>
        <v>53709.446867457111</v>
      </c>
      <c r="K44" s="5">
        <f t="shared" si="4"/>
        <v>311981.60187347437</v>
      </c>
    </row>
    <row r="45" spans="1:16" x14ac:dyDescent="0.25">
      <c r="C45">
        <v>30</v>
      </c>
      <c r="F45">
        <v>58655</v>
      </c>
      <c r="H45" s="5">
        <f t="shared" si="0"/>
        <v>60210.871666704967</v>
      </c>
      <c r="K45" s="5">
        <f t="shared" si="4"/>
        <v>2420736.6432552906</v>
      </c>
    </row>
    <row r="46" spans="1:16" x14ac:dyDescent="0.25">
      <c r="C46">
        <v>31</v>
      </c>
      <c r="F46">
        <v>66125</v>
      </c>
      <c r="H46" s="5">
        <f t="shared" si="0"/>
        <v>67246.831856709003</v>
      </c>
      <c r="K46" s="5">
        <f t="shared" si="4"/>
        <v>1258506.7147271684</v>
      </c>
    </row>
    <row r="47" spans="1:16" x14ac:dyDescent="0.25">
      <c r="C47">
        <v>32</v>
      </c>
      <c r="H47" s="5">
        <f t="shared" si="0"/>
        <v>74841.894250851881</v>
      </c>
    </row>
    <row r="48" spans="1:16" x14ac:dyDescent="0.25">
      <c r="C48">
        <v>33</v>
      </c>
      <c r="H48" s="5">
        <f t="shared" si="0"/>
        <v>83020.921084257512</v>
      </c>
    </row>
    <row r="49" spans="3:8" x14ac:dyDescent="0.25">
      <c r="C49">
        <v>34</v>
      </c>
      <c r="H49" s="5">
        <f t="shared" si="0"/>
        <v>91809.064164670679</v>
      </c>
    </row>
    <row r="50" spans="3:8" x14ac:dyDescent="0.25">
      <c r="C50">
        <v>35</v>
      </c>
      <c r="H50" s="5">
        <f t="shared" si="0"/>
        <v>101231.7593140628</v>
      </c>
    </row>
    <row r="51" spans="3:8" x14ac:dyDescent="0.25">
      <c r="C51">
        <v>36</v>
      </c>
      <c r="H51" s="5">
        <f t="shared" si="0"/>
        <v>111314.72107832554</v>
      </c>
    </row>
    <row r="52" spans="3:8" x14ac:dyDescent="0.25">
      <c r="C52">
        <v>37</v>
      </c>
      <c r="H52" s="5">
        <f t="shared" si="0"/>
        <v>122083.93768478403</v>
      </c>
    </row>
    <row r="53" spans="3:8" x14ac:dyDescent="0.25">
      <c r="C53">
        <v>38</v>
      </c>
      <c r="H53" s="5">
        <f t="shared" si="0"/>
        <v>133565.6662293135</v>
      </c>
    </row>
    <row r="54" spans="3:8" x14ac:dyDescent="0.25">
      <c r="C54">
        <v>39</v>
      </c>
      <c r="H54" s="5">
        <f t="shared" si="0"/>
        <v>145786.42807663974</v>
      </c>
    </row>
    <row r="55" spans="3:8" x14ac:dyDescent="0.25">
      <c r="C55">
        <v>40</v>
      </c>
      <c r="H55" s="5">
        <f t="shared" si="0"/>
        <v>158773.00445899341</v>
      </c>
    </row>
    <row r="56" spans="3:8" x14ac:dyDescent="0.25">
      <c r="C56">
        <v>41</v>
      </c>
      <c r="H56" s="5">
        <f t="shared" si="0"/>
        <v>172552.4322596601</v>
      </c>
    </row>
    <row r="57" spans="3:8" x14ac:dyDescent="0.25">
      <c r="C57">
        <v>42</v>
      </c>
      <c r="H57" s="5">
        <f t="shared" si="0"/>
        <v>187151.99996920652</v>
      </c>
    </row>
    <row r="58" spans="3:8" x14ac:dyDescent="0.25">
      <c r="C58">
        <v>43</v>
      </c>
      <c r="H58" s="5">
        <f t="shared" si="0"/>
        <v>202599.24380325194</v>
      </c>
    </row>
    <row r="59" spans="3:8" x14ac:dyDescent="0.25">
      <c r="C59">
        <v>44</v>
      </c>
      <c r="H59" s="5">
        <f t="shared" si="0"/>
        <v>218921.94397161697</v>
      </c>
    </row>
    <row r="60" spans="3:8" x14ac:dyDescent="0.25">
      <c r="C60">
        <v>45</v>
      </c>
      <c r="H60" s="5">
        <f t="shared" si="0"/>
        <v>236148.12108953833</v>
      </c>
    </row>
    <row r="61" spans="3:8" x14ac:dyDescent="0.25">
      <c r="C61">
        <v>46</v>
      </c>
      <c r="H61" s="5">
        <f t="shared" si="0"/>
        <v>254306.03272243132</v>
      </c>
    </row>
    <row r="62" spans="3:8" x14ac:dyDescent="0.25">
      <c r="C62">
        <v>47</v>
      </c>
      <c r="H62" s="5">
        <f t="shared" si="0"/>
        <v>273424.17005634832</v>
      </c>
    </row>
    <row r="63" spans="3:8" x14ac:dyDescent="0.25">
      <c r="C63">
        <v>48</v>
      </c>
      <c r="H63" s="5">
        <f t="shared" si="0"/>
        <v>293531.2546869127</v>
      </c>
    </row>
    <row r="64" spans="3:8" x14ac:dyDescent="0.25">
      <c r="C64">
        <v>49</v>
      </c>
      <c r="H64" s="5">
        <f t="shared" si="0"/>
        <v>314656.23552008171</v>
      </c>
    </row>
    <row r="65" spans="3:8" x14ac:dyDescent="0.25">
      <c r="C65">
        <v>50</v>
      </c>
      <c r="H65" s="5">
        <f t="shared" si="0"/>
        <v>336828.28577857168</v>
      </c>
    </row>
    <row r="66" spans="3:8" x14ac:dyDescent="0.25">
      <c r="C66">
        <v>51</v>
      </c>
      <c r="H66" s="5">
        <f t="shared" si="0"/>
        <v>360076.80010825308</v>
      </c>
    </row>
    <row r="67" spans="3:8" x14ac:dyDescent="0.25">
      <c r="C67">
        <v>52</v>
      </c>
      <c r="H67" s="5">
        <f t="shared" si="0"/>
        <v>384431.39177924738</v>
      </c>
    </row>
    <row r="68" spans="3:8" x14ac:dyDescent="0.25">
      <c r="C68">
        <v>53</v>
      </c>
      <c r="H68" s="5">
        <f t="shared" si="0"/>
        <v>409921.88997680397</v>
      </c>
    </row>
    <row r="69" spans="3:8" x14ac:dyDescent="0.25">
      <c r="C69">
        <v>54</v>
      </c>
      <c r="H69" s="5">
        <f t="shared" si="0"/>
        <v>436578.33717740967</v>
      </c>
    </row>
    <row r="70" spans="3:8" x14ac:dyDescent="0.25">
      <c r="C70">
        <v>55</v>
      </c>
      <c r="H70" s="5">
        <f t="shared" si="0"/>
        <v>464430.98660589207</v>
      </c>
    </row>
    <row r="71" spans="3:8" x14ac:dyDescent="0.25">
      <c r="C71">
        <v>56</v>
      </c>
      <c r="H71" s="5">
        <f t="shared" si="0"/>
        <v>493510.29976953141</v>
      </c>
    </row>
    <row r="72" spans="3:8" x14ac:dyDescent="0.25">
      <c r="C72">
        <v>57</v>
      </c>
      <c r="H72" s="5">
        <f t="shared" si="0"/>
        <v>523846.94406552118</v>
      </c>
    </row>
    <row r="73" spans="3:8" x14ac:dyDescent="0.25">
      <c r="C73">
        <v>58</v>
      </c>
      <c r="H73" s="5">
        <f t="shared" si="0"/>
        <v>555471.7904582906</v>
      </c>
    </row>
    <row r="74" spans="3:8" x14ac:dyDescent="0.25">
      <c r="C74">
        <v>59</v>
      </c>
      <c r="H74" s="5">
        <f t="shared" si="0"/>
        <v>588415.91122346418</v>
      </c>
    </row>
    <row r="75" spans="3:8" x14ac:dyDescent="0.25">
      <c r="C75">
        <v>60</v>
      </c>
      <c r="H75" s="5">
        <f t="shared" si="0"/>
        <v>622710.57775543456</v>
      </c>
    </row>
    <row r="76" spans="3:8" x14ac:dyDescent="0.25">
      <c r="C76">
        <v>61</v>
      </c>
      <c r="H76" s="5">
        <f t="shared" si="0"/>
        <v>658387.25843568938</v>
      </c>
    </row>
    <row r="77" spans="3:8" x14ac:dyDescent="0.25">
      <c r="C77">
        <v>62</v>
      </c>
      <c r="H77" s="5">
        <f t="shared" si="0"/>
        <v>695477.61655923177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0D72-947E-4C2B-A236-E53FEC630DCE}">
  <dimension ref="A1:V76"/>
  <sheetViews>
    <sheetView tabSelected="1" zoomScale="70" zoomScaleNormal="70" workbookViewId="0">
      <selection activeCell="AF45" sqref="AF45"/>
    </sheetView>
  </sheetViews>
  <sheetFormatPr defaultRowHeight="15" x14ac:dyDescent="0.25"/>
  <cols>
    <col min="4" max="4" width="16.28515625" customWidth="1"/>
    <col min="8" max="8" width="12.28515625" customWidth="1"/>
    <col min="11" max="11" width="13.85546875" customWidth="1"/>
    <col min="22" max="22" width="14.85546875" customWidth="1"/>
    <col min="23" max="23" width="9.7109375" customWidth="1"/>
  </cols>
  <sheetData>
    <row r="1" spans="1:20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>
        <v>127511.57259396158</v>
      </c>
      <c r="D5" s="7" t="s">
        <v>4</v>
      </c>
      <c r="E5" s="7"/>
      <c r="F5" s="7"/>
    </row>
    <row r="6" spans="1:20" x14ac:dyDescent="0.25">
      <c r="A6" s="7" t="s">
        <v>18</v>
      </c>
      <c r="B6">
        <v>0.19447503939800195</v>
      </c>
      <c r="D6" s="8">
        <f>SUM(K14:K50)</f>
        <v>44113643.590558089</v>
      </c>
      <c r="E6" s="7"/>
      <c r="F6" s="7"/>
    </row>
    <row r="7" spans="1:20" x14ac:dyDescent="0.25">
      <c r="A7" s="7" t="s">
        <v>19</v>
      </c>
      <c r="B7" s="11">
        <v>30.527798625057461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43889</v>
      </c>
      <c r="C14">
        <v>0</v>
      </c>
      <c r="F14">
        <v>53</v>
      </c>
      <c r="H14" s="5">
        <f xml:space="preserve"> $B$5 / ( 1 + EXP(-$B$6 * (C14- $B$7)))</f>
        <v>335.77148639732059</v>
      </c>
      <c r="K14" s="5">
        <f>(H14   -F14) ^2</f>
        <v>79959.713519350058</v>
      </c>
      <c r="M14" s="1">
        <v>43889</v>
      </c>
      <c r="N14" s="5">
        <f>H16</f>
        <v>494.78818202498871</v>
      </c>
      <c r="P14" s="5">
        <f>H18</f>
        <v>728.68147404269655</v>
      </c>
    </row>
    <row r="15" spans="1:20" x14ac:dyDescent="0.25">
      <c r="A15" s="1">
        <v>43890</v>
      </c>
      <c r="C15">
        <v>1</v>
      </c>
      <c r="F15">
        <v>66</v>
      </c>
      <c r="H15" s="5">
        <f t="shared" ref="H15:H76" si="0" xml:space="preserve"> $B$5 / ( 1 + EXP(-$B$6 * (C15- $B$7)))</f>
        <v>407.62218850683541</v>
      </c>
      <c r="K15" s="5">
        <f t="shared" ref="K15:K50" si="1">(H15   -F15) ^2</f>
        <v>116705.71968019979</v>
      </c>
      <c r="M15" s="1">
        <v>43890</v>
      </c>
      <c r="N15" s="5">
        <f t="shared" ref="N15:N36" si="2">H17</f>
        <v>600.50570224308626</v>
      </c>
      <c r="P15" s="5">
        <f t="shared" ref="P15:P34" si="3">H19</f>
        <v>884.02532869983611</v>
      </c>
    </row>
    <row r="16" spans="1:20" x14ac:dyDescent="0.25">
      <c r="A16" s="1">
        <v>43891</v>
      </c>
      <c r="C16">
        <v>2</v>
      </c>
      <c r="F16">
        <v>117</v>
      </c>
      <c r="H16" s="5">
        <f t="shared" si="0"/>
        <v>494.78818202498871</v>
      </c>
      <c r="K16" s="5">
        <f t="shared" si="1"/>
        <v>142723.91047774602</v>
      </c>
      <c r="M16" s="1">
        <v>43891</v>
      </c>
      <c r="N16" s="5">
        <f t="shared" si="2"/>
        <v>728.68147404269655</v>
      </c>
      <c r="P16" s="5">
        <f t="shared" si="3"/>
        <v>1072.2060696130079</v>
      </c>
    </row>
    <row r="17" spans="1:16" x14ac:dyDescent="0.25">
      <c r="A17" s="1">
        <v>43892</v>
      </c>
      <c r="C17">
        <v>3</v>
      </c>
      <c r="F17">
        <v>150</v>
      </c>
      <c r="H17" s="5">
        <f t="shared" si="0"/>
        <v>600.50570224308626</v>
      </c>
      <c r="K17" s="5">
        <f t="shared" si="1"/>
        <v>202955.38775353628</v>
      </c>
      <c r="M17" s="1">
        <v>43892</v>
      </c>
      <c r="N17" s="5">
        <f t="shared" si="2"/>
        <v>884.02532869983611</v>
      </c>
      <c r="P17" s="5">
        <f t="shared" si="3"/>
        <v>1300.0332207439578</v>
      </c>
    </row>
    <row r="18" spans="1:16" x14ac:dyDescent="0.25">
      <c r="A18" s="1">
        <v>43893</v>
      </c>
      <c r="C18">
        <v>4</v>
      </c>
      <c r="F18">
        <v>188</v>
      </c>
      <c r="H18" s="5">
        <f t="shared" si="0"/>
        <v>728.68147404269655</v>
      </c>
      <c r="K18" s="5">
        <f t="shared" si="1"/>
        <v>292336.45637298317</v>
      </c>
      <c r="M18" s="1">
        <v>43893</v>
      </c>
      <c r="N18" s="5">
        <f t="shared" si="2"/>
        <v>1072.2060696130079</v>
      </c>
      <c r="P18" s="5">
        <f t="shared" si="3"/>
        <v>1575.666831795153</v>
      </c>
    </row>
    <row r="19" spans="1:16" x14ac:dyDescent="0.25">
      <c r="A19" s="1">
        <v>43894</v>
      </c>
      <c r="C19">
        <v>5</v>
      </c>
      <c r="F19">
        <v>240</v>
      </c>
      <c r="H19" s="5">
        <f t="shared" si="0"/>
        <v>884.02532869983611</v>
      </c>
      <c r="K19" s="5">
        <f t="shared" si="1"/>
        <v>414768.62400693196</v>
      </c>
      <c r="M19" s="1">
        <v>43894</v>
      </c>
      <c r="N19" s="5">
        <f t="shared" si="2"/>
        <v>1300.0332207439578</v>
      </c>
      <c r="P19" s="5">
        <f t="shared" si="3"/>
        <v>1908.8565400874372</v>
      </c>
    </row>
    <row r="20" spans="1:16" x14ac:dyDescent="0.25">
      <c r="A20" s="1">
        <v>43895</v>
      </c>
      <c r="C20">
        <v>6</v>
      </c>
      <c r="F20">
        <v>349</v>
      </c>
      <c r="H20" s="5">
        <f t="shared" si="0"/>
        <v>1072.2060696130079</v>
      </c>
      <c r="K20" s="5">
        <f t="shared" si="1"/>
        <v>523027.01912509487</v>
      </c>
      <c r="M20" s="1">
        <v>43895</v>
      </c>
      <c r="N20" s="5">
        <f t="shared" si="2"/>
        <v>1575.666831795153</v>
      </c>
      <c r="P20" s="5">
        <f t="shared" si="3"/>
        <v>2311.2093453022881</v>
      </c>
    </row>
    <row r="21" spans="1:16" x14ac:dyDescent="0.25">
      <c r="A21" s="1">
        <v>43896</v>
      </c>
      <c r="C21">
        <v>7</v>
      </c>
      <c r="F21">
        <v>534</v>
      </c>
      <c r="H21" s="5">
        <f t="shared" si="0"/>
        <v>1300.0332207439578</v>
      </c>
      <c r="K21" s="5">
        <f t="shared" si="1"/>
        <v>586806.8952833612</v>
      </c>
      <c r="M21" s="1">
        <v>43896</v>
      </c>
      <c r="N21" s="5">
        <f t="shared" si="2"/>
        <v>1908.8565400874372</v>
      </c>
      <c r="P21" s="5">
        <f t="shared" si="3"/>
        <v>2796.4826973174581</v>
      </c>
    </row>
    <row r="22" spans="1:16" x14ac:dyDescent="0.25">
      <c r="A22" s="1">
        <v>43897</v>
      </c>
      <c r="C22">
        <v>8</v>
      </c>
      <c r="F22">
        <v>684</v>
      </c>
      <c r="H22" s="5">
        <f t="shared" si="0"/>
        <v>1575.666831795153</v>
      </c>
      <c r="K22" s="5">
        <f t="shared" si="1"/>
        <v>795069.73892360576</v>
      </c>
      <c r="M22" s="1">
        <v>43897</v>
      </c>
      <c r="N22" s="5">
        <f t="shared" si="2"/>
        <v>2311.2093453022881</v>
      </c>
      <c r="P22" s="5">
        <f t="shared" si="3"/>
        <v>3380.8950900102705</v>
      </c>
    </row>
    <row r="23" spans="1:16" x14ac:dyDescent="0.25">
      <c r="A23" s="1">
        <v>43898</v>
      </c>
      <c r="C23">
        <v>9</v>
      </c>
      <c r="F23">
        <v>847</v>
      </c>
      <c r="H23" s="5">
        <f t="shared" si="0"/>
        <v>1908.8565400874372</v>
      </c>
      <c r="K23" s="5">
        <f t="shared" si="1"/>
        <v>1127539.3117264633</v>
      </c>
      <c r="M23" s="1">
        <v>43898</v>
      </c>
      <c r="N23" s="5">
        <f t="shared" si="2"/>
        <v>2796.4826973174581</v>
      </c>
      <c r="P23" s="5">
        <f t="shared" si="3"/>
        <v>4083.4398647028625</v>
      </c>
    </row>
    <row r="24" spans="1:16" x14ac:dyDescent="0.25">
      <c r="A24" s="1">
        <v>43899</v>
      </c>
      <c r="C24">
        <v>10</v>
      </c>
      <c r="F24">
        <v>1112</v>
      </c>
      <c r="H24" s="5">
        <f t="shared" si="0"/>
        <v>2311.2093453022881</v>
      </c>
      <c r="K24" s="5">
        <f t="shared" si="1"/>
        <v>1438103.0538603424</v>
      </c>
      <c r="M24" s="1">
        <v>43899</v>
      </c>
      <c r="N24" s="5">
        <f t="shared" si="2"/>
        <v>3380.8950900102705</v>
      </c>
      <c r="P24" s="5">
        <f t="shared" si="3"/>
        <v>4926.1787730814776</v>
      </c>
    </row>
    <row r="25" spans="1:16" x14ac:dyDescent="0.25">
      <c r="A25" s="1">
        <v>43900</v>
      </c>
      <c r="C25">
        <v>11</v>
      </c>
      <c r="F25">
        <v>1565</v>
      </c>
      <c r="H25" s="5">
        <f t="shared" si="0"/>
        <v>2796.4826973174581</v>
      </c>
      <c r="K25" s="5">
        <f t="shared" si="1"/>
        <v>1516549.6337922823</v>
      </c>
      <c r="M25" s="1">
        <v>43900</v>
      </c>
      <c r="N25" s="5">
        <f t="shared" si="2"/>
        <v>4083.4398647028625</v>
      </c>
      <c r="P25" s="5">
        <f t="shared" si="3"/>
        <v>5934.4794950274172</v>
      </c>
    </row>
    <row r="26" spans="1:16" x14ac:dyDescent="0.25">
      <c r="A26" s="1">
        <v>43901</v>
      </c>
      <c r="C26">
        <v>12</v>
      </c>
      <c r="F26">
        <v>1966</v>
      </c>
      <c r="H26" s="5">
        <f t="shared" si="0"/>
        <v>3380.8950900102705</v>
      </c>
      <c r="K26" s="5">
        <f t="shared" si="1"/>
        <v>2001928.1157351714</v>
      </c>
      <c r="M26" s="1">
        <v>43901</v>
      </c>
      <c r="N26" s="5">
        <f t="shared" si="2"/>
        <v>4926.1787730814776</v>
      </c>
      <c r="P26" s="5">
        <f t="shared" si="3"/>
        <v>7137.1454615306957</v>
      </c>
    </row>
    <row r="27" spans="1:16" x14ac:dyDescent="0.25">
      <c r="A27" s="1">
        <v>43902</v>
      </c>
      <c r="C27">
        <v>13</v>
      </c>
      <c r="F27">
        <v>2745</v>
      </c>
      <c r="H27" s="5">
        <f t="shared" si="0"/>
        <v>4083.4398647028625</v>
      </c>
      <c r="K27" s="5">
        <f t="shared" si="1"/>
        <v>1791421.2714258167</v>
      </c>
      <c r="M27" s="1">
        <v>43902</v>
      </c>
      <c r="N27" s="5">
        <f t="shared" si="2"/>
        <v>5934.4794950274172</v>
      </c>
      <c r="P27" s="5">
        <f t="shared" si="3"/>
        <v>8566.3672974376695</v>
      </c>
    </row>
    <row r="28" spans="1:16" x14ac:dyDescent="0.25">
      <c r="A28" s="1">
        <v>43903</v>
      </c>
      <c r="C28">
        <v>14</v>
      </c>
      <c r="F28">
        <v>3675</v>
      </c>
      <c r="H28" s="5">
        <f t="shared" si="0"/>
        <v>4926.1787730814776</v>
      </c>
      <c r="K28" s="5">
        <f t="shared" si="1"/>
        <v>1565448.3222096716</v>
      </c>
      <c r="M28" s="1">
        <v>43903</v>
      </c>
      <c r="N28" s="5">
        <f t="shared" si="2"/>
        <v>7137.1454615306957</v>
      </c>
      <c r="P28" s="5">
        <f t="shared" si="3"/>
        <v>10257.40439871606</v>
      </c>
    </row>
    <row r="29" spans="1:16" x14ac:dyDescent="0.25">
      <c r="A29" s="1">
        <v>43904</v>
      </c>
      <c r="C29">
        <v>15</v>
      </c>
      <c r="F29">
        <v>4585</v>
      </c>
      <c r="H29" s="5">
        <f t="shared" si="0"/>
        <v>5934.4794950274172</v>
      </c>
      <c r="K29" s="5">
        <f t="shared" si="1"/>
        <v>1821094.9074994531</v>
      </c>
      <c r="M29" s="1">
        <v>43904</v>
      </c>
      <c r="N29" s="5">
        <f t="shared" si="2"/>
        <v>8566.3672974376695</v>
      </c>
      <c r="P29" s="5">
        <f t="shared" si="3"/>
        <v>12247.885867934934</v>
      </c>
    </row>
    <row r="30" spans="1:16" x14ac:dyDescent="0.25">
      <c r="A30" s="1">
        <v>43905</v>
      </c>
      <c r="C30">
        <v>16</v>
      </c>
      <c r="F30">
        <v>5813</v>
      </c>
      <c r="H30" s="5">
        <f t="shared" si="0"/>
        <v>7137.1454615306957</v>
      </c>
      <c r="K30" s="5">
        <f t="shared" si="1"/>
        <v>1753361.2032923391</v>
      </c>
      <c r="M30" s="1">
        <v>43905</v>
      </c>
      <c r="N30" s="5">
        <f t="shared" si="2"/>
        <v>10257.40439871606</v>
      </c>
      <c r="P30" s="5">
        <f t="shared" si="3"/>
        <v>14576.608181107056</v>
      </c>
    </row>
    <row r="31" spans="1:16" x14ac:dyDescent="0.25">
      <c r="A31" s="1">
        <v>43906</v>
      </c>
      <c r="C31">
        <v>17</v>
      </c>
      <c r="F31">
        <v>7272</v>
      </c>
      <c r="H31" s="5">
        <f t="shared" si="0"/>
        <v>8566.3672974376695</v>
      </c>
      <c r="K31" s="5">
        <f t="shared" si="1"/>
        <v>1675386.7006760966</v>
      </c>
      <c r="M31" s="1">
        <v>43906</v>
      </c>
      <c r="N31" s="5">
        <f t="shared" si="2"/>
        <v>12247.885867934934</v>
      </c>
      <c r="P31" s="5">
        <f t="shared" si="3"/>
        <v>17281.711727568883</v>
      </c>
    </row>
    <row r="32" spans="1:16" x14ac:dyDescent="0.25">
      <c r="A32" s="1">
        <v>43907</v>
      </c>
      <c r="C32">
        <v>18</v>
      </c>
      <c r="F32">
        <v>9360</v>
      </c>
      <c r="H32" s="5">
        <f t="shared" si="0"/>
        <v>10257.40439871606</v>
      </c>
      <c r="K32" s="5">
        <f t="shared" si="1"/>
        <v>805334.65483493381</v>
      </c>
      <c r="M32" s="1">
        <v>43907</v>
      </c>
      <c r="N32" s="5">
        <f t="shared" si="2"/>
        <v>14576.608181107056</v>
      </c>
      <c r="P32" s="5">
        <f t="shared" si="3"/>
        <v>20398.151940129657</v>
      </c>
    </row>
    <row r="33" spans="1:16" x14ac:dyDescent="0.25">
      <c r="A33" s="1">
        <v>43908</v>
      </c>
      <c r="C33">
        <v>19</v>
      </c>
      <c r="F33">
        <v>12329</v>
      </c>
      <c r="H33" s="5">
        <f t="shared" si="0"/>
        <v>12247.885867934934</v>
      </c>
      <c r="K33" s="5">
        <f t="shared" si="1"/>
        <v>6579.5024206689459</v>
      </c>
      <c r="N33" s="5">
        <f t="shared" si="2"/>
        <v>17281.711727568883</v>
      </c>
      <c r="O33" s="1"/>
      <c r="P33" s="5">
        <f t="shared" si="3"/>
        <v>23954.456323369479</v>
      </c>
    </row>
    <row r="34" spans="1:16" x14ac:dyDescent="0.25">
      <c r="A34" s="1">
        <v>43909</v>
      </c>
      <c r="C34">
        <v>20</v>
      </c>
      <c r="F34">
        <v>15322</v>
      </c>
      <c r="H34" s="5">
        <f t="shared" si="0"/>
        <v>14576.608181107056</v>
      </c>
      <c r="K34" s="5">
        <f t="shared" si="1"/>
        <v>555608.96367253107</v>
      </c>
      <c r="N34" s="5">
        <f t="shared" si="2"/>
        <v>20398.151940129657</v>
      </c>
      <c r="O34" s="1"/>
      <c r="P34" s="5">
        <f t="shared" si="3"/>
        <v>27968.885789013315</v>
      </c>
    </row>
    <row r="35" spans="1:16" x14ac:dyDescent="0.25">
      <c r="A35" s="1">
        <v>43910</v>
      </c>
      <c r="C35">
        <v>21</v>
      </c>
      <c r="F35">
        <v>19850</v>
      </c>
      <c r="H35" s="5">
        <f t="shared" si="0"/>
        <v>17281.711727568883</v>
      </c>
      <c r="K35" s="5">
        <f t="shared" si="1"/>
        <v>6596104.6503072092</v>
      </c>
      <c r="N35" s="5">
        <f t="shared" si="2"/>
        <v>23954.456323369479</v>
      </c>
      <c r="O35" s="1"/>
      <c r="P35" s="5"/>
    </row>
    <row r="36" spans="1:16" x14ac:dyDescent="0.25">
      <c r="A36" s="1">
        <v>43911</v>
      </c>
      <c r="C36">
        <v>22</v>
      </c>
      <c r="F36">
        <v>22366</v>
      </c>
      <c r="H36" s="5">
        <f t="shared" si="0"/>
        <v>20398.151940129657</v>
      </c>
      <c r="K36" s="5">
        <f t="shared" si="1"/>
        <v>3872425.986735472</v>
      </c>
      <c r="N36" s="5">
        <f t="shared" si="2"/>
        <v>27968.885789013315</v>
      </c>
      <c r="O36" s="1"/>
      <c r="P36" s="5"/>
    </row>
    <row r="37" spans="1:16" x14ac:dyDescent="0.25">
      <c r="A37" s="1">
        <v>43912</v>
      </c>
      <c r="C37">
        <v>23</v>
      </c>
      <c r="F37">
        <v>24875</v>
      </c>
      <c r="H37" s="5">
        <f t="shared" si="0"/>
        <v>23954.456323369479</v>
      </c>
      <c r="K37" s="5">
        <f t="shared" si="1"/>
        <v>847400.66058443731</v>
      </c>
      <c r="N37" s="5"/>
      <c r="O37" s="1"/>
    </row>
    <row r="38" spans="1:16" x14ac:dyDescent="0.25">
      <c r="A38" s="1">
        <v>43913</v>
      </c>
      <c r="C38">
        <v>24</v>
      </c>
      <c r="F38">
        <v>29056</v>
      </c>
      <c r="H38" s="5">
        <f t="shared" si="0"/>
        <v>27968.885789013315</v>
      </c>
      <c r="K38" s="5">
        <f t="shared" si="1"/>
        <v>1181817.3077292028</v>
      </c>
      <c r="N38" s="5"/>
      <c r="O38" s="1"/>
    </row>
    <row r="39" spans="1:16" x14ac:dyDescent="0.25">
      <c r="C39">
        <v>25</v>
      </c>
      <c r="F39">
        <v>32911</v>
      </c>
      <c r="H39" s="5">
        <f t="shared" si="0"/>
        <v>32445.295278165548</v>
      </c>
      <c r="K39" s="5">
        <f t="shared" si="1"/>
        <v>216880.88793890463</v>
      </c>
    </row>
    <row r="40" spans="1:16" x14ac:dyDescent="0.25">
      <c r="C40">
        <v>26</v>
      </c>
      <c r="F40">
        <v>37323</v>
      </c>
      <c r="H40" s="5">
        <f t="shared" si="0"/>
        <v>37369.191715729103</v>
      </c>
      <c r="K40" s="5">
        <f t="shared" si="1"/>
        <v>2133.6746019982361</v>
      </c>
    </row>
    <row r="41" spans="1:16" x14ac:dyDescent="0.25">
      <c r="A41" s="5"/>
      <c r="C41">
        <v>27</v>
      </c>
      <c r="F41">
        <v>43211</v>
      </c>
      <c r="H41" s="5">
        <f t="shared" si="0"/>
        <v>42704.666576551004</v>
      </c>
      <c r="K41" s="5">
        <f t="shared" si="1"/>
        <v>256373.53570158003</v>
      </c>
    </row>
    <row r="42" spans="1:16" x14ac:dyDescent="0.25">
      <c r="C42">
        <v>28</v>
      </c>
      <c r="F42">
        <v>49039</v>
      </c>
      <c r="H42" s="5">
        <f t="shared" si="0"/>
        <v>48392.961978753585</v>
      </c>
      <c r="K42" s="5">
        <f t="shared" si="1"/>
        <v>417365.12489598355</v>
      </c>
    </row>
    <row r="43" spans="1:16" x14ac:dyDescent="0.25">
      <c r="C43">
        <v>29</v>
      </c>
      <c r="F43">
        <v>54268</v>
      </c>
      <c r="H43" s="5">
        <f t="shared" si="0"/>
        <v>54353.336947570388</v>
      </c>
      <c r="K43" s="5">
        <f t="shared" si="1"/>
        <v>7282.3946206310766</v>
      </c>
    </row>
    <row r="44" spans="1:16" x14ac:dyDescent="0.25">
      <c r="C44">
        <v>30</v>
      </c>
      <c r="F44">
        <v>58655</v>
      </c>
      <c r="H44" s="5">
        <f t="shared" si="0"/>
        <v>60486.592494226519</v>
      </c>
      <c r="K44" s="5">
        <f t="shared" si="1"/>
        <v>3354731.0649069217</v>
      </c>
    </row>
    <row r="45" spans="1:16" x14ac:dyDescent="0.25">
      <c r="C45">
        <v>31</v>
      </c>
      <c r="F45">
        <v>66125</v>
      </c>
      <c r="H45" s="5">
        <f t="shared" si="0"/>
        <v>66681.121756810797</v>
      </c>
      <c r="K45" s="5">
        <f t="shared" si="1"/>
        <v>309271.40839832701</v>
      </c>
    </row>
    <row r="46" spans="1:16" x14ac:dyDescent="0.25">
      <c r="C46">
        <v>32</v>
      </c>
      <c r="F46">
        <v>70985</v>
      </c>
      <c r="H46" s="5">
        <f t="shared" si="0"/>
        <v>72820.793620864832</v>
      </c>
      <c r="K46" s="5">
        <f t="shared" si="1"/>
        <v>3370138.218408009</v>
      </c>
    </row>
    <row r="47" spans="1:16" x14ac:dyDescent="0.25">
      <c r="C47">
        <v>33</v>
      </c>
      <c r="F47">
        <v>77779</v>
      </c>
      <c r="H47" s="5">
        <f t="shared" si="0"/>
        <v>78793.530567455193</v>
      </c>
      <c r="K47" s="5">
        <f t="shared" si="1"/>
        <v>1029272.2723009555</v>
      </c>
    </row>
    <row r="48" spans="1:16" x14ac:dyDescent="0.25">
      <c r="C48">
        <v>34</v>
      </c>
      <c r="F48">
        <v>84788</v>
      </c>
      <c r="H48" s="5">
        <f t="shared" si="0"/>
        <v>84499.263886779197</v>
      </c>
      <c r="K48" s="5">
        <f t="shared" si="1"/>
        <v>83368.543077856084</v>
      </c>
    </row>
    <row r="49" spans="3:11" x14ac:dyDescent="0.25">
      <c r="C49">
        <v>35</v>
      </c>
      <c r="F49">
        <v>91159</v>
      </c>
      <c r="H49" s="5">
        <f t="shared" si="0"/>
        <v>89856.108885057823</v>
      </c>
      <c r="K49" s="5">
        <f t="shared" si="1"/>
        <v>1697525.2573952677</v>
      </c>
    </row>
    <row r="50" spans="3:11" x14ac:dyDescent="0.25">
      <c r="C50">
        <v>36</v>
      </c>
      <c r="F50">
        <v>96092</v>
      </c>
      <c r="H50" s="5">
        <f t="shared" si="0"/>
        <v>94804.039015860049</v>
      </c>
      <c r="K50" s="5">
        <f t="shared" si="1"/>
        <v>1658843.4966667502</v>
      </c>
    </row>
    <row r="51" spans="3:11" x14ac:dyDescent="0.25">
      <c r="C51">
        <v>37</v>
      </c>
      <c r="F51">
        <v>100123</v>
      </c>
      <c r="H51" s="5">
        <f t="shared" si="0"/>
        <v>99305.894414245515</v>
      </c>
      <c r="K51" s="5">
        <f>(H51   -F51) ^2</f>
        <v>667661.53827118035</v>
      </c>
    </row>
    <row r="52" spans="3:11" x14ac:dyDescent="0.25">
      <c r="C52">
        <v>38</v>
      </c>
      <c r="F52">
        <v>103375</v>
      </c>
      <c r="H52" s="5">
        <f t="shared" si="0"/>
        <v>103346.06022687512</v>
      </c>
      <c r="K52" s="5">
        <f>(H52   -F52) ^2</f>
        <v>837.51046851926628</v>
      </c>
    </row>
    <row r="53" spans="3:11" x14ac:dyDescent="0.25">
      <c r="C53">
        <v>39</v>
      </c>
      <c r="F53">
        <v>107663</v>
      </c>
      <c r="H53" s="5">
        <f t="shared" si="0"/>
        <v>106927.4700199756</v>
      </c>
      <c r="K53" s="5">
        <f>(H53   -F53) ^2</f>
        <v>541004.35151468788</v>
      </c>
    </row>
    <row r="54" spans="3:11" x14ac:dyDescent="0.25">
      <c r="C54">
        <v>40</v>
      </c>
      <c r="H54" s="5">
        <f t="shared" si="0"/>
        <v>110067.69323603333</v>
      </c>
    </row>
    <row r="55" spans="3:11" x14ac:dyDescent="0.25">
      <c r="C55">
        <v>41</v>
      </c>
      <c r="H55" s="5">
        <f t="shared" si="0"/>
        <v>112794.79182973942</v>
      </c>
    </row>
    <row r="56" spans="3:11" x14ac:dyDescent="0.25">
      <c r="C56">
        <v>42</v>
      </c>
      <c r="H56" s="5">
        <f t="shared" si="0"/>
        <v>115143.45531661094</v>
      </c>
    </row>
    <row r="57" spans="3:11" x14ac:dyDescent="0.25">
      <c r="C57">
        <v>43</v>
      </c>
      <c r="H57" s="5">
        <f t="shared" si="0"/>
        <v>117151.7201450774</v>
      </c>
    </row>
    <row r="58" spans="3:11" x14ac:dyDescent="0.25">
      <c r="C58">
        <v>44</v>
      </c>
      <c r="H58" s="5">
        <f t="shared" si="0"/>
        <v>118858.40042026686</v>
      </c>
    </row>
    <row r="59" spans="3:11" x14ac:dyDescent="0.25">
      <c r="C59">
        <v>45</v>
      </c>
      <c r="H59" s="5">
        <f t="shared" si="0"/>
        <v>120301.22695152668</v>
      </c>
    </row>
    <row r="60" spans="3:11" x14ac:dyDescent="0.25">
      <c r="C60">
        <v>46</v>
      </c>
      <c r="H60" s="5">
        <f t="shared" si="0"/>
        <v>121515.61332437642</v>
      </c>
    </row>
    <row r="61" spans="3:11" x14ac:dyDescent="0.25">
      <c r="C61">
        <v>47</v>
      </c>
      <c r="H61" s="5">
        <f t="shared" si="0"/>
        <v>122533.9321256728</v>
      </c>
    </row>
    <row r="62" spans="3:11" x14ac:dyDescent="0.25">
      <c r="C62">
        <v>48</v>
      </c>
      <c r="H62" s="5">
        <f t="shared" si="0"/>
        <v>123385.17842320661</v>
      </c>
    </row>
    <row r="63" spans="3:11" x14ac:dyDescent="0.25">
      <c r="C63">
        <v>49</v>
      </c>
      <c r="H63" s="5">
        <f t="shared" si="0"/>
        <v>124094.90879965032</v>
      </c>
    </row>
    <row r="64" spans="3:11" x14ac:dyDescent="0.25">
      <c r="C64">
        <v>50</v>
      </c>
      <c r="H64" s="5">
        <f t="shared" si="0"/>
        <v>124685.36330199987</v>
      </c>
    </row>
    <row r="65" spans="3:22" x14ac:dyDescent="0.25">
      <c r="C65">
        <v>51</v>
      </c>
      <c r="H65" s="5">
        <f t="shared" si="0"/>
        <v>125175.69849070876</v>
      </c>
    </row>
    <row r="66" spans="3:22" x14ac:dyDescent="0.25">
      <c r="C66">
        <v>52</v>
      </c>
      <c r="H66" s="5">
        <f t="shared" si="0"/>
        <v>125582.27895717995</v>
      </c>
    </row>
    <row r="67" spans="3:22" x14ac:dyDescent="0.25">
      <c r="C67">
        <v>53</v>
      </c>
      <c r="H67" s="5">
        <f t="shared" si="0"/>
        <v>125918.99071642366</v>
      </c>
    </row>
    <row r="68" spans="3:22" x14ac:dyDescent="0.25">
      <c r="C68">
        <v>54</v>
      </c>
      <c r="H68" s="5">
        <f t="shared" si="0"/>
        <v>126197.55242613768</v>
      </c>
    </row>
    <row r="69" spans="3:22" x14ac:dyDescent="0.25">
      <c r="C69">
        <v>55</v>
      </c>
      <c r="H69" s="5">
        <f t="shared" si="0"/>
        <v>126427.80970233104</v>
      </c>
    </row>
    <row r="70" spans="3:22" x14ac:dyDescent="0.25">
      <c r="C70">
        <v>56</v>
      </c>
      <c r="H70" s="5">
        <f t="shared" si="0"/>
        <v>126618.00442350229</v>
      </c>
    </row>
    <row r="71" spans="3:22" x14ac:dyDescent="0.25">
      <c r="C71">
        <v>57</v>
      </c>
      <c r="H71" s="5">
        <f t="shared" si="0"/>
        <v>126775.01542381763</v>
      </c>
    </row>
    <row r="72" spans="3:22" x14ac:dyDescent="0.25">
      <c r="C72">
        <v>58</v>
      </c>
      <c r="H72" s="5">
        <f t="shared" si="0"/>
        <v>126904.56990548203</v>
      </c>
      <c r="V72" s="5"/>
    </row>
    <row r="73" spans="3:22" x14ac:dyDescent="0.25">
      <c r="C73">
        <v>59</v>
      </c>
      <c r="H73" s="5">
        <f t="shared" si="0"/>
        <v>127011.42669627072</v>
      </c>
    </row>
    <row r="74" spans="3:22" x14ac:dyDescent="0.25">
      <c r="C74">
        <v>60</v>
      </c>
      <c r="H74" s="5">
        <f t="shared" si="0"/>
        <v>127099.53348760052</v>
      </c>
    </row>
    <row r="75" spans="3:22" x14ac:dyDescent="0.25">
      <c r="C75">
        <v>61</v>
      </c>
      <c r="H75" s="5">
        <f t="shared" si="0"/>
        <v>127172.16067146084</v>
      </c>
    </row>
    <row r="76" spans="3:22" x14ac:dyDescent="0.25">
      <c r="C76">
        <v>62</v>
      </c>
      <c r="H76" s="5">
        <f t="shared" si="0"/>
        <v>127232.01453860159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C47C-1418-4979-B708-48EA867A2B48}">
  <dimension ref="A1:V77"/>
  <sheetViews>
    <sheetView zoomScale="70" zoomScaleNormal="70" workbookViewId="0">
      <selection activeCell="R26" sqref="R26"/>
    </sheetView>
  </sheetViews>
  <sheetFormatPr defaultRowHeight="15" x14ac:dyDescent="0.25"/>
  <cols>
    <col min="2" max="2" width="12.42578125" bestFit="1" customWidth="1"/>
    <col min="4" max="4" width="15.140625" customWidth="1"/>
    <col min="8" max="8" width="15.28515625" customWidth="1"/>
    <col min="11" max="11" width="15.28515625" customWidth="1"/>
    <col min="16" max="16" width="14" bestFit="1" customWidth="1"/>
    <col min="17" max="17" width="16.42578125" customWidth="1"/>
  </cols>
  <sheetData>
    <row r="1" spans="1:22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2" x14ac:dyDescent="0.25">
      <c r="B3" s="6" t="s">
        <v>21</v>
      </c>
      <c r="C3" s="6"/>
      <c r="D3" s="6"/>
      <c r="E3" s="6"/>
      <c r="F3" s="6"/>
      <c r="G3" s="6"/>
      <c r="H3" s="6" t="s">
        <v>17</v>
      </c>
      <c r="I3" s="6"/>
      <c r="J3" s="6"/>
      <c r="K3" s="6"/>
      <c r="L3" s="6"/>
      <c r="M3" s="6"/>
      <c r="N3" s="9" t="s">
        <v>14</v>
      </c>
      <c r="O3" s="9"/>
      <c r="P3" s="9"/>
      <c r="Q3" s="9"/>
      <c r="R3" s="9"/>
      <c r="S3" s="9"/>
      <c r="T3" s="9"/>
      <c r="U3" s="9"/>
      <c r="V3" s="9"/>
    </row>
    <row r="4" spans="1:22" x14ac:dyDescent="0.25">
      <c r="N4" s="9"/>
      <c r="O4" s="9" t="s">
        <v>26</v>
      </c>
      <c r="P4" s="9"/>
      <c r="Q4" s="9"/>
      <c r="R4" s="9"/>
      <c r="S4" s="9"/>
      <c r="T4" s="9"/>
      <c r="U4" s="9"/>
      <c r="V4" s="9"/>
    </row>
    <row r="5" spans="1:22" x14ac:dyDescent="0.25">
      <c r="A5" s="7" t="s">
        <v>8</v>
      </c>
      <c r="B5">
        <v>113945.05209696018</v>
      </c>
      <c r="D5" s="7" t="s">
        <v>4</v>
      </c>
      <c r="E5" s="7"/>
      <c r="F5" s="7"/>
    </row>
    <row r="6" spans="1:22" x14ac:dyDescent="0.25">
      <c r="A6" s="7" t="s">
        <v>18</v>
      </c>
      <c r="B6" s="10">
        <v>2.0707497572419062E-6</v>
      </c>
      <c r="D6" s="8">
        <f>SUM(K14:K50)</f>
        <v>402289201.42480767</v>
      </c>
      <c r="E6" s="7"/>
      <c r="F6" s="7"/>
    </row>
    <row r="7" spans="1:22" x14ac:dyDescent="0.25">
      <c r="A7" s="7" t="s">
        <v>19</v>
      </c>
      <c r="B7" s="11">
        <v>-23.651545485748514</v>
      </c>
    </row>
    <row r="8" spans="1:22" x14ac:dyDescent="0.25">
      <c r="A8" s="7" t="s">
        <v>22</v>
      </c>
      <c r="B8" s="7">
        <v>0</v>
      </c>
    </row>
    <row r="9" spans="1:22" x14ac:dyDescent="0.25">
      <c r="A9" s="7" t="s">
        <v>23</v>
      </c>
      <c r="B9" s="7">
        <v>3019.1795162033559</v>
      </c>
    </row>
    <row r="12" spans="1:22" x14ac:dyDescent="0.25">
      <c r="A12" t="s">
        <v>1</v>
      </c>
      <c r="C12" t="s">
        <v>2</v>
      </c>
      <c r="F12" t="s">
        <v>24</v>
      </c>
      <c r="H12" t="s">
        <v>25</v>
      </c>
      <c r="K12" t="s">
        <v>15</v>
      </c>
    </row>
    <row r="14" spans="1:22" x14ac:dyDescent="0.25">
      <c r="A14" s="1">
        <v>43889</v>
      </c>
      <c r="C14">
        <v>0</v>
      </c>
      <c r="F14">
        <v>53</v>
      </c>
      <c r="H14" s="5">
        <f xml:space="preserve"> $B$5 * 0.5 / ( 0.5 + ($B$5-0.5) * EXP(-$B$6 * $B$5 * (C14- $B$7))) - ($B$8 * C14 + $B$9)</f>
        <v>-2886.7148282278495</v>
      </c>
      <c r="K14" s="5">
        <f>(H14   -F14) ^2</f>
        <v>8641923.2713026945</v>
      </c>
      <c r="M14" s="1"/>
      <c r="P14" s="5"/>
      <c r="S14" s="5"/>
    </row>
    <row r="15" spans="1:22" x14ac:dyDescent="0.25">
      <c r="A15" s="1">
        <v>43890</v>
      </c>
      <c r="C15">
        <v>1</v>
      </c>
      <c r="F15">
        <v>66</v>
      </c>
      <c r="H15" s="5">
        <f t="shared" ref="H15:H76" si="0" xml:space="preserve"> $B$5 * 0.5 / ( 0.5 + ($B$5-0.5) * EXP(-$B$6 * $B$5 * (C15- $B$7))) - ($B$8 * C15 + $B$9)</f>
        <v>-2851.5161031455418</v>
      </c>
      <c r="K15" s="5">
        <f t="shared" ref="K15:K51" si="1">(H15   -F15) ^2</f>
        <v>8511900.2121135481</v>
      </c>
      <c r="M15" s="1"/>
      <c r="P15" s="5"/>
      <c r="S15" s="5"/>
    </row>
    <row r="16" spans="1:22" x14ac:dyDescent="0.25">
      <c r="A16" s="1">
        <v>43891</v>
      </c>
      <c r="C16">
        <v>2</v>
      </c>
      <c r="F16">
        <v>117</v>
      </c>
      <c r="H16" s="5">
        <f t="shared" si="0"/>
        <v>-2806.9817558169007</v>
      </c>
      <c r="K16" s="5">
        <f t="shared" si="1"/>
        <v>8549669.3083500843</v>
      </c>
      <c r="M16" s="1"/>
      <c r="P16" s="5"/>
      <c r="S16" s="5"/>
    </row>
    <row r="17" spans="1:19" x14ac:dyDescent="0.25">
      <c r="A17" s="1">
        <v>43892</v>
      </c>
      <c r="C17">
        <v>3</v>
      </c>
      <c r="F17">
        <v>150</v>
      </c>
      <c r="H17" s="5">
        <f t="shared" si="0"/>
        <v>-2750.6462222688428</v>
      </c>
      <c r="K17" s="5">
        <f t="shared" si="1"/>
        <v>8413748.5067625102</v>
      </c>
      <c r="M17" s="1"/>
      <c r="P17" s="5"/>
      <c r="S17" s="5"/>
    </row>
    <row r="18" spans="1:19" x14ac:dyDescent="0.25">
      <c r="A18" s="1">
        <v>43893</v>
      </c>
      <c r="C18">
        <v>4</v>
      </c>
      <c r="F18">
        <v>188</v>
      </c>
      <c r="H18" s="5">
        <f t="shared" si="0"/>
        <v>-2679.3990759413182</v>
      </c>
      <c r="K18" s="5">
        <f t="shared" si="1"/>
        <v>8221977.4607091257</v>
      </c>
      <c r="M18" s="1"/>
      <c r="P18" s="5"/>
      <c r="S18" s="5"/>
    </row>
    <row r="19" spans="1:19" x14ac:dyDescent="0.25">
      <c r="A19" s="1">
        <v>43894</v>
      </c>
      <c r="C19">
        <v>5</v>
      </c>
      <c r="F19">
        <v>240</v>
      </c>
      <c r="H19" s="5">
        <f t="shared" si="0"/>
        <v>-2589.3201464973831</v>
      </c>
      <c r="K19" s="5">
        <f t="shared" si="1"/>
        <v>8005052.4913759734</v>
      </c>
      <c r="M19" s="1"/>
      <c r="P19" s="5"/>
      <c r="S19" s="5"/>
    </row>
    <row r="20" spans="1:19" x14ac:dyDescent="0.25">
      <c r="A20" s="1">
        <v>43895</v>
      </c>
      <c r="C20">
        <v>6</v>
      </c>
      <c r="F20">
        <v>349</v>
      </c>
      <c r="H20" s="5">
        <f t="shared" si="0"/>
        <v>-2475.4747529903275</v>
      </c>
      <c r="K20" s="5">
        <f t="shared" si="1"/>
        <v>7977657.6302797711</v>
      </c>
      <c r="M20" s="1"/>
      <c r="P20" s="5"/>
      <c r="S20" s="5"/>
    </row>
    <row r="21" spans="1:19" x14ac:dyDescent="0.25">
      <c r="A21" s="1">
        <v>43896</v>
      </c>
      <c r="C21">
        <v>7</v>
      </c>
      <c r="F21">
        <v>534</v>
      </c>
      <c r="H21" s="5">
        <f t="shared" si="0"/>
        <v>-2331.6607790360904</v>
      </c>
      <c r="K21" s="5">
        <f t="shared" si="1"/>
        <v>8212011.7005057326</v>
      </c>
      <c r="M21" s="1"/>
      <c r="P21" s="5"/>
      <c r="S21" s="5"/>
    </row>
    <row r="22" spans="1:19" x14ac:dyDescent="0.25">
      <c r="A22" s="1">
        <v>43897</v>
      </c>
      <c r="C22">
        <v>8</v>
      </c>
      <c r="F22">
        <v>684</v>
      </c>
      <c r="H22" s="5">
        <f t="shared" si="0"/>
        <v>-2150.0984625481328</v>
      </c>
      <c r="K22" s="5">
        <f t="shared" si="1"/>
        <v>8032114.0954176905</v>
      </c>
      <c r="M22" s="1"/>
      <c r="P22" s="5"/>
      <c r="S22" s="5"/>
    </row>
    <row r="23" spans="1:19" x14ac:dyDescent="0.25">
      <c r="A23" s="1">
        <v>43898</v>
      </c>
      <c r="C23">
        <v>9</v>
      </c>
      <c r="F23">
        <v>847</v>
      </c>
      <c r="H23" s="5">
        <f t="shared" si="0"/>
        <v>-1921.0534359936983</v>
      </c>
      <c r="K23" s="5">
        <f t="shared" si="1"/>
        <v>7662119.824516519</v>
      </c>
      <c r="M23" s="1"/>
      <c r="P23" s="5"/>
      <c r="S23" s="5"/>
    </row>
    <row r="24" spans="1:19" x14ac:dyDescent="0.25">
      <c r="A24" s="1">
        <v>43899</v>
      </c>
      <c r="C24">
        <v>10</v>
      </c>
      <c r="F24">
        <v>1112</v>
      </c>
      <c r="H24" s="5">
        <f t="shared" si="0"/>
        <v>-1632.38425818767</v>
      </c>
      <c r="K24" s="5">
        <f t="shared" si="1"/>
        <v>7531644.956588286</v>
      </c>
      <c r="M24" s="1"/>
      <c r="P24" s="5"/>
      <c r="S24" s="5"/>
    </row>
    <row r="25" spans="1:19" x14ac:dyDescent="0.25">
      <c r="A25" s="1">
        <v>43900</v>
      </c>
      <c r="C25">
        <v>11</v>
      </c>
      <c r="F25">
        <v>1565</v>
      </c>
      <c r="H25" s="5">
        <f t="shared" si="0"/>
        <v>-1269.0082580235321</v>
      </c>
      <c r="K25" s="5">
        <f t="shared" si="1"/>
        <v>8031602.8065455751</v>
      </c>
      <c r="M25" s="1"/>
      <c r="P25" s="5"/>
      <c r="S25" s="5"/>
    </row>
    <row r="26" spans="1:19" x14ac:dyDescent="0.25">
      <c r="A26" s="1">
        <v>43901</v>
      </c>
      <c r="C26">
        <v>12</v>
      </c>
      <c r="F26">
        <v>1966</v>
      </c>
      <c r="H26" s="5">
        <f t="shared" si="0"/>
        <v>-812.28523453518801</v>
      </c>
      <c r="K26" s="5">
        <f t="shared" si="1"/>
        <v>7718868.844436245</v>
      </c>
      <c r="M26" s="1"/>
      <c r="P26" s="5"/>
      <c r="S26" s="5"/>
    </row>
    <row r="27" spans="1:19" x14ac:dyDescent="0.25">
      <c r="A27" s="1">
        <v>43902</v>
      </c>
      <c r="C27">
        <v>13</v>
      </c>
      <c r="F27">
        <v>2745</v>
      </c>
      <c r="H27" s="5">
        <f t="shared" si="0"/>
        <v>-239.32927530661755</v>
      </c>
      <c r="K27" s="5">
        <f t="shared" si="1"/>
        <v>8906221.223452121</v>
      </c>
      <c r="M27" s="1"/>
      <c r="P27" s="5"/>
      <c r="S27" s="5"/>
    </row>
    <row r="28" spans="1:19" x14ac:dyDescent="0.25">
      <c r="A28" s="1">
        <v>43903</v>
      </c>
      <c r="C28">
        <v>14</v>
      </c>
      <c r="F28">
        <v>3675</v>
      </c>
      <c r="H28" s="5">
        <f t="shared" si="0"/>
        <v>477.72279706462223</v>
      </c>
      <c r="K28" s="5">
        <f t="shared" si="1"/>
        <v>10222581.512410274</v>
      </c>
      <c r="M28" s="1"/>
      <c r="P28" s="5"/>
      <c r="S28" s="5"/>
    </row>
    <row r="29" spans="1:19" x14ac:dyDescent="0.25">
      <c r="A29" s="1">
        <v>43904</v>
      </c>
      <c r="C29">
        <v>15</v>
      </c>
      <c r="F29">
        <v>4585</v>
      </c>
      <c r="H29" s="5">
        <f t="shared" si="0"/>
        <v>1372.4288689167661</v>
      </c>
      <c r="K29" s="5">
        <f t="shared" si="1"/>
        <v>10320613.272269409</v>
      </c>
      <c r="M29" s="1"/>
      <c r="P29" s="5"/>
      <c r="S29" s="5"/>
    </row>
    <row r="30" spans="1:19" x14ac:dyDescent="0.25">
      <c r="A30" s="1">
        <v>43905</v>
      </c>
      <c r="C30">
        <v>16</v>
      </c>
      <c r="F30">
        <v>5813</v>
      </c>
      <c r="H30" s="5">
        <f t="shared" si="0"/>
        <v>2484.6442187674274</v>
      </c>
      <c r="K30" s="5">
        <f t="shared" si="1"/>
        <v>11077952.206464289</v>
      </c>
      <c r="M30" s="1"/>
      <c r="P30" s="5"/>
      <c r="S30" s="5"/>
    </row>
    <row r="31" spans="1:19" x14ac:dyDescent="0.25">
      <c r="A31" s="1">
        <v>43906</v>
      </c>
      <c r="C31">
        <v>17</v>
      </c>
      <c r="F31">
        <v>7272</v>
      </c>
      <c r="H31" s="5">
        <f t="shared" si="0"/>
        <v>3860.848755787546</v>
      </c>
      <c r="K31" s="5">
        <f t="shared" si="1"/>
        <v>11635952.810892172</v>
      </c>
      <c r="M31" s="1"/>
      <c r="P31" s="5"/>
      <c r="S31" s="5"/>
    </row>
    <row r="32" spans="1:19" x14ac:dyDescent="0.25">
      <c r="A32" s="1">
        <v>43907</v>
      </c>
      <c r="C32">
        <v>18</v>
      </c>
      <c r="F32">
        <v>9360</v>
      </c>
      <c r="H32" s="5">
        <f t="shared" si="0"/>
        <v>5553.9616973258453</v>
      </c>
      <c r="K32" s="5">
        <f t="shared" si="1"/>
        <v>14485927.56142276</v>
      </c>
      <c r="M32" s="1"/>
      <c r="P32" s="5"/>
      <c r="S32" s="5"/>
    </row>
    <row r="33" spans="1:19" x14ac:dyDescent="0.25">
      <c r="A33" s="1">
        <v>43908</v>
      </c>
      <c r="C33">
        <v>19</v>
      </c>
      <c r="F33">
        <v>12329</v>
      </c>
      <c r="H33" s="5">
        <f t="shared" si="0"/>
        <v>7622.3214517174365</v>
      </c>
      <c r="K33" s="5">
        <f t="shared" si="1"/>
        <v>22152822.956863258</v>
      </c>
      <c r="P33" s="5"/>
      <c r="S33" s="5"/>
    </row>
    <row r="34" spans="1:19" x14ac:dyDescent="0.25">
      <c r="A34" s="1">
        <v>43909</v>
      </c>
      <c r="C34">
        <v>20</v>
      </c>
      <c r="F34">
        <v>15322</v>
      </c>
      <c r="H34" s="5">
        <f t="shared" si="0"/>
        <v>10127.435698319192</v>
      </c>
      <c r="K34" s="5">
        <f t="shared" si="1"/>
        <v>26983498.284296621</v>
      </c>
      <c r="P34" s="5"/>
      <c r="S34" s="5"/>
    </row>
    <row r="35" spans="1:19" x14ac:dyDescent="0.25">
      <c r="A35" s="1">
        <v>43910</v>
      </c>
      <c r="C35">
        <v>21</v>
      </c>
      <c r="F35">
        <v>19850</v>
      </c>
      <c r="H35" s="5">
        <f t="shared" si="0"/>
        <v>13130.0872790581</v>
      </c>
      <c r="K35" s="5">
        <f t="shared" si="1"/>
        <v>45157226.977076776</v>
      </c>
      <c r="P35" s="5"/>
      <c r="S35" s="5"/>
    </row>
    <row r="36" spans="1:19" x14ac:dyDescent="0.25">
      <c r="A36" s="1">
        <v>43911</v>
      </c>
      <c r="C36">
        <v>22</v>
      </c>
      <c r="F36">
        <v>22366</v>
      </c>
      <c r="H36" s="5">
        <f t="shared" si="0"/>
        <v>16684.479558586885</v>
      </c>
      <c r="K36" s="5">
        <f t="shared" si="1"/>
        <v>32279674.526195075</v>
      </c>
      <c r="P36" s="5"/>
      <c r="S36" s="5"/>
    </row>
    <row r="37" spans="1:19" x14ac:dyDescent="0.25">
      <c r="A37" s="1">
        <v>43912</v>
      </c>
      <c r="C37">
        <v>23</v>
      </c>
      <c r="F37">
        <v>24875</v>
      </c>
      <c r="H37" s="5">
        <f t="shared" si="0"/>
        <v>20830.397615601982</v>
      </c>
      <c r="K37" s="5">
        <f t="shared" si="1"/>
        <v>16358808.447878135</v>
      </c>
      <c r="P37" s="5"/>
      <c r="S37" s="5"/>
    </row>
    <row r="38" spans="1:19" x14ac:dyDescent="0.25">
      <c r="A38" s="1">
        <v>43913</v>
      </c>
      <c r="C38">
        <v>24</v>
      </c>
      <c r="F38">
        <v>29056</v>
      </c>
      <c r="H38" s="5">
        <f t="shared" si="0"/>
        <v>25583.905126074114</v>
      </c>
      <c r="K38" s="5">
        <f t="shared" si="1"/>
        <v>12055442.813542411</v>
      </c>
      <c r="P38" s="5"/>
      <c r="S38" s="5"/>
    </row>
    <row r="39" spans="1:19" x14ac:dyDescent="0.25">
      <c r="C39">
        <v>25</v>
      </c>
      <c r="F39">
        <v>32911</v>
      </c>
      <c r="H39" s="5">
        <f t="shared" si="0"/>
        <v>30927.861585241135</v>
      </c>
      <c r="K39" s="5">
        <f t="shared" si="1"/>
        <v>3932837.9720923044</v>
      </c>
      <c r="P39" s="5"/>
      <c r="S39" s="5"/>
    </row>
    <row r="40" spans="1:19" x14ac:dyDescent="0.25">
      <c r="C40">
        <v>26</v>
      </c>
      <c r="F40">
        <v>37323</v>
      </c>
      <c r="H40" s="5">
        <f t="shared" si="0"/>
        <v>36804.340275191033</v>
      </c>
      <c r="K40" s="5">
        <f t="shared" si="1"/>
        <v>269007.91013891384</v>
      </c>
      <c r="P40" s="5"/>
      <c r="S40" s="5"/>
    </row>
    <row r="41" spans="1:19" x14ac:dyDescent="0.25">
      <c r="A41" s="5"/>
      <c r="C41">
        <v>27</v>
      </c>
      <c r="F41">
        <v>43211</v>
      </c>
      <c r="H41" s="5">
        <f t="shared" si="0"/>
        <v>43111.47889458893</v>
      </c>
      <c r="K41" s="5">
        <f t="shared" si="1"/>
        <v>9904.4504222412234</v>
      </c>
      <c r="P41" s="5"/>
      <c r="S41" s="5"/>
    </row>
    <row r="42" spans="1:19" x14ac:dyDescent="0.25">
      <c r="C42">
        <v>28</v>
      </c>
      <c r="F42">
        <v>49039</v>
      </c>
      <c r="H42" s="5">
        <f t="shared" si="0"/>
        <v>49706.954986115321</v>
      </c>
      <c r="K42" s="5">
        <f t="shared" si="1"/>
        <v>446163.8634763186</v>
      </c>
      <c r="P42" s="5"/>
      <c r="S42" s="5"/>
    </row>
    <row r="43" spans="1:19" x14ac:dyDescent="0.25">
      <c r="C43">
        <v>29</v>
      </c>
      <c r="F43">
        <v>54268</v>
      </c>
      <c r="H43" s="5">
        <f t="shared" si="0"/>
        <v>56418.906259666241</v>
      </c>
      <c r="K43" s="5">
        <f t="shared" si="1"/>
        <v>4626397.7378714178</v>
      </c>
      <c r="P43" s="5"/>
      <c r="S43" s="5"/>
    </row>
    <row r="44" spans="1:19" x14ac:dyDescent="0.25">
      <c r="C44">
        <v>30</v>
      </c>
      <c r="F44">
        <v>58655</v>
      </c>
      <c r="H44" s="5">
        <f t="shared" si="0"/>
        <v>63062.982183651358</v>
      </c>
      <c r="K44" s="5">
        <f t="shared" si="1"/>
        <v>19430306.931387797</v>
      </c>
      <c r="P44" s="5"/>
      <c r="S44" s="5"/>
    </row>
    <row r="45" spans="1:19" x14ac:dyDescent="0.25">
      <c r="C45">
        <v>31</v>
      </c>
      <c r="F45">
        <v>66125</v>
      </c>
      <c r="H45" s="5">
        <f t="shared" si="0"/>
        <v>69462.148499034156</v>
      </c>
      <c r="K45" s="5">
        <f t="shared" si="1"/>
        <v>11136560.104605921</v>
      </c>
      <c r="P45" s="5"/>
      <c r="S45" s="5"/>
    </row>
    <row r="46" spans="1:19" x14ac:dyDescent="0.25">
      <c r="C46">
        <v>32</v>
      </c>
      <c r="F46">
        <v>70985</v>
      </c>
      <c r="H46" s="5">
        <f t="shared" si="0"/>
        <v>75464.867731674167</v>
      </c>
      <c r="K46" s="5">
        <f t="shared" si="1"/>
        <v>20069214.893295445</v>
      </c>
      <c r="P46" s="5"/>
    </row>
    <row r="47" spans="1:19" x14ac:dyDescent="0.25">
      <c r="C47">
        <v>33</v>
      </c>
      <c r="F47">
        <v>77779</v>
      </c>
      <c r="H47" s="5">
        <f t="shared" si="0"/>
        <v>80957.872780727048</v>
      </c>
      <c r="K47" s="5">
        <f t="shared" si="1"/>
        <v>10105232.156047314</v>
      </c>
      <c r="P47" s="5"/>
    </row>
    <row r="48" spans="1:19" x14ac:dyDescent="0.25">
      <c r="C48">
        <v>34</v>
      </c>
      <c r="F48">
        <v>84788</v>
      </c>
      <c r="H48" s="5">
        <f t="shared" si="0"/>
        <v>85871.621107964369</v>
      </c>
      <c r="K48" s="5">
        <f t="shared" si="1"/>
        <v>1174234.7056259266</v>
      </c>
      <c r="P48" s="5"/>
    </row>
    <row r="49" spans="3:16" x14ac:dyDescent="0.25">
      <c r="C49">
        <v>35</v>
      </c>
      <c r="F49">
        <v>91159</v>
      </c>
      <c r="H49" s="5">
        <f t="shared" si="0"/>
        <v>90178.730888769584</v>
      </c>
      <c r="K49" s="5">
        <f t="shared" si="1"/>
        <v>960927.53043247061</v>
      </c>
      <c r="P49" s="5"/>
    </row>
    <row r="50" spans="3:16" x14ac:dyDescent="0.25">
      <c r="C50">
        <v>36</v>
      </c>
      <c r="F50">
        <v>95614</v>
      </c>
      <c r="H50" s="5">
        <f t="shared" si="0"/>
        <v>93887.327052466353</v>
      </c>
      <c r="K50" s="5">
        <f t="shared" si="1"/>
        <v>2981399.4677445325</v>
      </c>
      <c r="P50" s="5"/>
    </row>
    <row r="51" spans="3:16" x14ac:dyDescent="0.25">
      <c r="C51">
        <v>37</v>
      </c>
      <c r="H51" s="5">
        <f t="shared" si="0"/>
        <v>97031.832406815942</v>
      </c>
      <c r="K51" s="5">
        <f t="shared" si="1"/>
        <v>9415176500.2244167</v>
      </c>
      <c r="P51" s="5"/>
    </row>
    <row r="52" spans="3:16" x14ac:dyDescent="0.25">
      <c r="C52">
        <v>38</v>
      </c>
      <c r="H52" s="5">
        <f t="shared" si="0"/>
        <v>99663.456746320473</v>
      </c>
      <c r="P52" s="5"/>
    </row>
    <row r="53" spans="3:16" x14ac:dyDescent="0.25">
      <c r="C53">
        <v>39</v>
      </c>
      <c r="H53" s="5">
        <f t="shared" si="0"/>
        <v>101841.88957758005</v>
      </c>
      <c r="P53" s="5"/>
    </row>
    <row r="54" spans="3:16" x14ac:dyDescent="0.25">
      <c r="C54">
        <v>40</v>
      </c>
      <c r="H54" s="5">
        <f t="shared" si="0"/>
        <v>103628.90251398461</v>
      </c>
      <c r="P54" s="5"/>
    </row>
    <row r="55" spans="3:16" x14ac:dyDescent="0.25">
      <c r="C55">
        <v>41</v>
      </c>
      <c r="H55" s="5">
        <f t="shared" si="0"/>
        <v>105083.95678708915</v>
      </c>
      <c r="P55" s="5"/>
    </row>
    <row r="56" spans="3:16" x14ac:dyDescent="0.25">
      <c r="C56">
        <v>42</v>
      </c>
      <c r="H56" s="5">
        <f t="shared" si="0"/>
        <v>106261.55525817416</v>
      </c>
      <c r="P56" s="5"/>
    </row>
    <row r="57" spans="3:16" x14ac:dyDescent="0.25">
      <c r="C57">
        <v>43</v>
      </c>
      <c r="H57" s="5">
        <f t="shared" si="0"/>
        <v>107209.93604152018</v>
      </c>
      <c r="P57" s="5"/>
    </row>
    <row r="58" spans="3:16" x14ac:dyDescent="0.25">
      <c r="C58">
        <v>44</v>
      </c>
      <c r="H58" s="5">
        <f t="shared" si="0"/>
        <v>107970.70012866038</v>
      </c>
      <c r="P58" s="5"/>
    </row>
    <row r="59" spans="3:16" x14ac:dyDescent="0.25">
      <c r="C59">
        <v>45</v>
      </c>
      <c r="H59" s="5">
        <f t="shared" si="0"/>
        <v>108579.02894085058</v>
      </c>
      <c r="P59" s="5"/>
    </row>
    <row r="60" spans="3:16" x14ac:dyDescent="0.25">
      <c r="C60">
        <v>46</v>
      </c>
      <c r="H60" s="5">
        <f t="shared" si="0"/>
        <v>109064.23233691166</v>
      </c>
      <c r="P60" s="5"/>
    </row>
    <row r="61" spans="3:16" x14ac:dyDescent="0.25">
      <c r="C61">
        <v>47</v>
      </c>
      <c r="H61" s="5">
        <f t="shared" si="0"/>
        <v>109450.44752419596</v>
      </c>
      <c r="P61" s="5"/>
    </row>
    <row r="62" spans="3:16" x14ac:dyDescent="0.25">
      <c r="C62">
        <v>48</v>
      </c>
      <c r="H62" s="5">
        <f t="shared" si="0"/>
        <v>109757.37396753926</v>
      </c>
      <c r="P62" s="5"/>
    </row>
    <row r="63" spans="3:16" x14ac:dyDescent="0.25">
      <c r="C63">
        <v>49</v>
      </c>
      <c r="H63" s="5">
        <f t="shared" si="0"/>
        <v>110000.97685916716</v>
      </c>
      <c r="P63" s="5"/>
    </row>
    <row r="64" spans="3:16" x14ac:dyDescent="0.25">
      <c r="C64">
        <v>50</v>
      </c>
      <c r="H64" s="5">
        <f t="shared" si="0"/>
        <v>110194.1241265033</v>
      </c>
      <c r="P64" s="5"/>
    </row>
    <row r="65" spans="3:22" x14ac:dyDescent="0.25">
      <c r="C65">
        <v>51</v>
      </c>
      <c r="H65" s="5">
        <f t="shared" si="0"/>
        <v>110347.14271990214</v>
      </c>
      <c r="P65" s="5"/>
    </row>
    <row r="66" spans="3:22" x14ac:dyDescent="0.25">
      <c r="C66">
        <v>52</v>
      </c>
      <c r="H66" s="5">
        <f t="shared" si="0"/>
        <v>110468.29236517307</v>
      </c>
      <c r="P66" s="5"/>
    </row>
    <row r="67" spans="3:22" x14ac:dyDescent="0.25">
      <c r="C67">
        <v>53</v>
      </c>
      <c r="H67" s="5">
        <f t="shared" si="0"/>
        <v>110564.16181011846</v>
      </c>
      <c r="P67" s="5"/>
    </row>
    <row r="68" spans="3:22" x14ac:dyDescent="0.25">
      <c r="C68">
        <v>54</v>
      </c>
      <c r="H68" s="5">
        <f t="shared" si="0"/>
        <v>110639.99586451599</v>
      </c>
      <c r="P68" s="5"/>
    </row>
    <row r="69" spans="3:22" x14ac:dyDescent="0.25">
      <c r="C69">
        <v>55</v>
      </c>
      <c r="H69" s="5">
        <f t="shared" si="0"/>
        <v>110699.96263959997</v>
      </c>
      <c r="P69" s="5"/>
    </row>
    <row r="70" spans="3:22" x14ac:dyDescent="0.25">
      <c r="C70">
        <v>56</v>
      </c>
      <c r="H70" s="5">
        <f t="shared" si="0"/>
        <v>110747.37027169792</v>
      </c>
      <c r="P70" s="5"/>
    </row>
    <row r="71" spans="3:22" x14ac:dyDescent="0.25">
      <c r="C71">
        <v>57</v>
      </c>
      <c r="H71" s="5">
        <f t="shared" si="0"/>
        <v>110784.84165968529</v>
      </c>
      <c r="P71" s="5"/>
    </row>
    <row r="72" spans="3:22" x14ac:dyDescent="0.25">
      <c r="C72">
        <v>58</v>
      </c>
      <c r="H72" s="5">
        <f t="shared" si="0"/>
        <v>110814.45471907375</v>
      </c>
      <c r="P72" s="5"/>
      <c r="V72" s="5"/>
    </row>
    <row r="73" spans="3:22" x14ac:dyDescent="0.25">
      <c r="C73">
        <v>59</v>
      </c>
      <c r="H73" s="5">
        <f t="shared" si="0"/>
        <v>110837.85456618089</v>
      </c>
      <c r="P73" s="5"/>
    </row>
    <row r="74" spans="3:22" x14ac:dyDescent="0.25">
      <c r="C74">
        <v>60</v>
      </c>
      <c r="H74" s="5">
        <f t="shared" si="0"/>
        <v>110856.34300688385</v>
      </c>
      <c r="P74" s="5"/>
    </row>
    <row r="75" spans="3:22" x14ac:dyDescent="0.25">
      <c r="C75">
        <v>61</v>
      </c>
      <c r="H75" s="5">
        <f t="shared" si="0"/>
        <v>110870.94977005071</v>
      </c>
      <c r="P75" s="5"/>
    </row>
    <row r="76" spans="3:22" x14ac:dyDescent="0.25">
      <c r="C76">
        <v>62</v>
      </c>
      <c r="H76" s="5">
        <f t="shared" si="0"/>
        <v>110882.48911549961</v>
      </c>
      <c r="P76" s="5"/>
    </row>
    <row r="77" spans="3:22" x14ac:dyDescent="0.25">
      <c r="P7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4BE-3AE4-4DC4-A66A-651A6F43FB1E}">
  <dimension ref="A1:T76"/>
  <sheetViews>
    <sheetView zoomScale="70" zoomScaleNormal="70" workbookViewId="0">
      <selection activeCell="S27" sqref="S27"/>
    </sheetView>
  </sheetViews>
  <sheetFormatPr defaultRowHeight="15" x14ac:dyDescent="0.25"/>
  <cols>
    <col min="1" max="1" width="11" customWidth="1"/>
    <col min="2" max="2" width="21.140625" bestFit="1" customWidth="1"/>
    <col min="4" max="4" width="25.5703125" customWidth="1"/>
    <col min="8" max="8" width="11.85546875" customWidth="1"/>
    <col min="11" max="11" width="14.28515625" customWidth="1"/>
  </cols>
  <sheetData>
    <row r="1" spans="1:20" ht="21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1">
        <v>300167.32741518121</v>
      </c>
      <c r="D5" s="7" t="s">
        <v>4</v>
      </c>
      <c r="E5" s="7"/>
      <c r="F5" s="7"/>
    </row>
    <row r="6" spans="1:20" x14ac:dyDescent="0.25">
      <c r="A6" s="7" t="s">
        <v>18</v>
      </c>
      <c r="B6" s="10">
        <v>0.290733881157207</v>
      </c>
      <c r="D6" s="8">
        <f>SUM(K14:K43)</f>
        <v>28594065.876574665</v>
      </c>
      <c r="E6" s="7"/>
      <c r="F6" s="7"/>
    </row>
    <row r="7" spans="1:20" x14ac:dyDescent="0.25">
      <c r="A7" s="7" t="s">
        <v>19</v>
      </c>
      <c r="B7" s="11">
        <v>27.280467738022473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43892</v>
      </c>
      <c r="C14">
        <v>0</v>
      </c>
      <c r="F14">
        <v>100</v>
      </c>
      <c r="H14" s="5">
        <f xml:space="preserve"> $B$5 / ( 1 + EXP(-$B$6 * (C14- $B$7)))</f>
        <v>107.81101753109978</v>
      </c>
      <c r="K14" s="5">
        <f>(H14   -F14) ^2</f>
        <v>61.011994871148083</v>
      </c>
      <c r="M14" s="1">
        <v>43889</v>
      </c>
      <c r="N14" s="5">
        <f>H16</f>
        <v>192.78284416363044</v>
      </c>
      <c r="P14" s="5">
        <f>H18</f>
        <v>344.64874472715064</v>
      </c>
    </row>
    <row r="15" spans="1:20" x14ac:dyDescent="0.25">
      <c r="A15" s="1">
        <v>43893</v>
      </c>
      <c r="C15">
        <v>1</v>
      </c>
      <c r="F15">
        <v>124</v>
      </c>
      <c r="H15" s="5">
        <f t="shared" ref="H15:H76" si="0" xml:space="preserve"> $B$5 / ( 1 + EXP(-$B$6 * (C15- $B$7)))</f>
        <v>144.16991341237835</v>
      </c>
      <c r="K15" s="5">
        <f t="shared" ref="K15:K43" si="1">(H15   -F15) ^2</f>
        <v>406.82540706284004</v>
      </c>
      <c r="M15" s="1">
        <v>43890</v>
      </c>
      <c r="N15" s="5">
        <f t="shared" ref="N15:N36" si="2">H17</f>
        <v>257.7735790907015</v>
      </c>
      <c r="P15" s="5">
        <f t="shared" ref="P15:P34" si="3">H19</f>
        <v>460.75770288440975</v>
      </c>
    </row>
    <row r="16" spans="1:20" x14ac:dyDescent="0.25">
      <c r="A16" s="1">
        <v>43894</v>
      </c>
      <c r="C16">
        <v>2</v>
      </c>
      <c r="F16">
        <v>158</v>
      </c>
      <c r="H16" s="5">
        <f t="shared" si="0"/>
        <v>192.78284416363044</v>
      </c>
      <c r="K16" s="5">
        <f t="shared" si="1"/>
        <v>1209.8462481114004</v>
      </c>
      <c r="M16" s="1">
        <v>43891</v>
      </c>
      <c r="N16" s="5">
        <f t="shared" si="2"/>
        <v>344.64874472715064</v>
      </c>
      <c r="P16" s="5">
        <f t="shared" si="3"/>
        <v>615.90233666102768</v>
      </c>
    </row>
    <row r="17" spans="1:16" x14ac:dyDescent="0.25">
      <c r="A17" s="1">
        <v>43895</v>
      </c>
      <c r="C17">
        <v>3</v>
      </c>
      <c r="F17">
        <v>221</v>
      </c>
      <c r="H17" s="5">
        <f t="shared" si="0"/>
        <v>257.7735790907015</v>
      </c>
      <c r="K17" s="5">
        <f t="shared" si="1"/>
        <v>1352.2961191400789</v>
      </c>
      <c r="M17" s="1">
        <v>43892</v>
      </c>
      <c r="N17" s="5">
        <f t="shared" si="2"/>
        <v>460.75770288440975</v>
      </c>
      <c r="P17" s="5">
        <f t="shared" si="3"/>
        <v>823.14322286279776</v>
      </c>
    </row>
    <row r="18" spans="1:16" x14ac:dyDescent="0.25">
      <c r="A18" s="1">
        <v>43896</v>
      </c>
      <c r="C18">
        <v>4</v>
      </c>
      <c r="F18">
        <v>319</v>
      </c>
      <c r="H18" s="5">
        <f t="shared" si="0"/>
        <v>344.64874472715064</v>
      </c>
      <c r="K18" s="5">
        <f t="shared" si="1"/>
        <v>657.85810607853784</v>
      </c>
      <c r="M18" s="1">
        <v>43893</v>
      </c>
      <c r="N18" s="5">
        <f t="shared" si="2"/>
        <v>615.90233666102768</v>
      </c>
      <c r="P18" s="5">
        <f t="shared" si="3"/>
        <v>1099.8611796476098</v>
      </c>
    </row>
    <row r="19" spans="1:16" x14ac:dyDescent="0.25">
      <c r="A19" s="1">
        <v>43897</v>
      </c>
      <c r="C19">
        <v>5</v>
      </c>
      <c r="F19">
        <v>435</v>
      </c>
      <c r="H19" s="5">
        <f t="shared" si="0"/>
        <v>460.75770288440975</v>
      </c>
      <c r="K19" s="5">
        <f t="shared" si="1"/>
        <v>663.45925788153045</v>
      </c>
      <c r="M19" s="1">
        <v>43894</v>
      </c>
      <c r="N19" s="5">
        <f t="shared" si="2"/>
        <v>823.14322286279776</v>
      </c>
      <c r="P19" s="5">
        <f t="shared" si="3"/>
        <v>1469.1474947558447</v>
      </c>
    </row>
    <row r="20" spans="1:16" x14ac:dyDescent="0.25">
      <c r="A20" s="1">
        <v>43898</v>
      </c>
      <c r="C20">
        <v>6</v>
      </c>
      <c r="F20">
        <v>541</v>
      </c>
      <c r="H20" s="5">
        <f t="shared" si="0"/>
        <v>615.90233666102768</v>
      </c>
      <c r="K20" s="5">
        <f t="shared" si="1"/>
        <v>5610.3600372819301</v>
      </c>
      <c r="M20" s="1">
        <v>43895</v>
      </c>
      <c r="N20" s="5">
        <f t="shared" si="2"/>
        <v>1099.8611796476098</v>
      </c>
      <c r="P20" s="5">
        <f t="shared" si="3"/>
        <v>1961.6110853262267</v>
      </c>
    </row>
    <row r="21" spans="1:16" x14ac:dyDescent="0.25">
      <c r="A21" s="1">
        <v>43899</v>
      </c>
      <c r="C21">
        <v>7</v>
      </c>
      <c r="F21">
        <v>704</v>
      </c>
      <c r="H21" s="5">
        <f t="shared" si="0"/>
        <v>823.14322286279776</v>
      </c>
      <c r="K21" s="5">
        <f t="shared" si="1"/>
        <v>14195.107554134294</v>
      </c>
      <c r="M21" s="1">
        <v>43896</v>
      </c>
      <c r="N21" s="5">
        <f t="shared" si="2"/>
        <v>1469.1474947558447</v>
      </c>
      <c r="P21" s="5">
        <f t="shared" si="3"/>
        <v>2617.7035906664646</v>
      </c>
    </row>
    <row r="22" spans="1:16" x14ac:dyDescent="0.25">
      <c r="A22" s="1">
        <v>43900</v>
      </c>
      <c r="C22">
        <v>8</v>
      </c>
      <c r="F22">
        <v>994</v>
      </c>
      <c r="H22" s="5">
        <f t="shared" si="0"/>
        <v>1099.8611796476098</v>
      </c>
      <c r="K22" s="5">
        <f t="shared" si="1"/>
        <v>11206.589356383512</v>
      </c>
      <c r="M22" s="1">
        <v>43897</v>
      </c>
      <c r="N22" s="5">
        <f t="shared" si="2"/>
        <v>1961.6110853262267</v>
      </c>
      <c r="P22" s="5">
        <f t="shared" si="3"/>
        <v>3490.6681505254319</v>
      </c>
    </row>
    <row r="23" spans="1:16" x14ac:dyDescent="0.25">
      <c r="A23" s="1">
        <v>43901</v>
      </c>
      <c r="C23">
        <v>9</v>
      </c>
      <c r="F23">
        <v>1301</v>
      </c>
      <c r="H23" s="5">
        <f t="shared" si="0"/>
        <v>1469.1474947558447</v>
      </c>
      <c r="K23" s="5">
        <f t="shared" si="1"/>
        <v>28273.579992666826</v>
      </c>
      <c r="M23" s="1">
        <v>43898</v>
      </c>
      <c r="N23" s="5">
        <f t="shared" si="2"/>
        <v>2617.7035906664646</v>
      </c>
      <c r="P23" s="5">
        <f t="shared" si="3"/>
        <v>4650.2034625535307</v>
      </c>
    </row>
    <row r="24" spans="1:16" x14ac:dyDescent="0.25">
      <c r="A24" s="1">
        <v>43902</v>
      </c>
      <c r="C24">
        <v>10</v>
      </c>
      <c r="F24">
        <v>1697</v>
      </c>
      <c r="H24" s="5">
        <f t="shared" si="0"/>
        <v>1961.6110853262267</v>
      </c>
      <c r="K24" s="5">
        <f t="shared" si="1"/>
        <v>70019.026477523599</v>
      </c>
      <c r="M24" s="1">
        <v>43899</v>
      </c>
      <c r="N24" s="5">
        <f t="shared" si="2"/>
        <v>3490.6681505254319</v>
      </c>
      <c r="P24" s="5">
        <f t="shared" si="3"/>
        <v>6186.882483272434</v>
      </c>
    </row>
    <row r="25" spans="1:16" x14ac:dyDescent="0.25">
      <c r="A25" s="1">
        <v>43903</v>
      </c>
      <c r="C25">
        <v>11</v>
      </c>
      <c r="F25">
        <v>2247</v>
      </c>
      <c r="H25" s="5">
        <f t="shared" si="0"/>
        <v>2617.7035906664646</v>
      </c>
      <c r="K25" s="5">
        <f t="shared" si="1"/>
        <v>137421.15213300975</v>
      </c>
      <c r="M25" s="1">
        <v>43900</v>
      </c>
      <c r="N25" s="5">
        <f t="shared" si="2"/>
        <v>4650.2034625535307</v>
      </c>
      <c r="P25" s="5">
        <f t="shared" si="3"/>
        <v>8217.2433566350501</v>
      </c>
    </row>
    <row r="26" spans="1:16" x14ac:dyDescent="0.25">
      <c r="A26" s="1">
        <v>43904</v>
      </c>
      <c r="C26">
        <v>12</v>
      </c>
      <c r="F26">
        <v>2943</v>
      </c>
      <c r="H26" s="5">
        <f t="shared" si="0"/>
        <v>3490.6681505254319</v>
      </c>
      <c r="K26" s="5">
        <f t="shared" si="1"/>
        <v>299940.40309994714</v>
      </c>
      <c r="M26" s="1">
        <v>43901</v>
      </c>
      <c r="N26" s="5">
        <f t="shared" si="2"/>
        <v>6186.882483272434</v>
      </c>
      <c r="P26" s="5">
        <f t="shared" si="3"/>
        <v>10889.231113409667</v>
      </c>
    </row>
    <row r="27" spans="1:16" x14ac:dyDescent="0.25">
      <c r="A27" s="1">
        <v>43905</v>
      </c>
      <c r="C27">
        <v>13</v>
      </c>
      <c r="F27">
        <v>3680</v>
      </c>
      <c r="H27" s="5">
        <f t="shared" si="0"/>
        <v>4650.2034625535307</v>
      </c>
      <c r="K27" s="5">
        <f t="shared" si="1"/>
        <v>941294.75875086023</v>
      </c>
      <c r="M27" s="1">
        <v>43902</v>
      </c>
      <c r="N27" s="5">
        <f t="shared" si="2"/>
        <v>8217.2433566350501</v>
      </c>
      <c r="P27" s="5">
        <f t="shared" si="3"/>
        <v>14387.24824180255</v>
      </c>
    </row>
    <row r="28" spans="1:16" x14ac:dyDescent="0.25">
      <c r="A28" s="1">
        <v>43906</v>
      </c>
      <c r="C28">
        <v>14</v>
      </c>
      <c r="F28">
        <v>4663</v>
      </c>
      <c r="H28" s="5">
        <f t="shared" si="0"/>
        <v>6186.882483272434</v>
      </c>
      <c r="K28" s="5">
        <f t="shared" si="1"/>
        <v>2322217.8228245601</v>
      </c>
      <c r="M28" s="1">
        <v>43903</v>
      </c>
      <c r="N28" s="5">
        <f t="shared" si="2"/>
        <v>10889.231113409667</v>
      </c>
      <c r="P28" s="5">
        <f t="shared" si="3"/>
        <v>18935.401825778517</v>
      </c>
    </row>
    <row r="29" spans="1:16" x14ac:dyDescent="0.25">
      <c r="A29" s="1">
        <v>43907</v>
      </c>
      <c r="C29">
        <v>15</v>
      </c>
      <c r="F29">
        <v>6411</v>
      </c>
      <c r="H29" s="5">
        <f t="shared" si="0"/>
        <v>8217.2433566350501</v>
      </c>
      <c r="K29" s="5">
        <f t="shared" si="1"/>
        <v>3262515.0633882526</v>
      </c>
      <c r="M29" s="1">
        <v>43904</v>
      </c>
      <c r="N29" s="5">
        <f t="shared" si="2"/>
        <v>14387.24824180255</v>
      </c>
      <c r="P29" s="5">
        <f t="shared" si="3"/>
        <v>24796.582238623963</v>
      </c>
    </row>
    <row r="30" spans="1:16" x14ac:dyDescent="0.25">
      <c r="A30" s="1">
        <v>43908</v>
      </c>
      <c r="C30">
        <v>16</v>
      </c>
      <c r="F30">
        <v>9259</v>
      </c>
      <c r="H30" s="5">
        <f t="shared" si="0"/>
        <v>10889.231113409667</v>
      </c>
      <c r="K30" s="5">
        <f t="shared" si="1"/>
        <v>2657653.483128923</v>
      </c>
      <c r="M30" s="1">
        <v>43905</v>
      </c>
      <c r="N30" s="5">
        <f t="shared" si="2"/>
        <v>18935.401825778517</v>
      </c>
      <c r="P30" s="5">
        <f t="shared" si="3"/>
        <v>32263.870335941927</v>
      </c>
    </row>
    <row r="31" spans="1:16" x14ac:dyDescent="0.25">
      <c r="A31" s="1">
        <v>43909</v>
      </c>
      <c r="C31">
        <v>17</v>
      </c>
      <c r="F31">
        <v>13789</v>
      </c>
      <c r="H31" s="5">
        <f t="shared" si="0"/>
        <v>14387.24824180255</v>
      </c>
      <c r="K31" s="5">
        <f t="shared" si="1"/>
        <v>357900.95881984255</v>
      </c>
      <c r="M31" s="1">
        <v>43906</v>
      </c>
      <c r="N31" s="5">
        <f t="shared" si="2"/>
        <v>24796.582238623963</v>
      </c>
      <c r="P31" s="5">
        <f t="shared" si="3"/>
        <v>41639.834991737378</v>
      </c>
    </row>
    <row r="32" spans="1:16" x14ac:dyDescent="0.25">
      <c r="A32" s="1">
        <v>43910</v>
      </c>
      <c r="C32">
        <v>18</v>
      </c>
      <c r="F32">
        <v>19383</v>
      </c>
      <c r="H32" s="5">
        <f t="shared" si="0"/>
        <v>18935.401825778517</v>
      </c>
      <c r="K32" s="5">
        <f t="shared" si="1"/>
        <v>200344.12556640472</v>
      </c>
      <c r="M32" s="1">
        <v>43907</v>
      </c>
      <c r="N32" s="5">
        <f t="shared" si="2"/>
        <v>32263.870335941927</v>
      </c>
      <c r="P32" s="5">
        <f t="shared" si="3"/>
        <v>53199.421088140662</v>
      </c>
    </row>
    <row r="33" spans="1:16" x14ac:dyDescent="0.25">
      <c r="A33" s="1">
        <v>43911</v>
      </c>
      <c r="C33">
        <v>19</v>
      </c>
      <c r="F33">
        <v>24207</v>
      </c>
      <c r="H33" s="5">
        <f t="shared" si="0"/>
        <v>24796.582238623963</v>
      </c>
      <c r="K33" s="5">
        <f t="shared" si="1"/>
        <v>347607.21610084403</v>
      </c>
      <c r="N33" s="5">
        <f t="shared" si="2"/>
        <v>41639.834991737378</v>
      </c>
      <c r="O33" s="1"/>
      <c r="P33" s="5">
        <f t="shared" si="3"/>
        <v>67134.722309074583</v>
      </c>
    </row>
    <row r="34" spans="1:16" x14ac:dyDescent="0.25">
      <c r="A34" s="1">
        <v>43912</v>
      </c>
      <c r="C34">
        <v>20</v>
      </c>
      <c r="F34">
        <v>33566</v>
      </c>
      <c r="H34" s="5">
        <f t="shared" si="0"/>
        <v>32263.870335941927</v>
      </c>
      <c r="K34" s="5">
        <f t="shared" si="1"/>
        <v>1695541.6620199904</v>
      </c>
      <c r="N34" s="5">
        <f t="shared" si="2"/>
        <v>53199.421088140662</v>
      </c>
      <c r="O34" s="1"/>
      <c r="P34" s="5">
        <f t="shared" si="3"/>
        <v>83486.341485785466</v>
      </c>
    </row>
    <row r="35" spans="1:16" x14ac:dyDescent="0.25">
      <c r="A35" s="1">
        <v>43913</v>
      </c>
      <c r="C35">
        <v>21</v>
      </c>
      <c r="F35">
        <v>43734</v>
      </c>
      <c r="H35" s="5">
        <f t="shared" si="0"/>
        <v>41639.834991737378</v>
      </c>
      <c r="K35" s="5">
        <f t="shared" si="1"/>
        <v>4385527.0818315875</v>
      </c>
      <c r="N35" s="5">
        <f t="shared" si="2"/>
        <v>67134.722309074583</v>
      </c>
      <c r="O35" s="1"/>
      <c r="P35" s="5"/>
    </row>
    <row r="36" spans="1:16" x14ac:dyDescent="0.25">
      <c r="A36" s="1">
        <v>43914</v>
      </c>
      <c r="C36">
        <v>22</v>
      </c>
      <c r="F36">
        <v>54881</v>
      </c>
      <c r="H36" s="5">
        <f t="shared" si="0"/>
        <v>53199.421088140662</v>
      </c>
      <c r="K36" s="5">
        <f t="shared" si="1"/>
        <v>2827707.6368100364</v>
      </c>
      <c r="N36" s="5">
        <f t="shared" si="2"/>
        <v>83486.341485785466</v>
      </c>
      <c r="O36" s="1"/>
      <c r="P36" s="5"/>
    </row>
    <row r="37" spans="1:16" x14ac:dyDescent="0.25">
      <c r="A37" s="1">
        <v>43915</v>
      </c>
      <c r="C37">
        <v>23</v>
      </c>
      <c r="F37">
        <v>65778</v>
      </c>
      <c r="H37" s="5">
        <f t="shared" si="0"/>
        <v>67134.722309074583</v>
      </c>
      <c r="K37" s="5">
        <f t="shared" si="1"/>
        <v>1840695.4239406679</v>
      </c>
      <c r="N37" s="5"/>
      <c r="O37" s="1"/>
    </row>
    <row r="38" spans="1:16" x14ac:dyDescent="0.25">
      <c r="A38" s="1">
        <v>43916</v>
      </c>
      <c r="C38">
        <v>24</v>
      </c>
      <c r="F38">
        <v>83836</v>
      </c>
      <c r="H38" s="5">
        <f t="shared" si="0"/>
        <v>83486.341485785466</v>
      </c>
      <c r="K38" s="5">
        <f t="shared" si="1"/>
        <v>122261.07656271553</v>
      </c>
      <c r="N38" s="5"/>
      <c r="O38" s="1"/>
    </row>
    <row r="39" spans="1:16" x14ac:dyDescent="0.25">
      <c r="C39">
        <v>25</v>
      </c>
      <c r="F39">
        <v>101657</v>
      </c>
      <c r="H39" s="5">
        <f t="shared" si="0"/>
        <v>102076.08782326718</v>
      </c>
      <c r="K39" s="5">
        <f t="shared" si="1"/>
        <v>175634.60361082485</v>
      </c>
    </row>
    <row r="40" spans="1:16" x14ac:dyDescent="0.25">
      <c r="C40">
        <v>26</v>
      </c>
      <c r="F40">
        <v>122666</v>
      </c>
      <c r="H40" s="5">
        <f t="shared" si="0"/>
        <v>122465.66718518335</v>
      </c>
      <c r="K40" s="5">
        <f t="shared" si="1"/>
        <v>40133.236692361155</v>
      </c>
    </row>
    <row r="41" spans="1:16" x14ac:dyDescent="0.25">
      <c r="A41" s="5"/>
      <c r="C41">
        <v>27</v>
      </c>
      <c r="F41">
        <v>143491</v>
      </c>
      <c r="H41" s="5">
        <f t="shared" si="0"/>
        <v>143968.030326657</v>
      </c>
      <c r="K41" s="5">
        <f t="shared" si="1"/>
        <v>227557.93255048146</v>
      </c>
    </row>
    <row r="42" spans="1:16" x14ac:dyDescent="0.25">
      <c r="C42">
        <v>28</v>
      </c>
      <c r="F42">
        <v>163788</v>
      </c>
      <c r="H42" s="5">
        <f t="shared" si="0"/>
        <v>165724.84662125271</v>
      </c>
      <c r="K42" s="5">
        <f t="shared" si="1"/>
        <v>3751374.8342580493</v>
      </c>
    </row>
    <row r="43" spans="1:16" x14ac:dyDescent="0.25">
      <c r="C43">
        <v>29</v>
      </c>
      <c r="F43">
        <v>188530</v>
      </c>
      <c r="H43" s="5">
        <f t="shared" si="0"/>
        <v>186836.75416907817</v>
      </c>
      <c r="K43" s="5">
        <f t="shared" si="1"/>
        <v>2867081.4439341738</v>
      </c>
    </row>
    <row r="44" spans="1:16" x14ac:dyDescent="0.25">
      <c r="C44">
        <v>30</v>
      </c>
      <c r="H44" s="5">
        <f t="shared" si="0"/>
        <v>206507.03601051754</v>
      </c>
    </row>
    <row r="45" spans="1:16" x14ac:dyDescent="0.25">
      <c r="C45">
        <v>31</v>
      </c>
      <c r="H45" s="5">
        <f t="shared" si="0"/>
        <v>224152.26417952433</v>
      </c>
    </row>
    <row r="46" spans="1:16" x14ac:dyDescent="0.25">
      <c r="C46">
        <v>32</v>
      </c>
      <c r="H46" s="5">
        <f t="shared" si="0"/>
        <v>239450.60167363231</v>
      </c>
    </row>
    <row r="47" spans="1:16" x14ac:dyDescent="0.25">
      <c r="C47">
        <v>33</v>
      </c>
      <c r="H47" s="5">
        <f t="shared" si="0"/>
        <v>252327.19710156013</v>
      </c>
    </row>
    <row r="48" spans="1:16" x14ac:dyDescent="0.25">
      <c r="C48">
        <v>34</v>
      </c>
      <c r="H48" s="5">
        <f t="shared" si="0"/>
        <v>262898.00773232727</v>
      </c>
    </row>
    <row r="49" spans="3:8" x14ac:dyDescent="0.25">
      <c r="C49">
        <v>35</v>
      </c>
      <c r="H49" s="5">
        <f t="shared" si="0"/>
        <v>271399.37850933505</v>
      </c>
    </row>
    <row r="50" spans="3:8" x14ac:dyDescent="0.25">
      <c r="C50">
        <v>36</v>
      </c>
      <c r="H50" s="5">
        <f t="shared" si="0"/>
        <v>278124.12956334965</v>
      </c>
    </row>
    <row r="51" spans="3:8" x14ac:dyDescent="0.25">
      <c r="C51">
        <v>37</v>
      </c>
      <c r="H51" s="5">
        <f t="shared" si="0"/>
        <v>283374.18053381064</v>
      </c>
    </row>
    <row r="52" spans="3:8" x14ac:dyDescent="0.25">
      <c r="C52">
        <v>38</v>
      </c>
      <c r="H52" s="5">
        <f t="shared" si="0"/>
        <v>287431.08200390817</v>
      </c>
    </row>
    <row r="53" spans="3:8" x14ac:dyDescent="0.25">
      <c r="C53">
        <v>39</v>
      </c>
      <c r="H53" s="5">
        <f t="shared" si="0"/>
        <v>290541.2066764395</v>
      </c>
    </row>
    <row r="54" spans="3:8" x14ac:dyDescent="0.25">
      <c r="C54">
        <v>40</v>
      </c>
      <c r="H54" s="5">
        <f t="shared" si="0"/>
        <v>292911.02837731136</v>
      </c>
    </row>
    <row r="55" spans="3:8" x14ac:dyDescent="0.25">
      <c r="C55">
        <v>41</v>
      </c>
      <c r="H55" s="5">
        <f t="shared" si="0"/>
        <v>294708.39354504307</v>
      </c>
    </row>
    <row r="56" spans="3:8" x14ac:dyDescent="0.25">
      <c r="C56">
        <v>42</v>
      </c>
      <c r="H56" s="5">
        <f t="shared" si="0"/>
        <v>296066.78884559136</v>
      </c>
    </row>
    <row r="57" spans="3:8" x14ac:dyDescent="0.25">
      <c r="C57">
        <v>43</v>
      </c>
      <c r="H57" s="5">
        <f t="shared" si="0"/>
        <v>297090.6913125909</v>
      </c>
    </row>
    <row r="58" spans="3:8" x14ac:dyDescent="0.25">
      <c r="C58">
        <v>44</v>
      </c>
      <c r="H58" s="5">
        <f t="shared" si="0"/>
        <v>297860.9175325394</v>
      </c>
    </row>
    <row r="59" spans="3:8" x14ac:dyDescent="0.25">
      <c r="C59">
        <v>45</v>
      </c>
      <c r="H59" s="5">
        <f t="shared" si="0"/>
        <v>298439.44149571657</v>
      </c>
    </row>
    <row r="60" spans="3:8" x14ac:dyDescent="0.25">
      <c r="C60">
        <v>46</v>
      </c>
      <c r="H60" s="5">
        <f t="shared" si="0"/>
        <v>298873.48283406318</v>
      </c>
    </row>
    <row r="61" spans="3:8" x14ac:dyDescent="0.25">
      <c r="C61">
        <v>47</v>
      </c>
      <c r="H61" s="5">
        <f t="shared" si="0"/>
        <v>299198.84771291586</v>
      </c>
    </row>
    <row r="62" spans="3:8" x14ac:dyDescent="0.25">
      <c r="C62">
        <v>48</v>
      </c>
      <c r="H62" s="5">
        <f t="shared" si="0"/>
        <v>299442.59104222874</v>
      </c>
    </row>
    <row r="63" spans="3:8" x14ac:dyDescent="0.25">
      <c r="C63">
        <v>49</v>
      </c>
      <c r="H63" s="5">
        <f t="shared" si="0"/>
        <v>299625.10113910935</v>
      </c>
    </row>
    <row r="64" spans="3:8" x14ac:dyDescent="0.25">
      <c r="C64">
        <v>50</v>
      </c>
      <c r="H64" s="5">
        <f t="shared" si="0"/>
        <v>299761.71204266971</v>
      </c>
    </row>
    <row r="65" spans="3:8" x14ac:dyDescent="0.25">
      <c r="C65">
        <v>51</v>
      </c>
      <c r="H65" s="5">
        <f t="shared" si="0"/>
        <v>299863.93943720503</v>
      </c>
    </row>
    <row r="66" spans="3:8" x14ac:dyDescent="0.25">
      <c r="C66">
        <v>52</v>
      </c>
      <c r="H66" s="5">
        <f t="shared" si="0"/>
        <v>299940.42192557937</v>
      </c>
    </row>
    <row r="67" spans="3:8" x14ac:dyDescent="0.25">
      <c r="C67">
        <v>53</v>
      </c>
      <c r="H67" s="5">
        <f t="shared" si="0"/>
        <v>299997.63449826243</v>
      </c>
    </row>
    <row r="68" spans="3:8" x14ac:dyDescent="0.25">
      <c r="C68">
        <v>54</v>
      </c>
      <c r="H68" s="5">
        <f t="shared" si="0"/>
        <v>300040.42743919836</v>
      </c>
    </row>
    <row r="69" spans="3:8" x14ac:dyDescent="0.25">
      <c r="C69">
        <v>55</v>
      </c>
      <c r="H69" s="5">
        <f t="shared" si="0"/>
        <v>300072.43232503062</v>
      </c>
    </row>
    <row r="70" spans="3:8" x14ac:dyDescent="0.25">
      <c r="C70">
        <v>56</v>
      </c>
      <c r="H70" s="5">
        <f t="shared" si="0"/>
        <v>300096.36730811163</v>
      </c>
    </row>
    <row r="71" spans="3:8" x14ac:dyDescent="0.25">
      <c r="C71">
        <v>57</v>
      </c>
      <c r="H71" s="5">
        <f t="shared" si="0"/>
        <v>300114.26634020079</v>
      </c>
    </row>
    <row r="72" spans="3:8" x14ac:dyDescent="0.25">
      <c r="C72">
        <v>58</v>
      </c>
      <c r="H72" s="5">
        <f t="shared" si="0"/>
        <v>300127.6511035618</v>
      </c>
    </row>
    <row r="73" spans="3:8" x14ac:dyDescent="0.25">
      <c r="C73">
        <v>59</v>
      </c>
      <c r="H73" s="5">
        <f t="shared" si="0"/>
        <v>300137.65986708889</v>
      </c>
    </row>
    <row r="74" spans="3:8" x14ac:dyDescent="0.25">
      <c r="C74">
        <v>60</v>
      </c>
      <c r="H74" s="5">
        <f t="shared" si="0"/>
        <v>300145.14400221774</v>
      </c>
    </row>
    <row r="75" spans="3:8" x14ac:dyDescent="0.25">
      <c r="C75">
        <v>61</v>
      </c>
      <c r="H75" s="5">
        <f t="shared" si="0"/>
        <v>300150.74024344567</v>
      </c>
    </row>
    <row r="76" spans="3:8" x14ac:dyDescent="0.25">
      <c r="C76">
        <v>62</v>
      </c>
      <c r="H76" s="5">
        <f t="shared" si="0"/>
        <v>300154.92477125477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Polynomial-Exponential Germany</vt:lpstr>
      <vt:lpstr>Logistic Model Germany</vt:lpstr>
      <vt:lpstr>Logistic Germany With Linear</vt:lpstr>
      <vt:lpstr>Logistic Model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2020-04-08T07:41:26Z</dcterms:modified>
</cp:coreProperties>
</file>