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i\Desktop\Covid19_Germany_Estimates\"/>
    </mc:Choice>
  </mc:AlternateContent>
  <xr:revisionPtr revIDLastSave="0" documentId="13_ncr:1_{9BAAC4FD-B895-4771-953F-7ACBB7457B00}" xr6:coauthVersionLast="45" xr6:coauthVersionMax="45" xr10:uidLastSave="{00000000-0000-0000-0000-000000000000}"/>
  <bookViews>
    <workbookView xWindow="-120" yWindow="-120" windowWidth="29040" windowHeight="15990" xr2:uid="{8F2FD530-AE1D-479B-B999-25EE25C3C974}"/>
  </bookViews>
  <sheets>
    <sheet name="Polynomial-Exponential Growth" sheetId="1" r:id="rId1"/>
  </sheets>
  <definedNames>
    <definedName name="solver_adj" localSheetId="0" hidden="1">'Polynomial-Exponential Growth'!$B$6:$B$9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'Polynomial-Exponential Growth'!$B$6</definedName>
    <definedName name="solver_lhs2" localSheetId="0" hidden="1">'Polynomial-Exponential Growth'!$B$6</definedName>
    <definedName name="solver_lhs3" localSheetId="0" hidden="1">'Polynomial-Exponential Growth'!$B$7</definedName>
    <definedName name="solver_lhs4" localSheetId="0" hidden="1">'Polynomial-Exponential Growth'!$B$7</definedName>
    <definedName name="solver_lhs5" localSheetId="0" hidden="1">'Polynomial-Exponential Growth'!$B$8</definedName>
    <definedName name="solver_lhs6" localSheetId="0" hidden="1">'Polynomial-Exponential Growth'!$B$8</definedName>
    <definedName name="solver_lhs7" localSheetId="0" hidden="1">'Polynomial-Exponential Growth'!$B$9</definedName>
    <definedName name="solver_lhs8" localSheetId="0" hidden="1">'Polynomial-Exponential Growth'!$B$9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'Polynomial-Exponential Growth'!$D$7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hs1" localSheetId="0" hidden="1">1</definedName>
    <definedName name="solver_rhs2" localSheetId="0" hidden="1">0</definedName>
    <definedName name="solver_rhs3" localSheetId="0" hidden="1">40</definedName>
    <definedName name="solver_rhs4" localSheetId="0" hidden="1">20</definedName>
    <definedName name="solver_rhs5" localSheetId="0" hidden="1">2</definedName>
    <definedName name="solver_rhs6" localSheetId="0" hidden="1">1</definedName>
    <definedName name="solver_rhs7" localSheetId="0" hidden="1">0.35</definedName>
    <definedName name="solver_rhs8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" i="1" l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H34" i="1" l="1"/>
  <c r="H35" i="1"/>
  <c r="H36" i="1"/>
  <c r="H37" i="1"/>
  <c r="H38" i="1"/>
  <c r="H16" i="1" l="1"/>
  <c r="K16" i="1" s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9" i="1"/>
  <c r="H15" i="1"/>
  <c r="K15" i="1" s="1"/>
  <c r="K22" i="1" l="1"/>
  <c r="K23" i="1"/>
  <c r="K21" i="1"/>
  <c r="K20" i="1"/>
  <c r="K19" i="1"/>
  <c r="K18" i="1"/>
  <c r="K17" i="1"/>
  <c r="N15" i="1"/>
  <c r="D7" i="1" l="1"/>
</calcChain>
</file>

<file path=xl/sharedStrings.xml><?xml version="1.0" encoding="utf-8"?>
<sst xmlns="http://schemas.openxmlformats.org/spreadsheetml/2006/main" count="15" uniqueCount="15">
  <si>
    <t>Bestätigte Fälle</t>
  </si>
  <si>
    <t>Kalendertag</t>
  </si>
  <si>
    <t>Tag ab n=50</t>
  </si>
  <si>
    <t>Vorhergesagte Fälle</t>
  </si>
  <si>
    <t>Quadratischer Fehler</t>
  </si>
  <si>
    <t>Summe Quadratischer Fehler</t>
  </si>
  <si>
    <t>Siehe: https://arxiv.org/ftp/arxiv/papers/1512/1512.01389.pdf</t>
  </si>
  <si>
    <t>r</t>
  </si>
  <si>
    <t>m</t>
  </si>
  <si>
    <t>a</t>
  </si>
  <si>
    <t>Fallzahl = r(((r/m)*t + A)^m ) ^p</t>
  </si>
  <si>
    <t>p</t>
  </si>
  <si>
    <t>Modellierung einer Vorhersage des Covid19 Verlaufs in Deutschland durch GRG Nonlinear mit Multistart Global Minimum Suche</t>
  </si>
  <si>
    <t>Wirkliche Fälle mit Lag = 3 Tage zwischen Infektiösität und Bestätigung</t>
  </si>
  <si>
    <t>Wirkliche Fälle mit Lag = 4 Tage zwischen Infektiösität und Bestätigung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</si>
</sst>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'Polynomial-Exponential Growth'!$F$13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'Polynomial-Exponential Growth'!$C$14:$C$25</c:f>
              <c:numCache>
                <c:formatCode>General</c:formatCode>
                <c:ptCount val="1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'Polynomial-Exponential Growth'!$F$14:$F$25</c:f>
              <c:numCache>
                <c:formatCode>General</c:formatCode>
                <c:ptCount val="12"/>
                <c:pt idx="1">
                  <c:v>72</c:v>
                </c:pt>
                <c:pt idx="2">
                  <c:v>117</c:v>
                </c:pt>
                <c:pt idx="3">
                  <c:v>130</c:v>
                </c:pt>
                <c:pt idx="4">
                  <c:v>188</c:v>
                </c:pt>
                <c:pt idx="5">
                  <c:v>240</c:v>
                </c:pt>
                <c:pt idx="6">
                  <c:v>351</c:v>
                </c:pt>
                <c:pt idx="7">
                  <c:v>670</c:v>
                </c:pt>
                <c:pt idx="8">
                  <c:v>824</c:v>
                </c:pt>
                <c:pt idx="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05-49E9-84EC-9896179F4464}"/>
            </c:ext>
          </c:extLst>
        </c:ser>
        <c:ser>
          <c:idx val="4"/>
          <c:order val="1"/>
          <c:tx>
            <c:strRef>
              <c:f>'Polynomial-Exponential Growth'!$H$13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'Polynomial-Exponential Growth'!$C$14:$C$25</c:f>
              <c:numCache>
                <c:formatCode>General</c:formatCode>
                <c:ptCount val="1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'Polynomial-Exponential Growth'!$H$14:$H$25</c:f>
              <c:numCache>
                <c:formatCode>0.00</c:formatCode>
                <c:ptCount val="12"/>
                <c:pt idx="1">
                  <c:v>136.35317742460342</c:v>
                </c:pt>
                <c:pt idx="2">
                  <c:v>174.07356974954914</c:v>
                </c:pt>
                <c:pt idx="3">
                  <c:v>221.30016805303734</c:v>
                </c:pt>
                <c:pt idx="4">
                  <c:v>280.20333763126752</c:v>
                </c:pt>
                <c:pt idx="5">
                  <c:v>353.39938038393734</c:v>
                </c:pt>
                <c:pt idx="6">
                  <c:v>444.03233708280101</c:v>
                </c:pt>
                <c:pt idx="7">
                  <c:v>555.86905690020535</c:v>
                </c:pt>
                <c:pt idx="8">
                  <c:v>693.40941376396938</c:v>
                </c:pt>
                <c:pt idx="9">
                  <c:v>862.01377812993894</c:v>
                </c:pt>
                <c:pt idx="10">
                  <c:v>1068.0501053077762</c:v>
                </c:pt>
                <c:pt idx="11">
                  <c:v>1319.0632795186532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05-49E9-84EC-9896179F4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50952"/>
        <c:axId val="535251936"/>
      </c:scatterChart>
      <c:valAx>
        <c:axId val="53525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</a:t>
                </a:r>
                <a:r>
                  <a:rPr lang="de-DE" baseline="0"/>
                  <a:t> n  = 48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1936"/>
        <c:crosses val="autoZero"/>
        <c:crossBetween val="midCat"/>
      </c:valAx>
      <c:valAx>
        <c:axId val="5352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'Polynomial-Exponential Growth'!$F$13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Growth'!$F$14:$F$39</c:f>
              <c:numCache>
                <c:formatCode>General</c:formatCode>
                <c:ptCount val="26"/>
                <c:pt idx="1">
                  <c:v>72</c:v>
                </c:pt>
                <c:pt idx="2">
                  <c:v>117</c:v>
                </c:pt>
                <c:pt idx="3">
                  <c:v>130</c:v>
                </c:pt>
                <c:pt idx="4">
                  <c:v>188</c:v>
                </c:pt>
                <c:pt idx="5">
                  <c:v>240</c:v>
                </c:pt>
                <c:pt idx="6">
                  <c:v>351</c:v>
                </c:pt>
                <c:pt idx="7">
                  <c:v>670</c:v>
                </c:pt>
                <c:pt idx="8">
                  <c:v>824</c:v>
                </c:pt>
                <c:pt idx="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83-4D4C-8CF1-81651205BB7D}"/>
            </c:ext>
          </c:extLst>
        </c:ser>
        <c:ser>
          <c:idx val="5"/>
          <c:order val="1"/>
          <c:tx>
            <c:strRef>
              <c:f>'Polynomial-Exponential Growth'!$H$13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Growth'!$H$14:$H$39</c:f>
              <c:numCache>
                <c:formatCode>0.00</c:formatCode>
                <c:ptCount val="26"/>
                <c:pt idx="1">
                  <c:v>136.35317742460342</c:v>
                </c:pt>
                <c:pt idx="2">
                  <c:v>174.07356974954914</c:v>
                </c:pt>
                <c:pt idx="3">
                  <c:v>221.30016805303734</c:v>
                </c:pt>
                <c:pt idx="4">
                  <c:v>280.20333763126752</c:v>
                </c:pt>
                <c:pt idx="5">
                  <c:v>353.39938038393734</c:v>
                </c:pt>
                <c:pt idx="6">
                  <c:v>444.03233708280101</c:v>
                </c:pt>
                <c:pt idx="7">
                  <c:v>555.86905690020535</c:v>
                </c:pt>
                <c:pt idx="8">
                  <c:v>693.40941376396938</c:v>
                </c:pt>
                <c:pt idx="9">
                  <c:v>862.01377812993894</c:v>
                </c:pt>
                <c:pt idx="10">
                  <c:v>1068.0501053077762</c:v>
                </c:pt>
                <c:pt idx="11">
                  <c:v>1319.0632795186532</c:v>
                </c:pt>
                <c:pt idx="12">
                  <c:v>1623.9696585163392</c:v>
                </c:pt>
                <c:pt idx="13">
                  <c:v>1993.2800991135582</c:v>
                </c:pt>
                <c:pt idx="14">
                  <c:v>2439.3551117163765</c:v>
                </c:pt>
                <c:pt idx="15">
                  <c:v>2976.6961945237013</c:v>
                </c:pt>
                <c:pt idx="16">
                  <c:v>3622.277838098089</c:v>
                </c:pt>
                <c:pt idx="17">
                  <c:v>4395.9251714253242</c:v>
                </c:pt>
                <c:pt idx="18">
                  <c:v>5320.7427443918887</c:v>
                </c:pt>
                <c:pt idx="19">
                  <c:v>6423.600512042467</c:v>
                </c:pt>
                <c:pt idx="20">
                  <c:v>7735.6837064417305</c:v>
                </c:pt>
                <c:pt idx="21">
                  <c:v>9293.1139560602078</c:v>
                </c:pt>
                <c:pt idx="22">
                  <c:v>11137.64974414328</c:v>
                </c:pt>
                <c:pt idx="23">
                  <c:v>13317.475090528151</c:v>
                </c:pt>
                <c:pt idx="24">
                  <c:v>15888.086200090984</c:v>
                </c:pt>
                <c:pt idx="25">
                  <c:v>18913.286749912746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83-4D4C-8CF1-81651205BB7D}"/>
            </c:ext>
          </c:extLst>
        </c:ser>
        <c:ser>
          <c:idx val="11"/>
          <c:order val="2"/>
          <c:tx>
            <c:strRef>
              <c:f>'Polynomial-Exponential Growth'!$N$13</c:f>
              <c:strCache>
                <c:ptCount val="1"/>
                <c:pt idx="0">
                  <c:v>Wirkliche Fälle mit Lag = 3 Tage zwischen Infektiösität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Growth'!$N$14:$N$39</c:f>
              <c:numCache>
                <c:formatCode>0.00</c:formatCode>
                <c:ptCount val="26"/>
                <c:pt idx="1">
                  <c:v>221.30016805303734</c:v>
                </c:pt>
                <c:pt idx="2">
                  <c:v>280.20333763126752</c:v>
                </c:pt>
                <c:pt idx="3">
                  <c:v>353.39938038393734</c:v>
                </c:pt>
                <c:pt idx="4">
                  <c:v>444.03233708280101</c:v>
                </c:pt>
                <c:pt idx="5">
                  <c:v>555.86905690020535</c:v>
                </c:pt>
                <c:pt idx="6">
                  <c:v>693.40941376396938</c:v>
                </c:pt>
                <c:pt idx="7">
                  <c:v>862.01377812993894</c:v>
                </c:pt>
                <c:pt idx="8">
                  <c:v>1068.0501053077762</c:v>
                </c:pt>
                <c:pt idx="9">
                  <c:v>1319.0632795186532</c:v>
                </c:pt>
                <c:pt idx="10">
                  <c:v>1623.9696585163392</c:v>
                </c:pt>
                <c:pt idx="11">
                  <c:v>1993.2800991135582</c:v>
                </c:pt>
                <c:pt idx="12">
                  <c:v>2439.3551117163765</c:v>
                </c:pt>
                <c:pt idx="13">
                  <c:v>2976.6961945237013</c:v>
                </c:pt>
                <c:pt idx="14">
                  <c:v>3622.277838098089</c:v>
                </c:pt>
                <c:pt idx="15">
                  <c:v>4395.9251714253242</c:v>
                </c:pt>
                <c:pt idx="16">
                  <c:v>5320.7427443918887</c:v>
                </c:pt>
                <c:pt idx="17">
                  <c:v>6423.600512042467</c:v>
                </c:pt>
                <c:pt idx="18">
                  <c:v>7735.6837064417305</c:v>
                </c:pt>
                <c:pt idx="19">
                  <c:v>9293.1139560602078</c:v>
                </c:pt>
                <c:pt idx="20">
                  <c:v>11137.64974414328</c:v>
                </c:pt>
                <c:pt idx="21">
                  <c:v>13317.475090528151</c:v>
                </c:pt>
                <c:pt idx="22">
                  <c:v>15888.086200090984</c:v>
                </c:pt>
                <c:pt idx="23">
                  <c:v>18913.286749912746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83-4D4C-8CF1-81651205BB7D}"/>
            </c:ext>
          </c:extLst>
        </c:ser>
        <c:ser>
          <c:idx val="0"/>
          <c:order val="3"/>
          <c:tx>
            <c:strRef>
              <c:f>'Polynomial-Exponential Growth'!$P$13</c:f>
              <c:strCache>
                <c:ptCount val="1"/>
                <c:pt idx="0">
                  <c:v>Wirkliche Fälle mit Lag = 4 Tage zwischen Infektiösität und Bestätigung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Growth'!$C$15:$C$33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'Polynomial-Exponential Growth'!$P$15:$P$33</c:f>
              <c:numCache>
                <c:formatCode>0.00</c:formatCode>
                <c:ptCount val="19"/>
                <c:pt idx="0">
                  <c:v>353.39938038393734</c:v>
                </c:pt>
                <c:pt idx="1">
                  <c:v>444.03233708280101</c:v>
                </c:pt>
                <c:pt idx="2">
                  <c:v>555.86905690020535</c:v>
                </c:pt>
                <c:pt idx="3">
                  <c:v>693.40941376396938</c:v>
                </c:pt>
                <c:pt idx="4">
                  <c:v>862.01377812993894</c:v>
                </c:pt>
                <c:pt idx="5">
                  <c:v>1068.0501053077762</c:v>
                </c:pt>
                <c:pt idx="6">
                  <c:v>1319.0632795186532</c:v>
                </c:pt>
                <c:pt idx="7">
                  <c:v>1623.9696585163392</c:v>
                </c:pt>
                <c:pt idx="8">
                  <c:v>1993.2800991135582</c:v>
                </c:pt>
                <c:pt idx="9">
                  <c:v>2439.3551117163765</c:v>
                </c:pt>
                <c:pt idx="10">
                  <c:v>2976.6961945237013</c:v>
                </c:pt>
                <c:pt idx="11">
                  <c:v>3622.277838098089</c:v>
                </c:pt>
                <c:pt idx="12">
                  <c:v>4395.9251714253242</c:v>
                </c:pt>
                <c:pt idx="13">
                  <c:v>5320.7427443918887</c:v>
                </c:pt>
                <c:pt idx="14">
                  <c:v>6423.600512042467</c:v>
                </c:pt>
                <c:pt idx="15">
                  <c:v>7735.6837064417305</c:v>
                </c:pt>
                <c:pt idx="16">
                  <c:v>9293.1139560602078</c:v>
                </c:pt>
                <c:pt idx="17">
                  <c:v>11137.64974414328</c:v>
                </c:pt>
                <c:pt idx="18">
                  <c:v>13317.475090528151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C-44F8-BA14-4DD24DD7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  <a:p>
            <a:pPr>
              <a:defRPr/>
            </a:pPr>
            <a:r>
              <a:rPr lang="de-DE" baseline="0"/>
              <a:t>mit Standard Error</a:t>
            </a:r>
          </a:p>
          <a:p>
            <a:pPr>
              <a:defRPr/>
            </a:pPr>
            <a:endParaRPr lang="de-D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'Polynomial-Exponential Growth'!$F$13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Growth'!$F$14:$F$39</c:f>
              <c:numCache>
                <c:formatCode>General</c:formatCode>
                <c:ptCount val="26"/>
                <c:pt idx="1">
                  <c:v>72</c:v>
                </c:pt>
                <c:pt idx="2">
                  <c:v>117</c:v>
                </c:pt>
                <c:pt idx="3">
                  <c:v>130</c:v>
                </c:pt>
                <c:pt idx="4">
                  <c:v>188</c:v>
                </c:pt>
                <c:pt idx="5">
                  <c:v>240</c:v>
                </c:pt>
                <c:pt idx="6">
                  <c:v>351</c:v>
                </c:pt>
                <c:pt idx="7">
                  <c:v>670</c:v>
                </c:pt>
                <c:pt idx="8">
                  <c:v>824</c:v>
                </c:pt>
                <c:pt idx="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C-4B15-A6FB-A0A35F70BB07}"/>
            </c:ext>
          </c:extLst>
        </c:ser>
        <c:ser>
          <c:idx val="5"/>
          <c:order val="1"/>
          <c:tx>
            <c:strRef>
              <c:f>'Polynomial-Exponential Growth'!$H$13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Growth'!$H$14:$H$39</c:f>
              <c:numCache>
                <c:formatCode>0.00</c:formatCode>
                <c:ptCount val="26"/>
                <c:pt idx="1">
                  <c:v>136.35317742460342</c:v>
                </c:pt>
                <c:pt idx="2">
                  <c:v>174.07356974954914</c:v>
                </c:pt>
                <c:pt idx="3">
                  <c:v>221.30016805303734</c:v>
                </c:pt>
                <c:pt idx="4">
                  <c:v>280.20333763126752</c:v>
                </c:pt>
                <c:pt idx="5">
                  <c:v>353.39938038393734</c:v>
                </c:pt>
                <c:pt idx="6">
                  <c:v>444.03233708280101</c:v>
                </c:pt>
                <c:pt idx="7">
                  <c:v>555.86905690020535</c:v>
                </c:pt>
                <c:pt idx="8">
                  <c:v>693.40941376396938</c:v>
                </c:pt>
                <c:pt idx="9">
                  <c:v>862.01377812993894</c:v>
                </c:pt>
                <c:pt idx="10">
                  <c:v>1068.0501053077762</c:v>
                </c:pt>
                <c:pt idx="11">
                  <c:v>1319.0632795186532</c:v>
                </c:pt>
                <c:pt idx="12">
                  <c:v>1623.9696585163392</c:v>
                </c:pt>
                <c:pt idx="13">
                  <c:v>1993.2800991135582</c:v>
                </c:pt>
                <c:pt idx="14">
                  <c:v>2439.3551117163765</c:v>
                </c:pt>
                <c:pt idx="15">
                  <c:v>2976.6961945237013</c:v>
                </c:pt>
                <c:pt idx="16">
                  <c:v>3622.277838098089</c:v>
                </c:pt>
                <c:pt idx="17">
                  <c:v>4395.9251714253242</c:v>
                </c:pt>
                <c:pt idx="18">
                  <c:v>5320.7427443918887</c:v>
                </c:pt>
                <c:pt idx="19">
                  <c:v>6423.600512042467</c:v>
                </c:pt>
                <c:pt idx="20">
                  <c:v>7735.6837064417305</c:v>
                </c:pt>
                <c:pt idx="21">
                  <c:v>9293.1139560602078</c:v>
                </c:pt>
                <c:pt idx="22">
                  <c:v>11137.64974414328</c:v>
                </c:pt>
                <c:pt idx="23">
                  <c:v>13317.475090528151</c:v>
                </c:pt>
                <c:pt idx="24">
                  <c:v>15888.086200090984</c:v>
                </c:pt>
                <c:pt idx="25">
                  <c:v>18913.286749912746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C-4B15-A6FB-A0A35F70BB07}"/>
            </c:ext>
          </c:extLst>
        </c:ser>
        <c:ser>
          <c:idx val="11"/>
          <c:order val="2"/>
          <c:tx>
            <c:strRef>
              <c:f>'Polynomial-Exponential Growth'!$N$13</c:f>
              <c:strCache>
                <c:ptCount val="1"/>
                <c:pt idx="0">
                  <c:v>Wirkliche Fälle mit Lag = 3 Tage zwischen Infektiösität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Growth'!$N$14:$N$39</c:f>
              <c:numCache>
                <c:formatCode>0.00</c:formatCode>
                <c:ptCount val="26"/>
                <c:pt idx="1">
                  <c:v>221.30016805303734</c:v>
                </c:pt>
                <c:pt idx="2">
                  <c:v>280.20333763126752</c:v>
                </c:pt>
                <c:pt idx="3">
                  <c:v>353.39938038393734</c:v>
                </c:pt>
                <c:pt idx="4">
                  <c:v>444.03233708280101</c:v>
                </c:pt>
                <c:pt idx="5">
                  <c:v>555.86905690020535</c:v>
                </c:pt>
                <c:pt idx="6">
                  <c:v>693.40941376396938</c:v>
                </c:pt>
                <c:pt idx="7">
                  <c:v>862.01377812993894</c:v>
                </c:pt>
                <c:pt idx="8">
                  <c:v>1068.0501053077762</c:v>
                </c:pt>
                <c:pt idx="9">
                  <c:v>1319.0632795186532</c:v>
                </c:pt>
                <c:pt idx="10">
                  <c:v>1623.9696585163392</c:v>
                </c:pt>
                <c:pt idx="11">
                  <c:v>1993.2800991135582</c:v>
                </c:pt>
                <c:pt idx="12">
                  <c:v>2439.3551117163765</c:v>
                </c:pt>
                <c:pt idx="13">
                  <c:v>2976.6961945237013</c:v>
                </c:pt>
                <c:pt idx="14">
                  <c:v>3622.277838098089</c:v>
                </c:pt>
                <c:pt idx="15">
                  <c:v>4395.9251714253242</c:v>
                </c:pt>
                <c:pt idx="16">
                  <c:v>5320.7427443918887</c:v>
                </c:pt>
                <c:pt idx="17">
                  <c:v>6423.600512042467</c:v>
                </c:pt>
                <c:pt idx="18">
                  <c:v>7735.6837064417305</c:v>
                </c:pt>
                <c:pt idx="19">
                  <c:v>9293.1139560602078</c:v>
                </c:pt>
                <c:pt idx="20">
                  <c:v>11137.64974414328</c:v>
                </c:pt>
                <c:pt idx="21">
                  <c:v>13317.475090528151</c:v>
                </c:pt>
                <c:pt idx="22">
                  <c:v>15888.086200090984</c:v>
                </c:pt>
                <c:pt idx="23">
                  <c:v>18913.286749912746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C-4B15-A6FB-A0A35F70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Fallzahl</a:t>
            </a:r>
            <a:r>
              <a:rPr lang="de-DE" baseline="0"/>
              <a:t> mit Lag = 3 Tage vs Kalendertag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Growth'!$M$15:$M$33</c:f>
              <c:numCache>
                <c:formatCode>m/d/yyyy</c:formatCode>
                <c:ptCount val="19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</c:numCache>
            </c:numRef>
          </c:xVal>
          <c:yVal>
            <c:numRef>
              <c:f>'Polynomial-Exponential Growth'!$N$15:$N$33</c:f>
              <c:numCache>
                <c:formatCode>0.00</c:formatCode>
                <c:ptCount val="19"/>
                <c:pt idx="0">
                  <c:v>221.30016805303734</c:v>
                </c:pt>
                <c:pt idx="1">
                  <c:v>280.20333763126752</c:v>
                </c:pt>
                <c:pt idx="2">
                  <c:v>353.39938038393734</c:v>
                </c:pt>
                <c:pt idx="3">
                  <c:v>444.03233708280101</c:v>
                </c:pt>
                <c:pt idx="4">
                  <c:v>555.86905690020535</c:v>
                </c:pt>
                <c:pt idx="5">
                  <c:v>693.40941376396938</c:v>
                </c:pt>
                <c:pt idx="6">
                  <c:v>862.01377812993894</c:v>
                </c:pt>
                <c:pt idx="7">
                  <c:v>1068.0501053077762</c:v>
                </c:pt>
                <c:pt idx="8">
                  <c:v>1319.0632795186532</c:v>
                </c:pt>
                <c:pt idx="9">
                  <c:v>1623.9696585163392</c:v>
                </c:pt>
                <c:pt idx="10">
                  <c:v>1993.2800991135582</c:v>
                </c:pt>
                <c:pt idx="11">
                  <c:v>2439.3551117163765</c:v>
                </c:pt>
                <c:pt idx="12">
                  <c:v>2976.6961945237013</c:v>
                </c:pt>
                <c:pt idx="13">
                  <c:v>3622.277838098089</c:v>
                </c:pt>
                <c:pt idx="14">
                  <c:v>4395.9251714253242</c:v>
                </c:pt>
                <c:pt idx="15">
                  <c:v>5320.7427443918887</c:v>
                </c:pt>
                <c:pt idx="16">
                  <c:v>6423.600512042467</c:v>
                </c:pt>
                <c:pt idx="17">
                  <c:v>7735.6837064417305</c:v>
                </c:pt>
                <c:pt idx="18">
                  <c:v>9293.1139560602078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8-495E-92AB-0A4EBCD2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89080"/>
        <c:axId val="983087768"/>
      </c:scatterChart>
      <c:valAx>
        <c:axId val="9830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Kalendertag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7768"/>
        <c:crosses val="autoZero"/>
        <c:crossBetween val="midCat"/>
      </c:valAx>
      <c:valAx>
        <c:axId val="9830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512227</xdr:colOff>
      <xdr:row>0</xdr:row>
      <xdr:rowOff>93649</xdr:rowOff>
    </xdr:from>
    <xdr:to>
      <xdr:col>37</xdr:col>
      <xdr:colOff>190499</xdr:colOff>
      <xdr:row>26</xdr:row>
      <xdr:rowOff>135550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FCA22-0505-434C-8864-D36DBD9B5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495898</xdr:colOff>
      <xdr:row>27</xdr:row>
      <xdr:rowOff>20609</xdr:rowOff>
    </xdr:from>
    <xdr:to>
      <xdr:col>37</xdr:col>
      <xdr:colOff>261936</xdr:colOff>
      <xdr:row>53</xdr:row>
      <xdr:rowOff>105654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F5FB81-817D-445B-A705-47EF0030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493260</xdr:colOff>
      <xdr:row>54</xdr:row>
      <xdr:rowOff>6803</xdr:rowOff>
    </xdr:from>
    <xdr:to>
      <xdr:col>37</xdr:col>
      <xdr:colOff>226281</xdr:colOff>
      <xdr:row>80</xdr:row>
      <xdr:rowOff>91848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F77C1E-31FC-4524-8CBB-9F24AE77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551889</xdr:colOff>
      <xdr:row>80</xdr:row>
      <xdr:rowOff>172010</xdr:rowOff>
    </xdr:from>
    <xdr:to>
      <xdr:col>37</xdr:col>
      <xdr:colOff>238125</xdr:colOff>
      <xdr:row>103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EF7A11-49EB-4294-A5A7-A12EC8BE5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29</xdr:col>
      <xdr:colOff>172973</xdr:colOff>
      <xdr:row>37</xdr:row>
      <xdr:rowOff>75471</xdr:rowOff>
    </xdr:from>
    <xdr:ext cx="184731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517D686-DABE-47E7-859E-55F182EBEDD3}"/>
            </a:ext>
          </a:extLst>
        </xdr:cNvPr>
        <xdr:cNvSpPr/>
      </xdr:nvSpPr>
      <xdr:spPr>
        <a:xfrm>
          <a:off x="19603973" y="720561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0.45942</cdr:x>
      <cdr:y>0.8185</cdr:y>
    </cdr:from>
    <cdr:to>
      <cdr:x>0.54928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DAED7F-9C14-4E24-BB05-73080E68948D}"/>
            </a:ext>
          </a:extLst>
        </cdr:cNvPr>
        <cdr:cNvSpPr txBox="1"/>
      </cdr:nvSpPr>
      <cdr:spPr>
        <a:xfrm xmlns:a="http://schemas.openxmlformats.org/drawingml/2006/main">
          <a:off x="4674816" y="412364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^Freitag 13.03.2020</a:t>
          </a: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5736-B2B6-4FFD-943C-E355D55A5C8E}">
  <dimension ref="A2:R39"/>
  <sheetViews>
    <sheetView tabSelected="1" topLeftCell="V1" zoomScale="85" zoomScaleNormal="85" workbookViewId="0">
      <selection activeCell="AM43" sqref="AM43"/>
    </sheetView>
  </sheetViews>
  <sheetFormatPr defaultRowHeight="15" x14ac:dyDescent="0.25"/>
  <cols>
    <col min="1" max="1" width="10.140625" bestFit="1" customWidth="1"/>
    <col min="4" max="4" width="10.7109375" bestFit="1" customWidth="1"/>
    <col min="8" max="8" width="16.7109375" customWidth="1"/>
    <col min="11" max="11" width="10.5703125" bestFit="1" customWidth="1"/>
    <col min="13" max="13" width="10.28515625" bestFit="1" customWidth="1"/>
    <col min="14" max="14" width="20.5703125" customWidth="1"/>
    <col min="15" max="15" width="10.28515625" bestFit="1" customWidth="1"/>
  </cols>
  <sheetData>
    <row r="2" spans="1:18" ht="21" x14ac:dyDescent="0.35">
      <c r="A2" s="3" t="s">
        <v>12</v>
      </c>
      <c r="B2" s="3"/>
      <c r="C2" s="3"/>
      <c r="D2" s="3"/>
      <c r="E2" s="3"/>
      <c r="F2" s="3"/>
      <c r="G2" s="3"/>
      <c r="H2" s="3"/>
      <c r="I2" s="3"/>
      <c r="J2" s="4"/>
      <c r="K2" s="4"/>
      <c r="L2" s="4"/>
      <c r="M2" s="2"/>
      <c r="N2" s="2"/>
      <c r="O2" s="2"/>
      <c r="P2" s="2"/>
      <c r="Q2" s="2"/>
      <c r="R2" s="2"/>
    </row>
    <row r="4" spans="1:18" x14ac:dyDescent="0.25">
      <c r="B4" s="6" t="s">
        <v>10</v>
      </c>
      <c r="C4" s="6"/>
      <c r="D4" s="6"/>
      <c r="E4" s="6"/>
      <c r="F4" s="6" t="s">
        <v>6</v>
      </c>
      <c r="G4" s="6"/>
      <c r="H4" s="6"/>
      <c r="I4" s="6"/>
      <c r="J4" s="6"/>
      <c r="K4" s="6"/>
    </row>
    <row r="6" spans="1:18" x14ac:dyDescent="0.25">
      <c r="A6" s="7" t="s">
        <v>7</v>
      </c>
      <c r="B6" s="8">
        <v>1</v>
      </c>
      <c r="D6" s="7" t="s">
        <v>5</v>
      </c>
      <c r="E6" s="7"/>
      <c r="F6" s="7"/>
    </row>
    <row r="7" spans="1:18" x14ac:dyDescent="0.25">
      <c r="A7" s="7" t="s">
        <v>8</v>
      </c>
      <c r="B7" s="7">
        <v>40</v>
      </c>
      <c r="D7" s="8">
        <f>SUM(K15:K22)</f>
        <v>75830.108566325041</v>
      </c>
      <c r="E7" s="7"/>
      <c r="F7" s="7"/>
    </row>
    <row r="8" spans="1:18" x14ac:dyDescent="0.25">
      <c r="A8" s="7" t="s">
        <v>9</v>
      </c>
      <c r="B8" s="7">
        <v>1.4206139997087863</v>
      </c>
    </row>
    <row r="9" spans="1:18" x14ac:dyDescent="0.25">
      <c r="A9" s="7" t="s">
        <v>11</v>
      </c>
      <c r="B9" s="7">
        <v>0.35</v>
      </c>
    </row>
    <row r="13" spans="1:18" x14ac:dyDescent="0.25">
      <c r="A13" t="s">
        <v>1</v>
      </c>
      <c r="C13" t="s">
        <v>2</v>
      </c>
      <c r="F13" t="s">
        <v>0</v>
      </c>
      <c r="H13" t="s">
        <v>3</v>
      </c>
      <c r="K13" t="s">
        <v>4</v>
      </c>
      <c r="N13" t="s">
        <v>13</v>
      </c>
      <c r="P13" t="s">
        <v>14</v>
      </c>
    </row>
    <row r="15" spans="1:18" x14ac:dyDescent="0.25">
      <c r="A15" s="1">
        <v>43889</v>
      </c>
      <c r="C15">
        <v>0</v>
      </c>
      <c r="F15">
        <v>72</v>
      </c>
      <c r="H15" s="5">
        <f xml:space="preserve"> $B$6* ((($B$6/$B$7)*C15+$B$8)^$B$7)^$B$9</f>
        <v>136.35317742460342</v>
      </c>
      <c r="K15" s="5">
        <f t="shared" ref="K15:K23" si="0">(H15 -F15) ^2</f>
        <v>4141.3314446424865</v>
      </c>
      <c r="M15" s="1">
        <v>43889</v>
      </c>
      <c r="N15" s="5">
        <f>H17</f>
        <v>221.30016805303734</v>
      </c>
      <c r="P15" s="5">
        <f>H19</f>
        <v>353.39938038393734</v>
      </c>
    </row>
    <row r="16" spans="1:18" x14ac:dyDescent="0.25">
      <c r="A16" s="1">
        <v>43890</v>
      </c>
      <c r="C16">
        <v>1</v>
      </c>
      <c r="F16">
        <v>117</v>
      </c>
      <c r="H16" s="5">
        <f t="shared" ref="H16:H39" si="1" xml:space="preserve"> $B$6* ((($B$6/$B$7)*C16+$B$8)^$B$7)^$B$9</f>
        <v>174.07356974954914</v>
      </c>
      <c r="K16" s="5">
        <f t="shared" si="0"/>
        <v>3257.3923639566501</v>
      </c>
      <c r="M16" s="1">
        <v>43890</v>
      </c>
      <c r="N16" s="5">
        <f t="shared" ref="N16:N39" si="2">H18</f>
        <v>280.20333763126752</v>
      </c>
      <c r="P16" s="5">
        <f t="shared" ref="P16:P37" si="3">H20</f>
        <v>444.03233708280101</v>
      </c>
    </row>
    <row r="17" spans="1:16" x14ac:dyDescent="0.25">
      <c r="A17" s="1">
        <v>43891</v>
      </c>
      <c r="C17">
        <v>2</v>
      </c>
      <c r="F17">
        <v>130</v>
      </c>
      <c r="H17" s="5">
        <f t="shared" si="1"/>
        <v>221.30016805303734</v>
      </c>
      <c r="K17" s="5">
        <f t="shared" si="0"/>
        <v>8335.7206865128592</v>
      </c>
      <c r="M17" s="1">
        <v>43891</v>
      </c>
      <c r="N17" s="5">
        <f t="shared" si="2"/>
        <v>353.39938038393734</v>
      </c>
      <c r="P17" s="5">
        <f t="shared" si="3"/>
        <v>555.86905690020535</v>
      </c>
    </row>
    <row r="18" spans="1:16" x14ac:dyDescent="0.25">
      <c r="A18" s="1">
        <v>43892</v>
      </c>
      <c r="C18">
        <v>3</v>
      </c>
      <c r="F18">
        <v>188</v>
      </c>
      <c r="H18" s="5">
        <f t="shared" si="1"/>
        <v>280.20333763126752</v>
      </c>
      <c r="K18" s="5">
        <f t="shared" si="0"/>
        <v>8501.4554703455124</v>
      </c>
      <c r="M18" s="1">
        <v>43892</v>
      </c>
      <c r="N18" s="5">
        <f t="shared" si="2"/>
        <v>444.03233708280101</v>
      </c>
      <c r="P18" s="5">
        <f t="shared" si="3"/>
        <v>693.40941376396938</v>
      </c>
    </row>
    <row r="19" spans="1:16" x14ac:dyDescent="0.25">
      <c r="A19" s="1">
        <v>43893</v>
      </c>
      <c r="C19">
        <v>4</v>
      </c>
      <c r="F19">
        <v>240</v>
      </c>
      <c r="H19" s="5">
        <f t="shared" si="1"/>
        <v>353.39938038393734</v>
      </c>
      <c r="K19" s="5">
        <f t="shared" si="0"/>
        <v>12859.419471460913</v>
      </c>
      <c r="M19" s="1">
        <v>43893</v>
      </c>
      <c r="N19" s="5">
        <f t="shared" si="2"/>
        <v>555.86905690020535</v>
      </c>
      <c r="P19" s="5">
        <f t="shared" si="3"/>
        <v>862.01377812993894</v>
      </c>
    </row>
    <row r="20" spans="1:16" x14ac:dyDescent="0.25">
      <c r="A20" s="1">
        <v>43894</v>
      </c>
      <c r="C20">
        <v>5</v>
      </c>
      <c r="F20">
        <v>351</v>
      </c>
      <c r="H20" s="5">
        <f t="shared" si="1"/>
        <v>444.03233708280101</v>
      </c>
      <c r="K20" s="5">
        <f t="shared" si="0"/>
        <v>8655.0157430879117</v>
      </c>
      <c r="M20" s="1">
        <v>43894</v>
      </c>
      <c r="N20" s="5">
        <f t="shared" si="2"/>
        <v>693.40941376396938</v>
      </c>
      <c r="P20" s="5">
        <f t="shared" si="3"/>
        <v>1068.0501053077762</v>
      </c>
    </row>
    <row r="21" spans="1:16" x14ac:dyDescent="0.25">
      <c r="A21" s="1">
        <v>43895</v>
      </c>
      <c r="C21">
        <v>6</v>
      </c>
      <c r="F21">
        <v>670</v>
      </c>
      <c r="H21" s="5">
        <f t="shared" si="1"/>
        <v>555.86905690020535</v>
      </c>
      <c r="K21" s="5">
        <f t="shared" si="0"/>
        <v>13025.872172848563</v>
      </c>
      <c r="M21" s="1">
        <v>43895</v>
      </c>
      <c r="N21" s="5">
        <f t="shared" si="2"/>
        <v>862.01377812993894</v>
      </c>
      <c r="P21" s="5">
        <f t="shared" si="3"/>
        <v>1319.0632795186532</v>
      </c>
    </row>
    <row r="22" spans="1:16" x14ac:dyDescent="0.25">
      <c r="A22" s="1">
        <v>43896</v>
      </c>
      <c r="C22">
        <v>7</v>
      </c>
      <c r="F22">
        <v>824</v>
      </c>
      <c r="H22" s="5">
        <f t="shared" si="1"/>
        <v>693.40941376396938</v>
      </c>
      <c r="K22" s="5">
        <f t="shared" si="0"/>
        <v>17053.901213470148</v>
      </c>
      <c r="M22" s="1">
        <v>43896</v>
      </c>
      <c r="N22" s="5">
        <f t="shared" si="2"/>
        <v>1068.0501053077762</v>
      </c>
      <c r="P22" s="5">
        <f t="shared" si="3"/>
        <v>1623.9696585163392</v>
      </c>
    </row>
    <row r="23" spans="1:16" x14ac:dyDescent="0.25">
      <c r="A23" s="1">
        <v>43897</v>
      </c>
      <c r="C23">
        <v>8</v>
      </c>
      <c r="F23">
        <v>900</v>
      </c>
      <c r="H23" s="5">
        <f t="shared" si="1"/>
        <v>862.01377812993894</v>
      </c>
      <c r="K23" s="5">
        <f t="shared" si="0"/>
        <v>1442.953051961505</v>
      </c>
      <c r="M23" s="1">
        <v>43897</v>
      </c>
      <c r="N23" s="5">
        <f t="shared" si="2"/>
        <v>1319.0632795186532</v>
      </c>
      <c r="P23" s="5">
        <f t="shared" si="3"/>
        <v>1993.2800991135582</v>
      </c>
    </row>
    <row r="24" spans="1:16" x14ac:dyDescent="0.25">
      <c r="A24" s="1">
        <v>43898</v>
      </c>
      <c r="C24">
        <v>9</v>
      </c>
      <c r="H24" s="5">
        <f t="shared" si="1"/>
        <v>1068.0501053077762</v>
      </c>
      <c r="M24" s="1">
        <v>43898</v>
      </c>
      <c r="N24" s="5">
        <f t="shared" si="2"/>
        <v>1623.9696585163392</v>
      </c>
      <c r="P24" s="5">
        <f t="shared" si="3"/>
        <v>2439.3551117163765</v>
      </c>
    </row>
    <row r="25" spans="1:16" x14ac:dyDescent="0.25">
      <c r="A25" s="1">
        <v>43899</v>
      </c>
      <c r="C25">
        <v>10</v>
      </c>
      <c r="H25" s="5">
        <f t="shared" si="1"/>
        <v>1319.0632795186532</v>
      </c>
      <c r="M25" s="1">
        <v>43899</v>
      </c>
      <c r="N25" s="5">
        <f t="shared" si="2"/>
        <v>1993.2800991135582</v>
      </c>
      <c r="P25" s="5">
        <f t="shared" si="3"/>
        <v>2976.6961945237013</v>
      </c>
    </row>
    <row r="26" spans="1:16" x14ac:dyDescent="0.25">
      <c r="A26" s="1">
        <v>43900</v>
      </c>
      <c r="C26">
        <v>11</v>
      </c>
      <c r="H26" s="5">
        <f t="shared" si="1"/>
        <v>1623.9696585163392</v>
      </c>
      <c r="M26" s="1">
        <v>43900</v>
      </c>
      <c r="N26" s="5">
        <f t="shared" si="2"/>
        <v>2439.3551117163765</v>
      </c>
      <c r="P26" s="5">
        <f t="shared" si="3"/>
        <v>3622.277838098089</v>
      </c>
    </row>
    <row r="27" spans="1:16" x14ac:dyDescent="0.25">
      <c r="A27" s="1">
        <v>43901</v>
      </c>
      <c r="C27">
        <v>12</v>
      </c>
      <c r="H27" s="5">
        <f t="shared" si="1"/>
        <v>1993.2800991135582</v>
      </c>
      <c r="M27" s="1">
        <v>43901</v>
      </c>
      <c r="N27" s="5">
        <f t="shared" si="2"/>
        <v>2976.6961945237013</v>
      </c>
      <c r="P27" s="5">
        <f t="shared" si="3"/>
        <v>4395.9251714253242</v>
      </c>
    </row>
    <row r="28" spans="1:16" x14ac:dyDescent="0.25">
      <c r="A28" s="1">
        <v>43902</v>
      </c>
      <c r="C28">
        <v>13</v>
      </c>
      <c r="H28" s="5">
        <f t="shared" si="1"/>
        <v>2439.3551117163765</v>
      </c>
      <c r="M28" s="1">
        <v>43902</v>
      </c>
      <c r="N28" s="5">
        <f t="shared" si="2"/>
        <v>3622.277838098089</v>
      </c>
      <c r="P28" s="5">
        <f t="shared" si="3"/>
        <v>5320.7427443918887</v>
      </c>
    </row>
    <row r="29" spans="1:16" x14ac:dyDescent="0.25">
      <c r="A29" s="1">
        <v>43903</v>
      </c>
      <c r="C29">
        <v>14</v>
      </c>
      <c r="H29" s="5">
        <f t="shared" si="1"/>
        <v>2976.6961945237013</v>
      </c>
      <c r="M29" s="1">
        <v>43903</v>
      </c>
      <c r="N29" s="5">
        <f t="shared" si="2"/>
        <v>4395.9251714253242</v>
      </c>
      <c r="P29" s="5">
        <f t="shared" si="3"/>
        <v>6423.600512042467</v>
      </c>
    </row>
    <row r="30" spans="1:16" x14ac:dyDescent="0.25">
      <c r="A30" s="1">
        <v>43904</v>
      </c>
      <c r="C30">
        <v>15</v>
      </c>
      <c r="H30" s="5">
        <f t="shared" si="1"/>
        <v>3622.277838098089</v>
      </c>
      <c r="M30" s="1">
        <v>43904</v>
      </c>
      <c r="N30" s="5">
        <f t="shared" si="2"/>
        <v>5320.7427443918887</v>
      </c>
      <c r="P30" s="5">
        <f t="shared" si="3"/>
        <v>7735.6837064417305</v>
      </c>
    </row>
    <row r="31" spans="1:16" x14ac:dyDescent="0.25">
      <c r="A31" s="1">
        <v>43905</v>
      </c>
      <c r="C31">
        <v>16</v>
      </c>
      <c r="H31" s="5">
        <f t="shared" si="1"/>
        <v>4395.9251714253242</v>
      </c>
      <c r="M31" s="1">
        <v>43905</v>
      </c>
      <c r="N31" s="5">
        <f t="shared" si="2"/>
        <v>6423.600512042467</v>
      </c>
      <c r="P31" s="5">
        <f t="shared" si="3"/>
        <v>9293.1139560602078</v>
      </c>
    </row>
    <row r="32" spans="1:16" x14ac:dyDescent="0.25">
      <c r="A32" s="1">
        <v>43906</v>
      </c>
      <c r="C32">
        <v>17</v>
      </c>
      <c r="H32" s="5">
        <f t="shared" si="1"/>
        <v>5320.7427443918887</v>
      </c>
      <c r="M32" s="1">
        <v>43906</v>
      </c>
      <c r="N32" s="5">
        <f t="shared" si="2"/>
        <v>7735.6837064417305</v>
      </c>
      <c r="P32" s="5">
        <f t="shared" si="3"/>
        <v>11137.64974414328</v>
      </c>
    </row>
    <row r="33" spans="1:16" x14ac:dyDescent="0.25">
      <c r="A33" s="1">
        <v>43907</v>
      </c>
      <c r="C33">
        <v>18</v>
      </c>
      <c r="H33" s="5">
        <f t="shared" si="1"/>
        <v>6423.600512042467</v>
      </c>
      <c r="M33" s="1">
        <v>43907</v>
      </c>
      <c r="N33" s="5">
        <f t="shared" si="2"/>
        <v>9293.1139560602078</v>
      </c>
      <c r="P33" s="5">
        <f t="shared" si="3"/>
        <v>13317.475090528151</v>
      </c>
    </row>
    <row r="34" spans="1:16" x14ac:dyDescent="0.25">
      <c r="A34" s="1">
        <v>43908</v>
      </c>
      <c r="C34">
        <v>19</v>
      </c>
      <c r="H34" s="5">
        <f t="shared" si="1"/>
        <v>7735.6837064417305</v>
      </c>
      <c r="N34" s="5">
        <f t="shared" si="2"/>
        <v>11137.64974414328</v>
      </c>
      <c r="O34" s="1"/>
      <c r="P34" s="5">
        <f t="shared" si="3"/>
        <v>15888.086200090984</v>
      </c>
    </row>
    <row r="35" spans="1:16" x14ac:dyDescent="0.25">
      <c r="A35" s="1">
        <v>43909</v>
      </c>
      <c r="C35">
        <v>20</v>
      </c>
      <c r="H35" s="5">
        <f t="shared" si="1"/>
        <v>9293.1139560602078</v>
      </c>
      <c r="N35" s="5">
        <f t="shared" si="2"/>
        <v>13317.475090528151</v>
      </c>
      <c r="O35" s="1"/>
      <c r="P35" s="5">
        <f t="shared" si="3"/>
        <v>18913.286749912746</v>
      </c>
    </row>
    <row r="36" spans="1:16" x14ac:dyDescent="0.25">
      <c r="A36" s="1">
        <v>43910</v>
      </c>
      <c r="C36">
        <v>21</v>
      </c>
      <c r="H36" s="5">
        <f t="shared" si="1"/>
        <v>11137.64974414328</v>
      </c>
      <c r="N36" s="5">
        <f t="shared" si="2"/>
        <v>15888.086200090984</v>
      </c>
      <c r="O36" s="1"/>
      <c r="P36" s="5"/>
    </row>
    <row r="37" spans="1:16" x14ac:dyDescent="0.25">
      <c r="A37" s="1">
        <v>43911</v>
      </c>
      <c r="C37">
        <v>22</v>
      </c>
      <c r="H37" s="5">
        <f t="shared" si="1"/>
        <v>13317.475090528151</v>
      </c>
      <c r="N37" s="5">
        <f t="shared" si="2"/>
        <v>18913.286749912746</v>
      </c>
      <c r="O37" s="1"/>
      <c r="P37" s="5"/>
    </row>
    <row r="38" spans="1:16" x14ac:dyDescent="0.25">
      <c r="A38" s="1">
        <v>43912</v>
      </c>
      <c r="C38">
        <v>23</v>
      </c>
      <c r="H38" s="5">
        <f t="shared" si="1"/>
        <v>15888.086200090984</v>
      </c>
      <c r="N38" s="5"/>
      <c r="O38" s="1"/>
    </row>
    <row r="39" spans="1:16" x14ac:dyDescent="0.25">
      <c r="A39" s="1">
        <v>43913</v>
      </c>
      <c r="C39">
        <v>24</v>
      </c>
      <c r="H39" s="5">
        <f t="shared" si="1"/>
        <v>18913.286749912746</v>
      </c>
      <c r="N39" s="5"/>
      <c r="O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Polynomial-Exponential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Künzel</dc:creator>
  <cp:lastModifiedBy>Benedikt Künzel</cp:lastModifiedBy>
  <dcterms:created xsi:type="dcterms:W3CDTF">2020-03-07T10:48:47Z</dcterms:created>
  <dcterms:modified xsi:type="dcterms:W3CDTF">2020-03-08T13:04:07Z</dcterms:modified>
</cp:coreProperties>
</file>