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4"/>
  </bookViews>
  <sheets>
    <sheet name="Copper" sheetId="1" r:id="rId1"/>
    <sheet name="Nickel" sheetId="2" r:id="rId2"/>
    <sheet name="Manganese" sheetId="3" r:id="rId3"/>
    <sheet name="Iron" sheetId="4" r:id="rId4"/>
    <sheet name="ALL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E16" i="4" l="1"/>
  <c r="E16" i="3"/>
  <c r="E17" i="2"/>
  <c r="C18" i="1"/>
  <c r="E4" i="4" l="1"/>
  <c r="E5" i="4"/>
  <c r="E6" i="4"/>
  <c r="E7" i="4"/>
  <c r="E8" i="4"/>
  <c r="E9" i="4"/>
  <c r="E10" i="4"/>
  <c r="E11" i="4"/>
  <c r="E12" i="4"/>
  <c r="E13" i="4"/>
  <c r="E3" i="4"/>
  <c r="E4" i="3"/>
  <c r="E5" i="3"/>
  <c r="E6" i="3"/>
  <c r="E7" i="3"/>
  <c r="E8" i="3"/>
  <c r="E9" i="3"/>
  <c r="E10" i="3"/>
  <c r="E11" i="3"/>
  <c r="E12" i="3"/>
  <c r="E13" i="3"/>
  <c r="E3" i="3"/>
  <c r="E9" i="2" l="1"/>
  <c r="E5" i="2"/>
  <c r="E6" i="2"/>
  <c r="E7" i="2"/>
  <c r="E8" i="2"/>
  <c r="E10" i="2"/>
  <c r="E11" i="2"/>
  <c r="E12" i="2"/>
  <c r="E13" i="2"/>
  <c r="E14" i="2"/>
  <c r="E4" i="2"/>
</calcChain>
</file>

<file path=xl/sharedStrings.xml><?xml version="1.0" encoding="utf-8"?>
<sst xmlns="http://schemas.openxmlformats.org/spreadsheetml/2006/main" count="18" uniqueCount="9">
  <si>
    <t>Time(s)</t>
  </si>
  <si>
    <t>Volume of Hydrogen Produced (ml)</t>
  </si>
  <si>
    <t>Gradient</t>
  </si>
  <si>
    <t>Iron</t>
  </si>
  <si>
    <t>Copper</t>
  </si>
  <si>
    <t xml:space="preserve">Nickel </t>
  </si>
  <si>
    <t>Manganese</t>
  </si>
  <si>
    <t>Metal</t>
  </si>
  <si>
    <r>
      <t>Initial Rate of Reaction (mol dm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</si>
</sst>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/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0.4 Molar Sulfuric Acid and 0.01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poly"/>
            <c:order val="5"/>
            <c:dispRSqr val="0"/>
            <c:dispEq val="0"/>
          </c:trendline>
          <c:cat>
            <c:numRef>
              <c:f>'[1]0.01 CS'!$G$5:$G$15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Copper!$C$4:$C$14</c:f>
              <c:numCache>
                <c:formatCode>0.0</c:formatCode>
                <c:ptCount val="11"/>
                <c:pt idx="0">
                  <c:v>0</c:v>
                </c:pt>
                <c:pt idx="1">
                  <c:v>16</c:v>
                </c:pt>
                <c:pt idx="2">
                  <c:v>23.666666666666668</c:v>
                </c:pt>
                <c:pt idx="3">
                  <c:v>29.666666666666668</c:v>
                </c:pt>
                <c:pt idx="4">
                  <c:v>35.5</c:v>
                </c:pt>
                <c:pt idx="5">
                  <c:v>40.833333333333336</c:v>
                </c:pt>
                <c:pt idx="6">
                  <c:v>46</c:v>
                </c:pt>
                <c:pt idx="7">
                  <c:v>49.833333333333336</c:v>
                </c:pt>
                <c:pt idx="8">
                  <c:v>53.666666666666664</c:v>
                </c:pt>
                <c:pt idx="9">
                  <c:v>57.333333333333336</c:v>
                </c:pt>
                <c:pt idx="10">
                  <c:v>60.666666666666664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58432"/>
        <c:axId val="125371904"/>
      </c:lineChart>
      <c:catAx>
        <c:axId val="1250584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371904"/>
        <c:crosses val="autoZero"/>
        <c:auto val="1"/>
        <c:lblAlgn val="ctr"/>
        <c:lblOffset val="100"/>
        <c:noMultiLvlLbl val="0"/>
      </c:catAx>
      <c:valAx>
        <c:axId val="125371904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2505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 g of Zinc and 40 cm</a:t>
            </a:r>
            <a:r>
              <a:rPr lang="en-GB" baseline="30000"/>
              <a:t>3 </a:t>
            </a:r>
            <a:r>
              <a:rPr lang="en-GB" baseline="0"/>
              <a:t>0.4 Molar Sulfuric Acid and 0.01 Molar Nickel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poly"/>
            <c:order val="3"/>
            <c:dispRSqr val="0"/>
            <c:dispEq val="0"/>
          </c:trendline>
          <c:cat>
            <c:numRef>
              <c:f>Nickel!$B$4:$B$14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Nickel!$E$4:$E$14</c:f>
              <c:numCache>
                <c:formatCode>0.0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13.5</c:v>
                </c:pt>
                <c:pt idx="3">
                  <c:v>18.5</c:v>
                </c:pt>
                <c:pt idx="4">
                  <c:v>22.5</c:v>
                </c:pt>
                <c:pt idx="5">
                  <c:v>26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39.5</c:v>
                </c:pt>
                <c:pt idx="10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34880"/>
        <c:axId val="125437056"/>
      </c:lineChart>
      <c:catAx>
        <c:axId val="1254348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437056"/>
        <c:crosses val="autoZero"/>
        <c:auto val="1"/>
        <c:lblAlgn val="ctr"/>
        <c:lblOffset val="100"/>
        <c:noMultiLvlLbl val="0"/>
      </c:catAx>
      <c:valAx>
        <c:axId val="12543705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2543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 g of Zinc and 40 cm</a:t>
            </a:r>
            <a:r>
              <a:rPr lang="en-GB" baseline="30000"/>
              <a:t>3 </a:t>
            </a:r>
            <a:r>
              <a:rPr lang="en-GB" baseline="0"/>
              <a:t>0.4 Molar Sulfuric Acid and 0.01 Molar Manganese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poly"/>
            <c:order val="2"/>
            <c:dispRSqr val="0"/>
            <c:dispEq val="0"/>
          </c:trendline>
          <c:cat>
            <c:numRef>
              <c:f>Nickel!$B$4:$B$14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Manganese!$E$3:$E$13</c:f>
              <c:numCache>
                <c:formatCode>0.0</c:formatCode>
                <c:ptCount val="11"/>
                <c:pt idx="0">
                  <c:v>0</c:v>
                </c:pt>
                <c:pt idx="1">
                  <c:v>8.5</c:v>
                </c:pt>
                <c:pt idx="2">
                  <c:v>15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43.5</c:v>
                </c:pt>
                <c:pt idx="8">
                  <c:v>48</c:v>
                </c:pt>
                <c:pt idx="9">
                  <c:v>53</c:v>
                </c:pt>
                <c:pt idx="10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59072"/>
        <c:axId val="125461248"/>
      </c:lineChart>
      <c:catAx>
        <c:axId val="1254590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461248"/>
        <c:crosses val="autoZero"/>
        <c:auto val="1"/>
        <c:lblAlgn val="ctr"/>
        <c:lblOffset val="100"/>
        <c:noMultiLvlLbl val="0"/>
      </c:catAx>
      <c:valAx>
        <c:axId val="125461248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2545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 g of Zinc and 40 cm</a:t>
            </a:r>
            <a:r>
              <a:rPr lang="en-GB" baseline="30000"/>
              <a:t>3 </a:t>
            </a:r>
            <a:r>
              <a:rPr lang="en-GB" baseline="0"/>
              <a:t>0.4 Molar Sulfuric Acid and 0.01 Molar Iron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poly"/>
            <c:order val="3"/>
            <c:dispRSqr val="0"/>
            <c:dispEq val="0"/>
          </c:trendline>
          <c:cat>
            <c:numRef>
              <c:f>Nickel!$B$4:$B$14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Iron!$E$3:$E$13</c:f>
              <c:numCache>
                <c:formatCode>0.0</c:formatCode>
                <c:ptCount val="11"/>
                <c:pt idx="0">
                  <c:v>0</c:v>
                </c:pt>
                <c:pt idx="1">
                  <c:v>9.5</c:v>
                </c:pt>
                <c:pt idx="2">
                  <c:v>15.5</c:v>
                </c:pt>
                <c:pt idx="3">
                  <c:v>20.5</c:v>
                </c:pt>
                <c:pt idx="4">
                  <c:v>24</c:v>
                </c:pt>
                <c:pt idx="5">
                  <c:v>27.5</c:v>
                </c:pt>
                <c:pt idx="6">
                  <c:v>31</c:v>
                </c:pt>
                <c:pt idx="7">
                  <c:v>33.5</c:v>
                </c:pt>
                <c:pt idx="8">
                  <c:v>36.5</c:v>
                </c:pt>
                <c:pt idx="9">
                  <c:v>40.5</c:v>
                </c:pt>
                <c:pt idx="10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48800"/>
        <c:axId val="125555072"/>
      </c:lineChart>
      <c:catAx>
        <c:axId val="1255488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555072"/>
        <c:crosses val="autoZero"/>
        <c:auto val="1"/>
        <c:lblAlgn val="ctr"/>
        <c:lblOffset val="100"/>
        <c:noMultiLvlLbl val="0"/>
      </c:catAx>
      <c:valAx>
        <c:axId val="125555072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2554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Comparison</a:t>
            </a:r>
            <a:r>
              <a:rPr lang="en-GB" baseline="0"/>
              <a:t> of Catalysts Effectiveness to Catalyse the Zinc and Sulfuric Acid Reaction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ALL!$C$4:$C$7</c:f>
              <c:strCache>
                <c:ptCount val="4"/>
                <c:pt idx="0">
                  <c:v>Copper</c:v>
                </c:pt>
                <c:pt idx="1">
                  <c:v>Nickel </c:v>
                </c:pt>
                <c:pt idx="2">
                  <c:v>Manganese</c:v>
                </c:pt>
                <c:pt idx="3">
                  <c:v>Iron</c:v>
                </c:pt>
              </c:strCache>
            </c:strRef>
          </c:cat>
          <c:val>
            <c:numRef>
              <c:f>ALL!$D$4:$D$7</c:f>
              <c:numCache>
                <c:formatCode>0.000</c:formatCode>
                <c:ptCount val="4"/>
                <c:pt idx="0">
                  <c:v>1.8420000000000001</c:v>
                </c:pt>
                <c:pt idx="1">
                  <c:v>0.73699999999999999</c:v>
                </c:pt>
                <c:pt idx="2">
                  <c:v>0.77800000000000002</c:v>
                </c:pt>
                <c:pt idx="3">
                  <c:v>0.82399999999999995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81952"/>
        <c:axId val="125592320"/>
      </c:barChart>
      <c:catAx>
        <c:axId val="12558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Metal of the Sulfate Salt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5592320"/>
        <c:crosses val="autoZero"/>
        <c:auto val="1"/>
        <c:lblAlgn val="ctr"/>
        <c:lblOffset val="100"/>
        <c:noMultiLvlLbl val="0"/>
      </c:catAx>
      <c:valAx>
        <c:axId val="12559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Rate of Reaction (mol dm</a:t>
                </a:r>
                <a:r>
                  <a:rPr lang="en-GB" sz="1400" baseline="30000"/>
                  <a:t>-3</a:t>
                </a:r>
                <a:r>
                  <a:rPr lang="en-GB" sz="1400"/>
                  <a:t> s</a:t>
                </a:r>
                <a:r>
                  <a:rPr lang="en-GB" sz="1400" baseline="30000"/>
                  <a:t>-1</a:t>
                </a:r>
                <a:r>
                  <a:rPr lang="en-GB" sz="1400"/>
                  <a:t>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5581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114300</xdr:rowOff>
    </xdr:from>
    <xdr:to>
      <xdr:col>17</xdr:col>
      <xdr:colOff>66675</xdr:colOff>
      <xdr:row>25</xdr:row>
      <xdr:rowOff>57666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0.08021</cdr:x>
      <cdr:y>0.16211</cdr:y>
    </cdr:from>
    <cdr:to>
      <cdr:x>0.42643</cdr:x>
      <cdr:y>0.87999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673827" y="803356"/>
          <a:ext cx="2908384" cy="355744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125346</xdr:rowOff>
    </xdr:from>
    <xdr:to>
      <xdr:col>17</xdr:col>
      <xdr:colOff>112378</xdr:colOff>
      <xdr:row>22</xdr:row>
      <xdr:rowOff>52775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6</xdr:row>
      <xdr:rowOff>171450</xdr:rowOff>
    </xdr:from>
    <xdr:to>
      <xdr:col>16</xdr:col>
      <xdr:colOff>180975</xdr:colOff>
      <xdr:row>19</xdr:row>
      <xdr:rowOff>28577</xdr:rowOff>
    </xdr:to>
    <xdr:cxnSp macro="">
      <xdr:nvCxnSpPr>
        <xdr:cNvPr id="3" name="Straight Connector 2"/>
        <xdr:cNvCxnSpPr/>
      </xdr:nvCxnSpPr>
      <xdr:spPr>
        <a:xfrm flipV="1">
          <a:off x="5581650" y="1400175"/>
          <a:ext cx="5848350" cy="2495552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161925</xdr:rowOff>
    </xdr:from>
    <xdr:to>
      <xdr:col>17</xdr:col>
      <xdr:colOff>207628</xdr:colOff>
      <xdr:row>22</xdr:row>
      <xdr:rowOff>98879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6</xdr:row>
      <xdr:rowOff>200025</xdr:rowOff>
    </xdr:from>
    <xdr:to>
      <xdr:col>15</xdr:col>
      <xdr:colOff>581025</xdr:colOff>
      <xdr:row>19</xdr:row>
      <xdr:rowOff>76202</xdr:rowOff>
    </xdr:to>
    <xdr:cxnSp macro="">
      <xdr:nvCxnSpPr>
        <xdr:cNvPr id="3" name="Straight Connector 2"/>
        <xdr:cNvCxnSpPr/>
      </xdr:nvCxnSpPr>
      <xdr:spPr>
        <a:xfrm flipV="1">
          <a:off x="5667375" y="1447800"/>
          <a:ext cx="5553075" cy="2495552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0</xdr:rowOff>
    </xdr:from>
    <xdr:to>
      <xdr:col>17</xdr:col>
      <xdr:colOff>121903</xdr:colOff>
      <xdr:row>21</xdr:row>
      <xdr:rowOff>127454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6</xdr:row>
      <xdr:rowOff>38100</xdr:rowOff>
    </xdr:from>
    <xdr:to>
      <xdr:col>15</xdr:col>
      <xdr:colOff>190500</xdr:colOff>
      <xdr:row>18</xdr:row>
      <xdr:rowOff>85726</xdr:rowOff>
    </xdr:to>
    <xdr:cxnSp macro="">
      <xdr:nvCxnSpPr>
        <xdr:cNvPr id="4" name="Straight Connector 3"/>
        <xdr:cNvCxnSpPr/>
      </xdr:nvCxnSpPr>
      <xdr:spPr>
        <a:xfrm flipV="1">
          <a:off x="5591175" y="1285875"/>
          <a:ext cx="5238750" cy="2476501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42861</xdr:rowOff>
    </xdr:from>
    <xdr:to>
      <xdr:col>16</xdr:col>
      <xdr:colOff>179388</xdr:colOff>
      <xdr:row>20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yCataly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01 CS"/>
      <sheetName val="0.02 CS"/>
      <sheetName val="0.03 CS"/>
      <sheetName val="0.04 CS"/>
      <sheetName val="0.05 CS"/>
      <sheetName val="0.06 CS"/>
      <sheetName val="ALL"/>
    </sheetNames>
    <sheetDataSet>
      <sheetData sheetId="0">
        <row r="5">
          <cell r="G5">
            <v>0</v>
          </cell>
        </row>
        <row r="6">
          <cell r="G6">
            <v>10</v>
          </cell>
        </row>
        <row r="7">
          <cell r="G7">
            <v>20</v>
          </cell>
        </row>
        <row r="8">
          <cell r="G8">
            <v>30</v>
          </cell>
        </row>
        <row r="9">
          <cell r="G9">
            <v>40</v>
          </cell>
        </row>
        <row r="10">
          <cell r="G10">
            <v>50</v>
          </cell>
        </row>
        <row r="11">
          <cell r="G11">
            <v>60</v>
          </cell>
        </row>
        <row r="12">
          <cell r="G12">
            <v>70</v>
          </cell>
        </row>
        <row r="13">
          <cell r="G13">
            <v>80</v>
          </cell>
        </row>
        <row r="14">
          <cell r="G14">
            <v>90</v>
          </cell>
        </row>
        <row r="15">
          <cell r="G15">
            <v>100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topLeftCell="A2" zoomScale="130" zoomScaleNormal="130" workbookViewId="0">
      <selection activeCell="C23" sqref="C23"/>
    </sheetView>
  </sheetViews>
  <sheetFormatPr defaultRowHeight="15" x14ac:dyDescent="0.25"/>
  <cols>
    <col min="2" max="2" width="7.7109375" bestFit="1" customWidth="1"/>
    <col min="3" max="3" width="33" bestFit="1" customWidth="1"/>
  </cols>
  <sheetData>
    <row r="2" spans="2:3" ht="15.75" thickBot="1" x14ac:dyDescent="0.3"/>
    <row r="3" spans="2:3" ht="16.5" thickTop="1" thickBot="1" x14ac:dyDescent="0.3">
      <c r="B3" s="3" t="s">
        <v>0</v>
      </c>
      <c r="C3" s="3" t="s">
        <v>1</v>
      </c>
    </row>
    <row r="4" spans="2:3" ht="16.5" thickTop="1" thickBot="1" x14ac:dyDescent="0.3">
      <c r="B4" s="3">
        <v>0</v>
      </c>
      <c r="C4" s="2">
        <v>0</v>
      </c>
    </row>
    <row r="5" spans="2:3" ht="16.5" thickTop="1" thickBot="1" x14ac:dyDescent="0.3">
      <c r="B5" s="3">
        <v>10</v>
      </c>
      <c r="C5" s="2">
        <v>16</v>
      </c>
    </row>
    <row r="6" spans="2:3" ht="16.5" thickTop="1" thickBot="1" x14ac:dyDescent="0.3">
      <c r="B6" s="3">
        <v>20</v>
      </c>
      <c r="C6" s="2">
        <v>23.666666666666668</v>
      </c>
    </row>
    <row r="7" spans="2:3" ht="16.5" thickTop="1" thickBot="1" x14ac:dyDescent="0.3">
      <c r="B7" s="3">
        <v>30</v>
      </c>
      <c r="C7" s="2">
        <v>29.666666666666668</v>
      </c>
    </row>
    <row r="8" spans="2:3" ht="16.5" thickTop="1" thickBot="1" x14ac:dyDescent="0.3">
      <c r="B8" s="3">
        <v>40</v>
      </c>
      <c r="C8" s="2">
        <v>35.5</v>
      </c>
    </row>
    <row r="9" spans="2:3" ht="16.5" thickTop="1" thickBot="1" x14ac:dyDescent="0.3">
      <c r="B9" s="3">
        <v>50</v>
      </c>
      <c r="C9" s="2">
        <v>40.833333333333336</v>
      </c>
    </row>
    <row r="10" spans="2:3" ht="16.5" thickTop="1" thickBot="1" x14ac:dyDescent="0.3">
      <c r="B10" s="3">
        <v>60</v>
      </c>
      <c r="C10" s="2">
        <v>46</v>
      </c>
    </row>
    <row r="11" spans="2:3" ht="16.5" thickTop="1" thickBot="1" x14ac:dyDescent="0.3">
      <c r="B11" s="3">
        <v>70</v>
      </c>
      <c r="C11" s="2">
        <v>49.833333333333336</v>
      </c>
    </row>
    <row r="12" spans="2:3" ht="16.5" thickTop="1" thickBot="1" x14ac:dyDescent="0.3">
      <c r="B12" s="3">
        <v>80</v>
      </c>
      <c r="C12" s="2">
        <v>53.666666666666664</v>
      </c>
    </row>
    <row r="13" spans="2:3" ht="16.5" thickTop="1" thickBot="1" x14ac:dyDescent="0.3">
      <c r="B13" s="3">
        <v>90</v>
      </c>
      <c r="C13" s="2">
        <v>57.333333333333336</v>
      </c>
    </row>
    <row r="14" spans="2:3" ht="16.5" thickTop="1" thickBot="1" x14ac:dyDescent="0.3">
      <c r="B14" s="3">
        <v>100</v>
      </c>
      <c r="C14" s="2">
        <v>60.666666666666664</v>
      </c>
    </row>
    <row r="15" spans="2:3" ht="15.75" thickTop="1" x14ac:dyDescent="0.25"/>
    <row r="18" spans="2:3" x14ac:dyDescent="0.25">
      <c r="B18" t="s">
        <v>2</v>
      </c>
      <c r="C18">
        <f>70/38</f>
        <v>1.8421052631578947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zoomScaleNormal="100" workbookViewId="0">
      <selection activeCell="C18" sqref="C18"/>
    </sheetView>
  </sheetViews>
  <sheetFormatPr defaultRowHeight="15" x14ac:dyDescent="0.25"/>
  <cols>
    <col min="2" max="2" width="7.7109375" bestFit="1" customWidth="1"/>
    <col min="3" max="3" width="33" bestFit="1" customWidth="1"/>
  </cols>
  <sheetData>
    <row r="2" spans="2:5" ht="15.75" thickBot="1" x14ac:dyDescent="0.3"/>
    <row r="3" spans="2:5" ht="16.5" thickTop="1" thickBot="1" x14ac:dyDescent="0.3">
      <c r="B3" s="3" t="s">
        <v>0</v>
      </c>
      <c r="C3" s="3" t="s">
        <v>1</v>
      </c>
    </row>
    <row r="4" spans="2:5" ht="16.5" thickTop="1" thickBot="1" x14ac:dyDescent="0.3">
      <c r="B4" s="3">
        <v>0</v>
      </c>
      <c r="C4" s="2">
        <v>2</v>
      </c>
      <c r="E4" s="1">
        <f>C4-2</f>
        <v>0</v>
      </c>
    </row>
    <row r="5" spans="2:5" ht="16.5" thickTop="1" thickBot="1" x14ac:dyDescent="0.3">
      <c r="B5" s="3">
        <v>10</v>
      </c>
      <c r="C5" s="2">
        <v>10</v>
      </c>
      <c r="E5" s="1">
        <f t="shared" ref="E5:E14" si="0">C5-2</f>
        <v>8</v>
      </c>
    </row>
    <row r="6" spans="2:5" ht="16.5" thickTop="1" thickBot="1" x14ac:dyDescent="0.3">
      <c r="B6" s="3">
        <v>20</v>
      </c>
      <c r="C6" s="2">
        <v>15.5</v>
      </c>
      <c r="E6" s="1">
        <f t="shared" si="0"/>
        <v>13.5</v>
      </c>
    </row>
    <row r="7" spans="2:5" ht="16.5" thickTop="1" thickBot="1" x14ac:dyDescent="0.3">
      <c r="B7" s="3">
        <v>30</v>
      </c>
      <c r="C7" s="2">
        <v>20.5</v>
      </c>
      <c r="E7" s="1">
        <f t="shared" si="0"/>
        <v>18.5</v>
      </c>
    </row>
    <row r="8" spans="2:5" ht="16.5" thickTop="1" thickBot="1" x14ac:dyDescent="0.3">
      <c r="B8" s="3">
        <v>40</v>
      </c>
      <c r="C8" s="2">
        <v>24.5</v>
      </c>
      <c r="E8" s="1">
        <f t="shared" si="0"/>
        <v>22.5</v>
      </c>
    </row>
    <row r="9" spans="2:5" ht="16.5" thickTop="1" thickBot="1" x14ac:dyDescent="0.3">
      <c r="B9" s="3">
        <v>50</v>
      </c>
      <c r="C9" s="2">
        <v>28</v>
      </c>
      <c r="E9" s="1">
        <f>C9-2</f>
        <v>26</v>
      </c>
    </row>
    <row r="10" spans="2:5" ht="16.5" thickTop="1" thickBot="1" x14ac:dyDescent="0.3">
      <c r="B10" s="3">
        <v>60</v>
      </c>
      <c r="C10" s="2">
        <v>32</v>
      </c>
      <c r="E10" s="1">
        <f t="shared" si="0"/>
        <v>30</v>
      </c>
    </row>
    <row r="11" spans="2:5" ht="16.5" thickTop="1" thickBot="1" x14ac:dyDescent="0.3">
      <c r="B11" s="3">
        <v>70</v>
      </c>
      <c r="C11" s="2">
        <v>35</v>
      </c>
      <c r="E11" s="1">
        <f t="shared" si="0"/>
        <v>33</v>
      </c>
    </row>
    <row r="12" spans="2:5" ht="16.5" thickTop="1" thickBot="1" x14ac:dyDescent="0.3">
      <c r="B12" s="3">
        <v>80</v>
      </c>
      <c r="C12" s="2">
        <v>38</v>
      </c>
      <c r="E12" s="1">
        <f t="shared" si="0"/>
        <v>36</v>
      </c>
    </row>
    <row r="13" spans="2:5" ht="16.5" thickTop="1" thickBot="1" x14ac:dyDescent="0.3">
      <c r="B13" s="3">
        <v>90</v>
      </c>
      <c r="C13" s="2">
        <v>41.5</v>
      </c>
      <c r="E13" s="1">
        <f t="shared" si="0"/>
        <v>39.5</v>
      </c>
    </row>
    <row r="14" spans="2:5" ht="16.5" thickTop="1" thickBot="1" x14ac:dyDescent="0.3">
      <c r="B14" s="3">
        <v>100</v>
      </c>
      <c r="C14" s="2">
        <v>44</v>
      </c>
      <c r="E14" s="1">
        <f t="shared" si="0"/>
        <v>42</v>
      </c>
    </row>
    <row r="15" spans="2:5" ht="15.75" thickTop="1" x14ac:dyDescent="0.25"/>
    <row r="17" spans="4:5" x14ac:dyDescent="0.25">
      <c r="D17" t="s">
        <v>2</v>
      </c>
      <c r="E17">
        <f>70/95</f>
        <v>0.73684210526315785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zoomScaleNormal="100" workbookViewId="0">
      <selection activeCell="E17" sqref="E17"/>
    </sheetView>
  </sheetViews>
  <sheetFormatPr defaultRowHeight="15" x14ac:dyDescent="0.25"/>
  <cols>
    <col min="2" max="2" width="7.7109375" bestFit="1" customWidth="1"/>
    <col min="3" max="3" width="33" bestFit="1" customWidth="1"/>
  </cols>
  <sheetData>
    <row r="1" spans="2:5" ht="15.75" thickBot="1" x14ac:dyDescent="0.3"/>
    <row r="2" spans="2:5" ht="16.5" thickTop="1" thickBot="1" x14ac:dyDescent="0.3">
      <c r="B2" s="3" t="s">
        <v>0</v>
      </c>
      <c r="C2" s="3" t="s">
        <v>1</v>
      </c>
    </row>
    <row r="3" spans="2:5" ht="16.5" thickTop="1" thickBot="1" x14ac:dyDescent="0.3">
      <c r="B3" s="3">
        <v>0</v>
      </c>
      <c r="C3" s="2">
        <v>3</v>
      </c>
      <c r="E3" s="1">
        <f>C3-3</f>
        <v>0</v>
      </c>
    </row>
    <row r="4" spans="2:5" ht="16.5" thickTop="1" thickBot="1" x14ac:dyDescent="0.3">
      <c r="B4" s="3">
        <v>10</v>
      </c>
      <c r="C4" s="2">
        <v>11.5</v>
      </c>
      <c r="E4" s="1">
        <f t="shared" ref="E4:E13" si="0">C4-3</f>
        <v>8.5</v>
      </c>
    </row>
    <row r="5" spans="2:5" ht="16.5" thickTop="1" thickBot="1" x14ac:dyDescent="0.3">
      <c r="B5" s="3">
        <v>20</v>
      </c>
      <c r="C5" s="2">
        <v>18</v>
      </c>
      <c r="E5" s="1">
        <f t="shared" si="0"/>
        <v>15</v>
      </c>
    </row>
    <row r="6" spans="2:5" ht="16.5" thickTop="1" thickBot="1" x14ac:dyDescent="0.3">
      <c r="B6" s="3">
        <v>30</v>
      </c>
      <c r="C6" s="2">
        <v>25</v>
      </c>
      <c r="E6" s="1">
        <f t="shared" si="0"/>
        <v>22</v>
      </c>
    </row>
    <row r="7" spans="2:5" ht="16.5" thickTop="1" thickBot="1" x14ac:dyDescent="0.3">
      <c r="B7" s="3">
        <v>40</v>
      </c>
      <c r="C7" s="2">
        <v>30</v>
      </c>
      <c r="E7" s="1">
        <f t="shared" si="0"/>
        <v>27</v>
      </c>
    </row>
    <row r="8" spans="2:5" ht="16.5" thickTop="1" thickBot="1" x14ac:dyDescent="0.3">
      <c r="B8" s="3">
        <v>50</v>
      </c>
      <c r="C8" s="2">
        <v>36</v>
      </c>
      <c r="E8" s="1">
        <f t="shared" si="0"/>
        <v>33</v>
      </c>
    </row>
    <row r="9" spans="2:5" ht="16.5" thickTop="1" thickBot="1" x14ac:dyDescent="0.3">
      <c r="B9" s="3">
        <v>60</v>
      </c>
      <c r="C9" s="2">
        <v>42</v>
      </c>
      <c r="E9" s="1">
        <f t="shared" si="0"/>
        <v>39</v>
      </c>
    </row>
    <row r="10" spans="2:5" ht="16.5" thickTop="1" thickBot="1" x14ac:dyDescent="0.3">
      <c r="B10" s="3">
        <v>70</v>
      </c>
      <c r="C10" s="2">
        <v>46.5</v>
      </c>
      <c r="E10" s="1">
        <f t="shared" si="0"/>
        <v>43.5</v>
      </c>
    </row>
    <row r="11" spans="2:5" ht="16.5" thickTop="1" thickBot="1" x14ac:dyDescent="0.3">
      <c r="B11" s="3">
        <v>80</v>
      </c>
      <c r="C11" s="2">
        <v>51</v>
      </c>
      <c r="E11" s="1">
        <f t="shared" si="0"/>
        <v>48</v>
      </c>
    </row>
    <row r="12" spans="2:5" ht="16.5" thickTop="1" thickBot="1" x14ac:dyDescent="0.3">
      <c r="B12" s="3">
        <v>90</v>
      </c>
      <c r="C12" s="2">
        <v>56</v>
      </c>
      <c r="E12" s="1">
        <f t="shared" si="0"/>
        <v>53</v>
      </c>
    </row>
    <row r="13" spans="2:5" ht="16.5" thickTop="1" thickBot="1" x14ac:dyDescent="0.3">
      <c r="B13" s="3">
        <v>100</v>
      </c>
      <c r="C13" s="2">
        <v>60</v>
      </c>
      <c r="E13" s="1">
        <f t="shared" si="0"/>
        <v>57</v>
      </c>
    </row>
    <row r="14" spans="2:5" ht="15.75" thickTop="1" x14ac:dyDescent="0.25"/>
    <row r="16" spans="2:5" x14ac:dyDescent="0.25">
      <c r="D16" t="s">
        <v>2</v>
      </c>
      <c r="E16">
        <f>70/90</f>
        <v>0.77777777777777779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zoomScaleNormal="100" workbookViewId="0">
      <selection activeCell="C18" sqref="C18"/>
    </sheetView>
  </sheetViews>
  <sheetFormatPr defaultRowHeight="15" x14ac:dyDescent="0.25"/>
  <cols>
    <col min="2" max="2" width="7.7109375" bestFit="1" customWidth="1"/>
    <col min="3" max="3" width="33" bestFit="1" customWidth="1"/>
  </cols>
  <sheetData>
    <row r="1" spans="2:5" ht="15.75" thickBot="1" x14ac:dyDescent="0.3"/>
    <row r="2" spans="2:5" ht="16.5" thickTop="1" thickBot="1" x14ac:dyDescent="0.3">
      <c r="B2" s="3" t="s">
        <v>0</v>
      </c>
      <c r="C2" s="3" t="s">
        <v>1</v>
      </c>
    </row>
    <row r="3" spans="2:5" ht="16.5" thickTop="1" thickBot="1" x14ac:dyDescent="0.3">
      <c r="B3" s="3">
        <v>0</v>
      </c>
      <c r="C3" s="2">
        <v>2.5</v>
      </c>
      <c r="E3" s="1">
        <f>C3-2.5</f>
        <v>0</v>
      </c>
    </row>
    <row r="4" spans="2:5" ht="16.5" thickTop="1" thickBot="1" x14ac:dyDescent="0.3">
      <c r="B4" s="3">
        <v>10</v>
      </c>
      <c r="C4" s="2">
        <v>12</v>
      </c>
      <c r="E4" s="1">
        <f t="shared" ref="E4:E13" si="0">C4-2.5</f>
        <v>9.5</v>
      </c>
    </row>
    <row r="5" spans="2:5" ht="16.5" thickTop="1" thickBot="1" x14ac:dyDescent="0.3">
      <c r="B5" s="3">
        <v>20</v>
      </c>
      <c r="C5" s="2">
        <v>18</v>
      </c>
      <c r="E5" s="1">
        <f t="shared" si="0"/>
        <v>15.5</v>
      </c>
    </row>
    <row r="6" spans="2:5" ht="16.5" thickTop="1" thickBot="1" x14ac:dyDescent="0.3">
      <c r="B6" s="3">
        <v>30</v>
      </c>
      <c r="C6" s="2">
        <v>23</v>
      </c>
      <c r="E6" s="1">
        <f t="shared" si="0"/>
        <v>20.5</v>
      </c>
    </row>
    <row r="7" spans="2:5" ht="16.5" thickTop="1" thickBot="1" x14ac:dyDescent="0.3">
      <c r="B7" s="3">
        <v>40</v>
      </c>
      <c r="C7" s="2">
        <v>26.5</v>
      </c>
      <c r="E7" s="1">
        <f t="shared" si="0"/>
        <v>24</v>
      </c>
    </row>
    <row r="8" spans="2:5" ht="16.5" thickTop="1" thickBot="1" x14ac:dyDescent="0.3">
      <c r="B8" s="3">
        <v>50</v>
      </c>
      <c r="C8" s="2">
        <v>30</v>
      </c>
      <c r="E8" s="1">
        <f t="shared" si="0"/>
        <v>27.5</v>
      </c>
    </row>
    <row r="9" spans="2:5" ht="16.5" thickTop="1" thickBot="1" x14ac:dyDescent="0.3">
      <c r="B9" s="3">
        <v>60</v>
      </c>
      <c r="C9" s="2">
        <v>33.5</v>
      </c>
      <c r="E9" s="1">
        <f t="shared" si="0"/>
        <v>31</v>
      </c>
    </row>
    <row r="10" spans="2:5" ht="16.5" thickTop="1" thickBot="1" x14ac:dyDescent="0.3">
      <c r="B10" s="3">
        <v>70</v>
      </c>
      <c r="C10" s="2">
        <v>36</v>
      </c>
      <c r="E10" s="1">
        <f t="shared" si="0"/>
        <v>33.5</v>
      </c>
    </row>
    <row r="11" spans="2:5" ht="16.5" thickTop="1" thickBot="1" x14ac:dyDescent="0.3">
      <c r="B11" s="3">
        <v>80</v>
      </c>
      <c r="C11" s="2">
        <v>39</v>
      </c>
      <c r="E11" s="1">
        <f t="shared" si="0"/>
        <v>36.5</v>
      </c>
    </row>
    <row r="12" spans="2:5" ht="16.5" thickTop="1" thickBot="1" x14ac:dyDescent="0.3">
      <c r="B12" s="3">
        <v>90</v>
      </c>
      <c r="C12" s="2">
        <v>43</v>
      </c>
      <c r="E12" s="1">
        <f t="shared" si="0"/>
        <v>40.5</v>
      </c>
    </row>
    <row r="13" spans="2:5" ht="16.5" thickTop="1" thickBot="1" x14ac:dyDescent="0.3">
      <c r="B13" s="3">
        <v>100</v>
      </c>
      <c r="C13" s="2">
        <v>46.5</v>
      </c>
      <c r="E13" s="1">
        <f t="shared" si="0"/>
        <v>44</v>
      </c>
    </row>
    <row r="14" spans="2:5" ht="15.75" thickTop="1" x14ac:dyDescent="0.25"/>
    <row r="16" spans="2:5" x14ac:dyDescent="0.25">
      <c r="D16" t="s">
        <v>2</v>
      </c>
      <c r="E16">
        <f>70/85</f>
        <v>0.82352941176470584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tabSelected="1" topLeftCell="E1" zoomScale="115" zoomScaleNormal="115" workbookViewId="0">
      <selection activeCell="F10" sqref="F10"/>
    </sheetView>
  </sheetViews>
  <sheetFormatPr defaultRowHeight="15" x14ac:dyDescent="0.25"/>
  <cols>
    <col min="3" max="3" width="11.140625" bestFit="1" customWidth="1"/>
    <col min="4" max="4" width="34" bestFit="1" customWidth="1"/>
  </cols>
  <sheetData>
    <row r="2" spans="3:4" ht="15.75" thickBot="1" x14ac:dyDescent="0.3"/>
    <row r="3" spans="3:4" ht="18.75" thickTop="1" thickBot="1" x14ac:dyDescent="0.3">
      <c r="C3" s="3" t="s">
        <v>7</v>
      </c>
      <c r="D3" s="3" t="s">
        <v>8</v>
      </c>
    </row>
    <row r="4" spans="3:4" ht="15.75" thickTop="1" x14ac:dyDescent="0.25">
      <c r="C4" s="5" t="s">
        <v>4</v>
      </c>
      <c r="D4" s="6">
        <v>1.8420000000000001</v>
      </c>
    </row>
    <row r="5" spans="3:4" x14ac:dyDescent="0.25">
      <c r="C5" s="4" t="s">
        <v>5</v>
      </c>
      <c r="D5" s="7">
        <v>0.73699999999999999</v>
      </c>
    </row>
    <row r="6" spans="3:4" x14ac:dyDescent="0.25">
      <c r="C6" s="4" t="s">
        <v>6</v>
      </c>
      <c r="D6" s="7">
        <v>0.77800000000000002</v>
      </c>
    </row>
    <row r="7" spans="3:4" x14ac:dyDescent="0.25">
      <c r="C7" s="4" t="s">
        <v>3</v>
      </c>
      <c r="D7" s="7">
        <v>0.82399999999999995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Copper</vt:lpstr>
      <vt:lpstr>Nickel</vt:lpstr>
      <vt:lpstr>Manganese</vt:lpstr>
      <vt:lpstr>Iron</vt:lpstr>
      <vt:lpstr>ALL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2015-03-24T18:37:22Z</dcterms:created>
  <dcterms:modified xsi:type="dcterms:W3CDTF">2015-03-26T22:37:12Z</dcterms:modified>
</cp:coreProperties>
</file>