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0730" windowHeight="11700" activeTab="6"/>
  </bookViews>
  <sheets>
    <sheet name="0.01 CS" sheetId="1" r:id="rId1"/>
    <sheet name="0.02 CS" sheetId="2" r:id="rId2"/>
    <sheet name="0.03 CS" sheetId="3" r:id="rId3"/>
    <sheet name="0.04 CS" sheetId="4" r:id="rId4"/>
    <sheet name="0.05 CS" sheetId="5" r:id="rId5"/>
    <sheet name="0.06 CS" sheetId="6" r:id="rId6"/>
    <sheet name="ALL" sheetId="7" r:id="rId7"/>
  </sheets>
  <calcPr calcId="145621"/>
</workbook>
</file>

<file path=xl/calcChain.xml><?xml version="1.0" encoding="utf-8"?>
<calcChain xmlns="http://schemas.openxmlformats.org/spreadsheetml/2006/main">
  <c r="L21" i="6" l="1"/>
  <c r="M19" i="5"/>
  <c r="M21" i="4"/>
  <c r="M21" i="3"/>
  <c r="M18" i="2"/>
  <c r="K21" i="1"/>
  <c r="L15" i="1" l="1"/>
  <c r="L14" i="1"/>
  <c r="L13" i="1"/>
  <c r="L12" i="1"/>
  <c r="L11" i="1"/>
  <c r="L10" i="1"/>
  <c r="L9" i="1"/>
  <c r="L8" i="1"/>
  <c r="L7" i="1"/>
  <c r="L6" i="1"/>
  <c r="L5" i="1"/>
  <c r="M6" i="6" l="1"/>
  <c r="M7" i="6"/>
  <c r="M8" i="6"/>
  <c r="M9" i="6"/>
  <c r="M10" i="6"/>
  <c r="M11" i="6"/>
  <c r="M12" i="6"/>
  <c r="M13" i="6"/>
  <c r="M14" i="6"/>
  <c r="M15" i="6"/>
  <c r="M5" i="6"/>
  <c r="M6" i="5"/>
  <c r="M7" i="5"/>
  <c r="M8" i="5"/>
  <c r="M9" i="5"/>
  <c r="M10" i="5"/>
  <c r="M11" i="5"/>
  <c r="M12" i="5"/>
  <c r="M13" i="5"/>
  <c r="M14" i="5"/>
  <c r="M15" i="5"/>
  <c r="M5" i="5"/>
  <c r="M6" i="4"/>
  <c r="M7" i="4"/>
  <c r="M8" i="4"/>
  <c r="M9" i="4"/>
  <c r="M10" i="4"/>
  <c r="M11" i="4"/>
  <c r="M12" i="4"/>
  <c r="M13" i="4"/>
  <c r="M14" i="4"/>
  <c r="M15" i="4"/>
  <c r="M5" i="4"/>
  <c r="M6" i="3"/>
  <c r="M7" i="3"/>
  <c r="M8" i="3"/>
  <c r="M9" i="3"/>
  <c r="M10" i="3"/>
  <c r="M11" i="3"/>
  <c r="M12" i="3"/>
  <c r="M13" i="3"/>
  <c r="M14" i="3"/>
  <c r="M15" i="3"/>
  <c r="M5" i="3"/>
  <c r="M6" i="2"/>
  <c r="M7" i="2"/>
  <c r="M8" i="2"/>
  <c r="M9" i="2"/>
  <c r="M10" i="2"/>
  <c r="M11" i="2"/>
  <c r="M12" i="2"/>
  <c r="M13" i="2"/>
  <c r="M14" i="2"/>
  <c r="M15" i="2"/>
  <c r="M5" i="2"/>
  <c r="K6" i="6"/>
  <c r="K7" i="6"/>
  <c r="K8" i="6"/>
  <c r="K9" i="6"/>
  <c r="K10" i="6"/>
  <c r="K11" i="6"/>
  <c r="K12" i="6"/>
  <c r="K13" i="6"/>
  <c r="K14" i="6"/>
  <c r="K15" i="6"/>
  <c r="K5" i="6"/>
  <c r="J5" i="6"/>
  <c r="J6" i="6"/>
  <c r="J7" i="6"/>
  <c r="J8" i="6"/>
  <c r="J9" i="6"/>
  <c r="J10" i="6"/>
  <c r="J11" i="6"/>
  <c r="J12" i="6"/>
  <c r="J13" i="6"/>
  <c r="J14" i="6"/>
  <c r="J15" i="6"/>
  <c r="I6" i="6"/>
  <c r="I7" i="6"/>
  <c r="I8" i="6"/>
  <c r="I9" i="6"/>
  <c r="I10" i="6"/>
  <c r="I11" i="6"/>
  <c r="I12" i="6"/>
  <c r="I13" i="6"/>
  <c r="I14" i="6"/>
  <c r="I15" i="6"/>
  <c r="I5" i="6"/>
  <c r="K6" i="5"/>
  <c r="K7" i="5"/>
  <c r="K8" i="5"/>
  <c r="K9" i="5"/>
  <c r="K10" i="5"/>
  <c r="K11" i="5"/>
  <c r="K12" i="5"/>
  <c r="K13" i="5"/>
  <c r="K14" i="5"/>
  <c r="K15" i="5"/>
  <c r="K5" i="5"/>
  <c r="J6" i="5"/>
  <c r="J7" i="5"/>
  <c r="J8" i="5"/>
  <c r="J9" i="5"/>
  <c r="J10" i="5"/>
  <c r="J11" i="5"/>
  <c r="J12" i="5"/>
  <c r="J13" i="5"/>
  <c r="J14" i="5"/>
  <c r="J15" i="5"/>
  <c r="J5" i="5"/>
  <c r="I6" i="5"/>
  <c r="I7" i="5"/>
  <c r="I8" i="5"/>
  <c r="I9" i="5"/>
  <c r="I10" i="5"/>
  <c r="I11" i="5"/>
  <c r="I12" i="5"/>
  <c r="I13" i="5"/>
  <c r="I14" i="5"/>
  <c r="I15" i="5"/>
  <c r="I5" i="5"/>
  <c r="K6" i="4"/>
  <c r="K7" i="4"/>
  <c r="K8" i="4"/>
  <c r="K9" i="4"/>
  <c r="K10" i="4"/>
  <c r="K11" i="4"/>
  <c r="K12" i="4"/>
  <c r="K13" i="4"/>
  <c r="K14" i="4"/>
  <c r="K15" i="4"/>
  <c r="K5" i="4"/>
  <c r="J5" i="4"/>
  <c r="J6" i="4"/>
  <c r="J7" i="4"/>
  <c r="J8" i="4"/>
  <c r="J9" i="4"/>
  <c r="J10" i="4"/>
  <c r="J11" i="4"/>
  <c r="J12" i="4"/>
  <c r="J13" i="4"/>
  <c r="J14" i="4"/>
  <c r="J15" i="4"/>
  <c r="I6" i="4"/>
  <c r="I7" i="4"/>
  <c r="I8" i="4"/>
  <c r="I9" i="4"/>
  <c r="I10" i="4"/>
  <c r="I11" i="4"/>
  <c r="I12" i="4"/>
  <c r="I13" i="4"/>
  <c r="I14" i="4"/>
  <c r="I15" i="4"/>
  <c r="I5" i="4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I6" i="3"/>
  <c r="I7" i="3"/>
  <c r="I8" i="3"/>
  <c r="I9" i="3"/>
  <c r="I10" i="3"/>
  <c r="I11" i="3"/>
  <c r="I12" i="3"/>
  <c r="I13" i="3"/>
  <c r="I14" i="3"/>
  <c r="I15" i="3"/>
  <c r="I5" i="3"/>
  <c r="K6" i="2"/>
  <c r="K7" i="2"/>
  <c r="K8" i="2"/>
  <c r="K9" i="2"/>
  <c r="K10" i="2"/>
  <c r="K11" i="2"/>
  <c r="K12" i="2"/>
  <c r="K13" i="2"/>
  <c r="K14" i="2"/>
  <c r="K15" i="2"/>
  <c r="K5" i="2"/>
  <c r="J15" i="2"/>
  <c r="J6" i="2"/>
  <c r="J7" i="2"/>
  <c r="J8" i="2"/>
  <c r="J9" i="2"/>
  <c r="J10" i="2"/>
  <c r="J11" i="2"/>
  <c r="J12" i="2"/>
  <c r="J13" i="2"/>
  <c r="J14" i="2"/>
  <c r="J5" i="2"/>
  <c r="I6" i="2"/>
  <c r="I7" i="2"/>
  <c r="I8" i="2"/>
  <c r="I9" i="2"/>
  <c r="I10" i="2"/>
  <c r="I11" i="2"/>
  <c r="I12" i="2"/>
  <c r="I13" i="2"/>
  <c r="I14" i="2"/>
  <c r="I15" i="2"/>
  <c r="I5" i="2"/>
  <c r="I15" i="1"/>
  <c r="I6" i="1"/>
  <c r="I7" i="1"/>
  <c r="I8" i="1"/>
  <c r="I9" i="1"/>
  <c r="I10" i="1"/>
  <c r="I11" i="1"/>
  <c r="I12" i="1"/>
  <c r="I13" i="1"/>
  <c r="I14" i="1"/>
  <c r="I5" i="1"/>
  <c r="H15" i="1"/>
  <c r="H6" i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<sst xmlns="http://schemas.openxmlformats.org/spreadsheetml/2006/main" count="66" uniqueCount="6">
  <si>
    <t>Volume of Hydrogen Produced (ml)</t>
  </si>
  <si>
    <t>Time (s)</t>
  </si>
  <si>
    <t>Repeat 1</t>
  </si>
  <si>
    <t>Repeat 2</t>
  </si>
  <si>
    <t>Repeat 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</si>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</sst>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left"/>
    </xf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 applyAlignment="1">
      <alignment horizontal="left"/>
    </xf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/>
    <xf numFmtId="164" fontId="0" fillId="2" borderId="9" xfId="0" applyNumberFormat="1" applyFill="1" applyBorder="1"/>
    <xf numFmtId="164" fontId="0" fillId="2" borderId="1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 0.2 Molar Sulfuric Acid and 0.01 Molar Copper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log"/>
            <c:dispRSqr val="0"/>
            <c:dispEq val="0"/>
          </c:trendline>
          <c:cat>
            <c:numRef>
              <c:f>'0.01 CS'!$G$5:$G$15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'0.01 CS'!$L$5:$L$15</c:f>
              <c:numCache>
                <c:formatCode>General</c:formatCode>
                <c:ptCount val="11"/>
                <c:pt idx="0">
                  <c:v>0</c:v>
                </c:pt>
                <c:pt idx="1">
                  <c:v>7.25</c:v>
                </c:pt>
                <c:pt idx="2">
                  <c:v>13.5</c:v>
                </c:pt>
                <c:pt idx="3">
                  <c:v>16.5</c:v>
                </c:pt>
                <c:pt idx="4">
                  <c:v>19.25</c:v>
                </c:pt>
                <c:pt idx="5">
                  <c:v>21.5</c:v>
                </c:pt>
                <c:pt idx="6">
                  <c:v>23</c:v>
                </c:pt>
                <c:pt idx="7">
                  <c:v>24.25</c:v>
                </c:pt>
                <c:pt idx="8">
                  <c:v>25.25</c:v>
                </c:pt>
                <c:pt idx="9">
                  <c:v>26.5</c:v>
                </c:pt>
                <c:pt idx="10">
                  <c:v>27.75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90944"/>
        <c:axId val="49525888"/>
      </c:lineChart>
      <c:catAx>
        <c:axId val="494909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25888"/>
        <c:crosses val="autoZero"/>
        <c:auto val="1"/>
        <c:lblAlgn val="ctr"/>
        <c:lblOffset val="100"/>
        <c:noMultiLvlLbl val="0"/>
      </c:catAx>
      <c:valAx>
        <c:axId val="49525888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90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 0.2 Molar Sulfuric Acid and 0.02 Molar Copper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poly"/>
            <c:order val="3"/>
            <c:dispRSqr val="0"/>
            <c:dispEq val="0"/>
          </c:trendline>
          <c:cat>
            <c:numRef>
              <c:f>'0.01 CS'!$G$5:$G$15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'0.02 CS'!$M$5:$M$15</c:f>
              <c:numCache>
                <c:formatCode>0.0</c:formatCode>
                <c:ptCount val="11"/>
                <c:pt idx="0">
                  <c:v>0</c:v>
                </c:pt>
                <c:pt idx="1">
                  <c:v>6.833333333333333</c:v>
                </c:pt>
                <c:pt idx="2">
                  <c:v>12.833333333333334</c:v>
                </c:pt>
                <c:pt idx="3">
                  <c:v>17.166666666666668</c:v>
                </c:pt>
                <c:pt idx="4">
                  <c:v>20.166666666666668</c:v>
                </c:pt>
                <c:pt idx="5">
                  <c:v>22.833333333333332</c:v>
                </c:pt>
                <c:pt idx="6">
                  <c:v>25.833333333333332</c:v>
                </c:pt>
                <c:pt idx="7">
                  <c:v>28.5</c:v>
                </c:pt>
                <c:pt idx="8">
                  <c:v>31.166666666666668</c:v>
                </c:pt>
                <c:pt idx="9">
                  <c:v>33.333333333333336</c:v>
                </c:pt>
                <c:pt idx="10">
                  <c:v>35.166666666666664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32832"/>
        <c:axId val="40235008"/>
      </c:lineChart>
      <c:catAx>
        <c:axId val="40232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35008"/>
        <c:crosses val="autoZero"/>
        <c:auto val="1"/>
        <c:lblAlgn val="ctr"/>
        <c:lblOffset val="100"/>
        <c:noMultiLvlLbl val="0"/>
      </c:catAx>
      <c:valAx>
        <c:axId val="40235008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023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 0.2 Molar Sulfuric Acid and 0.03 Molar Copper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poly"/>
            <c:order val="3"/>
            <c:dispRSqr val="0"/>
            <c:dispEq val="0"/>
          </c:trendline>
          <c:cat>
            <c:numRef>
              <c:f>'0.01 CS'!$G$5:$G$15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'0.03 CS'!$M$5:$M$15</c:f>
              <c:numCache>
                <c:formatCode>General</c:formatCode>
                <c:ptCount val="11"/>
                <c:pt idx="0">
                  <c:v>0</c:v>
                </c:pt>
                <c:pt idx="1">
                  <c:v>8.6666666666666661</c:v>
                </c:pt>
                <c:pt idx="2">
                  <c:v>13.5</c:v>
                </c:pt>
                <c:pt idx="3">
                  <c:v>18.833333333333332</c:v>
                </c:pt>
                <c:pt idx="4">
                  <c:v>22.833333333333332</c:v>
                </c:pt>
                <c:pt idx="5">
                  <c:v>25.333333333333332</c:v>
                </c:pt>
                <c:pt idx="6">
                  <c:v>27.666666666666668</c:v>
                </c:pt>
                <c:pt idx="7">
                  <c:v>31.5</c:v>
                </c:pt>
                <c:pt idx="8">
                  <c:v>34.333333333333336</c:v>
                </c:pt>
                <c:pt idx="9">
                  <c:v>36.666666666666664</c:v>
                </c:pt>
                <c:pt idx="10">
                  <c:v>39.5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72256"/>
        <c:axId val="40274176"/>
      </c:lineChart>
      <c:catAx>
        <c:axId val="402722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74176"/>
        <c:crosses val="autoZero"/>
        <c:auto val="1"/>
        <c:lblAlgn val="ctr"/>
        <c:lblOffset val="100"/>
        <c:noMultiLvlLbl val="0"/>
      </c:catAx>
      <c:valAx>
        <c:axId val="40274176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7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 0.2 Molar Sulfuric Acid and 0.04 Molar Copper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poly"/>
            <c:order val="4"/>
            <c:dispRSqr val="0"/>
            <c:dispEq val="0"/>
          </c:trendline>
          <c:cat>
            <c:numRef>
              <c:f>'0.01 CS'!$G$5:$G$15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'0.04 CS'!$M$5:$M$15</c:f>
              <c:numCache>
                <c:formatCode>General</c:formatCode>
                <c:ptCount val="11"/>
                <c:pt idx="0">
                  <c:v>0</c:v>
                </c:pt>
                <c:pt idx="1">
                  <c:v>9.5</c:v>
                </c:pt>
                <c:pt idx="2">
                  <c:v>14.333333333333334</c:v>
                </c:pt>
                <c:pt idx="3">
                  <c:v>20.5</c:v>
                </c:pt>
                <c:pt idx="4">
                  <c:v>24.666666666666668</c:v>
                </c:pt>
                <c:pt idx="5">
                  <c:v>29.666666666666668</c:v>
                </c:pt>
                <c:pt idx="6">
                  <c:v>33</c:v>
                </c:pt>
                <c:pt idx="7">
                  <c:v>36.333333333333336</c:v>
                </c:pt>
                <c:pt idx="8">
                  <c:v>39.333333333333336</c:v>
                </c:pt>
                <c:pt idx="9">
                  <c:v>42.5</c:v>
                </c:pt>
                <c:pt idx="10">
                  <c:v>45.333333333333336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46240"/>
        <c:axId val="59552512"/>
      </c:lineChart>
      <c:catAx>
        <c:axId val="595462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552512"/>
        <c:crosses val="autoZero"/>
        <c:auto val="1"/>
        <c:lblAlgn val="ctr"/>
        <c:lblOffset val="100"/>
        <c:noMultiLvlLbl val="0"/>
      </c:catAx>
      <c:valAx>
        <c:axId val="59552512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546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 0.2 Molar Sulfuric Acid and 0.05 Molar Copper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poly"/>
            <c:order val="4"/>
            <c:dispRSqr val="0"/>
            <c:dispEq val="0"/>
          </c:trendline>
          <c:cat>
            <c:numRef>
              <c:f>'0.01 CS'!$G$5:$G$15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'0.05 CS'!$M$5:$M$15</c:f>
              <c:numCache>
                <c:formatCode>General</c:formatCode>
                <c:ptCount val="11"/>
                <c:pt idx="0">
                  <c:v>0</c:v>
                </c:pt>
                <c:pt idx="1">
                  <c:v>13.166666666666666</c:v>
                </c:pt>
                <c:pt idx="2">
                  <c:v>19.5</c:v>
                </c:pt>
                <c:pt idx="3">
                  <c:v>23.833333333333332</c:v>
                </c:pt>
                <c:pt idx="4">
                  <c:v>27</c:v>
                </c:pt>
                <c:pt idx="5">
                  <c:v>31</c:v>
                </c:pt>
                <c:pt idx="6">
                  <c:v>35.5</c:v>
                </c:pt>
                <c:pt idx="7">
                  <c:v>40</c:v>
                </c:pt>
                <c:pt idx="8">
                  <c:v>44</c:v>
                </c:pt>
                <c:pt idx="9">
                  <c:v>50.166666666666664</c:v>
                </c:pt>
                <c:pt idx="10">
                  <c:v>51.333333333333336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95392"/>
        <c:axId val="59597568"/>
      </c:lineChart>
      <c:catAx>
        <c:axId val="595953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597568"/>
        <c:crosses val="autoZero"/>
        <c:auto val="1"/>
        <c:lblAlgn val="ctr"/>
        <c:lblOffset val="100"/>
        <c:noMultiLvlLbl val="0"/>
      </c:catAx>
      <c:valAx>
        <c:axId val="59597568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595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 0.2 Molar Sulfuric Acid and 0.06 Molar Copper Sulfate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poly"/>
            <c:order val="3"/>
            <c:dispRSqr val="0"/>
            <c:dispEq val="0"/>
          </c:trendline>
          <c:cat>
            <c:numRef>
              <c:f>'0.01 CS'!$G$5:$G$15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'0.06 CS'!$M$5:$M$15</c:f>
              <c:numCache>
                <c:formatCode>General</c:formatCode>
                <c:ptCount val="11"/>
                <c:pt idx="0">
                  <c:v>0</c:v>
                </c:pt>
                <c:pt idx="1">
                  <c:v>11.833333333333334</c:v>
                </c:pt>
                <c:pt idx="2">
                  <c:v>20.666666666666668</c:v>
                </c:pt>
                <c:pt idx="3">
                  <c:v>27</c:v>
                </c:pt>
                <c:pt idx="4">
                  <c:v>32.5</c:v>
                </c:pt>
                <c:pt idx="5">
                  <c:v>37</c:v>
                </c:pt>
                <c:pt idx="6">
                  <c:v>41.5</c:v>
                </c:pt>
                <c:pt idx="7">
                  <c:v>46.333333333333336</c:v>
                </c:pt>
                <c:pt idx="8">
                  <c:v>50.5</c:v>
                </c:pt>
                <c:pt idx="9">
                  <c:v>54.666666666666664</c:v>
                </c:pt>
                <c:pt idx="10">
                  <c:v>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92160"/>
        <c:axId val="59694080"/>
      </c:lineChart>
      <c:catAx>
        <c:axId val="596921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694080"/>
        <c:crosses val="autoZero"/>
        <c:auto val="1"/>
        <c:lblAlgn val="ctr"/>
        <c:lblOffset val="100"/>
        <c:noMultiLvlLbl val="0"/>
      </c:catAx>
      <c:valAx>
        <c:axId val="596940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69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Progress Graph for the Catalysed Zinc and Sulfuric Acid Reaction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trendlineType val="linear"/>
            <c:dispRSqr val="0"/>
            <c:dispEq val="0"/>
          </c:trendline>
          <c:cat>
            <c:numRef>
              <c:f>ALL!$C$4:$C$9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</c:numCache>
            </c:numRef>
          </c:cat>
          <c:val>
            <c:numRef>
              <c:f>ALL!$D$4:$D$9</c:f>
              <c:numCache>
                <c:formatCode>General</c:formatCode>
                <c:ptCount val="6"/>
                <c:pt idx="0">
                  <c:v>1.2069000000000001</c:v>
                </c:pt>
                <c:pt idx="1">
                  <c:v>0.77778000000000003</c:v>
                </c:pt>
                <c:pt idx="2">
                  <c:v>1.1666700000000001</c:v>
                </c:pt>
                <c:pt idx="3">
                  <c:v>1.21739</c:v>
                </c:pt>
                <c:pt idx="4">
                  <c:v>1.75</c:v>
                </c:pt>
                <c:pt idx="5">
                  <c:v>1.5555600000000001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00512"/>
        <c:axId val="145602048"/>
      </c:lineChart>
      <c:catAx>
        <c:axId val="14560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Sulfuric Acid Concentration (mol dm</a:t>
                </a:r>
                <a:r>
                  <a:rPr lang="en-GB" sz="1000" b="1" i="0" u="none" strike="noStrike" baseline="30000">
                    <a:effectLst/>
                  </a:rPr>
                  <a:t>-3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602048"/>
        <c:crosses val="autoZero"/>
        <c:auto val="1"/>
        <c:lblAlgn val="ctr"/>
        <c:lblOffset val="100"/>
        <c:noMultiLvlLbl val="0"/>
      </c:catAx>
      <c:valAx>
        <c:axId val="145602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Rate (mol dm</a:t>
                </a:r>
                <a:r>
                  <a:rPr lang="en-GB" baseline="30000"/>
                  <a:t>-3</a:t>
                </a:r>
                <a:r>
                  <a:rPr lang="en-GB"/>
                  <a:t> s</a:t>
                </a:r>
                <a:r>
                  <a:rPr lang="en-GB" baseline="30000"/>
                  <a:t>-1</a:t>
                </a:r>
                <a:r>
                  <a:rPr lang="en-GB"/>
                  <a:t>)</a:t>
                </a:r>
              </a:p>
            </c:rich>
          </c:tx>
          <c:layout>
            <c:manualLayout>
              <c:xMode val="edge"/>
              <c:yMode val="edge"/>
              <c:x val="2.8579494775087356E-2"/>
              <c:y val="0.344124462301798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5600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17</xdr:row>
      <xdr:rowOff>161925</xdr:rowOff>
    </xdr:from>
    <xdr:to>
      <xdr:col>4</xdr:col>
      <xdr:colOff>184897</xdr:colOff>
      <xdr:row>20</xdr:row>
      <xdr:rowOff>28575</xdr:rowOff>
    </xdr:to>
    <xdr:sp macro="" textlink="">
      <xdr:nvSpPr>
        <xdr:cNvPr id="2" name="TextBox 1"/>
        <xdr:cNvSpPr txBox="1"/>
      </xdr:nvSpPr>
      <xdr:spPr>
        <a:xfrm>
          <a:off x="876300" y="3648075"/>
          <a:ext cx="2223247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0.2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 </a:t>
          </a:r>
        </a:p>
        <a:p>
          <a:r>
            <a:rPr lang="en-GB" sz="2000" baseline="-25000"/>
            <a:t> </a:t>
          </a:r>
          <a:r>
            <a:rPr lang="en-GB" sz="2000" baseline="0"/>
            <a:t> </a:t>
          </a:r>
          <a:endParaRPr lang="en-GB" sz="2000" baseline="-25000"/>
        </a:p>
      </xdr:txBody>
    </xdr:sp>
    <xdr:clientData/>
  </xdr:twoCellAnchor>
  <xdr:twoCellAnchor>
    <xdr:from>
      <xdr:col>12</xdr:col>
      <xdr:colOff>542925</xdr:colOff>
      <xdr:row>9</xdr:row>
      <xdr:rowOff>125398</xdr:rowOff>
    </xdr:from>
    <xdr:to>
      <xdr:col>23</xdr:col>
      <xdr:colOff>64753</xdr:colOff>
      <xdr:row>28</xdr:row>
      <xdr:rowOff>62300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529890</xdr:colOff>
      <xdr:row>14</xdr:row>
      <xdr:rowOff>146539</xdr:rowOff>
    </xdr:from>
    <xdr:to>
      <xdr:col>19</xdr:col>
      <xdr:colOff>29307</xdr:colOff>
      <xdr:row>25</xdr:row>
      <xdr:rowOff>41610</xdr:rowOff>
    </xdr:to>
    <xdr:cxnSp macro="">
      <xdr:nvCxnSpPr>
        <xdr:cNvPr id="5" name="Straight Connector 4"/>
        <xdr:cNvCxnSpPr/>
      </xdr:nvCxnSpPr>
      <xdr:spPr>
        <a:xfrm flipV="1">
          <a:off x="9388140" y="3055327"/>
          <a:ext cx="3148225" cy="2019879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24019</xdr:rowOff>
    </xdr:from>
    <xdr:to>
      <xdr:col>13</xdr:col>
      <xdr:colOff>597728</xdr:colOff>
      <xdr:row>17</xdr:row>
      <xdr:rowOff>99391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24</xdr:col>
      <xdr:colOff>131428</xdr:colOff>
      <xdr:row>21</xdr:row>
      <xdr:rowOff>22627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0.1096</cdr:x>
      <cdr:y>0.29831</cdr:y>
    </cdr:from>
    <cdr:to>
      <cdr:x>0.92028</cdr:x>
      <cdr:y>0.83807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679911" y="1095375"/>
          <a:ext cx="5029136" cy="1981939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24</xdr:col>
      <xdr:colOff>131428</xdr:colOff>
      <xdr:row>22</xdr:row>
      <xdr:rowOff>32152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0.09427</cdr:x>
      <cdr:y>0.29227</cdr:y>
    </cdr:from>
    <cdr:to>
      <cdr:x>0.61561</cdr:x>
      <cdr:y>0.83955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585666" y="1084384"/>
          <a:ext cx="3238988" cy="20305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24</xdr:col>
      <xdr:colOff>131428</xdr:colOff>
      <xdr:row>21</xdr:row>
      <xdr:rowOff>22627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0.09534</cdr:x>
      <cdr:y>0.29297</cdr:y>
    </cdr:from>
    <cdr:to>
      <cdr:x>0.5971</cdr:x>
      <cdr:y>0.83689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594978" y="1078585"/>
          <a:ext cx="3131294" cy="200247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24</xdr:col>
      <xdr:colOff>131428</xdr:colOff>
      <xdr:row>21</xdr:row>
      <xdr:rowOff>22627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8</xdr:row>
      <xdr:rowOff>47625</xdr:rowOff>
    </xdr:from>
    <xdr:to>
      <xdr:col>18</xdr:col>
      <xdr:colOff>321468</xdr:colOff>
      <xdr:row>17</xdr:row>
      <xdr:rowOff>185060</xdr:rowOff>
    </xdr:to>
    <xdr:cxnSp macro="">
      <xdr:nvCxnSpPr>
        <xdr:cNvPr id="3" name="Straight Connector 2"/>
        <xdr:cNvCxnSpPr/>
      </xdr:nvCxnSpPr>
      <xdr:spPr>
        <a:xfrm flipV="1">
          <a:off x="9870281" y="1678781"/>
          <a:ext cx="2143125" cy="1988857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24</xdr:col>
      <xdr:colOff>131428</xdr:colOff>
      <xdr:row>21</xdr:row>
      <xdr:rowOff>22627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586154</xdr:colOff>
      <xdr:row>8</xdr:row>
      <xdr:rowOff>43961</xdr:rowOff>
    </xdr:from>
    <xdr:to>
      <xdr:col>18</xdr:col>
      <xdr:colOff>586154</xdr:colOff>
      <xdr:row>18</xdr:row>
      <xdr:rowOff>1</xdr:rowOff>
    </xdr:to>
    <xdr:cxnSp macro="">
      <xdr:nvCxnSpPr>
        <xdr:cNvPr id="3" name="Straight Connector 2"/>
        <xdr:cNvCxnSpPr/>
      </xdr:nvCxnSpPr>
      <xdr:spPr>
        <a:xfrm flipV="1">
          <a:off x="9971942" y="1677865"/>
          <a:ext cx="2432539" cy="2022232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topLeftCell="B3" zoomScale="130" zoomScaleNormal="130" workbookViewId="0">
      <selection activeCell="K22" sqref="K22"/>
    </sheetView>
  </sheetViews>
  <sheetFormatPr defaultRowHeight="15" x14ac:dyDescent="0.25"/>
  <cols>
    <col min="3" max="3" width="13.85546875" customWidth="1"/>
    <col min="4" max="4" width="11.5703125" customWidth="1"/>
    <col min="5" max="5" width="10.28515625" customWidth="1"/>
    <col min="8" max="8" width="10.5703125" customWidth="1"/>
    <col min="9" max="9" width="12" customWidth="1"/>
    <col min="10" max="10" width="10.7109375" customWidth="1"/>
  </cols>
  <sheetData>
    <row r="2" spans="2:12" ht="15.75" thickBot="1" x14ac:dyDescent="0.3"/>
    <row r="3" spans="2:12" ht="15.75" thickTop="1" x14ac:dyDescent="0.25">
      <c r="B3" s="1"/>
      <c r="C3" s="2" t="s">
        <v>0</v>
      </c>
      <c r="D3" s="2"/>
      <c r="E3" s="3"/>
      <c r="G3" s="1"/>
      <c r="H3" s="2" t="s">
        <v>0</v>
      </c>
      <c r="I3" s="2"/>
      <c r="J3" s="3"/>
    </row>
    <row r="4" spans="2:12" ht="15.75" thickBot="1" x14ac:dyDescent="0.3">
      <c r="B4" s="4" t="s">
        <v>1</v>
      </c>
      <c r="C4" s="5" t="s">
        <v>2</v>
      </c>
      <c r="D4" s="6" t="s">
        <v>3</v>
      </c>
      <c r="E4" s="7" t="s">
        <v>4</v>
      </c>
      <c r="G4" s="4" t="s">
        <v>1</v>
      </c>
      <c r="H4" s="5" t="s">
        <v>2</v>
      </c>
      <c r="I4" s="6" t="s">
        <v>3</v>
      </c>
      <c r="J4" s="7" t="s">
        <v>4</v>
      </c>
      <c r="L4" t="s">
        <v>5</v>
      </c>
    </row>
    <row r="5" spans="2:12" ht="16.5" thickTop="1" thickBot="1" x14ac:dyDescent="0.3">
      <c r="B5" s="8">
        <v>0</v>
      </c>
      <c r="C5" s="9">
        <v>1</v>
      </c>
      <c r="D5" s="10">
        <v>1</v>
      </c>
      <c r="E5" s="15">
        <v>2</v>
      </c>
      <c r="G5" s="8">
        <v>0</v>
      </c>
      <c r="H5" s="9">
        <f>C5-1</f>
        <v>0</v>
      </c>
      <c r="I5" s="10">
        <f>D5-1</f>
        <v>0</v>
      </c>
      <c r="J5" s="10"/>
      <c r="L5">
        <f t="shared" ref="L5:L15" si="0">(H5+I5+J5)/2</f>
        <v>0</v>
      </c>
    </row>
    <row r="6" spans="2:12" ht="16.5" thickTop="1" thickBot="1" x14ac:dyDescent="0.3">
      <c r="B6" s="11">
        <v>10</v>
      </c>
      <c r="C6" s="12">
        <v>8.5</v>
      </c>
      <c r="D6" s="13">
        <v>8</v>
      </c>
      <c r="E6" s="16">
        <v>10</v>
      </c>
      <c r="G6" s="11">
        <v>10</v>
      </c>
      <c r="H6" s="9">
        <f t="shared" ref="H6:H14" si="1">C6-1</f>
        <v>7.5</v>
      </c>
      <c r="I6" s="10">
        <f t="shared" ref="I6:I14" si="2">D6-1</f>
        <v>7</v>
      </c>
      <c r="J6" s="10"/>
      <c r="L6">
        <f t="shared" si="0"/>
        <v>7.25</v>
      </c>
    </row>
    <row r="7" spans="2:12" ht="16.5" thickTop="1" thickBot="1" x14ac:dyDescent="0.3">
      <c r="B7" s="11">
        <v>20</v>
      </c>
      <c r="C7" s="12">
        <v>14</v>
      </c>
      <c r="D7" s="13">
        <v>15</v>
      </c>
      <c r="E7" s="16">
        <v>15.5</v>
      </c>
      <c r="G7" s="11">
        <v>20</v>
      </c>
      <c r="H7" s="9">
        <f t="shared" si="1"/>
        <v>13</v>
      </c>
      <c r="I7" s="10">
        <f t="shared" si="2"/>
        <v>14</v>
      </c>
      <c r="J7" s="10"/>
      <c r="L7">
        <f t="shared" si="0"/>
        <v>13.5</v>
      </c>
    </row>
    <row r="8" spans="2:12" ht="16.5" thickTop="1" thickBot="1" x14ac:dyDescent="0.3">
      <c r="B8" s="11">
        <v>30</v>
      </c>
      <c r="C8" s="12">
        <v>17</v>
      </c>
      <c r="D8" s="13">
        <v>18</v>
      </c>
      <c r="E8" s="16">
        <v>20</v>
      </c>
      <c r="G8" s="11">
        <v>30</v>
      </c>
      <c r="H8" s="9">
        <f t="shared" si="1"/>
        <v>16</v>
      </c>
      <c r="I8" s="10">
        <f t="shared" si="2"/>
        <v>17</v>
      </c>
      <c r="J8" s="10"/>
      <c r="L8">
        <f t="shared" si="0"/>
        <v>16.5</v>
      </c>
    </row>
    <row r="9" spans="2:12" ht="16.5" thickTop="1" thickBot="1" x14ac:dyDescent="0.3">
      <c r="B9" s="11">
        <v>40</v>
      </c>
      <c r="C9" s="12">
        <v>20</v>
      </c>
      <c r="D9" s="13">
        <v>20.5</v>
      </c>
      <c r="E9" s="16">
        <v>25.5</v>
      </c>
      <c r="G9" s="11">
        <v>40</v>
      </c>
      <c r="H9" s="9">
        <f t="shared" si="1"/>
        <v>19</v>
      </c>
      <c r="I9" s="10">
        <f t="shared" si="2"/>
        <v>19.5</v>
      </c>
      <c r="J9" s="10"/>
      <c r="L9">
        <f t="shared" si="0"/>
        <v>19.25</v>
      </c>
    </row>
    <row r="10" spans="2:12" ht="16.5" thickTop="1" thickBot="1" x14ac:dyDescent="0.3">
      <c r="B10" s="11">
        <v>50</v>
      </c>
      <c r="C10" s="12">
        <v>22.5</v>
      </c>
      <c r="D10" s="13">
        <v>22.5</v>
      </c>
      <c r="E10" s="16">
        <v>30</v>
      </c>
      <c r="G10" s="11">
        <v>50</v>
      </c>
      <c r="H10" s="9">
        <f t="shared" si="1"/>
        <v>21.5</v>
      </c>
      <c r="I10" s="10">
        <f t="shared" si="2"/>
        <v>21.5</v>
      </c>
      <c r="J10" s="10"/>
      <c r="L10">
        <f t="shared" si="0"/>
        <v>21.5</v>
      </c>
    </row>
    <row r="11" spans="2:12" ht="16.5" thickTop="1" thickBot="1" x14ac:dyDescent="0.3">
      <c r="B11" s="11">
        <v>60</v>
      </c>
      <c r="C11" s="12">
        <v>24</v>
      </c>
      <c r="D11" s="13">
        <v>24</v>
      </c>
      <c r="E11" s="16">
        <v>32.5</v>
      </c>
      <c r="G11" s="11">
        <v>60</v>
      </c>
      <c r="H11" s="9">
        <f t="shared" si="1"/>
        <v>23</v>
      </c>
      <c r="I11" s="10">
        <f t="shared" si="2"/>
        <v>23</v>
      </c>
      <c r="J11" s="10"/>
      <c r="L11">
        <f t="shared" si="0"/>
        <v>23</v>
      </c>
    </row>
    <row r="12" spans="2:12" ht="16.5" thickTop="1" thickBot="1" x14ac:dyDescent="0.3">
      <c r="B12" s="11">
        <v>70</v>
      </c>
      <c r="C12" s="12">
        <v>25</v>
      </c>
      <c r="D12" s="13">
        <v>25.5</v>
      </c>
      <c r="E12" s="16">
        <v>36</v>
      </c>
      <c r="G12" s="11">
        <v>70</v>
      </c>
      <c r="H12" s="9">
        <f t="shared" si="1"/>
        <v>24</v>
      </c>
      <c r="I12" s="10">
        <f t="shared" si="2"/>
        <v>24.5</v>
      </c>
      <c r="J12" s="10"/>
      <c r="L12">
        <f t="shared" si="0"/>
        <v>24.25</v>
      </c>
    </row>
    <row r="13" spans="2:12" ht="16.5" thickTop="1" thickBot="1" x14ac:dyDescent="0.3">
      <c r="B13" s="11">
        <v>80</v>
      </c>
      <c r="C13" s="12">
        <v>26</v>
      </c>
      <c r="D13" s="13">
        <v>26.5</v>
      </c>
      <c r="E13" s="16">
        <v>38</v>
      </c>
      <c r="G13" s="11">
        <v>80</v>
      </c>
      <c r="H13" s="9">
        <f t="shared" si="1"/>
        <v>25</v>
      </c>
      <c r="I13" s="10">
        <f t="shared" si="2"/>
        <v>25.5</v>
      </c>
      <c r="J13" s="10"/>
      <c r="L13">
        <f t="shared" si="0"/>
        <v>25.25</v>
      </c>
    </row>
    <row r="14" spans="2:12" ht="16.5" thickTop="1" thickBot="1" x14ac:dyDescent="0.3">
      <c r="B14" s="11">
        <v>90</v>
      </c>
      <c r="C14" s="12">
        <v>27.5</v>
      </c>
      <c r="D14" s="13">
        <v>27.5</v>
      </c>
      <c r="E14" s="16">
        <v>40</v>
      </c>
      <c r="G14" s="11">
        <v>90</v>
      </c>
      <c r="H14" s="9">
        <f t="shared" si="1"/>
        <v>26.5</v>
      </c>
      <c r="I14" s="10">
        <f t="shared" si="2"/>
        <v>26.5</v>
      </c>
      <c r="J14" s="10"/>
      <c r="L14">
        <f t="shared" si="0"/>
        <v>26.5</v>
      </c>
    </row>
    <row r="15" spans="2:12" ht="16.5" thickTop="1" thickBot="1" x14ac:dyDescent="0.3">
      <c r="B15" s="11">
        <v>100</v>
      </c>
      <c r="C15" s="12">
        <v>29</v>
      </c>
      <c r="D15" s="13">
        <v>28.5</v>
      </c>
      <c r="E15" s="16">
        <v>42.5</v>
      </c>
      <c r="G15" s="11">
        <v>100</v>
      </c>
      <c r="H15" s="9">
        <f>C15-1</f>
        <v>28</v>
      </c>
      <c r="I15" s="10">
        <f>D15-1</f>
        <v>27.5</v>
      </c>
      <c r="J15" s="10"/>
      <c r="L15">
        <f t="shared" si="0"/>
        <v>27.75</v>
      </c>
    </row>
    <row r="16" spans="2:12" ht="15.75" thickTop="1" x14ac:dyDescent="0.25"/>
    <row r="21" spans="11:11" x14ac:dyDescent="0.25">
      <c r="K21">
        <f>70/58</f>
        <v>1.2068965517241379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topLeftCell="I1" zoomScale="160" zoomScaleNormal="160" workbookViewId="0">
      <selection activeCell="M19" sqref="M19"/>
    </sheetView>
  </sheetViews>
  <sheetFormatPr defaultRowHeight="15" x14ac:dyDescent="0.25"/>
  <cols>
    <col min="3" max="3" width="11" customWidth="1"/>
    <col min="4" max="4" width="11.140625" customWidth="1"/>
    <col min="5" max="5" width="11.42578125" customWidth="1"/>
    <col min="9" max="9" width="11.42578125" customWidth="1"/>
    <col min="10" max="10" width="12.28515625" customWidth="1"/>
    <col min="11" max="11" width="13.5703125" customWidth="1"/>
  </cols>
  <sheetData>
    <row r="2" spans="2:13" ht="15.75" thickBot="1" x14ac:dyDescent="0.3"/>
    <row r="3" spans="2:13" ht="15.75" thickTop="1" x14ac:dyDescent="0.25">
      <c r="B3" s="1"/>
      <c r="C3" s="2" t="s">
        <v>0</v>
      </c>
      <c r="D3" s="2"/>
      <c r="E3" s="3"/>
      <c r="H3" s="1"/>
      <c r="I3" s="2" t="s">
        <v>0</v>
      </c>
      <c r="J3" s="2"/>
      <c r="K3" s="3"/>
    </row>
    <row r="4" spans="2:13" ht="15.75" thickBot="1" x14ac:dyDescent="0.3">
      <c r="B4" s="4" t="s">
        <v>1</v>
      </c>
      <c r="C4" s="5" t="s">
        <v>2</v>
      </c>
      <c r="D4" s="6" t="s">
        <v>3</v>
      </c>
      <c r="E4" s="7" t="s">
        <v>4</v>
      </c>
      <c r="H4" s="4" t="s">
        <v>1</v>
      </c>
      <c r="I4" s="5" t="s">
        <v>2</v>
      </c>
      <c r="J4" s="6" t="s">
        <v>3</v>
      </c>
      <c r="K4" s="7" t="s">
        <v>4</v>
      </c>
      <c r="M4" t="s">
        <v>5</v>
      </c>
    </row>
    <row r="5" spans="2:13" ht="16.5" thickTop="1" thickBot="1" x14ac:dyDescent="0.3">
      <c r="B5" s="8">
        <v>0</v>
      </c>
      <c r="C5" s="9">
        <v>2</v>
      </c>
      <c r="D5" s="10">
        <v>1.5</v>
      </c>
      <c r="E5" s="10">
        <v>1.5</v>
      </c>
      <c r="H5" s="8">
        <v>0</v>
      </c>
      <c r="I5" s="9">
        <f>C5-2</f>
        <v>0</v>
      </c>
      <c r="J5" s="10">
        <f>D5-1.5</f>
        <v>0</v>
      </c>
      <c r="K5" s="10">
        <f>E5-1.5</f>
        <v>0</v>
      </c>
      <c r="M5" s="14">
        <f>(I5+J5+K5)/3</f>
        <v>0</v>
      </c>
    </row>
    <row r="6" spans="2:13" ht="16.5" thickTop="1" thickBot="1" x14ac:dyDescent="0.3">
      <c r="B6" s="11">
        <v>10</v>
      </c>
      <c r="C6" s="12">
        <v>9</v>
      </c>
      <c r="D6" s="13">
        <v>8</v>
      </c>
      <c r="E6" s="13">
        <v>8.5</v>
      </c>
      <c r="H6" s="11">
        <v>10</v>
      </c>
      <c r="I6" s="9">
        <f t="shared" ref="I6:I15" si="0">C6-2</f>
        <v>7</v>
      </c>
      <c r="J6" s="10">
        <f t="shared" ref="J6:J14" si="1">D6-1.5</f>
        <v>6.5</v>
      </c>
      <c r="K6" s="10">
        <f t="shared" ref="K6:K15" si="2">E6-1.5</f>
        <v>7</v>
      </c>
      <c r="M6" s="14">
        <f t="shared" ref="M6:M15" si="3">(I6+J6+K6)/3</f>
        <v>6.833333333333333</v>
      </c>
    </row>
    <row r="7" spans="2:13" ht="16.5" thickTop="1" thickBot="1" x14ac:dyDescent="0.3">
      <c r="B7" s="11">
        <v>20</v>
      </c>
      <c r="C7" s="12">
        <v>14</v>
      </c>
      <c r="D7" s="13">
        <v>14.5</v>
      </c>
      <c r="E7" s="13">
        <v>15</v>
      </c>
      <c r="H7" s="11">
        <v>20</v>
      </c>
      <c r="I7" s="9">
        <f t="shared" si="0"/>
        <v>12</v>
      </c>
      <c r="J7" s="10">
        <f t="shared" si="1"/>
        <v>13</v>
      </c>
      <c r="K7" s="10">
        <f t="shared" si="2"/>
        <v>13.5</v>
      </c>
      <c r="M7" s="14">
        <f t="shared" si="3"/>
        <v>12.833333333333334</v>
      </c>
    </row>
    <row r="8" spans="2:13" ht="16.5" thickTop="1" thickBot="1" x14ac:dyDescent="0.3">
      <c r="B8" s="11">
        <v>30</v>
      </c>
      <c r="C8" s="12">
        <v>18</v>
      </c>
      <c r="D8" s="13">
        <v>19</v>
      </c>
      <c r="E8" s="13">
        <v>19.5</v>
      </c>
      <c r="H8" s="11">
        <v>30</v>
      </c>
      <c r="I8" s="9">
        <f t="shared" si="0"/>
        <v>16</v>
      </c>
      <c r="J8" s="10">
        <f t="shared" si="1"/>
        <v>17.5</v>
      </c>
      <c r="K8" s="10">
        <f t="shared" si="2"/>
        <v>18</v>
      </c>
      <c r="M8" s="14">
        <f t="shared" si="3"/>
        <v>17.166666666666668</v>
      </c>
    </row>
    <row r="9" spans="2:13" ht="16.5" thickTop="1" thickBot="1" x14ac:dyDescent="0.3">
      <c r="B9" s="11">
        <v>40</v>
      </c>
      <c r="C9" s="12">
        <v>21</v>
      </c>
      <c r="D9" s="13">
        <v>22</v>
      </c>
      <c r="E9" s="13">
        <v>22.5</v>
      </c>
      <c r="H9" s="11">
        <v>40</v>
      </c>
      <c r="I9" s="9">
        <f t="shared" si="0"/>
        <v>19</v>
      </c>
      <c r="J9" s="10">
        <f t="shared" si="1"/>
        <v>20.5</v>
      </c>
      <c r="K9" s="10">
        <f t="shared" si="2"/>
        <v>21</v>
      </c>
      <c r="M9" s="14">
        <f t="shared" si="3"/>
        <v>20.166666666666668</v>
      </c>
    </row>
    <row r="10" spans="2:13" ht="16.5" thickTop="1" thickBot="1" x14ac:dyDescent="0.3">
      <c r="B10" s="11">
        <v>50</v>
      </c>
      <c r="C10" s="12">
        <v>24</v>
      </c>
      <c r="D10" s="13">
        <v>24.5</v>
      </c>
      <c r="E10" s="13">
        <v>25</v>
      </c>
      <c r="H10" s="11">
        <v>50</v>
      </c>
      <c r="I10" s="9">
        <f t="shared" si="0"/>
        <v>22</v>
      </c>
      <c r="J10" s="10">
        <f t="shared" si="1"/>
        <v>23</v>
      </c>
      <c r="K10" s="10">
        <f t="shared" si="2"/>
        <v>23.5</v>
      </c>
      <c r="M10" s="14">
        <f t="shared" si="3"/>
        <v>22.833333333333332</v>
      </c>
    </row>
    <row r="11" spans="2:13" ht="16.5" thickTop="1" thickBot="1" x14ac:dyDescent="0.3">
      <c r="B11" s="11">
        <v>60</v>
      </c>
      <c r="C11" s="12">
        <v>27</v>
      </c>
      <c r="D11" s="13">
        <v>27.5</v>
      </c>
      <c r="E11" s="13">
        <v>28</v>
      </c>
      <c r="H11" s="11">
        <v>60</v>
      </c>
      <c r="I11" s="9">
        <f t="shared" si="0"/>
        <v>25</v>
      </c>
      <c r="J11" s="10">
        <f t="shared" si="1"/>
        <v>26</v>
      </c>
      <c r="K11" s="10">
        <f t="shared" si="2"/>
        <v>26.5</v>
      </c>
      <c r="M11" s="14">
        <f t="shared" si="3"/>
        <v>25.833333333333332</v>
      </c>
    </row>
    <row r="12" spans="2:13" ht="16.5" thickTop="1" thickBot="1" x14ac:dyDescent="0.3">
      <c r="B12" s="11">
        <v>70</v>
      </c>
      <c r="C12" s="12">
        <v>29.5</v>
      </c>
      <c r="D12" s="13">
        <v>30</v>
      </c>
      <c r="E12" s="13">
        <v>31</v>
      </c>
      <c r="H12" s="11">
        <v>70</v>
      </c>
      <c r="I12" s="9">
        <f t="shared" si="0"/>
        <v>27.5</v>
      </c>
      <c r="J12" s="10">
        <f t="shared" si="1"/>
        <v>28.5</v>
      </c>
      <c r="K12" s="10">
        <f t="shared" si="2"/>
        <v>29.5</v>
      </c>
      <c r="M12" s="14">
        <f t="shared" si="3"/>
        <v>28.5</v>
      </c>
    </row>
    <row r="13" spans="2:13" ht="16.5" thickTop="1" thickBot="1" x14ac:dyDescent="0.3">
      <c r="B13" s="11">
        <v>80</v>
      </c>
      <c r="C13" s="12">
        <v>32</v>
      </c>
      <c r="D13" s="13">
        <v>33</v>
      </c>
      <c r="E13" s="13">
        <v>33.5</v>
      </c>
      <c r="H13" s="11">
        <v>80</v>
      </c>
      <c r="I13" s="9">
        <f t="shared" si="0"/>
        <v>30</v>
      </c>
      <c r="J13" s="10">
        <f t="shared" si="1"/>
        <v>31.5</v>
      </c>
      <c r="K13" s="10">
        <f t="shared" si="2"/>
        <v>32</v>
      </c>
      <c r="M13" s="14">
        <f t="shared" si="3"/>
        <v>31.166666666666668</v>
      </c>
    </row>
    <row r="14" spans="2:13" ht="16.5" thickTop="1" thickBot="1" x14ac:dyDescent="0.3">
      <c r="B14" s="11">
        <v>90</v>
      </c>
      <c r="C14" s="12">
        <v>34</v>
      </c>
      <c r="D14" s="13">
        <v>35</v>
      </c>
      <c r="E14" s="13">
        <v>36</v>
      </c>
      <c r="H14" s="11">
        <v>90</v>
      </c>
      <c r="I14" s="9">
        <f t="shared" si="0"/>
        <v>32</v>
      </c>
      <c r="J14" s="10">
        <f t="shared" si="1"/>
        <v>33.5</v>
      </c>
      <c r="K14" s="10">
        <f t="shared" si="2"/>
        <v>34.5</v>
      </c>
      <c r="M14" s="14">
        <f t="shared" si="3"/>
        <v>33.333333333333336</v>
      </c>
    </row>
    <row r="15" spans="2:13" ht="16.5" thickTop="1" thickBot="1" x14ac:dyDescent="0.3">
      <c r="B15" s="11">
        <v>100</v>
      </c>
      <c r="C15" s="12">
        <v>36</v>
      </c>
      <c r="D15" s="13">
        <v>37</v>
      </c>
      <c r="E15" s="13">
        <v>37.5</v>
      </c>
      <c r="H15" s="11">
        <v>100</v>
      </c>
      <c r="I15" s="9">
        <f t="shared" si="0"/>
        <v>34</v>
      </c>
      <c r="J15" s="10">
        <f>D15-1.5</f>
        <v>35.5</v>
      </c>
      <c r="K15" s="10">
        <f t="shared" si="2"/>
        <v>36</v>
      </c>
      <c r="M15" s="14">
        <f t="shared" si="3"/>
        <v>35.166666666666664</v>
      </c>
    </row>
    <row r="16" spans="2:13" ht="15.75" thickTop="1" x14ac:dyDescent="0.25"/>
    <row r="18" spans="13:13" x14ac:dyDescent="0.25">
      <c r="M18">
        <f>70/90</f>
        <v>0.77777777777777779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topLeftCell="E1" zoomScale="130" zoomScaleNormal="130" workbookViewId="0">
      <selection activeCell="M22" sqref="M22"/>
    </sheetView>
  </sheetViews>
  <sheetFormatPr defaultRowHeight="15" x14ac:dyDescent="0.25"/>
  <cols>
    <col min="3" max="3" width="11.140625" customWidth="1"/>
    <col min="4" max="4" width="10.28515625" customWidth="1"/>
    <col min="5" max="5" width="10.5703125" customWidth="1"/>
    <col min="9" max="9" width="11.42578125" customWidth="1"/>
    <col min="10" max="10" width="11.28515625" customWidth="1"/>
    <col min="11" max="11" width="10.7109375" customWidth="1"/>
  </cols>
  <sheetData>
    <row r="2" spans="2:13" ht="15.75" thickBot="1" x14ac:dyDescent="0.3"/>
    <row r="3" spans="2:13" ht="15.75" thickTop="1" x14ac:dyDescent="0.25">
      <c r="B3" s="1"/>
      <c r="C3" s="2" t="s">
        <v>0</v>
      </c>
      <c r="D3" s="2"/>
      <c r="E3" s="3"/>
      <c r="H3" s="1"/>
      <c r="I3" s="2" t="s">
        <v>0</v>
      </c>
      <c r="J3" s="2"/>
      <c r="K3" s="3"/>
    </row>
    <row r="4" spans="2:13" ht="15.75" thickBot="1" x14ac:dyDescent="0.3">
      <c r="B4" s="4" t="s">
        <v>1</v>
      </c>
      <c r="C4" s="5" t="s">
        <v>2</v>
      </c>
      <c r="D4" s="6" t="s">
        <v>3</v>
      </c>
      <c r="E4" s="7" t="s">
        <v>4</v>
      </c>
      <c r="H4" s="4" t="s">
        <v>1</v>
      </c>
      <c r="I4" s="5" t="s">
        <v>2</v>
      </c>
      <c r="J4" s="6" t="s">
        <v>3</v>
      </c>
      <c r="K4" s="7" t="s">
        <v>4</v>
      </c>
      <c r="M4" t="s">
        <v>5</v>
      </c>
    </row>
    <row r="5" spans="2:13" ht="16.5" thickTop="1" thickBot="1" x14ac:dyDescent="0.3">
      <c r="B5" s="8">
        <v>0</v>
      </c>
      <c r="C5" s="9">
        <v>3</v>
      </c>
      <c r="D5" s="10">
        <v>3</v>
      </c>
      <c r="E5" s="10">
        <v>3</v>
      </c>
      <c r="H5" s="8">
        <v>0</v>
      </c>
      <c r="I5" s="9">
        <f>C5-3</f>
        <v>0</v>
      </c>
      <c r="J5" s="9">
        <f t="shared" ref="J5:K15" si="0">D5-3</f>
        <v>0</v>
      </c>
      <c r="K5" s="9">
        <f t="shared" si="0"/>
        <v>0</v>
      </c>
      <c r="M5">
        <f>(I5+J5+K5)/3</f>
        <v>0</v>
      </c>
    </row>
    <row r="6" spans="2:13" ht="16.5" thickTop="1" thickBot="1" x14ac:dyDescent="0.3">
      <c r="B6" s="11">
        <v>10</v>
      </c>
      <c r="C6" s="12">
        <v>11.5</v>
      </c>
      <c r="D6" s="13">
        <v>12</v>
      </c>
      <c r="E6" s="13">
        <v>11.5</v>
      </c>
      <c r="H6" s="11">
        <v>10</v>
      </c>
      <c r="I6" s="9">
        <f t="shared" ref="I6:I15" si="1">C6-3</f>
        <v>8.5</v>
      </c>
      <c r="J6" s="9">
        <f t="shared" si="0"/>
        <v>9</v>
      </c>
      <c r="K6" s="9">
        <f t="shared" si="0"/>
        <v>8.5</v>
      </c>
      <c r="M6">
        <f t="shared" ref="M6:M15" si="2">(I6+J6+K6)/3</f>
        <v>8.6666666666666661</v>
      </c>
    </row>
    <row r="7" spans="2:13" ht="16.5" thickTop="1" thickBot="1" x14ac:dyDescent="0.3">
      <c r="B7" s="11">
        <v>20</v>
      </c>
      <c r="C7" s="12">
        <v>16</v>
      </c>
      <c r="D7" s="13">
        <v>16.5</v>
      </c>
      <c r="E7" s="13">
        <v>17</v>
      </c>
      <c r="H7" s="11">
        <v>20</v>
      </c>
      <c r="I7" s="9">
        <f t="shared" si="1"/>
        <v>13</v>
      </c>
      <c r="J7" s="9">
        <f t="shared" si="0"/>
        <v>13.5</v>
      </c>
      <c r="K7" s="9">
        <f t="shared" si="0"/>
        <v>14</v>
      </c>
      <c r="M7">
        <f t="shared" si="2"/>
        <v>13.5</v>
      </c>
    </row>
    <row r="8" spans="2:13" ht="16.5" thickTop="1" thickBot="1" x14ac:dyDescent="0.3">
      <c r="B8" s="11">
        <v>30</v>
      </c>
      <c r="C8" s="12">
        <v>21.5</v>
      </c>
      <c r="D8" s="13">
        <v>22</v>
      </c>
      <c r="E8" s="13">
        <v>22</v>
      </c>
      <c r="H8" s="11">
        <v>30</v>
      </c>
      <c r="I8" s="9">
        <f t="shared" si="1"/>
        <v>18.5</v>
      </c>
      <c r="J8" s="9">
        <f t="shared" si="0"/>
        <v>19</v>
      </c>
      <c r="K8" s="9">
        <f t="shared" si="0"/>
        <v>19</v>
      </c>
      <c r="M8">
        <f t="shared" si="2"/>
        <v>18.833333333333332</v>
      </c>
    </row>
    <row r="9" spans="2:13" ht="16.5" thickTop="1" thickBot="1" x14ac:dyDescent="0.3">
      <c r="B9" s="11">
        <v>40</v>
      </c>
      <c r="C9" s="12">
        <v>25</v>
      </c>
      <c r="D9" s="13">
        <v>27</v>
      </c>
      <c r="E9" s="13">
        <v>25.5</v>
      </c>
      <c r="H9" s="11">
        <v>40</v>
      </c>
      <c r="I9" s="9">
        <f t="shared" si="1"/>
        <v>22</v>
      </c>
      <c r="J9" s="9">
        <f t="shared" si="0"/>
        <v>24</v>
      </c>
      <c r="K9" s="9">
        <f t="shared" si="0"/>
        <v>22.5</v>
      </c>
      <c r="M9">
        <f t="shared" si="2"/>
        <v>22.833333333333332</v>
      </c>
    </row>
    <row r="10" spans="2:13" ht="16.5" thickTop="1" thickBot="1" x14ac:dyDescent="0.3">
      <c r="B10" s="11">
        <v>50</v>
      </c>
      <c r="C10" s="12">
        <v>28</v>
      </c>
      <c r="D10" s="13">
        <v>29</v>
      </c>
      <c r="E10" s="13">
        <v>28</v>
      </c>
      <c r="H10" s="11">
        <v>50</v>
      </c>
      <c r="I10" s="9">
        <f t="shared" si="1"/>
        <v>25</v>
      </c>
      <c r="J10" s="9">
        <f t="shared" si="0"/>
        <v>26</v>
      </c>
      <c r="K10" s="9">
        <f t="shared" si="0"/>
        <v>25</v>
      </c>
      <c r="M10">
        <f t="shared" si="2"/>
        <v>25.333333333333332</v>
      </c>
    </row>
    <row r="11" spans="2:13" ht="16.5" thickTop="1" thickBot="1" x14ac:dyDescent="0.3">
      <c r="B11" s="11">
        <v>60</v>
      </c>
      <c r="C11" s="12">
        <v>30</v>
      </c>
      <c r="D11" s="13">
        <v>31</v>
      </c>
      <c r="E11" s="13">
        <v>31</v>
      </c>
      <c r="H11" s="11">
        <v>60</v>
      </c>
      <c r="I11" s="9">
        <f t="shared" si="1"/>
        <v>27</v>
      </c>
      <c r="J11" s="9">
        <f t="shared" si="0"/>
        <v>28</v>
      </c>
      <c r="K11" s="9">
        <f t="shared" si="0"/>
        <v>28</v>
      </c>
      <c r="M11">
        <f t="shared" si="2"/>
        <v>27.666666666666668</v>
      </c>
    </row>
    <row r="12" spans="2:13" ht="16.5" thickTop="1" thickBot="1" x14ac:dyDescent="0.3">
      <c r="B12" s="11">
        <v>70</v>
      </c>
      <c r="C12" s="12">
        <v>34.5</v>
      </c>
      <c r="D12" s="13">
        <v>35</v>
      </c>
      <c r="E12" s="13">
        <v>34</v>
      </c>
      <c r="H12" s="11">
        <v>70</v>
      </c>
      <c r="I12" s="9">
        <f t="shared" si="1"/>
        <v>31.5</v>
      </c>
      <c r="J12" s="9">
        <f t="shared" si="0"/>
        <v>32</v>
      </c>
      <c r="K12" s="9">
        <f t="shared" si="0"/>
        <v>31</v>
      </c>
      <c r="M12">
        <f t="shared" si="2"/>
        <v>31.5</v>
      </c>
    </row>
    <row r="13" spans="2:13" ht="16.5" thickTop="1" thickBot="1" x14ac:dyDescent="0.3">
      <c r="B13" s="11">
        <v>80</v>
      </c>
      <c r="C13" s="12">
        <v>37</v>
      </c>
      <c r="D13" s="13">
        <v>38</v>
      </c>
      <c r="E13" s="13">
        <v>37</v>
      </c>
      <c r="H13" s="11">
        <v>80</v>
      </c>
      <c r="I13" s="9">
        <f t="shared" si="1"/>
        <v>34</v>
      </c>
      <c r="J13" s="9">
        <f t="shared" si="0"/>
        <v>35</v>
      </c>
      <c r="K13" s="9">
        <f t="shared" si="0"/>
        <v>34</v>
      </c>
      <c r="M13">
        <f t="shared" si="2"/>
        <v>34.333333333333336</v>
      </c>
    </row>
    <row r="14" spans="2:13" ht="16.5" thickTop="1" thickBot="1" x14ac:dyDescent="0.3">
      <c r="B14" s="11">
        <v>90</v>
      </c>
      <c r="C14" s="12">
        <v>39</v>
      </c>
      <c r="D14" s="13">
        <v>40</v>
      </c>
      <c r="E14" s="13">
        <v>40</v>
      </c>
      <c r="H14" s="11">
        <v>90</v>
      </c>
      <c r="I14" s="9">
        <f t="shared" si="1"/>
        <v>36</v>
      </c>
      <c r="J14" s="9">
        <f t="shared" si="0"/>
        <v>37</v>
      </c>
      <c r="K14" s="9">
        <f t="shared" si="0"/>
        <v>37</v>
      </c>
      <c r="M14">
        <f t="shared" si="2"/>
        <v>36.666666666666664</v>
      </c>
    </row>
    <row r="15" spans="2:13" ht="16.5" thickTop="1" thickBot="1" x14ac:dyDescent="0.3">
      <c r="B15" s="11">
        <v>100</v>
      </c>
      <c r="C15" s="12">
        <v>42</v>
      </c>
      <c r="D15" s="13">
        <v>42.5</v>
      </c>
      <c r="E15" s="13">
        <v>43</v>
      </c>
      <c r="H15" s="11">
        <v>100</v>
      </c>
      <c r="I15" s="9">
        <f t="shared" si="1"/>
        <v>39</v>
      </c>
      <c r="J15" s="9">
        <f t="shared" si="0"/>
        <v>39.5</v>
      </c>
      <c r="K15" s="9">
        <f t="shared" si="0"/>
        <v>40</v>
      </c>
      <c r="M15">
        <f t="shared" si="2"/>
        <v>39.5</v>
      </c>
    </row>
    <row r="16" spans="2:13" ht="15.75" thickTop="1" x14ac:dyDescent="0.25"/>
    <row r="21" spans="13:13" x14ac:dyDescent="0.25">
      <c r="M21">
        <f>70/60</f>
        <v>1.1666666666666667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topLeftCell="G1" zoomScale="145" zoomScaleNormal="145" workbookViewId="0">
      <selection activeCell="M22" sqref="M22"/>
    </sheetView>
  </sheetViews>
  <sheetFormatPr defaultRowHeight="15" x14ac:dyDescent="0.25"/>
  <cols>
    <col min="3" max="3" width="10.7109375" customWidth="1"/>
    <col min="4" max="4" width="11.7109375" customWidth="1"/>
    <col min="5" max="5" width="10.7109375" customWidth="1"/>
    <col min="9" max="9" width="11.140625" customWidth="1"/>
    <col min="10" max="10" width="10.7109375" customWidth="1"/>
    <col min="11" max="11" width="10.85546875" customWidth="1"/>
  </cols>
  <sheetData>
    <row r="2" spans="2:13" ht="15.75" thickBot="1" x14ac:dyDescent="0.3"/>
    <row r="3" spans="2:13" ht="15.75" thickTop="1" x14ac:dyDescent="0.25">
      <c r="B3" s="1"/>
      <c r="C3" s="2" t="s">
        <v>0</v>
      </c>
      <c r="D3" s="2"/>
      <c r="E3" s="3"/>
      <c r="H3" s="1"/>
      <c r="I3" s="2" t="s">
        <v>0</v>
      </c>
      <c r="J3" s="2"/>
      <c r="K3" s="3"/>
    </row>
    <row r="4" spans="2:13" ht="15.75" thickBot="1" x14ac:dyDescent="0.3">
      <c r="B4" s="4" t="s">
        <v>1</v>
      </c>
      <c r="C4" s="5" t="s">
        <v>2</v>
      </c>
      <c r="D4" s="6" t="s">
        <v>3</v>
      </c>
      <c r="E4" s="7" t="s">
        <v>4</v>
      </c>
      <c r="H4" s="4" t="s">
        <v>1</v>
      </c>
      <c r="I4" s="5" t="s">
        <v>2</v>
      </c>
      <c r="J4" s="6" t="s">
        <v>3</v>
      </c>
      <c r="K4" s="7" t="s">
        <v>4</v>
      </c>
      <c r="M4" t="s">
        <v>5</v>
      </c>
    </row>
    <row r="5" spans="2:13" ht="16.5" thickTop="1" thickBot="1" x14ac:dyDescent="0.3">
      <c r="B5" s="8">
        <v>0</v>
      </c>
      <c r="C5" s="9">
        <v>3.5</v>
      </c>
      <c r="D5" s="10">
        <v>3.5</v>
      </c>
      <c r="E5" s="10">
        <v>4</v>
      </c>
      <c r="H5" s="8">
        <v>0</v>
      </c>
      <c r="I5" s="9">
        <f>C5-3.5</f>
        <v>0</v>
      </c>
      <c r="J5" s="9">
        <f>D5-3.5</f>
        <v>0</v>
      </c>
      <c r="K5" s="10">
        <f>E5-4</f>
        <v>0</v>
      </c>
      <c r="M5">
        <f>(I5+J5+K5)/3</f>
        <v>0</v>
      </c>
    </row>
    <row r="6" spans="2:13" ht="16.5" thickTop="1" thickBot="1" x14ac:dyDescent="0.3">
      <c r="B6" s="11">
        <v>10</v>
      </c>
      <c r="C6" s="12">
        <v>13.5</v>
      </c>
      <c r="D6" s="13">
        <v>13</v>
      </c>
      <c r="E6" s="13">
        <v>13</v>
      </c>
      <c r="H6" s="11">
        <v>10</v>
      </c>
      <c r="I6" s="9">
        <f t="shared" ref="I6:J15" si="0">C6-3.5</f>
        <v>10</v>
      </c>
      <c r="J6" s="9">
        <f t="shared" si="0"/>
        <v>9.5</v>
      </c>
      <c r="K6" s="10">
        <f t="shared" ref="K6:K15" si="1">E6-4</f>
        <v>9</v>
      </c>
      <c r="M6">
        <f t="shared" ref="M6:M15" si="2">(I6+J6+K6)/3</f>
        <v>9.5</v>
      </c>
    </row>
    <row r="7" spans="2:13" ht="16.5" thickTop="1" thickBot="1" x14ac:dyDescent="0.3">
      <c r="B7" s="11">
        <v>20</v>
      </c>
      <c r="C7" s="12">
        <v>18.5</v>
      </c>
      <c r="D7" s="13">
        <v>17.5</v>
      </c>
      <c r="E7" s="13">
        <v>18</v>
      </c>
      <c r="H7" s="11">
        <v>20</v>
      </c>
      <c r="I7" s="9">
        <f t="shared" si="0"/>
        <v>15</v>
      </c>
      <c r="J7" s="9">
        <f t="shared" si="0"/>
        <v>14</v>
      </c>
      <c r="K7" s="10">
        <f t="shared" si="1"/>
        <v>14</v>
      </c>
      <c r="M7">
        <f t="shared" si="2"/>
        <v>14.333333333333334</v>
      </c>
    </row>
    <row r="8" spans="2:13" ht="16.5" thickTop="1" thickBot="1" x14ac:dyDescent="0.3">
      <c r="B8" s="11">
        <v>30</v>
      </c>
      <c r="C8" s="12">
        <v>25</v>
      </c>
      <c r="D8" s="13">
        <v>23.5</v>
      </c>
      <c r="E8" s="13">
        <v>24</v>
      </c>
      <c r="H8" s="11">
        <v>30</v>
      </c>
      <c r="I8" s="9">
        <f t="shared" si="0"/>
        <v>21.5</v>
      </c>
      <c r="J8" s="9">
        <f t="shared" si="0"/>
        <v>20</v>
      </c>
      <c r="K8" s="10">
        <f t="shared" si="1"/>
        <v>20</v>
      </c>
      <c r="M8">
        <f t="shared" si="2"/>
        <v>20.5</v>
      </c>
    </row>
    <row r="9" spans="2:13" ht="16.5" thickTop="1" thickBot="1" x14ac:dyDescent="0.3">
      <c r="B9" s="11">
        <v>40</v>
      </c>
      <c r="C9" s="12">
        <v>29</v>
      </c>
      <c r="D9" s="13">
        <v>28</v>
      </c>
      <c r="E9" s="13">
        <v>28</v>
      </c>
      <c r="H9" s="11">
        <v>40</v>
      </c>
      <c r="I9" s="9">
        <f t="shared" si="0"/>
        <v>25.5</v>
      </c>
      <c r="J9" s="9">
        <f t="shared" si="0"/>
        <v>24.5</v>
      </c>
      <c r="K9" s="10">
        <f t="shared" si="1"/>
        <v>24</v>
      </c>
      <c r="M9">
        <f t="shared" si="2"/>
        <v>24.666666666666668</v>
      </c>
    </row>
    <row r="10" spans="2:13" ht="16.5" thickTop="1" thickBot="1" x14ac:dyDescent="0.3">
      <c r="B10" s="11">
        <v>50</v>
      </c>
      <c r="C10" s="12">
        <v>33</v>
      </c>
      <c r="D10" s="13">
        <v>34</v>
      </c>
      <c r="E10" s="13">
        <v>33</v>
      </c>
      <c r="H10" s="11">
        <v>50</v>
      </c>
      <c r="I10" s="9">
        <f t="shared" si="0"/>
        <v>29.5</v>
      </c>
      <c r="J10" s="9">
        <f t="shared" si="0"/>
        <v>30.5</v>
      </c>
      <c r="K10" s="10">
        <f t="shared" si="1"/>
        <v>29</v>
      </c>
      <c r="M10">
        <f t="shared" si="2"/>
        <v>29.666666666666668</v>
      </c>
    </row>
    <row r="11" spans="2:13" ht="16.5" thickTop="1" thickBot="1" x14ac:dyDescent="0.3">
      <c r="B11" s="11">
        <v>60</v>
      </c>
      <c r="C11" s="12">
        <v>36</v>
      </c>
      <c r="D11" s="13">
        <v>37</v>
      </c>
      <c r="E11" s="13">
        <v>37</v>
      </c>
      <c r="H11" s="11">
        <v>60</v>
      </c>
      <c r="I11" s="9">
        <f t="shared" si="0"/>
        <v>32.5</v>
      </c>
      <c r="J11" s="9">
        <f t="shared" si="0"/>
        <v>33.5</v>
      </c>
      <c r="K11" s="10">
        <f t="shared" si="1"/>
        <v>33</v>
      </c>
      <c r="M11">
        <f t="shared" si="2"/>
        <v>33</v>
      </c>
    </row>
    <row r="12" spans="2:13" ht="16.5" thickTop="1" thickBot="1" x14ac:dyDescent="0.3">
      <c r="B12" s="11">
        <v>70</v>
      </c>
      <c r="C12" s="12">
        <v>39.5</v>
      </c>
      <c r="D12" s="13">
        <v>40</v>
      </c>
      <c r="E12" s="13">
        <v>40.5</v>
      </c>
      <c r="H12" s="11">
        <v>70</v>
      </c>
      <c r="I12" s="9">
        <f t="shared" si="0"/>
        <v>36</v>
      </c>
      <c r="J12" s="9">
        <f t="shared" si="0"/>
        <v>36.5</v>
      </c>
      <c r="K12" s="10">
        <f t="shared" si="1"/>
        <v>36.5</v>
      </c>
      <c r="M12">
        <f t="shared" si="2"/>
        <v>36.333333333333336</v>
      </c>
    </row>
    <row r="13" spans="2:13" ht="16.5" thickTop="1" thickBot="1" x14ac:dyDescent="0.3">
      <c r="B13" s="11">
        <v>80</v>
      </c>
      <c r="C13" s="12">
        <v>42</v>
      </c>
      <c r="D13" s="13">
        <v>43</v>
      </c>
      <c r="E13" s="13">
        <v>44</v>
      </c>
      <c r="H13" s="11">
        <v>80</v>
      </c>
      <c r="I13" s="9">
        <f t="shared" si="0"/>
        <v>38.5</v>
      </c>
      <c r="J13" s="9">
        <f t="shared" si="0"/>
        <v>39.5</v>
      </c>
      <c r="K13" s="10">
        <f t="shared" si="1"/>
        <v>40</v>
      </c>
      <c r="M13">
        <f t="shared" si="2"/>
        <v>39.333333333333336</v>
      </c>
    </row>
    <row r="14" spans="2:13" ht="16.5" thickTop="1" thickBot="1" x14ac:dyDescent="0.3">
      <c r="B14" s="11">
        <v>90</v>
      </c>
      <c r="C14" s="12">
        <v>45.5</v>
      </c>
      <c r="D14" s="13">
        <v>46</v>
      </c>
      <c r="E14" s="13">
        <v>47</v>
      </c>
      <c r="H14" s="11">
        <v>90</v>
      </c>
      <c r="I14" s="9">
        <f t="shared" si="0"/>
        <v>42</v>
      </c>
      <c r="J14" s="9">
        <f t="shared" si="0"/>
        <v>42.5</v>
      </c>
      <c r="K14" s="10">
        <f t="shared" si="1"/>
        <v>43</v>
      </c>
      <c r="M14">
        <f t="shared" si="2"/>
        <v>42.5</v>
      </c>
    </row>
    <row r="15" spans="2:13" ht="16.5" thickTop="1" thickBot="1" x14ac:dyDescent="0.3">
      <c r="B15" s="11">
        <v>100</v>
      </c>
      <c r="C15" s="12">
        <v>48</v>
      </c>
      <c r="D15" s="13">
        <v>49</v>
      </c>
      <c r="E15" s="13">
        <v>50</v>
      </c>
      <c r="H15" s="11">
        <v>100</v>
      </c>
      <c r="I15" s="9">
        <f t="shared" si="0"/>
        <v>44.5</v>
      </c>
      <c r="J15" s="9">
        <f t="shared" si="0"/>
        <v>45.5</v>
      </c>
      <c r="K15" s="10">
        <f t="shared" si="1"/>
        <v>46</v>
      </c>
      <c r="M15">
        <f t="shared" si="2"/>
        <v>45.333333333333336</v>
      </c>
    </row>
    <row r="16" spans="2:13" ht="15.75" thickTop="1" x14ac:dyDescent="0.25"/>
    <row r="21" spans="13:13" x14ac:dyDescent="0.25">
      <c r="M21">
        <f>70/57.5</f>
        <v>1.2173913043478262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topLeftCell="G1" zoomScale="160" zoomScaleNormal="160" workbookViewId="0">
      <selection activeCell="J24" sqref="J24"/>
    </sheetView>
  </sheetViews>
  <sheetFormatPr defaultRowHeight="15" x14ac:dyDescent="0.25"/>
  <cols>
    <col min="3" max="3" width="10.7109375" customWidth="1"/>
    <col min="4" max="4" width="10.5703125" customWidth="1"/>
    <col min="5" max="5" width="10.7109375" customWidth="1"/>
    <col min="9" max="10" width="11.5703125" customWidth="1"/>
    <col min="11" max="11" width="10.85546875" customWidth="1"/>
  </cols>
  <sheetData>
    <row r="2" spans="2:13" ht="15.75" thickBot="1" x14ac:dyDescent="0.3"/>
    <row r="3" spans="2:13" ht="15.75" thickTop="1" x14ac:dyDescent="0.25">
      <c r="B3" s="1"/>
      <c r="C3" s="2" t="s">
        <v>0</v>
      </c>
      <c r="D3" s="2"/>
      <c r="E3" s="3"/>
      <c r="H3" s="1"/>
      <c r="I3" s="2" t="s">
        <v>0</v>
      </c>
      <c r="J3" s="2"/>
      <c r="K3" s="3"/>
    </row>
    <row r="4" spans="2:13" ht="15.75" thickBot="1" x14ac:dyDescent="0.3">
      <c r="B4" s="4" t="s">
        <v>1</v>
      </c>
      <c r="C4" s="5" t="s">
        <v>2</v>
      </c>
      <c r="D4" s="6" t="s">
        <v>3</v>
      </c>
      <c r="E4" s="7" t="s">
        <v>4</v>
      </c>
      <c r="H4" s="4" t="s">
        <v>1</v>
      </c>
      <c r="I4" s="5" t="s">
        <v>2</v>
      </c>
      <c r="J4" s="6" t="s">
        <v>3</v>
      </c>
      <c r="K4" s="7" t="s">
        <v>4</v>
      </c>
      <c r="M4" t="s">
        <v>5</v>
      </c>
    </row>
    <row r="5" spans="2:13" ht="16.5" thickTop="1" thickBot="1" x14ac:dyDescent="0.3">
      <c r="B5" s="8">
        <v>0</v>
      </c>
      <c r="C5" s="9">
        <v>4</v>
      </c>
      <c r="D5" s="10">
        <v>4.5</v>
      </c>
      <c r="E5" s="10">
        <v>4</v>
      </c>
      <c r="H5" s="8">
        <v>0</v>
      </c>
      <c r="I5" s="9">
        <f>C5-4</f>
        <v>0</v>
      </c>
      <c r="J5" s="10">
        <f>D5-4.5</f>
        <v>0</v>
      </c>
      <c r="K5" s="10">
        <f>E5-4</f>
        <v>0</v>
      </c>
      <c r="M5">
        <f>(I5+J5+K5)/3</f>
        <v>0</v>
      </c>
    </row>
    <row r="6" spans="2:13" ht="16.5" thickTop="1" thickBot="1" x14ac:dyDescent="0.3">
      <c r="B6" s="11">
        <v>10</v>
      </c>
      <c r="C6" s="12">
        <v>17</v>
      </c>
      <c r="D6" s="13">
        <v>17</v>
      </c>
      <c r="E6" s="13">
        <v>18</v>
      </c>
      <c r="H6" s="11">
        <v>10</v>
      </c>
      <c r="I6" s="9">
        <f t="shared" ref="I6:I15" si="0">C6-4</f>
        <v>13</v>
      </c>
      <c r="J6" s="10">
        <f t="shared" ref="J6:J15" si="1">D6-4.5</f>
        <v>12.5</v>
      </c>
      <c r="K6" s="10">
        <f t="shared" ref="K6:K15" si="2">E6-4</f>
        <v>14</v>
      </c>
      <c r="M6">
        <f t="shared" ref="M6:M15" si="3">(I6+J6+K6)/3</f>
        <v>13.166666666666666</v>
      </c>
    </row>
    <row r="7" spans="2:13" ht="16.5" thickTop="1" thickBot="1" x14ac:dyDescent="0.3">
      <c r="B7" s="11">
        <v>20</v>
      </c>
      <c r="C7" s="12">
        <v>23.5</v>
      </c>
      <c r="D7" s="13">
        <v>24</v>
      </c>
      <c r="E7" s="13">
        <v>23.5</v>
      </c>
      <c r="H7" s="11">
        <v>20</v>
      </c>
      <c r="I7" s="9">
        <f t="shared" si="0"/>
        <v>19.5</v>
      </c>
      <c r="J7" s="10">
        <f t="shared" si="1"/>
        <v>19.5</v>
      </c>
      <c r="K7" s="10">
        <f t="shared" si="2"/>
        <v>19.5</v>
      </c>
      <c r="M7">
        <f t="shared" si="3"/>
        <v>19.5</v>
      </c>
    </row>
    <row r="8" spans="2:13" ht="16.5" thickTop="1" thickBot="1" x14ac:dyDescent="0.3">
      <c r="B8" s="11">
        <v>30</v>
      </c>
      <c r="C8" s="12">
        <v>27.5</v>
      </c>
      <c r="D8" s="13">
        <v>28</v>
      </c>
      <c r="E8" s="13">
        <v>28.5</v>
      </c>
      <c r="H8" s="11">
        <v>30</v>
      </c>
      <c r="I8" s="9">
        <f t="shared" si="0"/>
        <v>23.5</v>
      </c>
      <c r="J8" s="10">
        <f t="shared" si="1"/>
        <v>23.5</v>
      </c>
      <c r="K8" s="10">
        <f t="shared" si="2"/>
        <v>24.5</v>
      </c>
      <c r="M8">
        <f t="shared" si="3"/>
        <v>23.833333333333332</v>
      </c>
    </row>
    <row r="9" spans="2:13" ht="16.5" thickTop="1" thickBot="1" x14ac:dyDescent="0.3">
      <c r="B9" s="11">
        <v>40</v>
      </c>
      <c r="C9" s="12">
        <v>30.5</v>
      </c>
      <c r="D9" s="13">
        <v>31</v>
      </c>
      <c r="E9" s="13">
        <v>32</v>
      </c>
      <c r="H9" s="11">
        <v>40</v>
      </c>
      <c r="I9" s="9">
        <f t="shared" si="0"/>
        <v>26.5</v>
      </c>
      <c r="J9" s="10">
        <f t="shared" si="1"/>
        <v>26.5</v>
      </c>
      <c r="K9" s="10">
        <f t="shared" si="2"/>
        <v>28</v>
      </c>
      <c r="M9">
        <f t="shared" si="3"/>
        <v>27</v>
      </c>
    </row>
    <row r="10" spans="2:13" ht="16.5" thickTop="1" thickBot="1" x14ac:dyDescent="0.3">
      <c r="B10" s="11">
        <v>50</v>
      </c>
      <c r="C10" s="12">
        <v>34.5</v>
      </c>
      <c r="D10" s="13">
        <v>35</v>
      </c>
      <c r="E10" s="13">
        <v>36</v>
      </c>
      <c r="H10" s="11">
        <v>50</v>
      </c>
      <c r="I10" s="9">
        <f t="shared" si="0"/>
        <v>30.5</v>
      </c>
      <c r="J10" s="10">
        <f t="shared" si="1"/>
        <v>30.5</v>
      </c>
      <c r="K10" s="10">
        <f t="shared" si="2"/>
        <v>32</v>
      </c>
      <c r="M10">
        <f t="shared" si="3"/>
        <v>31</v>
      </c>
    </row>
    <row r="11" spans="2:13" ht="16.5" thickTop="1" thickBot="1" x14ac:dyDescent="0.3">
      <c r="B11" s="11">
        <v>60</v>
      </c>
      <c r="C11" s="12">
        <v>38</v>
      </c>
      <c r="D11" s="13">
        <v>39</v>
      </c>
      <c r="E11" s="13">
        <v>42</v>
      </c>
      <c r="H11" s="11">
        <v>60</v>
      </c>
      <c r="I11" s="9">
        <f t="shared" si="0"/>
        <v>34</v>
      </c>
      <c r="J11" s="10">
        <f t="shared" si="1"/>
        <v>34.5</v>
      </c>
      <c r="K11" s="10">
        <f t="shared" si="2"/>
        <v>38</v>
      </c>
      <c r="M11">
        <f t="shared" si="3"/>
        <v>35.5</v>
      </c>
    </row>
    <row r="12" spans="2:13" ht="16.5" thickTop="1" thickBot="1" x14ac:dyDescent="0.3">
      <c r="B12" s="11">
        <v>70</v>
      </c>
      <c r="C12" s="12">
        <v>42</v>
      </c>
      <c r="D12" s="13">
        <v>42.5</v>
      </c>
      <c r="E12" s="13">
        <v>48</v>
      </c>
      <c r="H12" s="11">
        <v>70</v>
      </c>
      <c r="I12" s="9">
        <f t="shared" si="0"/>
        <v>38</v>
      </c>
      <c r="J12" s="10">
        <f t="shared" si="1"/>
        <v>38</v>
      </c>
      <c r="K12" s="10">
        <f t="shared" si="2"/>
        <v>44</v>
      </c>
      <c r="M12">
        <f t="shared" si="3"/>
        <v>40</v>
      </c>
    </row>
    <row r="13" spans="2:13" ht="16.5" thickTop="1" thickBot="1" x14ac:dyDescent="0.3">
      <c r="B13" s="11">
        <v>80</v>
      </c>
      <c r="C13" s="12">
        <v>45</v>
      </c>
      <c r="D13" s="13">
        <v>48.5</v>
      </c>
      <c r="E13" s="13">
        <v>51</v>
      </c>
      <c r="H13" s="11">
        <v>80</v>
      </c>
      <c r="I13" s="9">
        <f t="shared" si="0"/>
        <v>41</v>
      </c>
      <c r="J13" s="10">
        <f t="shared" si="1"/>
        <v>44</v>
      </c>
      <c r="K13" s="10">
        <f t="shared" si="2"/>
        <v>47</v>
      </c>
      <c r="M13">
        <f t="shared" si="3"/>
        <v>44</v>
      </c>
    </row>
    <row r="14" spans="2:13" ht="16.5" thickTop="1" thickBot="1" x14ac:dyDescent="0.3">
      <c r="B14" s="11">
        <v>90</v>
      </c>
      <c r="C14" s="12">
        <v>58</v>
      </c>
      <c r="D14" s="13">
        <v>52</v>
      </c>
      <c r="E14" s="13">
        <v>53</v>
      </c>
      <c r="H14" s="11">
        <v>90</v>
      </c>
      <c r="I14" s="9">
        <f t="shared" si="0"/>
        <v>54</v>
      </c>
      <c r="J14" s="10">
        <f t="shared" si="1"/>
        <v>47.5</v>
      </c>
      <c r="K14" s="10">
        <f t="shared" si="2"/>
        <v>49</v>
      </c>
      <c r="M14">
        <f t="shared" si="3"/>
        <v>50.166666666666664</v>
      </c>
    </row>
    <row r="15" spans="2:13" ht="16.5" thickTop="1" thickBot="1" x14ac:dyDescent="0.3">
      <c r="B15" s="11">
        <v>100</v>
      </c>
      <c r="C15" s="12">
        <v>53.5</v>
      </c>
      <c r="D15" s="13">
        <v>55</v>
      </c>
      <c r="E15" s="13">
        <v>58</v>
      </c>
      <c r="H15" s="11">
        <v>100</v>
      </c>
      <c r="I15" s="9">
        <f t="shared" si="0"/>
        <v>49.5</v>
      </c>
      <c r="J15" s="10">
        <f t="shared" si="1"/>
        <v>50.5</v>
      </c>
      <c r="K15" s="10">
        <f t="shared" si="2"/>
        <v>54</v>
      </c>
      <c r="M15">
        <f t="shared" si="3"/>
        <v>51.333333333333336</v>
      </c>
    </row>
    <row r="16" spans="2:13" ht="15.75" thickTop="1" x14ac:dyDescent="0.25"/>
    <row r="19" spans="13:13" x14ac:dyDescent="0.25">
      <c r="M19">
        <f>70/40</f>
        <v>1.75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topLeftCell="C1" zoomScale="130" zoomScaleNormal="130" workbookViewId="0">
      <selection activeCell="H5" sqref="H5:H15"/>
    </sheetView>
  </sheetViews>
  <sheetFormatPr defaultRowHeight="15" x14ac:dyDescent="0.25"/>
  <cols>
    <col min="3" max="3" width="11.140625" customWidth="1"/>
    <col min="4" max="4" width="11" customWidth="1"/>
    <col min="5" max="5" width="10.42578125" customWidth="1"/>
    <col min="9" max="9" width="12" customWidth="1"/>
    <col min="10" max="10" width="12.28515625" customWidth="1"/>
    <col min="11" max="11" width="11" customWidth="1"/>
  </cols>
  <sheetData>
    <row r="2" spans="2:13" ht="15.75" thickBot="1" x14ac:dyDescent="0.3"/>
    <row r="3" spans="2:13" ht="15.75" thickTop="1" x14ac:dyDescent="0.25">
      <c r="B3" s="1"/>
      <c r="C3" s="2" t="s">
        <v>0</v>
      </c>
      <c r="D3" s="2"/>
      <c r="E3" s="3"/>
      <c r="H3" s="1"/>
      <c r="I3" s="2" t="s">
        <v>0</v>
      </c>
      <c r="J3" s="2"/>
      <c r="K3" s="3"/>
    </row>
    <row r="4" spans="2:13" ht="15.75" thickBot="1" x14ac:dyDescent="0.3">
      <c r="B4" s="4" t="s">
        <v>1</v>
      </c>
      <c r="C4" s="5" t="s">
        <v>2</v>
      </c>
      <c r="D4" s="6" t="s">
        <v>3</v>
      </c>
      <c r="E4" s="7" t="s">
        <v>4</v>
      </c>
      <c r="H4" s="4" t="s">
        <v>1</v>
      </c>
      <c r="I4" s="5" t="s">
        <v>2</v>
      </c>
      <c r="J4" s="6" t="s">
        <v>3</v>
      </c>
      <c r="K4" s="7" t="s">
        <v>4</v>
      </c>
      <c r="M4" t="s">
        <v>5</v>
      </c>
    </row>
    <row r="5" spans="2:13" ht="16.5" thickTop="1" thickBot="1" x14ac:dyDescent="0.3">
      <c r="B5" s="8">
        <v>0</v>
      </c>
      <c r="C5" s="9">
        <v>4.5</v>
      </c>
      <c r="D5" s="10">
        <v>4.5</v>
      </c>
      <c r="E5" s="10">
        <v>5</v>
      </c>
      <c r="H5" s="8">
        <v>0</v>
      </c>
      <c r="I5" s="9">
        <f>C5-4.5</f>
        <v>0</v>
      </c>
      <c r="J5" s="9">
        <f>D5-4.5</f>
        <v>0</v>
      </c>
      <c r="K5" s="10">
        <f>E5-5</f>
        <v>0</v>
      </c>
      <c r="M5">
        <f>(I5+J5+K5)/3</f>
        <v>0</v>
      </c>
    </row>
    <row r="6" spans="2:13" ht="16.5" thickTop="1" thickBot="1" x14ac:dyDescent="0.3">
      <c r="B6" s="11">
        <v>10</v>
      </c>
      <c r="C6" s="12">
        <v>16.5</v>
      </c>
      <c r="D6" s="13">
        <v>16</v>
      </c>
      <c r="E6" s="13">
        <v>17</v>
      </c>
      <c r="H6" s="11">
        <v>10</v>
      </c>
      <c r="I6" s="9">
        <f t="shared" ref="I6:J15" si="0">C6-4.5</f>
        <v>12</v>
      </c>
      <c r="J6" s="9">
        <f t="shared" si="0"/>
        <v>11.5</v>
      </c>
      <c r="K6" s="10">
        <f t="shared" ref="K6:K15" si="1">E6-5</f>
        <v>12</v>
      </c>
      <c r="M6">
        <f t="shared" ref="M6:M15" si="2">(I6+J6+K6)/3</f>
        <v>11.833333333333334</v>
      </c>
    </row>
    <row r="7" spans="2:13" ht="16.5" thickTop="1" thickBot="1" x14ac:dyDescent="0.3">
      <c r="B7" s="11">
        <v>20</v>
      </c>
      <c r="C7" s="12">
        <v>25</v>
      </c>
      <c r="D7" s="13">
        <v>25</v>
      </c>
      <c r="E7" s="13">
        <v>26</v>
      </c>
      <c r="H7" s="11">
        <v>20</v>
      </c>
      <c r="I7" s="9">
        <f t="shared" si="0"/>
        <v>20.5</v>
      </c>
      <c r="J7" s="9">
        <f t="shared" si="0"/>
        <v>20.5</v>
      </c>
      <c r="K7" s="10">
        <f t="shared" si="1"/>
        <v>21</v>
      </c>
      <c r="M7">
        <f t="shared" si="2"/>
        <v>20.666666666666668</v>
      </c>
    </row>
    <row r="8" spans="2:13" ht="16.5" thickTop="1" thickBot="1" x14ac:dyDescent="0.3">
      <c r="B8" s="11">
        <v>30</v>
      </c>
      <c r="C8" s="12">
        <v>32</v>
      </c>
      <c r="D8" s="13">
        <v>32</v>
      </c>
      <c r="E8" s="13">
        <v>31</v>
      </c>
      <c r="H8" s="11">
        <v>30</v>
      </c>
      <c r="I8" s="9">
        <f t="shared" si="0"/>
        <v>27.5</v>
      </c>
      <c r="J8" s="9">
        <f t="shared" si="0"/>
        <v>27.5</v>
      </c>
      <c r="K8" s="10">
        <f t="shared" si="1"/>
        <v>26</v>
      </c>
      <c r="M8">
        <f t="shared" si="2"/>
        <v>27</v>
      </c>
    </row>
    <row r="9" spans="2:13" ht="16.5" thickTop="1" thickBot="1" x14ac:dyDescent="0.3">
      <c r="B9" s="11">
        <v>40</v>
      </c>
      <c r="C9" s="12">
        <v>36</v>
      </c>
      <c r="D9" s="13">
        <v>38</v>
      </c>
      <c r="E9" s="13">
        <v>37.5</v>
      </c>
      <c r="H9" s="11">
        <v>40</v>
      </c>
      <c r="I9" s="9">
        <f t="shared" si="0"/>
        <v>31.5</v>
      </c>
      <c r="J9" s="9">
        <f t="shared" si="0"/>
        <v>33.5</v>
      </c>
      <c r="K9" s="10">
        <f t="shared" si="1"/>
        <v>32.5</v>
      </c>
      <c r="M9">
        <f t="shared" si="2"/>
        <v>32.5</v>
      </c>
    </row>
    <row r="10" spans="2:13" ht="16.5" thickTop="1" thickBot="1" x14ac:dyDescent="0.3">
      <c r="B10" s="11">
        <v>50</v>
      </c>
      <c r="C10" s="12">
        <v>41</v>
      </c>
      <c r="D10" s="13">
        <v>41.5</v>
      </c>
      <c r="E10" s="13">
        <v>42.5</v>
      </c>
      <c r="H10" s="11">
        <v>50</v>
      </c>
      <c r="I10" s="9">
        <f t="shared" si="0"/>
        <v>36.5</v>
      </c>
      <c r="J10" s="9">
        <f t="shared" si="0"/>
        <v>37</v>
      </c>
      <c r="K10" s="10">
        <f t="shared" si="1"/>
        <v>37.5</v>
      </c>
      <c r="M10">
        <f t="shared" si="2"/>
        <v>37</v>
      </c>
    </row>
    <row r="11" spans="2:13" ht="16.5" thickTop="1" thickBot="1" x14ac:dyDescent="0.3">
      <c r="B11" s="11">
        <v>60</v>
      </c>
      <c r="C11" s="12">
        <v>45.5</v>
      </c>
      <c r="D11" s="13">
        <v>46</v>
      </c>
      <c r="E11" s="13">
        <v>47</v>
      </c>
      <c r="H11" s="11">
        <v>60</v>
      </c>
      <c r="I11" s="9">
        <f t="shared" si="0"/>
        <v>41</v>
      </c>
      <c r="J11" s="9">
        <f t="shared" si="0"/>
        <v>41.5</v>
      </c>
      <c r="K11" s="10">
        <f t="shared" si="1"/>
        <v>42</v>
      </c>
      <c r="M11">
        <f t="shared" si="2"/>
        <v>41.5</v>
      </c>
    </row>
    <row r="12" spans="2:13" ht="16.5" thickTop="1" thickBot="1" x14ac:dyDescent="0.3">
      <c r="B12" s="11">
        <v>70</v>
      </c>
      <c r="C12" s="12">
        <v>50</v>
      </c>
      <c r="D12" s="13">
        <v>51</v>
      </c>
      <c r="E12" s="13">
        <v>52</v>
      </c>
      <c r="H12" s="11">
        <v>70</v>
      </c>
      <c r="I12" s="9">
        <f t="shared" si="0"/>
        <v>45.5</v>
      </c>
      <c r="J12" s="9">
        <f t="shared" si="0"/>
        <v>46.5</v>
      </c>
      <c r="K12" s="10">
        <f t="shared" si="1"/>
        <v>47</v>
      </c>
      <c r="M12">
        <f t="shared" si="2"/>
        <v>46.333333333333336</v>
      </c>
    </row>
    <row r="13" spans="2:13" ht="16.5" thickTop="1" thickBot="1" x14ac:dyDescent="0.3">
      <c r="B13" s="11">
        <v>80</v>
      </c>
      <c r="C13" s="12">
        <v>54.5</v>
      </c>
      <c r="D13" s="13">
        <v>55</v>
      </c>
      <c r="E13" s="13">
        <v>56</v>
      </c>
      <c r="H13" s="11">
        <v>80</v>
      </c>
      <c r="I13" s="9">
        <f t="shared" si="0"/>
        <v>50</v>
      </c>
      <c r="J13" s="9">
        <f t="shared" si="0"/>
        <v>50.5</v>
      </c>
      <c r="K13" s="10">
        <f t="shared" si="1"/>
        <v>51</v>
      </c>
      <c r="M13">
        <f t="shared" si="2"/>
        <v>50.5</v>
      </c>
    </row>
    <row r="14" spans="2:13" ht="16.5" thickTop="1" thickBot="1" x14ac:dyDescent="0.3">
      <c r="B14" s="11">
        <v>90</v>
      </c>
      <c r="C14" s="12">
        <v>59</v>
      </c>
      <c r="D14" s="13">
        <v>59</v>
      </c>
      <c r="E14" s="13">
        <v>60</v>
      </c>
      <c r="H14" s="11">
        <v>90</v>
      </c>
      <c r="I14" s="9">
        <f t="shared" si="0"/>
        <v>54.5</v>
      </c>
      <c r="J14" s="9">
        <f t="shared" si="0"/>
        <v>54.5</v>
      </c>
      <c r="K14" s="10">
        <f t="shared" si="1"/>
        <v>55</v>
      </c>
      <c r="M14">
        <f t="shared" si="2"/>
        <v>54.666666666666664</v>
      </c>
    </row>
    <row r="15" spans="2:13" ht="16.5" thickTop="1" thickBot="1" x14ac:dyDescent="0.3">
      <c r="B15" s="11">
        <v>100</v>
      </c>
      <c r="C15" s="12">
        <v>63.5</v>
      </c>
      <c r="D15" s="13">
        <v>64</v>
      </c>
      <c r="E15" s="13">
        <v>65</v>
      </c>
      <c r="H15" s="11">
        <v>100</v>
      </c>
      <c r="I15" s="9">
        <f t="shared" si="0"/>
        <v>59</v>
      </c>
      <c r="J15" s="9">
        <f t="shared" si="0"/>
        <v>59.5</v>
      </c>
      <c r="K15" s="10">
        <f t="shared" si="1"/>
        <v>60</v>
      </c>
      <c r="M15">
        <f t="shared" si="2"/>
        <v>59.5</v>
      </c>
    </row>
    <row r="16" spans="2:13" ht="15.75" thickTop="1" x14ac:dyDescent="0.25"/>
    <row r="21" spans="12:12" x14ac:dyDescent="0.25">
      <c r="L21">
        <f>70/45</f>
        <v>1.5555555555555556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9"/>
  <sheetViews>
    <sheetView tabSelected="1" zoomScale="115" zoomScaleNormal="115" workbookViewId="0">
      <selection activeCell="N21" sqref="N21"/>
    </sheetView>
  </sheetViews>
  <sheetFormatPr defaultRowHeight="15" x14ac:dyDescent="0.25"/>
  <sheetData>
    <row r="4" spans="3:4" x14ac:dyDescent="0.25">
      <c r="C4">
        <v>0.01</v>
      </c>
      <c r="D4">
        <v>1.2069000000000001</v>
      </c>
    </row>
    <row r="5" spans="3:4" x14ac:dyDescent="0.25">
      <c r="C5">
        <v>0.02</v>
      </c>
      <c r="D5">
        <v>0.77778000000000003</v>
      </c>
    </row>
    <row r="6" spans="3:4" x14ac:dyDescent="0.25">
      <c r="C6">
        <v>0.03</v>
      </c>
      <c r="D6">
        <v>1.1666700000000001</v>
      </c>
    </row>
    <row r="7" spans="3:4" x14ac:dyDescent="0.25">
      <c r="C7">
        <v>0.04</v>
      </c>
      <c r="D7">
        <v>1.21739</v>
      </c>
    </row>
    <row r="8" spans="3:4" x14ac:dyDescent="0.25">
      <c r="C8">
        <v>0.05</v>
      </c>
      <c r="D8">
        <v>1.75</v>
      </c>
    </row>
    <row r="9" spans="3:4" x14ac:dyDescent="0.25">
      <c r="C9">
        <v>0.06</v>
      </c>
      <c r="D9">
        <v>1.5555600000000001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0.01 CS</vt:lpstr>
      <vt:lpstr>0.02 CS</vt:lpstr>
      <vt:lpstr>0.03 CS</vt:lpstr>
      <vt:lpstr>0.04 CS</vt:lpstr>
      <vt:lpstr>0.05 CS</vt:lpstr>
      <vt:lpstr>0.06 CS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2015-03-23T13:52:39Z</dcterms:created>
  <dcterms:modified xsi:type="dcterms:W3CDTF">2015-03-26T11:41:24Z</dcterms:modified>
</cp:coreProperties>
</file>