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Repos\untitled\HKU_MFIN7002_Research_Project\"/>
    </mc:Choice>
  </mc:AlternateContent>
  <xr:revisionPtr revIDLastSave="0" documentId="13_ncr:1_{4E360172-9B33-463C-A3CA-23829AAA2BA6}" xr6:coauthVersionLast="47" xr6:coauthVersionMax="47" xr10:uidLastSave="{00000000-0000-0000-0000-000000000000}"/>
  <bookViews>
    <workbookView xWindow="744" yWindow="1140" windowWidth="20664" windowHeight="14616" activeTab="4" xr2:uid="{382386D0-A18B-4045-8BEA-4874332A251B}"/>
  </bookViews>
  <sheets>
    <sheet name="Return Data" sheetId="2" r:id="rId1"/>
    <sheet name="Optimizer_4 Assets " sheetId="6" r:id="rId2"/>
    <sheet name="Optimizer_6 Assets" sheetId="7" r:id="rId3"/>
    <sheet name="Optimizer_9 Assets" sheetId="8" r:id="rId4"/>
    <sheet name="Optimizer_9Asset_Constraints" sheetId="9" r:id="rId5"/>
    <sheet name="Return Data (2)" sheetId="10" r:id="rId6"/>
  </sheets>
  <definedNames>
    <definedName name="_xlnm._FilterDatabase" localSheetId="5" hidden="1">'Return Data (2)'!$M$108:$M$255</definedName>
    <definedName name="BTC_Weight" localSheetId="1">#REF!</definedName>
    <definedName name="BTC_Weight" localSheetId="2">#REF!</definedName>
    <definedName name="BTC_Weight" localSheetId="3">#REF!</definedName>
    <definedName name="BTC_Weight" localSheetId="4">#REF!</definedName>
    <definedName name="BTC_Weight" localSheetId="0">#REF!</definedName>
    <definedName name="BTC_Weight" localSheetId="5">#REF!</definedName>
    <definedName name="BTC_Weight">#REF!</definedName>
    <definedName name="BTC_Weight_6_asset" localSheetId="1">#REF!</definedName>
    <definedName name="BTC_Weight_6_asset" localSheetId="2">#REF!</definedName>
    <definedName name="BTC_Weight_6_asset" localSheetId="3">#REF!</definedName>
    <definedName name="BTC_Weight_6_asset" localSheetId="4">#REF!</definedName>
    <definedName name="BTC_Weight_6_asset" localSheetId="0">#REF!</definedName>
    <definedName name="BTC_Weight_6_asset" localSheetId="5">#REF!</definedName>
    <definedName name="BTC_Weight_6_asset">#REF!</definedName>
    <definedName name="Commodities_Weight" localSheetId="1">#REF!</definedName>
    <definedName name="Commodities_Weight" localSheetId="2">#REF!</definedName>
    <definedName name="Commodities_Weight" localSheetId="3">#REF!</definedName>
    <definedName name="Commodities_Weight" localSheetId="4">#REF!</definedName>
    <definedName name="Commodities_Weight" localSheetId="0">#REF!</definedName>
    <definedName name="Commodities_Weight" localSheetId="5">#REF!</definedName>
    <definedName name="Commodities_Weight">#REF!</definedName>
    <definedName name="Developed_Equities_Weight" localSheetId="1">#REF!</definedName>
    <definedName name="Developed_Equities_Weight" localSheetId="2">#REF!</definedName>
    <definedName name="Developed_Equities_Weight" localSheetId="3">#REF!</definedName>
    <definedName name="Developed_Equities_Weight" localSheetId="4">#REF!</definedName>
    <definedName name="Developed_Equities_Weight" localSheetId="0">#REF!</definedName>
    <definedName name="Developed_Equities_Weight" localSheetId="5">#REF!</definedName>
    <definedName name="Developed_Equities_Weight">#REF!</definedName>
    <definedName name="Emerging_Equities_Weight" localSheetId="1">#REF!</definedName>
    <definedName name="Emerging_Equities_Weight" localSheetId="2">#REF!</definedName>
    <definedName name="Emerging_Equities_Weight" localSheetId="3">#REF!</definedName>
    <definedName name="Emerging_Equities_Weight" localSheetId="4">#REF!</definedName>
    <definedName name="Emerging_Equities_Weight" localSheetId="0">#REF!</definedName>
    <definedName name="Emerging_Equities_Weight" localSheetId="5">#REF!</definedName>
    <definedName name="Emerging_Equities_Weight">#REF!</definedName>
    <definedName name="Expected_Portfolio_Return" localSheetId="1">#REF!</definedName>
    <definedName name="Expected_Portfolio_Return" localSheetId="2">#REF!</definedName>
    <definedName name="Expected_Portfolio_Return" localSheetId="3">#REF!</definedName>
    <definedName name="Expected_Portfolio_Return" localSheetId="4">#REF!</definedName>
    <definedName name="Expected_Portfolio_Return" localSheetId="0">#REF!</definedName>
    <definedName name="Expected_Portfolio_Return" localSheetId="5">#REF!</definedName>
    <definedName name="Expected_Portfolio_Return">#REF!</definedName>
    <definedName name="Expected_Portfolio_STD" localSheetId="1">#REF!</definedName>
    <definedName name="Expected_Portfolio_STD" localSheetId="2">#REF!</definedName>
    <definedName name="Expected_Portfolio_STD" localSheetId="3">#REF!</definedName>
    <definedName name="Expected_Portfolio_STD" localSheetId="4">#REF!</definedName>
    <definedName name="Expected_Portfolio_STD" localSheetId="0">#REF!</definedName>
    <definedName name="Expected_Portfolio_STD" localSheetId="5">#REF!</definedName>
    <definedName name="Expected_Portfolio_STD">#REF!</definedName>
    <definedName name="Expected_Portfolio_Variance" localSheetId="1">#REF!</definedName>
    <definedName name="Expected_Portfolio_Variance" localSheetId="2">#REF!</definedName>
    <definedName name="Expected_Portfolio_Variance" localSheetId="3">#REF!</definedName>
    <definedName name="Expected_Portfolio_Variance" localSheetId="4">#REF!</definedName>
    <definedName name="Expected_Portfolio_Variance" localSheetId="0">#REF!</definedName>
    <definedName name="Expected_Portfolio_Variance" localSheetId="5">#REF!</definedName>
    <definedName name="Expected_Portfolio_Variance">#REF!</definedName>
    <definedName name="Global_REITS_Weight" localSheetId="1">#REF!</definedName>
    <definedName name="Global_REITS_Weight" localSheetId="2">#REF!</definedName>
    <definedName name="Global_REITS_Weight" localSheetId="3">#REF!</definedName>
    <definedName name="Global_REITS_Weight" localSheetId="4">#REF!</definedName>
    <definedName name="Global_REITS_Weight" localSheetId="0">#REF!</definedName>
    <definedName name="Global_REITS_Weight" localSheetId="5">#REF!</definedName>
    <definedName name="Global_REITS_Weight">#REF!</definedName>
    <definedName name="Gold_Weight" localSheetId="1">#REF!</definedName>
    <definedName name="Gold_Weight" localSheetId="2">#REF!</definedName>
    <definedName name="Gold_Weight" localSheetId="3">#REF!</definedName>
    <definedName name="Gold_Weight" localSheetId="4">#REF!</definedName>
    <definedName name="Gold_Weight" localSheetId="0">#REF!</definedName>
    <definedName name="Gold_Weight" localSheetId="5">#REF!</definedName>
    <definedName name="Gold_Weight">#REF!</definedName>
    <definedName name="Gold_Weight_6_asset" localSheetId="1">#REF!</definedName>
    <definedName name="Gold_Weight_6_asset" localSheetId="2">#REF!</definedName>
    <definedName name="Gold_Weight_6_asset" localSheetId="3">#REF!</definedName>
    <definedName name="Gold_Weight_6_asset" localSheetId="4">#REF!</definedName>
    <definedName name="Gold_Weight_6_asset" localSheetId="0">#REF!</definedName>
    <definedName name="Gold_Weight_6_asset" localSheetId="5">#REF!</definedName>
    <definedName name="Gold_Weight_6_asset">#REF!</definedName>
    <definedName name="Portfolio_Return" localSheetId="1">#REF!</definedName>
    <definedName name="Portfolio_Return" localSheetId="2">#REF!</definedName>
    <definedName name="Portfolio_Return" localSheetId="3">#REF!</definedName>
    <definedName name="Portfolio_Return" localSheetId="4">#REF!</definedName>
    <definedName name="Portfolio_Return" localSheetId="0">#REF!</definedName>
    <definedName name="Portfolio_Return" localSheetId="5">#REF!</definedName>
    <definedName name="Portfolio_Return">#REF!</definedName>
    <definedName name="solver_adj" localSheetId="1" hidden="1">'Optimizer_4 Assets '!$B$3:$E$3</definedName>
    <definedName name="solver_adj" localSheetId="2" hidden="1">'Optimizer_6 Assets'!$B$3:$G$3</definedName>
    <definedName name="solver_adj" localSheetId="3" hidden="1">'Optimizer_9 Assets'!$B$3:$J$3</definedName>
    <definedName name="solver_adj" localSheetId="4" hidden="1">Optimizer_9Asset_Constraints!$B$3:$J$3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2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1" hidden="1">'Optimizer_4 Assets '!$B$10</definedName>
    <definedName name="solver_lhs1" localSheetId="2" hidden="1">'Optimizer_6 Assets'!$B$10</definedName>
    <definedName name="solver_lhs1" localSheetId="3" hidden="1">'Optimizer_9 Assets'!$B$10</definedName>
    <definedName name="solver_lhs1" localSheetId="4" hidden="1">Optimizer_9Asset_Constraints!$B$10</definedName>
    <definedName name="solver_lhs10" localSheetId="4" hidden="1">Optimizer_9Asset_Constraints!$H$3</definedName>
    <definedName name="solver_lhs11" localSheetId="4" hidden="1">Optimizer_9Asset_Constraints!$I$3</definedName>
    <definedName name="solver_lhs12" localSheetId="4" hidden="1">Optimizer_9Asset_Constraints!$J$3</definedName>
    <definedName name="solver_lhs2" localSheetId="1" hidden="1">'Optimizer_4 Assets '!$B$8</definedName>
    <definedName name="solver_lhs2" localSheetId="2" hidden="1">'Optimizer_6 Assets'!$B$8</definedName>
    <definedName name="solver_lhs2" localSheetId="3" hidden="1">'Optimizer_9 Assets'!$B$8</definedName>
    <definedName name="solver_lhs2" localSheetId="4" hidden="1">Optimizer_9Asset_Constraints!$B$3</definedName>
    <definedName name="solver_lhs3" localSheetId="1" hidden="1">'Optimizer_4 Assets '!$D$3</definedName>
    <definedName name="solver_lhs3" localSheetId="2" hidden="1">'Optimizer_6 Assets'!$F$3</definedName>
    <definedName name="solver_lhs3" localSheetId="3" hidden="1">'Optimizer_9 Assets'!$I$3</definedName>
    <definedName name="solver_lhs3" localSheetId="4" hidden="1">Optimizer_9Asset_Constraints!$B$8</definedName>
    <definedName name="solver_lhs4" localSheetId="1" hidden="1">'Optimizer_4 Assets '!$E$3</definedName>
    <definedName name="solver_lhs4" localSheetId="2" hidden="1">'Optimizer_6 Assets'!$G$3</definedName>
    <definedName name="solver_lhs4" localSheetId="3" hidden="1">'Optimizer_9 Assets'!$J$3</definedName>
    <definedName name="solver_lhs4" localSheetId="4" hidden="1">Optimizer_9Asset_Constraints!$C$3</definedName>
    <definedName name="solver_lhs5" localSheetId="4" hidden="1">Optimizer_9Asset_Constraints!$D$3</definedName>
    <definedName name="solver_lhs6" localSheetId="4" hidden="1">Optimizer_9Asset_Constraints!$E$3</definedName>
    <definedName name="solver_lhs7" localSheetId="4" hidden="1">Optimizer_9Asset_Constraints!$F$3</definedName>
    <definedName name="solver_lhs8" localSheetId="4" hidden="1">Optimizer_9Asset_Constraints!$F$3</definedName>
    <definedName name="solver_lhs9" localSheetId="4" hidden="1">Optimizer_9Asset_Constraints!$G$3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" hidden="1">4</definedName>
    <definedName name="solver_num" localSheetId="2" hidden="1">4</definedName>
    <definedName name="solver_num" localSheetId="3" hidden="1">4</definedName>
    <definedName name="solver_num" localSheetId="4" hidden="1">12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" hidden="1">'Optimizer_4 Assets '!$B$9</definedName>
    <definedName name="solver_opt" localSheetId="2" hidden="1">'Optimizer_6 Assets'!$B$9</definedName>
    <definedName name="solver_opt" localSheetId="3" hidden="1">'Optimizer_9 Assets'!$B$9</definedName>
    <definedName name="solver_opt" localSheetId="4" hidden="1">Optimizer_9Asset_Constraints!$B$9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2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0" localSheetId="4" hidden="1">3</definedName>
    <definedName name="solver_rel11" localSheetId="4" hidden="1">1</definedName>
    <definedName name="solver_rel12" localSheetId="4" hidden="1">2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el2" localSheetId="4" hidden="1">3</definedName>
    <definedName name="solver_rel3" localSheetId="1" hidden="1">2</definedName>
    <definedName name="solver_rel3" localSheetId="2" hidden="1">2</definedName>
    <definedName name="solver_rel3" localSheetId="3" hidden="1">2</definedName>
    <definedName name="solver_rel3" localSheetId="4" hidden="1">2</definedName>
    <definedName name="solver_rel4" localSheetId="1" hidden="1">2</definedName>
    <definedName name="solver_rel4" localSheetId="2" hidden="1">2</definedName>
    <definedName name="solver_rel4" localSheetId="3" hidden="1">2</definedName>
    <definedName name="solver_rel4" localSheetId="4" hidden="1">3</definedName>
    <definedName name="solver_rel5" localSheetId="4" hidden="1">3</definedName>
    <definedName name="solver_rel6" localSheetId="4" hidden="1">3</definedName>
    <definedName name="solver_rel7" localSheetId="4" hidden="1">1</definedName>
    <definedName name="solver_rel8" localSheetId="4" hidden="1">3</definedName>
    <definedName name="solver_rel9" localSheetId="4" hidden="1">1</definedName>
    <definedName name="solver_rhs1" localSheetId="1" hidden="1">'Optimizer_4 Assets '!$B$7</definedName>
    <definedName name="solver_rhs1" localSheetId="2" hidden="1">'Optimizer_6 Assets'!$B$7</definedName>
    <definedName name="solver_rhs1" localSheetId="3" hidden="1">'Optimizer_9 Assets'!$B$7</definedName>
    <definedName name="solver_rhs1" localSheetId="4" hidden="1">Optimizer_9Asset_Constraints!$B$7</definedName>
    <definedName name="solver_rhs10" localSheetId="4" hidden="1">2%</definedName>
    <definedName name="solver_rhs11" localSheetId="4" hidden="1">5%</definedName>
    <definedName name="solver_rhs12" localSheetId="4" hidden="1">0</definedName>
    <definedName name="solver_rhs2" localSheetId="1" hidden="1">1</definedName>
    <definedName name="solver_rhs2" localSheetId="2" hidden="1">1</definedName>
    <definedName name="solver_rhs2" localSheetId="3" hidden="1">1</definedName>
    <definedName name="solver_rhs2" localSheetId="4" hidden="1">10%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3" localSheetId="4" hidden="1">1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4" localSheetId="4" hidden="1">20%</definedName>
    <definedName name="solver_rhs5" localSheetId="4" hidden="1">5%</definedName>
    <definedName name="solver_rhs6" localSheetId="4" hidden="1">2%</definedName>
    <definedName name="solver_rhs7" localSheetId="4" hidden="1">15%</definedName>
    <definedName name="solver_rhs8" localSheetId="4" hidden="1">2%</definedName>
    <definedName name="solver_rhs9" localSheetId="4" hidden="1">15%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Target_Portfolio_STD" localSheetId="1">#REF!</definedName>
    <definedName name="Target_Portfolio_STD" localSheetId="2">#REF!</definedName>
    <definedName name="Target_Portfolio_STD" localSheetId="3">#REF!</definedName>
    <definedName name="Target_Portfolio_STD" localSheetId="4">#REF!</definedName>
    <definedName name="Target_Portfolio_STD" localSheetId="0">#REF!</definedName>
    <definedName name="Target_Portfolio_STD" localSheetId="5">#REF!</definedName>
    <definedName name="Target_Portfolio_STD">#REF!</definedName>
    <definedName name="target_range_0" localSheetId="1">#REF!</definedName>
    <definedName name="target_range_0" localSheetId="2">#REF!</definedName>
    <definedName name="target_range_0" localSheetId="3">#REF!</definedName>
    <definedName name="target_range_0" localSheetId="4">#REF!</definedName>
    <definedName name="target_range_0" localSheetId="0">#REF!</definedName>
    <definedName name="target_range_0" localSheetId="5">#REF!</definedName>
    <definedName name="target_range_0">#REF!</definedName>
    <definedName name="target_range_0_4_asset" localSheetId="1">#REF!</definedName>
    <definedName name="target_range_0_4_asset" localSheetId="2">#REF!</definedName>
    <definedName name="target_range_0_4_asset" localSheetId="3">#REF!</definedName>
    <definedName name="target_range_0_4_asset" localSheetId="4">#REF!</definedName>
    <definedName name="target_range_0_4_asset" localSheetId="0">#REF!</definedName>
    <definedName name="target_range_0_4_asset" localSheetId="5">#REF!</definedName>
    <definedName name="target_range_0_4_asset">#REF!</definedName>
    <definedName name="target_range_0_4_asset_sen" localSheetId="1">#REF!</definedName>
    <definedName name="target_range_0_4_asset_sen" localSheetId="2">#REF!</definedName>
    <definedName name="target_range_0_4_asset_sen" localSheetId="3">#REF!</definedName>
    <definedName name="target_range_0_4_asset_sen" localSheetId="4">#REF!</definedName>
    <definedName name="target_range_0_4_asset_sen" localSheetId="0">#REF!</definedName>
    <definedName name="target_range_0_4_asset_sen" localSheetId="5">#REF!</definedName>
    <definedName name="target_range_0_4_asset_sen">#REF!</definedName>
    <definedName name="target_range_0_6_asset" localSheetId="1">#REF!</definedName>
    <definedName name="target_range_0_6_asset" localSheetId="2">#REF!</definedName>
    <definedName name="target_range_0_6_asset" localSheetId="3">#REF!</definedName>
    <definedName name="target_range_0_6_asset" localSheetId="4">#REF!</definedName>
    <definedName name="target_range_0_6_asset" localSheetId="0">#REF!</definedName>
    <definedName name="target_range_0_6_asset" localSheetId="5">#REF!</definedName>
    <definedName name="target_range_0_6_asset">#REF!</definedName>
    <definedName name="target_range_0_8_asset" localSheetId="1">#REF!</definedName>
    <definedName name="target_range_0_8_asset" localSheetId="2">#REF!</definedName>
    <definedName name="target_range_0_8_asset" localSheetId="3">#REF!</definedName>
    <definedName name="target_range_0_8_asset" localSheetId="4">#REF!</definedName>
    <definedName name="target_range_0_8_asset" localSheetId="0">#REF!</definedName>
    <definedName name="target_range_0_8_asset" localSheetId="5">#REF!</definedName>
    <definedName name="target_range_0_8_asset">#REF!</definedName>
    <definedName name="target_range_0_8_asset_sen" localSheetId="1">#REF!</definedName>
    <definedName name="target_range_0_8_asset_sen" localSheetId="2">#REF!</definedName>
    <definedName name="target_range_0_8_asset_sen" localSheetId="3">#REF!</definedName>
    <definedName name="target_range_0_8_asset_sen" localSheetId="4">#REF!</definedName>
    <definedName name="target_range_0_8_asset_sen" localSheetId="0">#REF!</definedName>
    <definedName name="target_range_0_8_asset_sen" localSheetId="5">#REF!</definedName>
    <definedName name="target_range_0_8_asset_sen">#REF!</definedName>
    <definedName name="target_range_1" localSheetId="1">#REF!</definedName>
    <definedName name="target_range_1" localSheetId="2">#REF!</definedName>
    <definedName name="target_range_1" localSheetId="3">#REF!</definedName>
    <definedName name="target_range_1" localSheetId="4">#REF!</definedName>
    <definedName name="target_range_1" localSheetId="0">#REF!</definedName>
    <definedName name="target_range_1" localSheetId="5">#REF!</definedName>
    <definedName name="target_range_1">#REF!</definedName>
    <definedName name="target_range_1_4_asset" localSheetId="1">#REF!</definedName>
    <definedName name="target_range_1_4_asset" localSheetId="2">#REF!</definedName>
    <definedName name="target_range_1_4_asset" localSheetId="3">#REF!</definedName>
    <definedName name="target_range_1_4_asset" localSheetId="4">#REF!</definedName>
    <definedName name="target_range_1_4_asset" localSheetId="0">#REF!</definedName>
    <definedName name="target_range_1_4_asset" localSheetId="5">#REF!</definedName>
    <definedName name="target_range_1_4_asset">#REF!</definedName>
    <definedName name="target_range_1_4_asset_sen" localSheetId="1">#REF!</definedName>
    <definedName name="target_range_1_4_asset_sen" localSheetId="2">#REF!</definedName>
    <definedName name="target_range_1_4_asset_sen" localSheetId="3">#REF!</definedName>
    <definedName name="target_range_1_4_asset_sen" localSheetId="4">#REF!</definedName>
    <definedName name="target_range_1_4_asset_sen" localSheetId="0">#REF!</definedName>
    <definedName name="target_range_1_4_asset_sen" localSheetId="5">#REF!</definedName>
    <definedName name="target_range_1_4_asset_sen">#REF!</definedName>
    <definedName name="target_range_1_6_asset" localSheetId="1">#REF!</definedName>
    <definedName name="target_range_1_6_asset" localSheetId="2">#REF!</definedName>
    <definedName name="target_range_1_6_asset" localSheetId="3">#REF!</definedName>
    <definedName name="target_range_1_6_asset" localSheetId="4">#REF!</definedName>
    <definedName name="target_range_1_6_asset" localSheetId="0">#REF!</definedName>
    <definedName name="target_range_1_6_asset" localSheetId="5">#REF!</definedName>
    <definedName name="target_range_1_6_asset">#REF!</definedName>
    <definedName name="target_range_1_8_asset" localSheetId="1">#REF!</definedName>
    <definedName name="target_range_1_8_asset" localSheetId="2">#REF!</definedName>
    <definedName name="target_range_1_8_asset" localSheetId="3">#REF!</definedName>
    <definedName name="target_range_1_8_asset" localSheetId="4">#REF!</definedName>
    <definedName name="target_range_1_8_asset" localSheetId="0">#REF!</definedName>
    <definedName name="target_range_1_8_asset" localSheetId="5">#REF!</definedName>
    <definedName name="target_range_1_8_asset">#REF!</definedName>
    <definedName name="target_range_1_8_asset_sen" localSheetId="1">#REF!</definedName>
    <definedName name="target_range_1_8_asset_sen" localSheetId="2">#REF!</definedName>
    <definedName name="target_range_1_8_asset_sen" localSheetId="3">#REF!</definedName>
    <definedName name="target_range_1_8_asset_sen" localSheetId="4">#REF!</definedName>
    <definedName name="target_range_1_8_asset_sen" localSheetId="0">#REF!</definedName>
    <definedName name="target_range_1_8_asset_sen" localSheetId="5">#REF!</definedName>
    <definedName name="target_range_1_8_asset_sen">#REF!</definedName>
    <definedName name="target_range_2" localSheetId="1">#REF!</definedName>
    <definedName name="target_range_2" localSheetId="2">#REF!</definedName>
    <definedName name="target_range_2" localSheetId="3">#REF!</definedName>
    <definedName name="target_range_2" localSheetId="4">#REF!</definedName>
    <definedName name="target_range_2" localSheetId="0">#REF!</definedName>
    <definedName name="target_range_2" localSheetId="5">#REF!</definedName>
    <definedName name="target_range_2">#REF!</definedName>
    <definedName name="target_range_2_4_asset" localSheetId="1">#REF!</definedName>
    <definedName name="target_range_2_4_asset" localSheetId="2">#REF!</definedName>
    <definedName name="target_range_2_4_asset" localSheetId="3">#REF!</definedName>
    <definedName name="target_range_2_4_asset" localSheetId="4">#REF!</definedName>
    <definedName name="target_range_2_4_asset" localSheetId="0">#REF!</definedName>
    <definedName name="target_range_2_4_asset" localSheetId="5">#REF!</definedName>
    <definedName name="target_range_2_4_asset">#REF!</definedName>
    <definedName name="target_range_2_4_asset_sen" localSheetId="1">#REF!</definedName>
    <definedName name="target_range_2_4_asset_sen" localSheetId="2">#REF!</definedName>
    <definedName name="target_range_2_4_asset_sen" localSheetId="3">#REF!</definedName>
    <definedName name="target_range_2_4_asset_sen" localSheetId="4">#REF!</definedName>
    <definedName name="target_range_2_4_asset_sen" localSheetId="0">#REF!</definedName>
    <definedName name="target_range_2_4_asset_sen" localSheetId="5">#REF!</definedName>
    <definedName name="target_range_2_4_asset_sen">#REF!</definedName>
    <definedName name="target_range_2_6_asset" localSheetId="1">#REF!</definedName>
    <definedName name="target_range_2_6_asset" localSheetId="2">#REF!</definedName>
    <definedName name="target_range_2_6_asset" localSheetId="3">#REF!</definedName>
    <definedName name="target_range_2_6_asset" localSheetId="4">#REF!</definedName>
    <definedName name="target_range_2_6_asset" localSheetId="0">#REF!</definedName>
    <definedName name="target_range_2_6_asset" localSheetId="5">#REF!</definedName>
    <definedName name="target_range_2_6_asset">#REF!</definedName>
    <definedName name="target_range_2_8_asset" localSheetId="1">#REF!</definedName>
    <definedName name="target_range_2_8_asset" localSheetId="2">#REF!</definedName>
    <definedName name="target_range_2_8_asset" localSheetId="3">#REF!</definedName>
    <definedName name="target_range_2_8_asset" localSheetId="4">#REF!</definedName>
    <definedName name="target_range_2_8_asset" localSheetId="0">#REF!</definedName>
    <definedName name="target_range_2_8_asset" localSheetId="5">#REF!</definedName>
    <definedName name="target_range_2_8_asset">#REF!</definedName>
    <definedName name="target_range_2_8_asset_sen" localSheetId="1">#REF!</definedName>
    <definedName name="target_range_2_8_asset_sen" localSheetId="2">#REF!</definedName>
    <definedName name="target_range_2_8_asset_sen" localSheetId="3">#REF!</definedName>
    <definedName name="target_range_2_8_asset_sen" localSheetId="4">#REF!</definedName>
    <definedName name="target_range_2_8_asset_sen" localSheetId="0">#REF!</definedName>
    <definedName name="target_range_2_8_asset_sen" localSheetId="5">#REF!</definedName>
    <definedName name="target_range_2_8_asset_sen">#REF!</definedName>
    <definedName name="target_range_3" localSheetId="1">#REF!</definedName>
    <definedName name="target_range_3" localSheetId="2">#REF!</definedName>
    <definedName name="target_range_3" localSheetId="3">#REF!</definedName>
    <definedName name="target_range_3" localSheetId="4">#REF!</definedName>
    <definedName name="target_range_3" localSheetId="0">#REF!</definedName>
    <definedName name="target_range_3" localSheetId="5">#REF!</definedName>
    <definedName name="target_range_3">#REF!</definedName>
    <definedName name="target_range_3_4_asset" localSheetId="1">#REF!</definedName>
    <definedName name="target_range_3_4_asset" localSheetId="2">#REF!</definedName>
    <definedName name="target_range_3_4_asset" localSheetId="3">#REF!</definedName>
    <definedName name="target_range_3_4_asset" localSheetId="4">#REF!</definedName>
    <definedName name="target_range_3_4_asset" localSheetId="0">#REF!</definedName>
    <definedName name="target_range_3_4_asset" localSheetId="5">#REF!</definedName>
    <definedName name="target_range_3_4_asset">#REF!</definedName>
    <definedName name="target_range_3_4_asset_sen" localSheetId="1">#REF!</definedName>
    <definedName name="target_range_3_4_asset_sen" localSheetId="2">#REF!</definedName>
    <definedName name="target_range_3_4_asset_sen" localSheetId="3">#REF!</definedName>
    <definedName name="target_range_3_4_asset_sen" localSheetId="4">#REF!</definedName>
    <definedName name="target_range_3_4_asset_sen" localSheetId="0">#REF!</definedName>
    <definedName name="target_range_3_4_asset_sen" localSheetId="5">#REF!</definedName>
    <definedName name="target_range_3_4_asset_sen">#REF!</definedName>
    <definedName name="target_range_3_6_asset" localSheetId="1">#REF!</definedName>
    <definedName name="target_range_3_6_asset" localSheetId="2">#REF!</definedName>
    <definedName name="target_range_3_6_asset" localSheetId="3">#REF!</definedName>
    <definedName name="target_range_3_6_asset" localSheetId="4">#REF!</definedName>
    <definedName name="target_range_3_6_asset" localSheetId="0">#REF!</definedName>
    <definedName name="target_range_3_6_asset" localSheetId="5">#REF!</definedName>
    <definedName name="target_range_3_6_asset">#REF!</definedName>
    <definedName name="target_range_3_8_asset" localSheetId="1">#REF!</definedName>
    <definedName name="target_range_3_8_asset" localSheetId="2">#REF!</definedName>
    <definedName name="target_range_3_8_asset" localSheetId="3">#REF!</definedName>
    <definedName name="target_range_3_8_asset" localSheetId="4">#REF!</definedName>
    <definedName name="target_range_3_8_asset" localSheetId="0">#REF!</definedName>
    <definedName name="target_range_3_8_asset" localSheetId="5">#REF!</definedName>
    <definedName name="target_range_3_8_asset">#REF!</definedName>
    <definedName name="target_range_3_8_asset_sen" localSheetId="1">#REF!</definedName>
    <definedName name="target_range_3_8_asset_sen" localSheetId="2">#REF!</definedName>
    <definedName name="target_range_3_8_asset_sen" localSheetId="3">#REF!</definedName>
    <definedName name="target_range_3_8_asset_sen" localSheetId="4">#REF!</definedName>
    <definedName name="target_range_3_8_asset_sen" localSheetId="0">#REF!</definedName>
    <definedName name="target_range_3_8_asset_sen" localSheetId="5">#REF!</definedName>
    <definedName name="target_range_3_8_asset_sen">#REF!</definedName>
    <definedName name="target_weights" localSheetId="1">#REF!</definedName>
    <definedName name="target_weights" localSheetId="2">#REF!</definedName>
    <definedName name="target_weights" localSheetId="3">#REF!</definedName>
    <definedName name="target_weights" localSheetId="4">#REF!</definedName>
    <definedName name="target_weights" localSheetId="0">#REF!</definedName>
    <definedName name="target_weights" localSheetId="5">#REF!</definedName>
    <definedName name="target_weights">#REF!</definedName>
    <definedName name="target_weights_4_asset" localSheetId="1">#REF!</definedName>
    <definedName name="target_weights_4_asset" localSheetId="2">#REF!</definedName>
    <definedName name="target_weights_4_asset" localSheetId="3">#REF!</definedName>
    <definedName name="target_weights_4_asset" localSheetId="4">#REF!</definedName>
    <definedName name="target_weights_4_asset" localSheetId="0">#REF!</definedName>
    <definedName name="target_weights_4_asset" localSheetId="5">#REF!</definedName>
    <definedName name="target_weights_4_asset">#REF!</definedName>
    <definedName name="target_weights_4_asset_sen" localSheetId="1">#REF!</definedName>
    <definedName name="target_weights_4_asset_sen" localSheetId="2">#REF!</definedName>
    <definedName name="target_weights_4_asset_sen" localSheetId="3">#REF!</definedName>
    <definedName name="target_weights_4_asset_sen" localSheetId="4">#REF!</definedName>
    <definedName name="target_weights_4_asset_sen" localSheetId="0">#REF!</definedName>
    <definedName name="target_weights_4_asset_sen" localSheetId="5">#REF!</definedName>
    <definedName name="target_weights_4_asset_sen">#REF!</definedName>
    <definedName name="target_weights_6_asset" localSheetId="1">#REF!</definedName>
    <definedName name="target_weights_6_asset" localSheetId="2">#REF!</definedName>
    <definedName name="target_weights_6_asset" localSheetId="3">#REF!</definedName>
    <definedName name="target_weights_6_asset" localSheetId="4">#REF!</definedName>
    <definedName name="target_weights_6_asset" localSheetId="0">#REF!</definedName>
    <definedName name="target_weights_6_asset" localSheetId="5">#REF!</definedName>
    <definedName name="target_weights_6_asset">#REF!</definedName>
    <definedName name="target_weights_8_asset_sen" localSheetId="1">#REF!</definedName>
    <definedName name="target_weights_8_asset_sen" localSheetId="2">#REF!</definedName>
    <definedName name="target_weights_8_asset_sen" localSheetId="3">#REF!</definedName>
    <definedName name="target_weights_8_asset_sen" localSheetId="4">#REF!</definedName>
    <definedName name="target_weights_8_asset_sen" localSheetId="0">#REF!</definedName>
    <definedName name="target_weights_8_asset_sen" localSheetId="5">#REF!</definedName>
    <definedName name="target_weights_8_asset_sen">#REF!</definedName>
    <definedName name="US_Bond_Weight" localSheetId="1">#REF!</definedName>
    <definedName name="US_Bond_Weight" localSheetId="2">#REF!</definedName>
    <definedName name="US_Bond_Weight" localSheetId="3">#REF!</definedName>
    <definedName name="US_Bond_Weight" localSheetId="4">#REF!</definedName>
    <definedName name="US_Bond_Weight" localSheetId="0">#REF!</definedName>
    <definedName name="US_Bond_Weight" localSheetId="5">#REF!</definedName>
    <definedName name="US_Bond_Weight">#REF!</definedName>
    <definedName name="US_Bonds_Weight" localSheetId="1">#REF!</definedName>
    <definedName name="US_Bonds_Weight" localSheetId="2">#REF!</definedName>
    <definedName name="US_Bonds_Weight" localSheetId="3">#REF!</definedName>
    <definedName name="US_Bonds_Weight" localSheetId="4">#REF!</definedName>
    <definedName name="US_Bonds_Weight" localSheetId="0">#REF!</definedName>
    <definedName name="US_Bonds_Weight" localSheetId="5">#REF!</definedName>
    <definedName name="US_Bonds_Weight">#REF!</definedName>
    <definedName name="US_Equities_Weight" localSheetId="1">#REF!</definedName>
    <definedName name="US_Equities_Weight" localSheetId="2">#REF!</definedName>
    <definedName name="US_Equities_Weight" localSheetId="3">#REF!</definedName>
    <definedName name="US_Equities_Weight" localSheetId="4">#REF!</definedName>
    <definedName name="US_Equities_Weight" localSheetId="0">#REF!</definedName>
    <definedName name="US_Equities_Weight" localSheetId="5">#REF!</definedName>
    <definedName name="US_Equities_Weight">#REF!</definedName>
    <definedName name="US_Total_Equities_Weight" localSheetId="1">#REF!</definedName>
    <definedName name="US_Total_Equities_Weight" localSheetId="2">#REF!</definedName>
    <definedName name="US_Total_Equities_Weight" localSheetId="3">#REF!</definedName>
    <definedName name="US_Total_Equities_Weight" localSheetId="4">#REF!</definedName>
    <definedName name="US_Total_Equities_Weight" localSheetId="0">#REF!</definedName>
    <definedName name="US_Total_Equities_Weight" localSheetId="5">#REF!</definedName>
    <definedName name="US_Total_Equities_Weigh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8" i="10" l="1"/>
  <c r="R181" i="10"/>
  <c r="R125" i="10"/>
  <c r="R117" i="10"/>
  <c r="R109" i="10"/>
  <c r="R110" i="10"/>
  <c r="R111" i="10" s="1"/>
  <c r="R112" i="10" s="1"/>
  <c r="R113" i="10" s="1"/>
  <c r="R114" i="10" s="1"/>
  <c r="R115" i="10" s="1"/>
  <c r="R116" i="10" s="1"/>
  <c r="R118" i="10" s="1"/>
  <c r="R119" i="10" s="1"/>
  <c r="R120" i="10" s="1"/>
  <c r="R121" i="10" s="1"/>
  <c r="R122" i="10" s="1"/>
  <c r="R123" i="10" s="1"/>
  <c r="R124" i="10" s="1"/>
  <c r="R126" i="10" s="1"/>
  <c r="R127" i="10" s="1"/>
  <c r="R128" i="10" s="1"/>
  <c r="R129" i="10" s="1"/>
  <c r="R130" i="10" s="1"/>
  <c r="R131" i="10" s="1"/>
  <c r="R132" i="10" s="1"/>
  <c r="R133" i="10" s="1"/>
  <c r="R134" i="10" s="1"/>
  <c r="R135" i="10" s="1"/>
  <c r="R136" i="10" s="1"/>
  <c r="R137" i="10" s="1"/>
  <c r="R138" i="10" s="1"/>
  <c r="R139" i="10" s="1"/>
  <c r="R140" i="10" s="1"/>
  <c r="R141" i="10" s="1"/>
  <c r="R142" i="10" s="1"/>
  <c r="R143" i="10" s="1"/>
  <c r="R144" i="10" s="1"/>
  <c r="R145" i="10" s="1"/>
  <c r="R146" i="10" s="1"/>
  <c r="R147" i="10" s="1"/>
  <c r="R148" i="10" s="1"/>
  <c r="R149" i="10" s="1"/>
  <c r="R150" i="10" s="1"/>
  <c r="R151" i="10" s="1"/>
  <c r="R152" i="10" s="1"/>
  <c r="R153" i="10" s="1"/>
  <c r="R154" i="10" s="1"/>
  <c r="R155" i="10" s="1"/>
  <c r="R156" i="10" s="1"/>
  <c r="R157" i="10" s="1"/>
  <c r="R158" i="10" s="1"/>
  <c r="R159" i="10" s="1"/>
  <c r="R160" i="10" s="1"/>
  <c r="R161" i="10" s="1"/>
  <c r="R162" i="10" s="1"/>
  <c r="R163" i="10" s="1"/>
  <c r="R164" i="10" s="1"/>
  <c r="R165" i="10" s="1"/>
  <c r="R166" i="10" s="1"/>
  <c r="R167" i="10" s="1"/>
  <c r="R168" i="10" s="1"/>
  <c r="R169" i="10" s="1"/>
  <c r="R170" i="10" s="1"/>
  <c r="R171" i="10" s="1"/>
  <c r="R172" i="10" s="1"/>
  <c r="R173" i="10" s="1"/>
  <c r="R174" i="10" s="1"/>
  <c r="R175" i="10" s="1"/>
  <c r="R176" i="10" s="1"/>
  <c r="R177" i="10" s="1"/>
  <c r="R178" i="10" s="1"/>
  <c r="R179" i="10" s="1"/>
  <c r="R180" i="10" s="1"/>
  <c r="R182" i="10" s="1"/>
  <c r="R183" i="10" s="1"/>
  <c r="R184" i="10" s="1"/>
  <c r="R185" i="10" s="1"/>
  <c r="R186" i="10" s="1"/>
  <c r="R187" i="10" s="1"/>
  <c r="R188" i="10" s="1"/>
  <c r="R189" i="10" s="1"/>
  <c r="R190" i="10" s="1"/>
  <c r="R191" i="10" s="1"/>
  <c r="R192" i="10" s="1"/>
  <c r="R193" i="10" s="1"/>
  <c r="R194" i="10" s="1"/>
  <c r="R195" i="10" s="1"/>
  <c r="R196" i="10" s="1"/>
  <c r="R197" i="10" s="1"/>
  <c r="R198" i="10" s="1"/>
  <c r="R199" i="10" s="1"/>
  <c r="R200" i="10" s="1"/>
  <c r="R201" i="10" s="1"/>
  <c r="R202" i="10" s="1"/>
  <c r="R203" i="10" s="1"/>
  <c r="R204" i="10" s="1"/>
  <c r="R205" i="10" s="1"/>
  <c r="R206" i="10" s="1"/>
  <c r="R207" i="10" s="1"/>
  <c r="R208" i="10" s="1"/>
  <c r="R209" i="10" s="1"/>
  <c r="R210" i="10" s="1"/>
  <c r="R211" i="10" s="1"/>
  <c r="R212" i="10" s="1"/>
  <c r="R213" i="10" s="1"/>
  <c r="R214" i="10" s="1"/>
  <c r="R215" i="10" s="1"/>
  <c r="R216" i="10" s="1"/>
  <c r="R217" i="10" s="1"/>
  <c r="R218" i="10" s="1"/>
  <c r="R219" i="10" s="1"/>
  <c r="R220" i="10" s="1"/>
  <c r="R221" i="10" s="1"/>
  <c r="R222" i="10" s="1"/>
  <c r="R223" i="10" s="1"/>
  <c r="R224" i="10" s="1"/>
  <c r="R225" i="10" s="1"/>
  <c r="R226" i="10" s="1"/>
  <c r="R227" i="10" s="1"/>
  <c r="R228" i="10" s="1"/>
  <c r="R229" i="10" s="1"/>
  <c r="R230" i="10" s="1"/>
  <c r="R231" i="10" s="1"/>
  <c r="R232" i="10" s="1"/>
  <c r="R233" i="10" s="1"/>
  <c r="R234" i="10" s="1"/>
  <c r="R235" i="10" s="1"/>
  <c r="R236" i="10" s="1"/>
  <c r="R237" i="10" s="1"/>
  <c r="R238" i="10" s="1"/>
  <c r="R239" i="10" s="1"/>
  <c r="R240" i="10" s="1"/>
  <c r="R241" i="10" s="1"/>
  <c r="R242" i="10" s="1"/>
  <c r="R243" i="10" s="1"/>
  <c r="R244" i="10" s="1"/>
  <c r="R245" i="10" s="1"/>
  <c r="R246" i="10" s="1"/>
  <c r="R247" i="10" s="1"/>
  <c r="R248" i="10" s="1"/>
  <c r="R249" i="10" s="1"/>
  <c r="R250" i="10" s="1"/>
  <c r="R251" i="10" s="1"/>
  <c r="R252" i="10" s="1"/>
  <c r="R253" i="10" s="1"/>
  <c r="R254" i="10" s="1"/>
  <c r="R255" i="10" s="1"/>
  <c r="Q255" i="10"/>
  <c r="Q110" i="10"/>
  <c r="Q111" i="10" s="1"/>
  <c r="Q112" i="10" s="1"/>
  <c r="Q113" i="10" s="1"/>
  <c r="Q114" i="10" s="1"/>
  <c r="Q115" i="10" s="1"/>
  <c r="Q116" i="10" s="1"/>
  <c r="Q117" i="10" s="1"/>
  <c r="Q118" i="10" s="1"/>
  <c r="Q119" i="10" s="1"/>
  <c r="Q120" i="10" s="1"/>
  <c r="Q121" i="10" s="1"/>
  <c r="Q122" i="10" s="1"/>
  <c r="Q123" i="10" s="1"/>
  <c r="Q124" i="10" s="1"/>
  <c r="Q125" i="10" s="1"/>
  <c r="Q126" i="10" s="1"/>
  <c r="Q127" i="10" s="1"/>
  <c r="Q128" i="10" s="1"/>
  <c r="Q129" i="10" s="1"/>
  <c r="Q130" i="10" s="1"/>
  <c r="Q131" i="10" s="1"/>
  <c r="Q132" i="10" s="1"/>
  <c r="Q133" i="10" s="1"/>
  <c r="Q134" i="10" s="1"/>
  <c r="Q135" i="10" s="1"/>
  <c r="Q136" i="10" s="1"/>
  <c r="Q137" i="10" s="1"/>
  <c r="Q138" i="10" s="1"/>
  <c r="Q139" i="10" s="1"/>
  <c r="Q140" i="10" s="1"/>
  <c r="Q141" i="10" s="1"/>
  <c r="Q142" i="10" s="1"/>
  <c r="Q143" i="10" s="1"/>
  <c r="Q144" i="10" s="1"/>
  <c r="Q145" i="10" s="1"/>
  <c r="Q146" i="10" s="1"/>
  <c r="Q147" i="10" s="1"/>
  <c r="Q148" i="10" s="1"/>
  <c r="Q149" i="10" s="1"/>
  <c r="Q150" i="10" s="1"/>
  <c r="Q151" i="10" s="1"/>
  <c r="Q152" i="10" s="1"/>
  <c r="Q153" i="10" s="1"/>
  <c r="Q154" i="10" s="1"/>
  <c r="Q155" i="10" s="1"/>
  <c r="Q156" i="10" s="1"/>
  <c r="Q157" i="10" s="1"/>
  <c r="Q158" i="10" s="1"/>
  <c r="Q159" i="10" s="1"/>
  <c r="Q160" i="10" s="1"/>
  <c r="Q161" i="10" s="1"/>
  <c r="Q162" i="10" s="1"/>
  <c r="Q163" i="10" s="1"/>
  <c r="Q164" i="10" s="1"/>
  <c r="Q165" i="10" s="1"/>
  <c r="Q166" i="10" s="1"/>
  <c r="Q167" i="10" s="1"/>
  <c r="Q168" i="10" s="1"/>
  <c r="Q169" i="10" s="1"/>
  <c r="Q170" i="10" s="1"/>
  <c r="Q171" i="10" s="1"/>
  <c r="Q172" i="10" s="1"/>
  <c r="Q173" i="10" s="1"/>
  <c r="Q174" i="10" s="1"/>
  <c r="Q175" i="10" s="1"/>
  <c r="Q176" i="10" s="1"/>
  <c r="Q177" i="10" s="1"/>
  <c r="Q178" i="10" s="1"/>
  <c r="Q179" i="10" s="1"/>
  <c r="Q180" i="10" s="1"/>
  <c r="Q181" i="10" s="1"/>
  <c r="Q182" i="10" s="1"/>
  <c r="Q183" i="10" s="1"/>
  <c r="Q184" i="10" s="1"/>
  <c r="Q185" i="10" s="1"/>
  <c r="Q186" i="10" s="1"/>
  <c r="Q187" i="10" s="1"/>
  <c r="Q188" i="10" s="1"/>
  <c r="Q189" i="10" s="1"/>
  <c r="Q190" i="10" s="1"/>
  <c r="Q191" i="10" s="1"/>
  <c r="Q192" i="10" s="1"/>
  <c r="Q193" i="10" s="1"/>
  <c r="Q194" i="10" s="1"/>
  <c r="Q195" i="10" s="1"/>
  <c r="Q196" i="10" s="1"/>
  <c r="Q197" i="10" s="1"/>
  <c r="Q198" i="10" s="1"/>
  <c r="Q199" i="10" s="1"/>
  <c r="Q200" i="10" s="1"/>
  <c r="Q201" i="10" s="1"/>
  <c r="Q202" i="10" s="1"/>
  <c r="Q203" i="10" s="1"/>
  <c r="Q204" i="10" s="1"/>
  <c r="Q205" i="10" s="1"/>
  <c r="Q206" i="10" s="1"/>
  <c r="Q207" i="10" s="1"/>
  <c r="Q208" i="10" s="1"/>
  <c r="Q209" i="10" s="1"/>
  <c r="Q210" i="10" s="1"/>
  <c r="Q211" i="10" s="1"/>
  <c r="Q212" i="10" s="1"/>
  <c r="Q213" i="10" s="1"/>
  <c r="Q214" i="10" s="1"/>
  <c r="Q215" i="10" s="1"/>
  <c r="Q216" i="10" s="1"/>
  <c r="Q217" i="10" s="1"/>
  <c r="Q218" i="10" s="1"/>
  <c r="Q219" i="10" s="1"/>
  <c r="Q220" i="10" s="1"/>
  <c r="Q221" i="10" s="1"/>
  <c r="Q222" i="10" s="1"/>
  <c r="Q223" i="10" s="1"/>
  <c r="Q224" i="10" s="1"/>
  <c r="Q225" i="10" s="1"/>
  <c r="Q226" i="10" s="1"/>
  <c r="Q227" i="10" s="1"/>
  <c r="Q228" i="10" s="1"/>
  <c r="Q229" i="10" s="1"/>
  <c r="Q230" i="10" s="1"/>
  <c r="Q231" i="10" s="1"/>
  <c r="Q232" i="10" s="1"/>
  <c r="Q233" i="10" s="1"/>
  <c r="Q234" i="10" s="1"/>
  <c r="Q235" i="10" s="1"/>
  <c r="Q236" i="10" s="1"/>
  <c r="Q237" i="10" s="1"/>
  <c r="Q238" i="10" s="1"/>
  <c r="Q239" i="10" s="1"/>
  <c r="Q240" i="10" s="1"/>
  <c r="Q241" i="10" s="1"/>
  <c r="Q242" i="10" s="1"/>
  <c r="Q243" i="10" s="1"/>
  <c r="Q244" i="10" s="1"/>
  <c r="Q245" i="10" s="1"/>
  <c r="Q246" i="10" s="1"/>
  <c r="Q247" i="10" s="1"/>
  <c r="Q248" i="10" s="1"/>
  <c r="Q249" i="10" s="1"/>
  <c r="Q250" i="10" s="1"/>
  <c r="Q251" i="10" s="1"/>
  <c r="Q252" i="10" s="1"/>
  <c r="Q253" i="10" s="1"/>
  <c r="Q254" i="10" s="1"/>
  <c r="Q109" i="10"/>
  <c r="AB9" i="10"/>
  <c r="W23" i="9"/>
  <c r="V22" i="9" a="1"/>
  <c r="V22" i="9" s="1"/>
  <c r="U21" i="9" a="1"/>
  <c r="U21" i="9" s="1"/>
  <c r="T20" i="9" a="1"/>
  <c r="W20" i="9" s="1"/>
  <c r="S19" i="9" a="1"/>
  <c r="W19" i="9" s="1"/>
  <c r="R18" i="9" a="1"/>
  <c r="W18" i="9" s="1"/>
  <c r="Q17" i="9" a="1"/>
  <c r="Q17" i="9" s="1"/>
  <c r="AH16" i="9"/>
  <c r="J5" i="9" s="1"/>
  <c r="AG16" i="9"/>
  <c r="AF16" i="9"/>
  <c r="H5" i="9" s="1"/>
  <c r="AE16" i="9"/>
  <c r="G5" i="9" s="1"/>
  <c r="AD16" i="9"/>
  <c r="F5" i="9" s="1"/>
  <c r="AC16" i="9"/>
  <c r="E5" i="9" s="1"/>
  <c r="AB16" i="9"/>
  <c r="D5" i="9" s="1"/>
  <c r="AA16" i="9"/>
  <c r="C5" i="9" s="1"/>
  <c r="Z16" i="9"/>
  <c r="B5" i="9" s="1"/>
  <c r="P16" i="9" a="1"/>
  <c r="T16" i="9" s="1"/>
  <c r="AH15" i="9"/>
  <c r="J4" i="9" s="1"/>
  <c r="AG15" i="9"/>
  <c r="I4" i="9" s="1"/>
  <c r="AF15" i="9"/>
  <c r="H4" i="9" s="1"/>
  <c r="AE15" i="9"/>
  <c r="G4" i="9" s="1"/>
  <c r="AD15" i="9"/>
  <c r="F4" i="9" s="1"/>
  <c r="AC15" i="9"/>
  <c r="E4" i="9" s="1"/>
  <c r="AB15" i="9"/>
  <c r="D4" i="9" s="1"/>
  <c r="AA15" i="9"/>
  <c r="C4" i="9" s="1"/>
  <c r="Z15" i="9"/>
  <c r="B4" i="9" s="1"/>
  <c r="K64" i="9" s="1" a="1"/>
  <c r="K64" i="9" s="1"/>
  <c r="W11" i="9"/>
  <c r="W10" i="9"/>
  <c r="V10" i="9"/>
  <c r="V9" i="9" a="1"/>
  <c r="V9" i="9" s="1"/>
  <c r="U9" i="9"/>
  <c r="U8" i="9" a="1"/>
  <c r="W8" i="9" s="1"/>
  <c r="T8" i="9"/>
  <c r="B8" i="9"/>
  <c r="T7" i="9" a="1"/>
  <c r="W7" i="9" s="1"/>
  <c r="S7" i="9"/>
  <c r="S6" i="9" a="1"/>
  <c r="V6" i="9" s="1"/>
  <c r="R6" i="9"/>
  <c r="R5" i="9" a="1"/>
  <c r="W5" i="9" s="1"/>
  <c r="Q5" i="9"/>
  <c r="I5" i="9"/>
  <c r="Y4" i="9"/>
  <c r="Y5" i="9" s="1"/>
  <c r="Y6" i="9" s="1"/>
  <c r="Y7" i="9" s="1"/>
  <c r="Y8" i="9" s="1"/>
  <c r="Y9" i="9" s="1"/>
  <c r="Y10" i="9" s="1"/>
  <c r="Y11" i="9" s="1"/>
  <c r="Y12" i="9" s="1"/>
  <c r="Y13" i="9" s="1"/>
  <c r="Y14" i="9" s="1"/>
  <c r="Q4" i="9" a="1"/>
  <c r="R4" i="9" s="1"/>
  <c r="P4" i="9"/>
  <c r="P3" i="9" a="1"/>
  <c r="T3" i="9" s="1"/>
  <c r="O3" i="9"/>
  <c r="K18" i="9" l="1" a="1"/>
  <c r="K18" i="9" s="1"/>
  <c r="S3" i="9"/>
  <c r="Q4" i="9"/>
  <c r="S4" i="9"/>
  <c r="T4" i="9"/>
  <c r="R17" i="9"/>
  <c r="W22" i="9"/>
  <c r="R3" i="9"/>
  <c r="K16" i="9" a="1"/>
  <c r="K16" i="9" s="1"/>
  <c r="S17" i="9"/>
  <c r="K23" i="9" a="1"/>
  <c r="K23" i="9" s="1"/>
  <c r="U3" i="9"/>
  <c r="S16" i="9"/>
  <c r="K30" i="9" a="1"/>
  <c r="K30" i="9" s="1"/>
  <c r="V3" i="9"/>
  <c r="U16" i="9"/>
  <c r="K39" i="9" a="1"/>
  <c r="K39" i="9" s="1"/>
  <c r="W6" i="9"/>
  <c r="V16" i="9"/>
  <c r="K56" i="9" a="1"/>
  <c r="K56" i="9" s="1"/>
  <c r="K49" i="9" a="1"/>
  <c r="K49" i="9" s="1"/>
  <c r="K45" i="9" a="1"/>
  <c r="K45" i="9" s="1"/>
  <c r="K21" i="9" a="1"/>
  <c r="K21" i="9" s="1"/>
  <c r="B9" i="9" a="1"/>
  <c r="B9" i="9" s="1"/>
  <c r="K34" i="9" a="1"/>
  <c r="K34" i="9" s="1"/>
  <c r="R18" i="9"/>
  <c r="W16" i="9"/>
  <c r="T17" i="9"/>
  <c r="S18" i="9"/>
  <c r="S19" i="9"/>
  <c r="T20" i="9"/>
  <c r="V21" i="9"/>
  <c r="K31" i="9" a="1"/>
  <c r="K31" i="9" s="1"/>
  <c r="K35" i="9" a="1"/>
  <c r="K35" i="9" s="1"/>
  <c r="K42" i="9" a="1"/>
  <c r="K42" i="9" s="1"/>
  <c r="K46" i="9" a="1"/>
  <c r="K46" i="9" s="1"/>
  <c r="K50" i="9" a="1"/>
  <c r="K50" i="9" s="1"/>
  <c r="K57" i="9" a="1"/>
  <c r="K57" i="9" s="1"/>
  <c r="K61" i="9" a="1"/>
  <c r="K61" i="9" s="1"/>
  <c r="S6" i="9"/>
  <c r="U8" i="9"/>
  <c r="P3" i="9"/>
  <c r="V4" i="9"/>
  <c r="T5" i="9"/>
  <c r="T6" i="9"/>
  <c r="U7" i="9"/>
  <c r="V8" i="9"/>
  <c r="W9" i="9"/>
  <c r="P16" i="9"/>
  <c r="U17" i="9"/>
  <c r="T18" i="9"/>
  <c r="T19" i="9"/>
  <c r="U20" i="9"/>
  <c r="W21" i="9"/>
  <c r="W3" i="9"/>
  <c r="U4" i="9"/>
  <c r="S5" i="9"/>
  <c r="T7" i="9"/>
  <c r="Q3" i="9"/>
  <c r="W4" i="9"/>
  <c r="U5" i="9"/>
  <c r="U6" i="9"/>
  <c r="V7" i="9"/>
  <c r="Q16" i="9"/>
  <c r="K17" i="9" a="1"/>
  <c r="K17" i="9" s="1"/>
  <c r="V17" i="9"/>
  <c r="U18" i="9"/>
  <c r="U19" i="9"/>
  <c r="V20" i="9"/>
  <c r="K22" i="9" a="1"/>
  <c r="K22" i="9" s="1"/>
  <c r="K24" i="9" a="1"/>
  <c r="K24" i="9" s="1"/>
  <c r="K32" i="9" a="1"/>
  <c r="K32" i="9" s="1"/>
  <c r="K36" i="9" a="1"/>
  <c r="K36" i="9" s="1"/>
  <c r="K43" i="9" a="1"/>
  <c r="K43" i="9" s="1"/>
  <c r="K47" i="9" a="1"/>
  <c r="K47" i="9" s="1"/>
  <c r="K51" i="9" a="1"/>
  <c r="K51" i="9" s="1"/>
  <c r="K58" i="9" a="1"/>
  <c r="K58" i="9" s="1"/>
  <c r="K62" i="9" a="1"/>
  <c r="K62" i="9" s="1"/>
  <c r="R5" i="9"/>
  <c r="V5" i="9"/>
  <c r="R16" i="9"/>
  <c r="W17" i="9"/>
  <c r="V18" i="9"/>
  <c r="V19" i="9"/>
  <c r="K29" i="9" a="1"/>
  <c r="K29" i="9" s="1"/>
  <c r="K33" i="9" a="1"/>
  <c r="K33" i="9" s="1"/>
  <c r="K37" i="9" a="1"/>
  <c r="K37" i="9" s="1"/>
  <c r="K44" i="9" a="1"/>
  <c r="K44" i="9" s="1"/>
  <c r="K48" i="9" a="1"/>
  <c r="K48" i="9" s="1"/>
  <c r="K52" i="9" a="1"/>
  <c r="K52" i="9" s="1"/>
  <c r="K59" i="9" a="1"/>
  <c r="K59" i="9" s="1"/>
  <c r="K63" i="9" a="1"/>
  <c r="K63" i="9" s="1"/>
  <c r="K19" i="9" a="1"/>
  <c r="K19" i="9" s="1"/>
  <c r="K20" i="9" a="1"/>
  <c r="K20" i="9" s="1"/>
  <c r="K60" i="9" a="1"/>
  <c r="K60" i="9" s="1"/>
  <c r="B10" i="9" l="1" a="1"/>
  <c r="B10" i="9" s="1"/>
  <c r="W23" i="8"/>
  <c r="V22" i="8" a="1"/>
  <c r="V22" i="8" s="1"/>
  <c r="U21" i="8" a="1"/>
  <c r="W21" i="8" s="1"/>
  <c r="T20" i="8" a="1"/>
  <c r="U20" i="8" s="1"/>
  <c r="S19" i="8" a="1"/>
  <c r="V19" i="8" s="1"/>
  <c r="R18" i="8" a="1"/>
  <c r="V18" i="8" s="1"/>
  <c r="Q17" i="8" a="1"/>
  <c r="W17" i="8" s="1"/>
  <c r="AH16" i="8"/>
  <c r="J5" i="8" s="1"/>
  <c r="AG16" i="8"/>
  <c r="I5" i="8" s="1"/>
  <c r="AF16" i="8"/>
  <c r="H5" i="8" s="1"/>
  <c r="AE16" i="8"/>
  <c r="G5" i="8" s="1"/>
  <c r="AD16" i="8"/>
  <c r="F5" i="8" s="1"/>
  <c r="AC16" i="8"/>
  <c r="E5" i="8" s="1"/>
  <c r="AB16" i="8"/>
  <c r="D5" i="8" s="1"/>
  <c r="AA16" i="8"/>
  <c r="C5" i="8" s="1"/>
  <c r="Z16" i="8"/>
  <c r="B5" i="8" s="1"/>
  <c r="P16" i="8" a="1"/>
  <c r="P16" i="8" s="1"/>
  <c r="AH15" i="8"/>
  <c r="J4" i="8" s="1"/>
  <c r="AG15" i="8"/>
  <c r="I4" i="8" s="1"/>
  <c r="AF15" i="8"/>
  <c r="H4" i="8" s="1"/>
  <c r="AE15" i="8"/>
  <c r="G4" i="8" s="1"/>
  <c r="AD15" i="8"/>
  <c r="F4" i="8" s="1"/>
  <c r="AC15" i="8"/>
  <c r="E4" i="8" s="1"/>
  <c r="AB15" i="8"/>
  <c r="D4" i="8" s="1"/>
  <c r="AA15" i="8"/>
  <c r="C4" i="8" s="1"/>
  <c r="Z15" i="8"/>
  <c r="B4" i="8" s="1"/>
  <c r="W11" i="8"/>
  <c r="W10" i="8"/>
  <c r="V10" i="8"/>
  <c r="V9" i="8" a="1"/>
  <c r="V9" i="8" s="1"/>
  <c r="U9" i="8"/>
  <c r="U8" i="8" a="1"/>
  <c r="W8" i="8" s="1"/>
  <c r="T8" i="8"/>
  <c r="B8" i="8"/>
  <c r="T7" i="8" a="1"/>
  <c r="W7" i="8" s="1"/>
  <c r="S7" i="8"/>
  <c r="S6" i="8" a="1"/>
  <c r="V6" i="8" s="1"/>
  <c r="R6" i="8"/>
  <c r="R5" i="8" a="1"/>
  <c r="R5" i="8" s="1"/>
  <c r="Q5" i="8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Q4" i="8" a="1"/>
  <c r="T4" i="8" s="1"/>
  <c r="P4" i="8"/>
  <c r="P3" i="8" a="1"/>
  <c r="V3" i="8" s="1"/>
  <c r="O3" i="8"/>
  <c r="K61" i="8" l="1" a="1"/>
  <c r="K61" i="8" s="1"/>
  <c r="K29" i="8" a="1"/>
  <c r="K29" i="8" s="1"/>
  <c r="S6" i="8"/>
  <c r="W9" i="8"/>
  <c r="Q17" i="8"/>
  <c r="W6" i="8"/>
  <c r="W4" i="8"/>
  <c r="S19" i="8"/>
  <c r="U19" i="8"/>
  <c r="V4" i="8"/>
  <c r="T7" i="8"/>
  <c r="V7" i="8"/>
  <c r="K48" i="8" a="1"/>
  <c r="K48" i="8" s="1"/>
  <c r="W5" i="8"/>
  <c r="U8" i="8"/>
  <c r="T17" i="8"/>
  <c r="T19" i="8"/>
  <c r="V21" i="8"/>
  <c r="K30" i="8" a="1"/>
  <c r="K30" i="8" s="1"/>
  <c r="K49" i="8" a="1"/>
  <c r="K49" i="8" s="1"/>
  <c r="V8" i="8"/>
  <c r="V17" i="8"/>
  <c r="K33" i="8" a="1"/>
  <c r="K33" i="8" s="1"/>
  <c r="K52" i="8" a="1"/>
  <c r="K52" i="8" s="1"/>
  <c r="U7" i="8"/>
  <c r="W19" i="8"/>
  <c r="K34" i="8" a="1"/>
  <c r="K34" i="8" s="1"/>
  <c r="K55" i="8" a="1"/>
  <c r="K55" i="8" s="1"/>
  <c r="B9" i="8" a="1"/>
  <c r="B9" i="8" s="1"/>
  <c r="R18" i="8"/>
  <c r="K17" i="8" a="1"/>
  <c r="K17" i="8" s="1"/>
  <c r="K37" i="8" a="1"/>
  <c r="K37" i="8" s="1"/>
  <c r="K58" i="8" a="1"/>
  <c r="K58" i="8" s="1"/>
  <c r="S3" i="8"/>
  <c r="U3" i="8"/>
  <c r="S4" i="8"/>
  <c r="T6" i="8"/>
  <c r="U16" i="8"/>
  <c r="U18" i="8"/>
  <c r="T20" i="8"/>
  <c r="K18" i="8" a="1"/>
  <c r="K18" i="8" s="1"/>
  <c r="K39" i="8" a="1"/>
  <c r="K39" i="8" s="1"/>
  <c r="K59" i="8" a="1"/>
  <c r="K59" i="8" s="1"/>
  <c r="Q4" i="8"/>
  <c r="U4" i="8"/>
  <c r="U6" i="8"/>
  <c r="W18" i="8"/>
  <c r="V20" i="8"/>
  <c r="K21" i="8" a="1"/>
  <c r="K21" i="8" s="1"/>
  <c r="K44" i="8" a="1"/>
  <c r="K44" i="8" s="1"/>
  <c r="K62" i="8" a="1"/>
  <c r="K62" i="8" s="1"/>
  <c r="W20" i="8"/>
  <c r="K22" i="8" a="1"/>
  <c r="K22" i="8" s="1"/>
  <c r="K45" i="8" a="1"/>
  <c r="K45" i="8" s="1"/>
  <c r="K63" i="8" a="1"/>
  <c r="K63" i="8" s="1"/>
  <c r="Q16" i="8"/>
  <c r="W22" i="8"/>
  <c r="K19" i="8" a="1"/>
  <c r="K19" i="8" s="1"/>
  <c r="K23" i="8" a="1"/>
  <c r="K23" i="8" s="1"/>
  <c r="K31" i="8" a="1"/>
  <c r="K31" i="8" s="1"/>
  <c r="K35" i="8" a="1"/>
  <c r="K35" i="8" s="1"/>
  <c r="K42" i="8" a="1"/>
  <c r="K42" i="8" s="1"/>
  <c r="K46" i="8" a="1"/>
  <c r="K46" i="8" s="1"/>
  <c r="K50" i="8" a="1"/>
  <c r="K50" i="8" s="1"/>
  <c r="K56" i="8" a="1"/>
  <c r="K56" i="8" s="1"/>
  <c r="K60" i="8" a="1"/>
  <c r="K60" i="8" s="1"/>
  <c r="W3" i="8"/>
  <c r="S5" i="8"/>
  <c r="P3" i="8"/>
  <c r="T5" i="8"/>
  <c r="R16" i="8"/>
  <c r="U5" i="8"/>
  <c r="S16" i="8"/>
  <c r="R17" i="8"/>
  <c r="S18" i="8"/>
  <c r="K16" i="8" a="1"/>
  <c r="K16" i="8" s="1"/>
  <c r="K20" i="8" a="1"/>
  <c r="K20" i="8" s="1"/>
  <c r="K24" i="8" a="1"/>
  <c r="K24" i="8" s="1"/>
  <c r="K32" i="8" a="1"/>
  <c r="K32" i="8" s="1"/>
  <c r="K36" i="8" a="1"/>
  <c r="K36" i="8" s="1"/>
  <c r="K43" i="8" a="1"/>
  <c r="K43" i="8" s="1"/>
  <c r="K47" i="8" a="1"/>
  <c r="K47" i="8" s="1"/>
  <c r="K51" i="8" a="1"/>
  <c r="K51" i="8" s="1"/>
  <c r="K57" i="8" a="1"/>
  <c r="K57" i="8" s="1"/>
  <c r="Q3" i="8"/>
  <c r="R3" i="8"/>
  <c r="V5" i="8"/>
  <c r="T16" i="8"/>
  <c r="S17" i="8"/>
  <c r="T18" i="8"/>
  <c r="U21" i="8"/>
  <c r="T3" i="8"/>
  <c r="R4" i="8"/>
  <c r="V16" i="8"/>
  <c r="U17" i="8"/>
  <c r="W16" i="8"/>
  <c r="B10" i="8" l="1" a="1"/>
  <c r="B10" i="8" s="1"/>
  <c r="Y16" i="7"/>
  <c r="G5" i="7" s="1"/>
  <c r="X16" i="7"/>
  <c r="F5" i="7" s="1"/>
  <c r="W16" i="7"/>
  <c r="E5" i="7" s="1"/>
  <c r="V16" i="7"/>
  <c r="D5" i="7" s="1"/>
  <c r="U16" i="7"/>
  <c r="C5" i="7" s="1"/>
  <c r="T16" i="7"/>
  <c r="B5" i="7" s="1"/>
  <c r="Q16" i="7"/>
  <c r="Y15" i="7"/>
  <c r="G4" i="7" s="1"/>
  <c r="X15" i="7"/>
  <c r="F4" i="7" s="1"/>
  <c r="W15" i="7"/>
  <c r="E4" i="7" s="1"/>
  <c r="V15" i="7"/>
  <c r="D4" i="7" s="1"/>
  <c r="U15" i="7"/>
  <c r="C4" i="7" s="1"/>
  <c r="H61" i="7" s="1" a="1"/>
  <c r="H61" i="7" s="1"/>
  <c r="T15" i="7"/>
  <c r="B4" i="7" s="1"/>
  <c r="H63" i="7" s="1" a="1"/>
  <c r="H63" i="7" s="1"/>
  <c r="P15" i="7" a="1"/>
  <c r="P15" i="7" s="1"/>
  <c r="O14" i="7" a="1"/>
  <c r="Q14" i="7" s="1"/>
  <c r="N13" i="7" a="1"/>
  <c r="Q13" i="7" s="1"/>
  <c r="M12" i="7" a="1"/>
  <c r="O12" i="7" s="1"/>
  <c r="Q8" i="7"/>
  <c r="B8" i="7"/>
  <c r="Q7" i="7"/>
  <c r="P7" i="7"/>
  <c r="P6" i="7" a="1"/>
  <c r="P6" i="7" s="1"/>
  <c r="O6" i="7"/>
  <c r="O5" i="7" a="1"/>
  <c r="P5" i="7" s="1"/>
  <c r="N5" i="7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N4" i="7" a="1"/>
  <c r="O4" i="7" s="1"/>
  <c r="M4" i="7"/>
  <c r="M3" i="7" a="1"/>
  <c r="P3" i="7" s="1"/>
  <c r="L3" i="7"/>
  <c r="Q5" i="7" l="1"/>
  <c r="H32" i="7" a="1"/>
  <c r="H32" i="7" s="1"/>
  <c r="P12" i="7"/>
  <c r="H36" i="7" a="1"/>
  <c r="H36" i="7" s="1"/>
  <c r="H44" i="7" a="1"/>
  <c r="H44" i="7" s="1"/>
  <c r="Q3" i="7"/>
  <c r="H48" i="7" a="1"/>
  <c r="H48" i="7" s="1"/>
  <c r="O14" i="7"/>
  <c r="H17" i="7" a="1"/>
  <c r="H17" i="7" s="1"/>
  <c r="H56" i="7" a="1"/>
  <c r="H56" i="7" s="1"/>
  <c r="H21" i="7" a="1"/>
  <c r="H21" i="7" s="1"/>
  <c r="Q15" i="7"/>
  <c r="H26" i="7" a="1"/>
  <c r="H26" i="7" s="1"/>
  <c r="H29" i="7" a="1"/>
  <c r="H29" i="7" s="1"/>
  <c r="H60" i="7" a="1"/>
  <c r="H60" i="7" s="1"/>
  <c r="N4" i="7"/>
  <c r="Q12" i="7"/>
  <c r="H45" i="7" a="1"/>
  <c r="H45" i="7" s="1"/>
  <c r="P14" i="7"/>
  <c r="H22" i="7" a="1"/>
  <c r="H22" i="7" s="1"/>
  <c r="H49" i="7" a="1"/>
  <c r="H49" i="7" s="1"/>
  <c r="N13" i="7"/>
  <c r="H19" i="7" a="1"/>
  <c r="H19" i="7" s="1"/>
  <c r="H23" i="7" a="1"/>
  <c r="H23" i="7" s="1"/>
  <c r="H30" i="7" a="1"/>
  <c r="H30" i="7" s="1"/>
  <c r="H34" i="7" a="1"/>
  <c r="H34" i="7" s="1"/>
  <c r="H42" i="7" a="1"/>
  <c r="H42" i="7" s="1"/>
  <c r="H46" i="7" a="1"/>
  <c r="H46" i="7" s="1"/>
  <c r="H50" i="7" a="1"/>
  <c r="H50" i="7" s="1"/>
  <c r="H58" i="7" a="1"/>
  <c r="H58" i="7" s="1"/>
  <c r="H62" i="7" a="1"/>
  <c r="H62" i="7" s="1"/>
  <c r="H37" i="7" a="1"/>
  <c r="H37" i="7" s="1"/>
  <c r="Q4" i="7"/>
  <c r="Q6" i="7"/>
  <c r="B9" i="7" a="1"/>
  <c r="B9" i="7" s="1"/>
  <c r="M12" i="7"/>
  <c r="O13" i="7"/>
  <c r="H33" i="7" a="1"/>
  <c r="H33" i="7" s="1"/>
  <c r="H57" i="7" a="1"/>
  <c r="H57" i="7" s="1"/>
  <c r="P4" i="7"/>
  <c r="O3" i="7"/>
  <c r="O5" i="7"/>
  <c r="N12" i="7"/>
  <c r="P13" i="7"/>
  <c r="H16" i="7" a="1"/>
  <c r="H16" i="7" s="1"/>
  <c r="H20" i="7" a="1"/>
  <c r="H20" i="7" s="1"/>
  <c r="H24" i="7" a="1"/>
  <c r="H24" i="7" s="1"/>
  <c r="H31" i="7" a="1"/>
  <c r="H31" i="7" s="1"/>
  <c r="H35" i="7" a="1"/>
  <c r="H35" i="7" s="1"/>
  <c r="H43" i="7" a="1"/>
  <c r="H43" i="7" s="1"/>
  <c r="H47" i="7" a="1"/>
  <c r="H47" i="7" s="1"/>
  <c r="H55" i="7" a="1"/>
  <c r="H55" i="7" s="1"/>
  <c r="H59" i="7" a="1"/>
  <c r="H59" i="7" s="1"/>
  <c r="H18" i="7" a="1"/>
  <c r="H18" i="7" s="1"/>
  <c r="M3" i="7"/>
  <c r="N3" i="7"/>
  <c r="B10" i="7" l="1" a="1"/>
  <c r="B10" i="7" s="1"/>
  <c r="X30" i="6" l="1"/>
  <c r="S16" i="6"/>
  <c r="E5" i="6" s="1"/>
  <c r="R16" i="6"/>
  <c r="D5" i="6" s="1"/>
  <c r="Q16" i="6"/>
  <c r="C5" i="6" s="1"/>
  <c r="P16" i="6"/>
  <c r="B5" i="6" s="1"/>
  <c r="S15" i="6"/>
  <c r="E4" i="6" s="1"/>
  <c r="R15" i="6"/>
  <c r="D4" i="6" s="1"/>
  <c r="Q15" i="6"/>
  <c r="C4" i="6" s="1"/>
  <c r="P15" i="6"/>
  <c r="B4" i="6" s="1"/>
  <c r="M12" i="6"/>
  <c r="L11" i="6" a="1"/>
  <c r="M11" i="6" s="1"/>
  <c r="K10" i="6" a="1"/>
  <c r="L10" i="6" s="1"/>
  <c r="B8" i="6"/>
  <c r="M6" i="6"/>
  <c r="M5" i="6"/>
  <c r="L5" i="6"/>
  <c r="O4" i="6"/>
  <c r="O5" i="6" s="1"/>
  <c r="O6" i="6" s="1"/>
  <c r="O7" i="6" s="1"/>
  <c r="O8" i="6" s="1"/>
  <c r="O9" i="6" s="1"/>
  <c r="O10" i="6" s="1"/>
  <c r="O11" i="6" s="1"/>
  <c r="O12" i="6" s="1"/>
  <c r="O13" i="6" s="1"/>
  <c r="O14" i="6" s="1"/>
  <c r="L4" i="6" a="1"/>
  <c r="M4" i="6" s="1"/>
  <c r="K4" i="6"/>
  <c r="K3" i="6" a="1"/>
  <c r="L3" i="6" s="1"/>
  <c r="J3" i="6"/>
  <c r="F24" i="6" l="1" a="1"/>
  <c r="F24" i="6" s="1"/>
  <c r="F16" i="6" a="1"/>
  <c r="F16" i="6" s="1"/>
  <c r="F23" i="6" a="1"/>
  <c r="F23" i="6" s="1"/>
  <c r="F63" i="6" a="1"/>
  <c r="F63" i="6" s="1"/>
  <c r="F56" i="6" a="1"/>
  <c r="F56" i="6" s="1"/>
  <c r="F44" i="6" a="1"/>
  <c r="F44" i="6" s="1"/>
  <c r="F32" i="6" a="1"/>
  <c r="F32" i="6" s="1"/>
  <c r="F45" i="6" a="1"/>
  <c r="F45" i="6" s="1"/>
  <c r="F22" i="6" a="1"/>
  <c r="F22" i="6" s="1"/>
  <c r="F55" i="6" a="1"/>
  <c r="F55" i="6" s="1"/>
  <c r="F43" i="6" a="1"/>
  <c r="F43" i="6" s="1"/>
  <c r="F31" i="6" a="1"/>
  <c r="F31" i="6" s="1"/>
  <c r="F57" i="6" a="1"/>
  <c r="F57" i="6" s="1"/>
  <c r="F21" i="6" a="1"/>
  <c r="F21" i="6" s="1"/>
  <c r="F62" i="6" a="1"/>
  <c r="F62" i="6" s="1"/>
  <c r="F50" i="6" a="1"/>
  <c r="F50" i="6" s="1"/>
  <c r="F42" i="6" a="1"/>
  <c r="F42" i="6" s="1"/>
  <c r="F30" i="6" a="1"/>
  <c r="F30" i="6" s="1"/>
  <c r="F60" i="6" a="1"/>
  <c r="F60" i="6" s="1"/>
  <c r="F36" i="6" a="1"/>
  <c r="F36" i="6" s="1"/>
  <c r="F20" i="6" a="1"/>
  <c r="F20" i="6" s="1"/>
  <c r="F61" i="6" a="1"/>
  <c r="F61" i="6" s="1"/>
  <c r="F49" i="6" a="1"/>
  <c r="F49" i="6" s="1"/>
  <c r="F37" i="6" a="1"/>
  <c r="F37" i="6" s="1"/>
  <c r="F29" i="6" a="1"/>
  <c r="F29" i="6" s="1"/>
  <c r="F48" i="6" a="1"/>
  <c r="F48" i="6" s="1"/>
  <c r="F34" i="6" a="1"/>
  <c r="F34" i="6" s="1"/>
  <c r="F19" i="6" a="1"/>
  <c r="F19" i="6" s="1"/>
  <c r="F18" i="6" a="1"/>
  <c r="F18" i="6" s="1"/>
  <c r="F59" i="6" a="1"/>
  <c r="F59" i="6" s="1"/>
  <c r="F47" i="6" a="1"/>
  <c r="F47" i="6" s="1"/>
  <c r="F35" i="6" a="1"/>
  <c r="F35" i="6" s="1"/>
  <c r="F17" i="6" a="1"/>
  <c r="F17" i="6" s="1"/>
  <c r="F58" i="6" a="1"/>
  <c r="F58" i="6" s="1"/>
  <c r="F46" i="6" a="1"/>
  <c r="F46" i="6" s="1"/>
  <c r="F33" i="6" a="1"/>
  <c r="F33" i="6" s="1"/>
  <c r="M10" i="6"/>
  <c r="L11" i="6"/>
  <c r="K10" i="6"/>
  <c r="B9" i="6" a="1"/>
  <c r="B9" i="6" s="1"/>
  <c r="L4" i="6"/>
  <c r="M3" i="6"/>
  <c r="K3" i="6"/>
  <c r="B10" i="6" l="1" a="1"/>
  <c r="B10" i="6" s="1"/>
</calcChain>
</file>

<file path=xl/sharedStrings.xml><?xml version="1.0" encoding="utf-8"?>
<sst xmlns="http://schemas.openxmlformats.org/spreadsheetml/2006/main" count="421" uniqueCount="50">
  <si>
    <t>Monthly Return Data</t>
  </si>
  <si>
    <t>US T-bills</t>
  </si>
  <si>
    <t>U.S. Bonds</t>
  </si>
  <si>
    <t>International Bonds</t>
  </si>
  <si>
    <t>U.S.Total Equities</t>
  </si>
  <si>
    <t>Developed-Market Equities Ex US</t>
  </si>
  <si>
    <t>Emerging-Market Equities</t>
  </si>
  <si>
    <t>Hedge Funds</t>
  </si>
  <si>
    <t>Global REITS</t>
  </si>
  <si>
    <t>Commodities</t>
  </si>
  <si>
    <t>Gold</t>
  </si>
  <si>
    <t>BTC</t>
  </si>
  <si>
    <t>Global Equities</t>
  </si>
  <si>
    <t>Global Bonds</t>
  </si>
  <si>
    <t>Mean Variance Optimizer</t>
    <phoneticPr fontId="0" type="Hiragana"/>
  </si>
  <si>
    <t>Covariance Table</t>
    <phoneticPr fontId="0" type="Hiragana"/>
  </si>
  <si>
    <t>Annual Returns</t>
  </si>
  <si>
    <t>Weigths</t>
    <phoneticPr fontId="0" type="Hiragana"/>
  </si>
  <si>
    <t>Expected Return</t>
    <phoneticPr fontId="0" type="Hiragana"/>
  </si>
  <si>
    <t>Expected STD</t>
    <phoneticPr fontId="0" type="Hiragana"/>
  </si>
  <si>
    <t>Target Portfolio STD</t>
  </si>
  <si>
    <t>Portfolio Weights</t>
  </si>
  <si>
    <t>Correlation Table</t>
    <phoneticPr fontId="0" type="Hiragana"/>
  </si>
  <si>
    <t>Expected Portfolio Return</t>
  </si>
  <si>
    <t>Expected Portfolio STD</t>
    <phoneticPr fontId="0" type="Hiragana"/>
  </si>
  <si>
    <t>Optimal Portfolio Simulation</t>
  </si>
  <si>
    <t>US Bonds &amp; US Total Equities (No Gold, No Bitcoin)</t>
  </si>
  <si>
    <t>US Bonds &amp; US Total Equities &amp; Bitcoin (No Gold)</t>
  </si>
  <si>
    <t>US Bonds &amp; US Total Equities &amp; Gold &amp; Bitcoin</t>
  </si>
  <si>
    <t>US Bonds &amp; US Total Equities &amp; Gold (No Bitcoin)</t>
  </si>
  <si>
    <t>Global REITs</t>
  </si>
  <si>
    <t>US Bonds &amp; US Total Equities &amp; Global REITs &amp; Commodities (No Gold, No Bitcoin)</t>
  </si>
  <si>
    <t>US Bonds &amp; US Total Equities &amp; Global REITs &amp; Commodities &amp; Gold (No Bitcoin)</t>
  </si>
  <si>
    <t>US Bonds &amp; US Total Equities &amp; Global REITs &amp; Commodities &amp; Bitcoin (No Gold)</t>
  </si>
  <si>
    <t>US Bonds &amp; US Total Equities &amp; Global REITs &amp; Commodities &amp; Gold &amp; Bitcoin</t>
  </si>
  <si>
    <t>U.S. REITs</t>
  </si>
  <si>
    <t>Target Portfolio STD</t>
    <phoneticPr fontId="0" type="Hiragana"/>
  </si>
  <si>
    <t>Total Weights</t>
    <phoneticPr fontId="0" type="Hiragana"/>
  </si>
  <si>
    <t>Expected Portfolio Return</t>
    <phoneticPr fontId="0" type="Hiragana"/>
  </si>
  <si>
    <t>No Gold &amp; No Bitcoin</t>
  </si>
  <si>
    <t>Global REITS</t>
    <phoneticPr fontId="0" type="Hiragana"/>
  </si>
  <si>
    <t>With Gold &amp; No Bitcoin</t>
  </si>
  <si>
    <t>No Gold &amp; With Bitcoin</t>
  </si>
  <si>
    <t>With Gold &amp; With Bitcoin</t>
  </si>
  <si>
    <t>No Gold &amp; No Bitcoin (Constraints)</t>
  </si>
  <si>
    <t>With Gold &amp; No Bitcoin (Constraints)</t>
  </si>
  <si>
    <t>No Gold &amp; With Bitcoin (Constraints)</t>
  </si>
  <si>
    <t>With Gold &amp; With Bitcoin (Constraints)</t>
  </si>
  <si>
    <t>Gold absolute value</t>
    <phoneticPr fontId="3" type="noConversion"/>
  </si>
  <si>
    <t>BTC absolute 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</si>
</sst>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_ "/>
    <numFmt numFmtId="178" formatCode="0.0%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1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10" fontId="0" fillId="0" borderId="2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2" xfId="0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76" fontId="0" fillId="0" borderId="0" xfId="0" applyNumberFormat="1"/>
    <xf numFmtId="177" fontId="0" fillId="0" borderId="28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20" xfId="0" applyBorder="1"/>
    <xf numFmtId="176" fontId="0" fillId="0" borderId="20" xfId="0" applyNumberFormat="1" applyBorder="1"/>
    <xf numFmtId="0" fontId="0" fillId="0" borderId="1" xfId="0" applyBorder="1" applyAlignment="1">
      <alignment horizontal="left"/>
    </xf>
    <xf numFmtId="9" fontId="2" fillId="4" borderId="1" xfId="0" applyNumberFormat="1" applyFont="1" applyFill="1" applyBorder="1"/>
    <xf numFmtId="178" fontId="0" fillId="3" borderId="1" xfId="0" applyNumberFormat="1" applyFill="1" applyBorder="1"/>
    <xf numFmtId="10" fontId="0" fillId="5" borderId="1" xfId="0" applyNumberFormat="1" applyFill="1" applyBorder="1"/>
    <xf numFmtId="0" fontId="0" fillId="0" borderId="22" xfId="0" applyBorder="1"/>
    <xf numFmtId="1" fontId="0" fillId="0" borderId="0" xfId="0" applyNumberFormat="1"/>
    <xf numFmtId="2" fontId="0" fillId="0" borderId="0" xfId="0" applyNumberFormat="1"/>
    <xf numFmtId="2" fontId="0" fillId="0" borderId="20" xfId="0" applyNumberFormat="1" applyBorder="1"/>
    <xf numFmtId="1" fontId="0" fillId="0" borderId="20" xfId="0" applyNumberFormat="1" applyBorder="1"/>
    <xf numFmtId="177" fontId="0" fillId="0" borderId="29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28" xfId="0" applyBorder="1" applyAlignment="1">
      <alignment horizontal="center" wrapText="1"/>
    </xf>
    <xf numFmtId="10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 wrapText="1"/>
    </xf>
    <xf numFmtId="10" fontId="0" fillId="0" borderId="29" xfId="0" applyNumberFormat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/>
    </xf>
    <xf numFmtId="0" fontId="0" fillId="4" borderId="0" xfId="0" applyFill="1" applyAlignment="1">
      <alignment wrapText="1"/>
    </xf>
    <xf numFmtId="0" fontId="0" fillId="0" borderId="28" xfId="0" applyBorder="1" applyAlignment="1">
      <alignment wrapText="1"/>
    </xf>
    <xf numFmtId="0" fontId="0" fillId="5" borderId="28" xfId="0" applyFill="1" applyBorder="1" applyAlignment="1">
      <alignment wrapText="1"/>
    </xf>
    <xf numFmtId="9" fontId="0" fillId="4" borderId="4" xfId="0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28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9" xfId="0" applyBorder="1"/>
    <xf numFmtId="177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78" fontId="0" fillId="0" borderId="1" xfId="0" applyNumberFormat="1" applyBorder="1"/>
    <xf numFmtId="0" fontId="0" fillId="0" borderId="21" xfId="0" applyBorder="1"/>
    <xf numFmtId="177" fontId="0" fillId="0" borderId="18" xfId="0" applyNumberFormat="1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1" fillId="0" borderId="0" xfId="0" applyFont="1"/>
    <xf numFmtId="0" fontId="0" fillId="4" borderId="28" xfId="0" applyFill="1" applyBorder="1" applyAlignment="1">
      <alignment wrapText="1"/>
    </xf>
    <xf numFmtId="10" fontId="0" fillId="5" borderId="28" xfId="0" applyNumberFormat="1" applyFill="1" applyBorder="1" applyAlignment="1">
      <alignment wrapText="1"/>
    </xf>
    <xf numFmtId="10" fontId="0" fillId="5" borderId="7" xfId="0" applyNumberFormat="1" applyFill="1" applyBorder="1" applyAlignment="1">
      <alignment horizontal="center"/>
    </xf>
    <xf numFmtId="10" fontId="0" fillId="5" borderId="9" xfId="0" applyNumberFormat="1" applyFill="1" applyBorder="1" applyAlignment="1">
      <alignment horizontal="center"/>
    </xf>
    <xf numFmtId="10" fontId="0" fillId="5" borderId="12" xfId="0" applyNumberForma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9" fontId="0" fillId="0" borderId="16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77" fontId="0" fillId="0" borderId="11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wrapText="1"/>
    </xf>
    <xf numFmtId="10" fontId="0" fillId="3" borderId="1" xfId="0" applyNumberFormat="1" applyFill="1" applyBorder="1"/>
    <xf numFmtId="10" fontId="0" fillId="0" borderId="0" xfId="0" applyNumberFormat="1" applyAlignment="1">
      <alignment wrapText="1"/>
    </xf>
    <xf numFmtId="0" fontId="0" fillId="0" borderId="28" xfId="0" applyBorder="1"/>
    <xf numFmtId="10" fontId="0" fillId="4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9" fontId="1" fillId="0" borderId="27" xfId="0" applyNumberFormat="1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30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30" xfId="0" applyFont="1" applyBorder="1" applyAlignment="1">
      <alignment horizontal="center" wrapText="1"/>
    </xf>
    <xf numFmtId="0" fontId="1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0" xfId="0" applyBorder="1"/>
    <xf numFmtId="9" fontId="1" fillId="0" borderId="13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378252</xdr:colOff>
      <xdr:row>27</xdr:row>
      <xdr:rowOff>39805</xdr:rowOff>
    </xdr:from>
    <xdr:to>
      <xdr:col>17</xdr:col>
      <xdr:colOff>158994</xdr:colOff>
      <xdr:row>43</xdr:row>
      <xdr:rowOff>149656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5B7E27-15B4-40FE-B05D-F91AB8B48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9185" y="6711538"/>
          <a:ext cx="4684402" cy="4360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4F5A-59E2-4A4D-BD58-F473508CC79B}">
  <dimension ref="A1:AJ257"/>
  <sheetViews>
    <sheetView workbookViewId="0">
      <pane ySplit="2" topLeftCell="A96" activePane="bottomLeft" state="frozen"/>
      <selection pane="bottomLeft" activeCell="M2" sqref="M2"/>
    </sheetView>
  </sheetViews>
  <sheetFormatPr defaultColWidth="8.77734375" defaultRowHeight="13.8" x14ac:dyDescent="0.25"/>
  <cols>
    <col min="1" max="1" width="13.109375" customWidth="1"/>
    <col min="2" max="5" width="8.6640625"/>
    <col min="6" max="6" width="10.109375" customWidth="1"/>
    <col min="7" max="15" width="8.6640625"/>
  </cols>
  <sheetData>
    <row r="1" spans="1:15" x14ac:dyDescent="0.2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spans="1:15" ht="55.2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35</v>
      </c>
      <c r="J2" s="2" t="s">
        <v>30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x14ac:dyDescent="0.25">
      <c r="A3" s="3">
        <v>37287</v>
      </c>
      <c r="B3" s="4">
        <v>1.3635119526294039E-3</v>
      </c>
      <c r="C3" s="4">
        <v>1.258969535922949E-2</v>
      </c>
      <c r="D3" s="4">
        <v>-3.3933865340735607E-2</v>
      </c>
      <c r="E3" s="4"/>
      <c r="F3" s="4"/>
      <c r="G3" s="4"/>
      <c r="H3" s="4"/>
      <c r="I3" s="4">
        <v>-8.6818572860503096E-4</v>
      </c>
      <c r="J3" s="4"/>
      <c r="K3" s="4">
        <v>-5.3957640730641347E-2</v>
      </c>
      <c r="L3" s="4">
        <v>1.419076701993882E-2</v>
      </c>
      <c r="M3" s="4"/>
      <c r="N3" s="4"/>
      <c r="O3" s="4">
        <v>-1.1806408582201829E-2</v>
      </c>
    </row>
    <row r="4" spans="1:15" x14ac:dyDescent="0.25">
      <c r="A4" s="3">
        <v>37315</v>
      </c>
      <c r="B4" s="4">
        <v>1.3481566754058869E-3</v>
      </c>
      <c r="C4" s="4">
        <v>9.6909891492371614E-3</v>
      </c>
      <c r="D4" s="4">
        <v>3.8870510279356289E-3</v>
      </c>
      <c r="E4" s="4"/>
      <c r="F4" s="4"/>
      <c r="G4" s="4"/>
      <c r="H4" s="4">
        <v>-7.0425852886938367E-3</v>
      </c>
      <c r="I4" s="4">
        <v>1.6912734712578151E-2</v>
      </c>
      <c r="J4" s="4"/>
      <c r="K4" s="4">
        <v>4.3679545140465459E-2</v>
      </c>
      <c r="L4" s="4">
        <v>5.1540913921360287E-2</v>
      </c>
      <c r="M4" s="4"/>
      <c r="N4" s="4"/>
      <c r="O4" s="4">
        <v>6.721491821313208E-3</v>
      </c>
    </row>
    <row r="5" spans="1:15" x14ac:dyDescent="0.25">
      <c r="A5" s="3">
        <v>37346</v>
      </c>
      <c r="B5" s="4">
        <v>1.4536719813871279E-3</v>
      </c>
      <c r="C5" s="4">
        <v>-1.663584152633113E-2</v>
      </c>
      <c r="D5" s="4">
        <v>4.483368843611224E-3</v>
      </c>
      <c r="E5" s="4"/>
      <c r="F5" s="4"/>
      <c r="G5" s="4"/>
      <c r="H5" s="4">
        <v>1.9111171792333789E-2</v>
      </c>
      <c r="I5" s="4">
        <v>5.5813628313084562E-2</v>
      </c>
      <c r="J5" s="4"/>
      <c r="K5" s="4">
        <v>0.13481767322173629</v>
      </c>
      <c r="L5" s="4">
        <v>1.532760653528698E-2</v>
      </c>
      <c r="M5" s="4"/>
      <c r="N5" s="4"/>
      <c r="O5" s="4">
        <v>-5.909440235607355E-3</v>
      </c>
    </row>
    <row r="6" spans="1:15" x14ac:dyDescent="0.25">
      <c r="A6" s="3">
        <v>37376</v>
      </c>
      <c r="B6" s="4">
        <v>1.4741341663548899E-3</v>
      </c>
      <c r="C6" s="4">
        <v>1.9392007602379691E-2</v>
      </c>
      <c r="D6" s="4">
        <v>3.927922840476672E-2</v>
      </c>
      <c r="E6" s="4"/>
      <c r="F6" s="4"/>
      <c r="G6" s="4"/>
      <c r="H6" s="4">
        <v>2.7859556752374282E-3</v>
      </c>
      <c r="I6" s="4">
        <v>2.5088840983835681E-3</v>
      </c>
      <c r="J6" s="4"/>
      <c r="K6" s="4">
        <v>1.107079070726491E-2</v>
      </c>
      <c r="L6" s="4">
        <v>2.256138022561394E-2</v>
      </c>
      <c r="M6" s="4"/>
      <c r="N6" s="4"/>
      <c r="O6" s="4">
        <v>2.9595350306103722E-2</v>
      </c>
    </row>
    <row r="7" spans="1:15" x14ac:dyDescent="0.25">
      <c r="A7" s="3">
        <v>37407</v>
      </c>
      <c r="B7" s="4">
        <v>1.552838337849138E-3</v>
      </c>
      <c r="C7" s="4">
        <v>8.4967954942707369E-3</v>
      </c>
      <c r="D7" s="4">
        <v>3.5687246426098218E-2</v>
      </c>
      <c r="E7" s="4"/>
      <c r="F7" s="4"/>
      <c r="G7" s="4"/>
      <c r="H7" s="4">
        <v>4.1649855311010059E-4</v>
      </c>
      <c r="I7" s="4">
        <v>3.4566777730482561E-3</v>
      </c>
      <c r="J7" s="4"/>
      <c r="K7" s="4">
        <v>-4.3511910195510817E-2</v>
      </c>
      <c r="L7" s="4">
        <v>5.9701492537313612E-2</v>
      </c>
      <c r="M7" s="4"/>
      <c r="N7" s="4"/>
      <c r="O7" s="4">
        <v>2.242967753509828E-2</v>
      </c>
    </row>
    <row r="8" spans="1:15" x14ac:dyDescent="0.25">
      <c r="A8" s="3">
        <v>37437</v>
      </c>
      <c r="B8" s="4">
        <v>1.3331179408724301E-3</v>
      </c>
      <c r="C8" s="4">
        <v>8.6466708391508273E-3</v>
      </c>
      <c r="D8" s="4">
        <v>5.8540598696285029E-2</v>
      </c>
      <c r="E8" s="4"/>
      <c r="F8" s="4"/>
      <c r="G8" s="4"/>
      <c r="H8" s="4">
        <v>-1.9391504229189119E-2</v>
      </c>
      <c r="I8" s="4">
        <v>1.400580710749E-2</v>
      </c>
      <c r="J8" s="4"/>
      <c r="K8" s="4">
        <v>3.4174191791823023E-2</v>
      </c>
      <c r="L8" s="4">
        <v>-2.4800979791794301E-2</v>
      </c>
      <c r="M8" s="4"/>
      <c r="N8" s="4"/>
      <c r="O8" s="4">
        <v>3.4816455357620457E-2</v>
      </c>
    </row>
    <row r="9" spans="1:15" x14ac:dyDescent="0.25">
      <c r="A9" s="3">
        <v>37468</v>
      </c>
      <c r="B9" s="4">
        <v>1.5360685052363541E-3</v>
      </c>
      <c r="C9" s="4">
        <v>1.206648019627132E-2</v>
      </c>
      <c r="D9" s="4">
        <v>5.7434663034379163E-3</v>
      </c>
      <c r="E9" s="4"/>
      <c r="F9" s="4"/>
      <c r="G9" s="4"/>
      <c r="H9" s="4">
        <v>-2.8606082890943681E-2</v>
      </c>
      <c r="I9" s="4">
        <v>-6.4294163469028609E-2</v>
      </c>
      <c r="J9" s="4"/>
      <c r="K9" s="4">
        <v>5.7817633560339754E-3</v>
      </c>
      <c r="L9" s="4">
        <v>-4.3485086342229251E-2</v>
      </c>
      <c r="M9" s="4"/>
      <c r="N9" s="4"/>
      <c r="O9" s="4">
        <v>8.9980140431384914E-3</v>
      </c>
    </row>
    <row r="10" spans="1:15" x14ac:dyDescent="0.25">
      <c r="A10" s="3">
        <v>37499</v>
      </c>
      <c r="B10" s="4">
        <v>1.4435426284229451E-3</v>
      </c>
      <c r="C10" s="4">
        <v>1.6884084627937002E-2</v>
      </c>
      <c r="D10" s="4">
        <v>1.5959025520742461E-2</v>
      </c>
      <c r="E10" s="4"/>
      <c r="F10" s="4"/>
      <c r="G10" s="4"/>
      <c r="H10" s="4">
        <v>5.2992278888801536E-3</v>
      </c>
      <c r="I10" s="4">
        <v>-3.3299930625143581E-3</v>
      </c>
      <c r="J10" s="4"/>
      <c r="K10" s="4">
        <v>6.0479362012650251E-2</v>
      </c>
      <c r="L10" s="4">
        <v>2.6752010503857001E-2</v>
      </c>
      <c r="M10" s="4"/>
      <c r="N10" s="4"/>
      <c r="O10" s="4">
        <v>1.6318165702422501E-2</v>
      </c>
    </row>
    <row r="11" spans="1:15" x14ac:dyDescent="0.25">
      <c r="A11" s="3">
        <v>37529</v>
      </c>
      <c r="B11" s="4">
        <v>1.3727003954597809E-3</v>
      </c>
      <c r="C11" s="4">
        <v>1.6195608819464361E-2</v>
      </c>
      <c r="D11" s="4">
        <v>6.5927691962621724E-3</v>
      </c>
      <c r="E11" s="4"/>
      <c r="F11" s="4"/>
      <c r="G11" s="4"/>
      <c r="H11" s="4">
        <v>-1.544501896787309E-2</v>
      </c>
      <c r="I11" s="4">
        <v>-4.975328311342786E-2</v>
      </c>
      <c r="J11" s="4"/>
      <c r="K11" s="4">
        <v>4.5665664014630458E-2</v>
      </c>
      <c r="L11" s="4">
        <v>3.4846547314578043E-2</v>
      </c>
      <c r="M11" s="4"/>
      <c r="N11" s="4"/>
      <c r="O11" s="4">
        <v>1.105000227864195E-2</v>
      </c>
    </row>
    <row r="12" spans="1:15" x14ac:dyDescent="0.25">
      <c r="A12" s="3">
        <v>37560</v>
      </c>
      <c r="B12" s="4">
        <v>1.4495136872190171E-3</v>
      </c>
      <c r="C12" s="4">
        <v>-4.5548729838525981E-3</v>
      </c>
      <c r="D12" s="4">
        <v>-1.8045173590021111E-3</v>
      </c>
      <c r="E12" s="4"/>
      <c r="F12" s="4"/>
      <c r="G12" s="4"/>
      <c r="H12" s="4">
        <v>5.9037443910976428E-3</v>
      </c>
      <c r="I12" s="4">
        <v>-5.0567696251983978E-2</v>
      </c>
      <c r="J12" s="4"/>
      <c r="K12" s="4">
        <v>-4.7185282019720831E-2</v>
      </c>
      <c r="L12" s="4">
        <v>-2.100710534445482E-2</v>
      </c>
      <c r="M12" s="4"/>
      <c r="N12" s="4"/>
      <c r="O12" s="4">
        <v>-2.8476879837060491E-3</v>
      </c>
    </row>
    <row r="13" spans="1:15" x14ac:dyDescent="0.25">
      <c r="A13" s="3">
        <v>37590</v>
      </c>
      <c r="B13" s="4">
        <v>1.0273256642632229E-3</v>
      </c>
      <c r="C13" s="4">
        <v>-2.6592330405117442E-4</v>
      </c>
      <c r="D13" s="4">
        <v>5.5722989436053361E-3</v>
      </c>
      <c r="E13" s="4"/>
      <c r="F13" s="4"/>
      <c r="G13" s="4"/>
      <c r="H13" s="4">
        <v>2.1183587867885659E-2</v>
      </c>
      <c r="I13" s="4">
        <v>4.2965401364743139E-2</v>
      </c>
      <c r="J13" s="4"/>
      <c r="K13" s="4">
        <v>-2.1706949215207771E-3</v>
      </c>
      <c r="L13" s="4">
        <v>6.7844745976650689E-3</v>
      </c>
      <c r="M13" s="4"/>
      <c r="N13" s="4"/>
      <c r="O13" s="4">
        <v>2.616201970792043E-3</v>
      </c>
    </row>
    <row r="14" spans="1:15" x14ac:dyDescent="0.25">
      <c r="A14" s="3">
        <v>37621</v>
      </c>
      <c r="B14" s="4">
        <v>1.0173171048981631E-3</v>
      </c>
      <c r="C14" s="4">
        <v>2.0655812886952511E-2</v>
      </c>
      <c r="D14" s="4">
        <v>5.7776390149574253E-2</v>
      </c>
      <c r="E14" s="4"/>
      <c r="F14" s="4"/>
      <c r="G14" s="4"/>
      <c r="H14" s="4">
        <v>-2.0999252796840562E-3</v>
      </c>
      <c r="I14" s="4">
        <v>-3.5178853235141578E-3</v>
      </c>
      <c r="J14" s="4"/>
      <c r="K14" s="4">
        <v>8.5309298379963261E-2</v>
      </c>
      <c r="L14" s="4">
        <v>8.8230684845635343E-2</v>
      </c>
      <c r="M14" s="4"/>
      <c r="N14" s="4"/>
      <c r="O14" s="4">
        <v>4.0532695592430112E-2</v>
      </c>
    </row>
    <row r="15" spans="1:15" x14ac:dyDescent="0.25">
      <c r="A15" s="3">
        <v>37652</v>
      </c>
      <c r="B15" s="4">
        <v>1.041695091018147E-3</v>
      </c>
      <c r="C15" s="4">
        <v>8.53725387995663E-4</v>
      </c>
      <c r="D15" s="4">
        <v>2.006949023304383E-2</v>
      </c>
      <c r="E15" s="4"/>
      <c r="F15" s="4"/>
      <c r="G15" s="4"/>
      <c r="H15" s="4">
        <v>6.5199607838530849E-3</v>
      </c>
      <c r="I15" s="4">
        <v>-3.2440859150747237E-2</v>
      </c>
      <c r="J15" s="4"/>
      <c r="K15" s="4">
        <v>8.991200016520251E-2</v>
      </c>
      <c r="L15" s="4">
        <v>5.8467741935483993E-2</v>
      </c>
      <c r="M15" s="4"/>
      <c r="N15" s="4">
        <v>-2.8550000000000079E-2</v>
      </c>
      <c r="O15" s="4">
        <v>1.1238005840634059E-2</v>
      </c>
    </row>
    <row r="16" spans="1:15" x14ac:dyDescent="0.25">
      <c r="A16" s="3">
        <v>37680</v>
      </c>
      <c r="B16" s="4">
        <v>9.2428789352916318E-4</v>
      </c>
      <c r="C16" s="4">
        <v>1.384549078763064E-2</v>
      </c>
      <c r="D16" s="4">
        <v>1.2326007397237991E-2</v>
      </c>
      <c r="E16" s="4"/>
      <c r="F16" s="4"/>
      <c r="G16" s="4"/>
      <c r="H16" s="4">
        <v>2.100494594401425E-4</v>
      </c>
      <c r="I16" s="4">
        <v>8.6613300597597753E-3</v>
      </c>
      <c r="J16" s="4"/>
      <c r="K16" s="4">
        <v>0.12122636298027301</v>
      </c>
      <c r="L16" s="4">
        <v>-5.4557823129251733E-2</v>
      </c>
      <c r="M16" s="4"/>
      <c r="N16" s="4">
        <v>-2.04848422461269E-2</v>
      </c>
      <c r="O16" s="4">
        <v>1.2932440077596089E-2</v>
      </c>
    </row>
    <row r="17" spans="1:15" x14ac:dyDescent="0.25">
      <c r="A17" s="3">
        <v>37711</v>
      </c>
      <c r="B17" s="4">
        <v>9.5682784024808676E-4</v>
      </c>
      <c r="C17" s="4">
        <v>-7.79354198770843E-4</v>
      </c>
      <c r="D17" s="4">
        <v>5.1814825102394213E-3</v>
      </c>
      <c r="E17" s="4"/>
      <c r="F17" s="4"/>
      <c r="G17" s="4"/>
      <c r="H17" s="4">
        <v>1.4199381204829109E-3</v>
      </c>
      <c r="I17" s="4">
        <v>1.34297957217353E-2</v>
      </c>
      <c r="J17" s="4"/>
      <c r="K17" s="4">
        <v>-0.14411118789698549</v>
      </c>
      <c r="L17" s="4">
        <v>-3.6264210677795283E-2</v>
      </c>
      <c r="M17" s="4"/>
      <c r="N17" s="4">
        <v>-5.5698597025904961E-3</v>
      </c>
      <c r="O17" s="4">
        <v>2.497239223613557E-3</v>
      </c>
    </row>
    <row r="18" spans="1:15" x14ac:dyDescent="0.25">
      <c r="A18" s="3">
        <v>37741</v>
      </c>
      <c r="B18" s="4">
        <v>9.8685665732767269E-4</v>
      </c>
      <c r="C18" s="4">
        <v>8.2516441245812366E-3</v>
      </c>
      <c r="D18" s="4">
        <v>1.6776804858565701E-2</v>
      </c>
      <c r="E18" s="4"/>
      <c r="F18" s="4"/>
      <c r="G18" s="4"/>
      <c r="H18" s="4">
        <v>2.636010525812638E-2</v>
      </c>
      <c r="I18" s="4">
        <v>4.3758548220302229E-2</v>
      </c>
      <c r="J18" s="4"/>
      <c r="K18" s="4">
        <v>-6.1371574563578453E-2</v>
      </c>
      <c r="L18" s="4">
        <v>5.6741824697625898E-3</v>
      </c>
      <c r="M18" s="4"/>
      <c r="N18" s="4">
        <v>8.4914134742404279E-2</v>
      </c>
      <c r="O18" s="4">
        <v>1.2827009198210121E-2</v>
      </c>
    </row>
    <row r="19" spans="1:15" x14ac:dyDescent="0.25">
      <c r="A19" s="3">
        <v>37772</v>
      </c>
      <c r="B19" s="4">
        <v>9.1463423035209601E-4</v>
      </c>
      <c r="C19" s="4">
        <v>1.8645006461140982E-2</v>
      </c>
      <c r="D19" s="4">
        <v>4.9162032173002627E-2</v>
      </c>
      <c r="E19" s="4"/>
      <c r="F19" s="4"/>
      <c r="G19" s="4"/>
      <c r="H19" s="4">
        <v>3.5759958801813818E-2</v>
      </c>
      <c r="I19" s="4">
        <v>5.2295154009028837E-2</v>
      </c>
      <c r="J19" s="4"/>
      <c r="K19" s="4">
        <v>9.5876868240297286E-2</v>
      </c>
      <c r="L19" s="4">
        <v>7.3199703043800968E-2</v>
      </c>
      <c r="M19" s="4"/>
      <c r="N19" s="4">
        <v>6.0637054354178987E-2</v>
      </c>
      <c r="O19" s="4">
        <v>3.5544903132756378E-2</v>
      </c>
    </row>
    <row r="20" spans="1:15" x14ac:dyDescent="0.25">
      <c r="A20" s="3">
        <v>37802</v>
      </c>
      <c r="B20" s="4">
        <v>7.9779281537084579E-4</v>
      </c>
      <c r="C20" s="4">
        <v>-1.9848461312759191E-3</v>
      </c>
      <c r="D20" s="4">
        <v>-1.7561233223854059E-2</v>
      </c>
      <c r="E20" s="4"/>
      <c r="F20" s="4"/>
      <c r="G20" s="4"/>
      <c r="H20" s="4">
        <v>1.345995190479843E-2</v>
      </c>
      <c r="I20" s="4">
        <v>1.501898253606671E-2</v>
      </c>
      <c r="J20" s="4"/>
      <c r="K20" s="4">
        <v>2.194615315393555E-3</v>
      </c>
      <c r="L20" s="4">
        <v>-4.2612064194797912E-2</v>
      </c>
      <c r="M20" s="4"/>
      <c r="N20" s="4">
        <v>1.8827203012352411E-2</v>
      </c>
      <c r="O20" s="4">
        <v>-1.0843486307058999E-2</v>
      </c>
    </row>
    <row r="21" spans="1:15" x14ac:dyDescent="0.25">
      <c r="A21" s="3">
        <v>37833</v>
      </c>
      <c r="B21" s="4">
        <v>7.8700192450353867E-4</v>
      </c>
      <c r="C21" s="4">
        <v>-3.3619258439402389E-2</v>
      </c>
      <c r="D21" s="4">
        <v>-2.5924883190692079E-2</v>
      </c>
      <c r="E21" s="4"/>
      <c r="F21" s="4"/>
      <c r="G21" s="4"/>
      <c r="H21" s="4">
        <v>1.304010484244289E-2</v>
      </c>
      <c r="I21" s="4">
        <v>5.3404449498047679E-2</v>
      </c>
      <c r="J21" s="4"/>
      <c r="K21" s="4">
        <v>7.1216068088053586E-3</v>
      </c>
      <c r="L21" s="4">
        <v>2.5289017341040498E-2</v>
      </c>
      <c r="M21" s="4"/>
      <c r="N21" s="4">
        <v>2.3527290755847918E-2</v>
      </c>
      <c r="O21" s="4">
        <v>-2.9136609598729549E-2</v>
      </c>
    </row>
    <row r="22" spans="1:15" x14ac:dyDescent="0.25">
      <c r="A22" s="3">
        <v>37864</v>
      </c>
      <c r="B22" s="4">
        <v>7.6918354023125524E-4</v>
      </c>
      <c r="C22" s="4">
        <v>6.6392269148174421E-3</v>
      </c>
      <c r="D22" s="4">
        <v>-9.0000404344757756E-3</v>
      </c>
      <c r="E22" s="4"/>
      <c r="F22" s="4"/>
      <c r="G22" s="4"/>
      <c r="H22" s="4">
        <v>1.8299943189426401E-2</v>
      </c>
      <c r="I22" s="4">
        <v>3.55780907134795E-3</v>
      </c>
      <c r="J22" s="4"/>
      <c r="K22" s="4">
        <v>4.0864168168862403E-2</v>
      </c>
      <c r="L22" s="4">
        <v>5.8773784355179659E-2</v>
      </c>
      <c r="M22" s="4"/>
      <c r="N22" s="4">
        <v>2.5100180545158279E-2</v>
      </c>
      <c r="O22" s="4">
        <v>-2.2881505167061671E-3</v>
      </c>
    </row>
    <row r="23" spans="1:15" x14ac:dyDescent="0.25">
      <c r="A23" s="3">
        <v>37894</v>
      </c>
      <c r="B23" s="4">
        <v>7.753848052589607E-4</v>
      </c>
      <c r="C23" s="4">
        <v>2.6470640521946139E-2</v>
      </c>
      <c r="D23" s="4">
        <v>6.4525232635762819E-2</v>
      </c>
      <c r="E23" s="4"/>
      <c r="F23" s="4"/>
      <c r="G23" s="4"/>
      <c r="H23" s="4">
        <v>1.1629955838479139E-2</v>
      </c>
      <c r="I23" s="4">
        <v>2.838279624676265E-2</v>
      </c>
      <c r="J23" s="4"/>
      <c r="K23" s="4">
        <v>-4.0839380856962808E-2</v>
      </c>
      <c r="L23" s="4">
        <v>3.3013844515441981E-2</v>
      </c>
      <c r="M23" s="4"/>
      <c r="N23" s="4">
        <v>5.1978177756777377E-3</v>
      </c>
      <c r="O23" s="4">
        <v>4.8061777576793967E-2</v>
      </c>
    </row>
    <row r="24" spans="1:15" x14ac:dyDescent="0.25">
      <c r="A24" s="3">
        <v>37925</v>
      </c>
      <c r="B24" s="4">
        <v>8.0509411976326106E-4</v>
      </c>
      <c r="C24" s="4">
        <v>-9.3262902667128333E-3</v>
      </c>
      <c r="D24" s="4">
        <v>-2.8143081841359718E-3</v>
      </c>
      <c r="E24" s="4"/>
      <c r="F24" s="4">
        <v>6.3851171185953737E-2</v>
      </c>
      <c r="G24" s="4"/>
      <c r="H24" s="4">
        <v>2.4480095502941172E-2</v>
      </c>
      <c r="I24" s="4">
        <v>1.0954455064027259E-2</v>
      </c>
      <c r="J24" s="4"/>
      <c r="K24" s="4">
        <v>2.1908432976714961E-2</v>
      </c>
      <c r="L24" s="4">
        <v>-4.5103092783504986E-3</v>
      </c>
      <c r="M24" s="4"/>
      <c r="N24" s="4">
        <v>6.102564102564112E-2</v>
      </c>
      <c r="O24" s="4">
        <v>-5.5776415000354804E-3</v>
      </c>
    </row>
    <row r="25" spans="1:15" x14ac:dyDescent="0.25">
      <c r="A25" s="3">
        <v>37955</v>
      </c>
      <c r="B25" s="4">
        <v>7.251123706195628E-4</v>
      </c>
      <c r="C25" s="4">
        <v>2.395042088057187E-3</v>
      </c>
      <c r="D25" s="4">
        <v>2.087718261778182E-2</v>
      </c>
      <c r="E25" s="4"/>
      <c r="F25" s="4">
        <v>2.107312935006855E-2</v>
      </c>
      <c r="G25" s="4"/>
      <c r="H25" s="4">
        <v>1.0549970794101469E-2</v>
      </c>
      <c r="I25" s="4">
        <v>3.8551330306763498E-2</v>
      </c>
      <c r="J25" s="4"/>
      <c r="K25" s="4">
        <v>2.5589817813162389E-2</v>
      </c>
      <c r="L25" s="4">
        <v>3.1326860841424109E-2</v>
      </c>
      <c r="M25" s="4"/>
      <c r="N25" s="4">
        <v>1.5023360721765799E-2</v>
      </c>
      <c r="O25" s="4">
        <v>1.3028310245060791E-2</v>
      </c>
    </row>
    <row r="26" spans="1:15" x14ac:dyDescent="0.25">
      <c r="A26" s="3">
        <v>37986</v>
      </c>
      <c r="B26" s="4">
        <v>7.9202529498223484E-4</v>
      </c>
      <c r="C26" s="4">
        <v>1.0176408521325181E-2</v>
      </c>
      <c r="D26" s="4">
        <v>4.8863943384550801E-2</v>
      </c>
      <c r="E26" s="4"/>
      <c r="F26" s="4">
        <v>7.4395770392749139E-2</v>
      </c>
      <c r="G26" s="4"/>
      <c r="H26" s="4">
        <v>1.8739943160642761E-2</v>
      </c>
      <c r="I26" s="4">
        <v>2.4314316610414059E-2</v>
      </c>
      <c r="J26" s="4"/>
      <c r="K26" s="4">
        <v>6.2449695399002803E-2</v>
      </c>
      <c r="L26" s="4">
        <v>4.4935358353206827E-2</v>
      </c>
      <c r="M26" s="4"/>
      <c r="N26" s="4">
        <v>5.8013570890043997E-2</v>
      </c>
      <c r="O26" s="4">
        <v>3.2671360902554618E-2</v>
      </c>
    </row>
    <row r="27" spans="1:15" x14ac:dyDescent="0.25">
      <c r="A27" s="3">
        <v>38017</v>
      </c>
      <c r="B27" s="4">
        <v>7.1275211607524369E-4</v>
      </c>
      <c r="C27" s="4">
        <v>8.0453023030973014E-3</v>
      </c>
      <c r="D27" s="4">
        <v>7.7310678579034509E-4</v>
      </c>
      <c r="E27" s="4"/>
      <c r="F27" s="4">
        <v>1.780316344463961E-2</v>
      </c>
      <c r="G27" s="4"/>
      <c r="H27" s="4">
        <v>1.9760009859560501E-2</v>
      </c>
      <c r="I27" s="4">
        <v>4.0372372756646069E-2</v>
      </c>
      <c r="J27" s="4"/>
      <c r="K27" s="4">
        <v>3.9182275224547416E-3</v>
      </c>
      <c r="L27" s="4">
        <v>-3.9639639639639679E-2</v>
      </c>
      <c r="M27" s="4"/>
      <c r="N27" s="4">
        <v>2.002775381614974E-2</v>
      </c>
      <c r="O27" s="4">
        <v>3.7328896444264181E-3</v>
      </c>
    </row>
    <row r="28" spans="1:15" x14ac:dyDescent="0.25">
      <c r="A28" s="3">
        <v>38046</v>
      </c>
      <c r="B28" s="4">
        <v>7.0396075615430931E-4</v>
      </c>
      <c r="C28" s="4">
        <v>1.082414194697545E-2</v>
      </c>
      <c r="D28" s="4">
        <v>1.2079179904389561E-3</v>
      </c>
      <c r="E28" s="4"/>
      <c r="F28" s="4">
        <v>2.4036054081121531E-2</v>
      </c>
      <c r="G28" s="4"/>
      <c r="H28" s="4">
        <v>1.1880054928021799E-2</v>
      </c>
      <c r="I28" s="4">
        <v>1.731804065065656E-2</v>
      </c>
      <c r="J28" s="4"/>
      <c r="K28" s="4">
        <v>7.4204005526115058E-2</v>
      </c>
      <c r="L28" s="4">
        <v>-9.7560975609755074E-3</v>
      </c>
      <c r="M28" s="4"/>
      <c r="N28" s="4">
        <v>1.8935912049123042E-2</v>
      </c>
      <c r="O28" s="4">
        <v>5.1522151231468971E-3</v>
      </c>
    </row>
    <row r="29" spans="1:15" x14ac:dyDescent="0.25">
      <c r="A29" s="3">
        <v>38077</v>
      </c>
      <c r="B29" s="4">
        <v>8.565467670715865E-4</v>
      </c>
      <c r="C29" s="4">
        <v>7.4889867841410052E-3</v>
      </c>
      <c r="D29" s="4">
        <v>1.356895087014753E-2</v>
      </c>
      <c r="E29" s="4"/>
      <c r="F29" s="4">
        <v>7.1494814939718756E-3</v>
      </c>
      <c r="G29" s="4"/>
      <c r="H29" s="4">
        <v>5.0599196590557227E-3</v>
      </c>
      <c r="I29" s="4">
        <v>5.135381843901321E-2</v>
      </c>
      <c r="J29" s="4"/>
      <c r="K29" s="4">
        <v>2.0096089429668451E-2</v>
      </c>
      <c r="L29" s="4">
        <v>7.0354932423897898E-2</v>
      </c>
      <c r="M29" s="4"/>
      <c r="N29" s="4">
        <v>-4.8354503464204113E-3</v>
      </c>
      <c r="O29" s="4">
        <v>1.107652395099845E-2</v>
      </c>
    </row>
    <row r="30" spans="1:15" x14ac:dyDescent="0.25">
      <c r="A30" s="3">
        <v>38107</v>
      </c>
      <c r="B30" s="4">
        <v>7.7593423477217982E-4</v>
      </c>
      <c r="C30" s="4">
        <v>-2.6016615653694841E-2</v>
      </c>
      <c r="D30" s="4">
        <v>-4.3962575126623722E-2</v>
      </c>
      <c r="E30" s="4"/>
      <c r="F30" s="4">
        <v>-2.7005307304659332E-2</v>
      </c>
      <c r="G30" s="4"/>
      <c r="H30" s="4">
        <v>-1.481996948989606E-2</v>
      </c>
      <c r="I30" s="4">
        <v>-0.14277582281101231</v>
      </c>
      <c r="J30" s="4"/>
      <c r="K30" s="4">
        <v>2.7579784962131759E-2</v>
      </c>
      <c r="L30" s="4">
        <v>-8.3077649280151045E-2</v>
      </c>
      <c r="M30" s="4"/>
      <c r="N30" s="4">
        <v>-2.7993328015084359E-2</v>
      </c>
      <c r="O30" s="4">
        <v>-3.656403634352956E-2</v>
      </c>
    </row>
    <row r="31" spans="1:15" x14ac:dyDescent="0.25">
      <c r="A31" s="3">
        <v>38138</v>
      </c>
      <c r="B31" s="4">
        <v>7.2978288904157473E-4</v>
      </c>
      <c r="C31" s="4">
        <v>-4.0058706725372151E-3</v>
      </c>
      <c r="D31" s="4">
        <v>1.1306732210955911E-2</v>
      </c>
      <c r="E31" s="4"/>
      <c r="F31" s="4">
        <v>4.3361552756555621E-3</v>
      </c>
      <c r="G31" s="4"/>
      <c r="H31" s="4">
        <v>-3.059998107917461E-3</v>
      </c>
      <c r="I31" s="4">
        <v>6.7102659556628863E-2</v>
      </c>
      <c r="J31" s="4"/>
      <c r="K31" s="4">
        <v>4.6268847964014981E-2</v>
      </c>
      <c r="L31" s="4">
        <v>1.222651222651217E-2</v>
      </c>
      <c r="M31" s="4"/>
      <c r="N31" s="4">
        <v>5.4092367380436102E-3</v>
      </c>
      <c r="O31" s="4">
        <v>4.9003611723277274E-3</v>
      </c>
    </row>
    <row r="32" spans="1:15" x14ac:dyDescent="0.25">
      <c r="A32" s="3">
        <v>38168</v>
      </c>
      <c r="B32" s="4">
        <v>8.7240220635775856E-4</v>
      </c>
      <c r="C32" s="4">
        <v>5.6515784546573578E-3</v>
      </c>
      <c r="D32" s="4">
        <v>9.9146675133665596E-4</v>
      </c>
      <c r="E32" s="4"/>
      <c r="F32" s="4">
        <v>2.4379797149122862E-2</v>
      </c>
      <c r="G32" s="4"/>
      <c r="H32" s="4">
        <v>7.5199285553595452E-3</v>
      </c>
      <c r="I32" s="4">
        <v>2.361571195997203E-2</v>
      </c>
      <c r="J32" s="4"/>
      <c r="K32" s="4">
        <v>-4.6999876027934977E-2</v>
      </c>
      <c r="L32" s="4">
        <v>6.4844246662427718E-3</v>
      </c>
      <c r="M32" s="4"/>
      <c r="N32" s="4">
        <v>1.9368483544210061E-2</v>
      </c>
      <c r="O32" s="4">
        <v>2.922565977729219E-3</v>
      </c>
    </row>
    <row r="33" spans="1:15" x14ac:dyDescent="0.25">
      <c r="A33" s="3">
        <v>38199</v>
      </c>
      <c r="B33" s="4">
        <v>9.9066403771486122E-4</v>
      </c>
      <c r="C33" s="4">
        <v>9.9122549949146599E-3</v>
      </c>
      <c r="D33" s="4">
        <v>-7.1528619902081481E-3</v>
      </c>
      <c r="E33" s="4"/>
      <c r="F33" s="4">
        <v>-3.0422638858691009E-2</v>
      </c>
      <c r="G33" s="4"/>
      <c r="H33" s="4">
        <v>-9.6199479962477685E-3</v>
      </c>
      <c r="I33" s="4">
        <v>2.4563084140827312E-4</v>
      </c>
      <c r="J33" s="4"/>
      <c r="K33" s="4">
        <v>7.7526582403727007E-2</v>
      </c>
      <c r="L33" s="4">
        <v>-1.111672561899957E-2</v>
      </c>
      <c r="M33" s="4"/>
      <c r="N33" s="4">
        <v>-3.4397408364576283E-2</v>
      </c>
      <c r="O33" s="4">
        <v>-2.074828000888651E-4</v>
      </c>
    </row>
    <row r="34" spans="1:15" x14ac:dyDescent="0.25">
      <c r="A34" s="3">
        <v>38230</v>
      </c>
      <c r="B34" s="4">
        <v>1.1610742590510981E-3</v>
      </c>
      <c r="C34" s="4">
        <v>1.9075174108971641E-2</v>
      </c>
      <c r="D34" s="4">
        <v>2.3781448549141659E-2</v>
      </c>
      <c r="E34" s="4"/>
      <c r="F34" s="4">
        <v>4.6919202373560953E-3</v>
      </c>
      <c r="G34" s="4"/>
      <c r="H34" s="4">
        <v>1.1500267462958289E-3</v>
      </c>
      <c r="I34" s="4">
        <v>7.2093365912355933E-2</v>
      </c>
      <c r="J34" s="4"/>
      <c r="K34" s="4">
        <v>-3.8830057039649153E-2</v>
      </c>
      <c r="L34" s="4">
        <v>4.0495656617271392E-2</v>
      </c>
      <c r="M34" s="4"/>
      <c r="N34" s="4">
        <v>4.3727382388420999E-3</v>
      </c>
      <c r="O34" s="4">
        <v>2.1887266998019909E-2</v>
      </c>
    </row>
    <row r="35" spans="1:15" x14ac:dyDescent="0.25">
      <c r="A35" s="3">
        <v>38260</v>
      </c>
      <c r="B35" s="4">
        <v>1.315413319674885E-3</v>
      </c>
      <c r="C35" s="4">
        <v>2.713499660812468E-3</v>
      </c>
      <c r="D35" s="4">
        <v>1.8100291169629079E-2</v>
      </c>
      <c r="E35" s="4"/>
      <c r="F35" s="4">
        <v>3.073277934207819E-2</v>
      </c>
      <c r="G35" s="4"/>
      <c r="H35" s="4">
        <v>1.648996146227244E-2</v>
      </c>
      <c r="I35" s="4">
        <v>-5.9898413207428716E-3</v>
      </c>
      <c r="J35" s="4"/>
      <c r="K35" s="4">
        <v>0.1261393071505279</v>
      </c>
      <c r="L35" s="4">
        <v>2.062615101289134E-2</v>
      </c>
      <c r="M35" s="4"/>
      <c r="N35" s="4">
        <v>2.2218886053145152E-2</v>
      </c>
      <c r="O35" s="4">
        <v>1.181708971834383E-2</v>
      </c>
    </row>
    <row r="36" spans="1:15" x14ac:dyDescent="0.25">
      <c r="A36" s="3">
        <v>38291</v>
      </c>
      <c r="B36" s="4">
        <v>1.311995380385955E-3</v>
      </c>
      <c r="C36" s="4">
        <v>8.3857442348007627E-3</v>
      </c>
      <c r="D36" s="4">
        <v>3.4637120149113798E-2</v>
      </c>
      <c r="E36" s="4"/>
      <c r="F36" s="4">
        <v>3.5396608588466487E-2</v>
      </c>
      <c r="G36" s="4"/>
      <c r="H36" s="4">
        <v>8.4200757021770656E-3</v>
      </c>
      <c r="I36" s="4">
        <v>5.0333269963072517E-2</v>
      </c>
      <c r="J36" s="4"/>
      <c r="K36" s="4">
        <v>4.1483021438519119E-2</v>
      </c>
      <c r="L36" s="4">
        <v>2.3818116203536691E-2</v>
      </c>
      <c r="M36" s="4"/>
      <c r="N36" s="4">
        <v>2.3681891614040221E-2</v>
      </c>
      <c r="O36" s="4">
        <v>2.3953957382419459E-2</v>
      </c>
    </row>
    <row r="37" spans="1:15" x14ac:dyDescent="0.25">
      <c r="A37" s="3">
        <v>38321</v>
      </c>
      <c r="B37" s="4">
        <v>1.6325647475123879E-3</v>
      </c>
      <c r="C37" s="4">
        <v>-7.9764103668484854E-3</v>
      </c>
      <c r="D37" s="4">
        <v>4.9352680538347071E-2</v>
      </c>
      <c r="E37" s="4"/>
      <c r="F37" s="4">
        <v>6.8710886597274534E-2</v>
      </c>
      <c r="G37" s="4"/>
      <c r="H37" s="4">
        <v>2.8399994957834851E-2</v>
      </c>
      <c r="I37" s="4">
        <v>4.232119350592356E-2</v>
      </c>
      <c r="J37" s="4"/>
      <c r="K37" s="4">
        <v>-4.8373445903604588E-2</v>
      </c>
      <c r="L37" s="4">
        <v>6.544471859945955E-2</v>
      </c>
      <c r="M37" s="4"/>
      <c r="N37" s="4">
        <v>5.6274882536494493E-2</v>
      </c>
      <c r="O37" s="4">
        <v>2.6496978688449468E-2</v>
      </c>
    </row>
    <row r="38" spans="1:15" x14ac:dyDescent="0.25">
      <c r="A38" s="3">
        <v>38352</v>
      </c>
      <c r="B38" s="4">
        <v>1.7374025734009371E-3</v>
      </c>
      <c r="C38" s="4">
        <v>9.2011221695278422E-3</v>
      </c>
      <c r="D38" s="4">
        <v>1.9177889234281102E-2</v>
      </c>
      <c r="E38" s="4"/>
      <c r="F38" s="4">
        <v>4.2947463495408789E-2</v>
      </c>
      <c r="G38" s="4"/>
      <c r="H38" s="4">
        <v>1.6469912221530159E-2</v>
      </c>
      <c r="I38" s="4">
        <v>4.5954450735650187E-2</v>
      </c>
      <c r="J38" s="4"/>
      <c r="K38" s="4">
        <v>-9.9885673558365751E-2</v>
      </c>
      <c r="L38" s="4">
        <v>-3.925893250992496E-2</v>
      </c>
      <c r="M38" s="4"/>
      <c r="N38" s="4">
        <v>3.8370118845500789E-2</v>
      </c>
      <c r="O38" s="4">
        <v>1.532193350741928E-2</v>
      </c>
    </row>
    <row r="39" spans="1:15" x14ac:dyDescent="0.25">
      <c r="A39" s="3">
        <v>38383</v>
      </c>
      <c r="B39" s="4">
        <v>1.6444627778455789E-3</v>
      </c>
      <c r="C39" s="4">
        <v>6.2794738148423956E-3</v>
      </c>
      <c r="D39" s="4">
        <v>-2.067101964154416E-2</v>
      </c>
      <c r="E39" s="4"/>
      <c r="F39" s="4">
        <v>-1.6324350850858149E-2</v>
      </c>
      <c r="G39" s="4"/>
      <c r="H39" s="4">
        <v>-2.049978937029628E-3</v>
      </c>
      <c r="I39" s="4">
        <v>-8.2970684563488328E-2</v>
      </c>
      <c r="J39" s="4"/>
      <c r="K39" s="4">
        <v>6.7615562636472948E-2</v>
      </c>
      <c r="L39" s="4">
        <v>-3.087695133149693E-2</v>
      </c>
      <c r="M39" s="4"/>
      <c r="N39" s="4">
        <v>-2.0830608240680171E-2</v>
      </c>
      <c r="O39" s="4">
        <v>-1.052426385046523E-2</v>
      </c>
    </row>
    <row r="40" spans="1:15" x14ac:dyDescent="0.25">
      <c r="A40" s="3">
        <v>38411</v>
      </c>
      <c r="B40" s="4">
        <v>1.8208276843509901E-3</v>
      </c>
      <c r="C40" s="4">
        <v>-5.9031974282449662E-3</v>
      </c>
      <c r="D40" s="4">
        <v>6.7125144065758313E-3</v>
      </c>
      <c r="E40" s="4"/>
      <c r="F40" s="4">
        <v>4.4415424345580552E-2</v>
      </c>
      <c r="G40" s="4"/>
      <c r="H40" s="4">
        <v>1.8340052495376069E-2</v>
      </c>
      <c r="I40" s="4">
        <v>2.4133598863268491E-2</v>
      </c>
      <c r="J40" s="4"/>
      <c r="K40" s="4">
        <v>6.2262084011868168E-2</v>
      </c>
      <c r="L40" s="4">
        <v>3.150538907971101E-2</v>
      </c>
      <c r="M40" s="4"/>
      <c r="N40" s="4">
        <v>3.3363390441839558E-2</v>
      </c>
      <c r="O40" s="4">
        <v>1.9035658999762011E-3</v>
      </c>
    </row>
    <row r="41" spans="1:15" x14ac:dyDescent="0.25">
      <c r="A41" s="3">
        <v>38442</v>
      </c>
      <c r="B41" s="4">
        <v>2.3581848693947638E-3</v>
      </c>
      <c r="C41" s="4">
        <v>-5.1360091306827949E-3</v>
      </c>
      <c r="D41" s="4">
        <v>-1.6257525189803501E-2</v>
      </c>
      <c r="E41" s="4"/>
      <c r="F41" s="4">
        <v>-2.173393838070203E-2</v>
      </c>
      <c r="G41" s="4"/>
      <c r="H41" s="4">
        <v>-8.6599843240383612E-3</v>
      </c>
      <c r="I41" s="4">
        <v>-1.9038333797595789E-2</v>
      </c>
      <c r="J41" s="4"/>
      <c r="K41" s="4">
        <v>7.5592693418979229E-2</v>
      </c>
      <c r="L41" s="4">
        <v>-1.8256975542542131E-2</v>
      </c>
      <c r="M41" s="4"/>
      <c r="N41" s="4">
        <v>-2.440049124167798E-2</v>
      </c>
      <c r="O41" s="4">
        <v>-1.2098136671757079E-2</v>
      </c>
    </row>
    <row r="42" spans="1:15" x14ac:dyDescent="0.25">
      <c r="A42" s="3">
        <v>38472</v>
      </c>
      <c r="B42" s="4">
        <v>2.1563286998740332E-3</v>
      </c>
      <c r="C42" s="4">
        <v>1.3533959597638919E-2</v>
      </c>
      <c r="D42" s="4">
        <v>1.2665265809202349E-2</v>
      </c>
      <c r="E42" s="4"/>
      <c r="F42" s="4">
        <v>-2.5132123161764719E-2</v>
      </c>
      <c r="G42" s="4"/>
      <c r="H42" s="4">
        <v>-1.495004441212822E-2</v>
      </c>
      <c r="I42" s="4">
        <v>4.6914079138497877E-2</v>
      </c>
      <c r="J42" s="4"/>
      <c r="K42" s="4">
        <v>-9.0508685460809701E-2</v>
      </c>
      <c r="L42" s="4">
        <v>1.9181286549707629E-2</v>
      </c>
      <c r="M42" s="4"/>
      <c r="N42" s="4">
        <v>-2.633583993109612E-2</v>
      </c>
      <c r="O42" s="4">
        <v>1.308672595230909E-2</v>
      </c>
    </row>
    <row r="43" spans="1:15" x14ac:dyDescent="0.25">
      <c r="A43" s="3">
        <v>38503</v>
      </c>
      <c r="B43" s="4">
        <v>2.242631974840092E-3</v>
      </c>
      <c r="C43" s="4">
        <v>1.0818747026689829E-2</v>
      </c>
      <c r="D43" s="4">
        <v>-2.8421053264593429E-2</v>
      </c>
      <c r="E43" s="4"/>
      <c r="F43" s="4">
        <v>2.961020594561159E-3</v>
      </c>
      <c r="G43" s="4"/>
      <c r="H43" s="4">
        <v>1.0429973696062911E-2</v>
      </c>
      <c r="I43" s="4">
        <v>2.9512865585536781E-2</v>
      </c>
      <c r="J43" s="4"/>
      <c r="K43" s="4">
        <v>-7.3283609052546828E-3</v>
      </c>
      <c r="L43" s="4">
        <v>-4.8772090888225872E-2</v>
      </c>
      <c r="M43" s="4"/>
      <c r="N43" s="4">
        <v>1.9529123571039749E-2</v>
      </c>
      <c r="O43" s="4">
        <v>-1.3397377359409929E-2</v>
      </c>
    </row>
    <row r="44" spans="1:15" x14ac:dyDescent="0.25">
      <c r="A44" s="3">
        <v>38533</v>
      </c>
      <c r="B44" s="4">
        <v>2.4192202346766671E-3</v>
      </c>
      <c r="C44" s="4">
        <v>5.4529078117773189E-3</v>
      </c>
      <c r="D44" s="4">
        <v>-1.0811908201526889E-2</v>
      </c>
      <c r="E44" s="4"/>
      <c r="F44" s="4">
        <v>1.7801800743210579E-2</v>
      </c>
      <c r="G44" s="4"/>
      <c r="H44" s="4">
        <v>1.591996302944465E-2</v>
      </c>
      <c r="I44" s="4">
        <v>4.6176996620577393E-2</v>
      </c>
      <c r="J44" s="4"/>
      <c r="K44" s="4">
        <v>5.7951958866411253E-2</v>
      </c>
      <c r="L44" s="4">
        <v>5.465074194715891E-2</v>
      </c>
      <c r="M44" s="4"/>
      <c r="N44" s="4">
        <v>1.1846759660948839E-2</v>
      </c>
      <c r="O44" s="4">
        <v>-4.4845892626027561E-3</v>
      </c>
    </row>
    <row r="45" spans="1:15" x14ac:dyDescent="0.25">
      <c r="A45" s="3">
        <v>38564</v>
      </c>
      <c r="B45" s="4">
        <v>2.5168938309609872E-3</v>
      </c>
      <c r="C45" s="4">
        <v>-9.0953845160560709E-3</v>
      </c>
      <c r="D45" s="4">
        <v>-7.3403255497892514E-3</v>
      </c>
      <c r="E45" s="4"/>
      <c r="F45" s="4">
        <v>3.3941842845804038E-2</v>
      </c>
      <c r="G45" s="4"/>
      <c r="H45" s="4">
        <v>2.2970064276479411E-2</v>
      </c>
      <c r="I45" s="4">
        <v>6.8140542896578671E-2</v>
      </c>
      <c r="J45" s="4"/>
      <c r="K45" s="4">
        <v>5.4953089599231182E-2</v>
      </c>
      <c r="L45" s="4">
        <v>-1.8531228551818879E-2</v>
      </c>
      <c r="M45" s="4"/>
      <c r="N45" s="4">
        <v>3.8521156953926328E-2</v>
      </c>
      <c r="O45" s="4">
        <v>-8.006846642818255E-3</v>
      </c>
    </row>
    <row r="46" spans="1:15" x14ac:dyDescent="0.25">
      <c r="A46" s="3">
        <v>38595</v>
      </c>
      <c r="B46" s="4">
        <v>2.991998527341666E-3</v>
      </c>
      <c r="C46" s="4">
        <v>1.2819468651756869E-2</v>
      </c>
      <c r="D46" s="4">
        <v>1.8840450900041491E-2</v>
      </c>
      <c r="E46" s="4"/>
      <c r="F46" s="4">
        <v>2.7593618713972701E-2</v>
      </c>
      <c r="G46" s="4"/>
      <c r="H46" s="4">
        <v>8.1999909716936603E-3</v>
      </c>
      <c r="I46" s="4">
        <v>-4.2583482578041787E-2</v>
      </c>
      <c r="J46" s="4"/>
      <c r="K46" s="4">
        <v>0.15143467404952141</v>
      </c>
      <c r="L46" s="4">
        <v>9.9067599067599321E-3</v>
      </c>
      <c r="M46" s="4"/>
      <c r="N46" s="4">
        <v>4.8905967163137554E-3</v>
      </c>
      <c r="O46" s="4">
        <v>1.6459134151590279E-2</v>
      </c>
    </row>
    <row r="47" spans="1:15" x14ac:dyDescent="0.25">
      <c r="A47" s="3">
        <v>38625</v>
      </c>
      <c r="B47" s="4">
        <v>2.752589759766888E-3</v>
      </c>
      <c r="C47" s="4">
        <v>-1.03091125478465E-2</v>
      </c>
      <c r="D47" s="4">
        <v>-1.9687363114638371E-2</v>
      </c>
      <c r="E47" s="4"/>
      <c r="F47" s="4">
        <v>4.2635553623818323E-2</v>
      </c>
      <c r="G47" s="4"/>
      <c r="H47" s="4">
        <v>1.92799749667063E-2</v>
      </c>
      <c r="I47" s="4">
        <v>-5.4460298442438049E-4</v>
      </c>
      <c r="J47" s="4"/>
      <c r="K47" s="4">
        <v>1.794907281862379E-4</v>
      </c>
      <c r="L47" s="4">
        <v>9.2325447201384803E-2</v>
      </c>
      <c r="M47" s="4"/>
      <c r="N47" s="4">
        <v>2.711500173814119E-2</v>
      </c>
      <c r="O47" s="4">
        <v>-1.592027546558461E-2</v>
      </c>
    </row>
    <row r="48" spans="1:15" x14ac:dyDescent="0.25">
      <c r="A48" s="3">
        <v>38656</v>
      </c>
      <c r="B48" s="4">
        <v>2.815886169577952E-3</v>
      </c>
      <c r="C48" s="4">
        <v>-7.9139379560264622E-3</v>
      </c>
      <c r="D48" s="4">
        <v>-1.932382241660591E-2</v>
      </c>
      <c r="E48" s="4"/>
      <c r="F48" s="4">
        <v>-3.1877336737751283E-2</v>
      </c>
      <c r="G48" s="4"/>
      <c r="H48" s="4">
        <v>-1.4070027798040121E-2</v>
      </c>
      <c r="I48" s="4">
        <v>-2.5174367916303449E-2</v>
      </c>
      <c r="J48" s="4"/>
      <c r="K48" s="4">
        <v>-0.1032510094708865</v>
      </c>
      <c r="L48" s="4">
        <v>-5.282620179609121E-3</v>
      </c>
      <c r="M48" s="4"/>
      <c r="N48" s="4">
        <v>-2.781452878372959E-2</v>
      </c>
      <c r="O48" s="4">
        <v>-1.4886017188058379E-2</v>
      </c>
    </row>
    <row r="49" spans="1:15" x14ac:dyDescent="0.25">
      <c r="A49" s="3">
        <v>38686</v>
      </c>
      <c r="B49" s="4">
        <v>3.3477687087593022E-3</v>
      </c>
      <c r="C49" s="4">
        <v>4.4226044226045591E-3</v>
      </c>
      <c r="D49" s="4">
        <v>-1.4673946095458801E-2</v>
      </c>
      <c r="E49" s="4"/>
      <c r="F49" s="4">
        <v>2.6508423488885269E-2</v>
      </c>
      <c r="G49" s="4"/>
      <c r="H49" s="4">
        <v>1.6630065169824789E-2</v>
      </c>
      <c r="I49" s="4">
        <v>4.1538872821833987E-2</v>
      </c>
      <c r="J49" s="4"/>
      <c r="K49" s="4">
        <v>-3.8477896676554768E-2</v>
      </c>
      <c r="L49" s="4">
        <v>5.2894317578332288E-2</v>
      </c>
      <c r="M49" s="4"/>
      <c r="N49" s="4">
        <v>3.4845080229135572E-2</v>
      </c>
      <c r="O49" s="4">
        <v>-7.0979041242693608E-3</v>
      </c>
    </row>
    <row r="50" spans="1:15" x14ac:dyDescent="0.25">
      <c r="A50" s="3">
        <v>38717</v>
      </c>
      <c r="B50" s="4">
        <v>3.027453184941908E-3</v>
      </c>
      <c r="C50" s="4">
        <v>9.5075016307892835E-3</v>
      </c>
      <c r="D50" s="4">
        <v>1.016050813970582E-2</v>
      </c>
      <c r="E50" s="4"/>
      <c r="F50" s="4">
        <v>4.6666491885798189E-2</v>
      </c>
      <c r="G50" s="4"/>
      <c r="H50" s="4">
        <v>1.8229935349332042E-2</v>
      </c>
      <c r="I50" s="4">
        <v>-3.5887456190702989E-3</v>
      </c>
      <c r="J50" s="4"/>
      <c r="K50" s="4">
        <v>2.868541540562752E-2</v>
      </c>
      <c r="L50" s="4">
        <v>3.5004539493594278E-2</v>
      </c>
      <c r="M50" s="4"/>
      <c r="N50" s="4">
        <v>2.449691112606267E-2</v>
      </c>
      <c r="O50" s="4">
        <v>9.8715136837612683E-3</v>
      </c>
    </row>
    <row r="51" spans="1:15" x14ac:dyDescent="0.25">
      <c r="A51" s="3">
        <v>38748</v>
      </c>
      <c r="B51" s="4">
        <v>3.5075445949674928E-3</v>
      </c>
      <c r="C51" s="4">
        <v>5.6540070755950467E-5</v>
      </c>
      <c r="D51" s="4">
        <v>2.0802628163204991E-2</v>
      </c>
      <c r="E51" s="4"/>
      <c r="F51" s="4">
        <v>6.5388372617288137E-2</v>
      </c>
      <c r="G51" s="4">
        <v>0.1074600000000001</v>
      </c>
      <c r="H51" s="4">
        <v>3.4860088620583207E-2</v>
      </c>
      <c r="I51" s="4">
        <v>6.6347558919405136E-2</v>
      </c>
      <c r="J51" s="4"/>
      <c r="K51" s="4">
        <v>4.3341028554495953E-2</v>
      </c>
      <c r="L51" s="4">
        <v>0.1086744639376218</v>
      </c>
      <c r="M51" s="4"/>
      <c r="N51" s="4">
        <v>5.2598585032389122E-2</v>
      </c>
      <c r="O51" s="4">
        <v>1.2614297684363731E-2</v>
      </c>
    </row>
    <row r="52" spans="1:15" x14ac:dyDescent="0.25">
      <c r="A52" s="3">
        <v>38776</v>
      </c>
      <c r="B52" s="4">
        <v>3.424695873488703E-3</v>
      </c>
      <c r="C52" s="4">
        <v>3.3195221826463062E-3</v>
      </c>
      <c r="D52" s="4">
        <v>-7.8964761650500703E-3</v>
      </c>
      <c r="E52" s="4"/>
      <c r="F52" s="4">
        <v>-1.3871418999141789E-3</v>
      </c>
      <c r="G52" s="4">
        <v>6.5013634803978704E-4</v>
      </c>
      <c r="H52" s="4">
        <v>4.5099898119571602E-3</v>
      </c>
      <c r="I52" s="4">
        <v>1.7305141471727351E-2</v>
      </c>
      <c r="J52" s="4"/>
      <c r="K52" s="4">
        <v>-0.1010438767789837</v>
      </c>
      <c r="L52" s="4">
        <v>-2.2417582417582401E-2</v>
      </c>
      <c r="M52" s="4"/>
      <c r="N52" s="4">
        <v>-2.0986358866736938E-3</v>
      </c>
      <c r="O52" s="4">
        <v>-3.5465658484864489E-3</v>
      </c>
    </row>
    <row r="53" spans="1:15" x14ac:dyDescent="0.25">
      <c r="A53" s="3">
        <v>38807</v>
      </c>
      <c r="B53" s="4">
        <v>4.0851364613683216E-3</v>
      </c>
      <c r="C53" s="4">
        <v>-9.8129185986605139E-3</v>
      </c>
      <c r="D53" s="4">
        <v>-9.979324392524247E-3</v>
      </c>
      <c r="E53" s="4"/>
      <c r="F53" s="4">
        <v>3.4079271092066987E-2</v>
      </c>
      <c r="G53" s="4">
        <v>1.250699344871764E-2</v>
      </c>
      <c r="H53" s="4">
        <v>1.9509934171846099E-2</v>
      </c>
      <c r="I53" s="4">
        <v>4.7228626445267707E-2</v>
      </c>
      <c r="J53" s="4"/>
      <c r="K53" s="4">
        <v>5.1304064846044772E-2</v>
      </c>
      <c r="L53" s="4">
        <v>4.6762589928057492E-2</v>
      </c>
      <c r="M53" s="4"/>
      <c r="N53" s="4">
        <v>2.2252536448120089E-2</v>
      </c>
      <c r="O53" s="4">
        <v>-9.9131723640223379E-3</v>
      </c>
    </row>
    <row r="54" spans="1:15" x14ac:dyDescent="0.25">
      <c r="A54" s="3">
        <v>38837</v>
      </c>
      <c r="B54" s="4">
        <v>3.604627968498253E-3</v>
      </c>
      <c r="C54" s="4">
        <v>-1.812934433559676E-3</v>
      </c>
      <c r="D54" s="4">
        <v>3.2363292239187443E-2</v>
      </c>
      <c r="E54" s="4"/>
      <c r="F54" s="4">
        <v>4.895041209416684E-2</v>
      </c>
      <c r="G54" s="4">
        <v>7.1325442943210637E-2</v>
      </c>
      <c r="H54" s="4">
        <v>1.8670058088819719E-2</v>
      </c>
      <c r="I54" s="4">
        <v>-3.6152327081881763E-2</v>
      </c>
      <c r="J54" s="4"/>
      <c r="K54" s="4">
        <v>6.3334381985060917E-2</v>
      </c>
      <c r="L54" s="4">
        <v>0.10652920962199321</v>
      </c>
      <c r="M54" s="4"/>
      <c r="N54" s="4">
        <v>3.0859049207673021E-2</v>
      </c>
      <c r="O54" s="4">
        <v>1.8928887317047449E-2</v>
      </c>
    </row>
    <row r="55" spans="1:15" x14ac:dyDescent="0.25">
      <c r="A55" s="3">
        <v>38868</v>
      </c>
      <c r="B55" s="4">
        <v>4.2194718771757511E-3</v>
      </c>
      <c r="C55" s="4">
        <v>-1.0669316349301019E-3</v>
      </c>
      <c r="D55" s="4">
        <v>2.1642913785332899E-2</v>
      </c>
      <c r="E55" s="4"/>
      <c r="F55" s="4">
        <v>-3.8049140475777121E-2</v>
      </c>
      <c r="G55" s="4">
        <v>-9.9977538745663619E-2</v>
      </c>
      <c r="H55" s="4">
        <v>-1.560003184917591E-2</v>
      </c>
      <c r="I55" s="4">
        <v>-2.7058702756343481E-2</v>
      </c>
      <c r="J55" s="4"/>
      <c r="K55" s="4">
        <v>-7.6963258117016542E-3</v>
      </c>
      <c r="L55" s="4">
        <v>1.3975155279503101E-2</v>
      </c>
      <c r="M55" s="4"/>
      <c r="N55" s="4">
        <v>-4.3203883495145701E-2</v>
      </c>
      <c r="O55" s="4">
        <v>1.2897983485114841E-2</v>
      </c>
    </row>
    <row r="56" spans="1:15" x14ac:dyDescent="0.25">
      <c r="A56" s="3">
        <v>38898</v>
      </c>
      <c r="B56" s="4">
        <v>4.0387842173144062E-3</v>
      </c>
      <c r="C56" s="4">
        <v>2.1198359573098009E-3</v>
      </c>
      <c r="D56" s="4">
        <v>-1.3962959668097571E-2</v>
      </c>
      <c r="E56" s="4"/>
      <c r="F56" s="4">
        <v>-1.838940409305212E-3</v>
      </c>
      <c r="G56" s="4">
        <v>-9.3724870365750057E-3</v>
      </c>
      <c r="H56" s="4">
        <v>-2.3499927386262391E-3</v>
      </c>
      <c r="I56" s="4">
        <v>4.6728684351671879E-2</v>
      </c>
      <c r="J56" s="4"/>
      <c r="K56" s="4">
        <v>1.1624456952530339E-2</v>
      </c>
      <c r="L56" s="4">
        <v>-6.0490045941807069E-2</v>
      </c>
      <c r="M56" s="4"/>
      <c r="N56" s="4">
        <v>-2.3112915045944149E-3</v>
      </c>
      <c r="O56" s="4">
        <v>-7.9451695573354852E-3</v>
      </c>
    </row>
    <row r="57" spans="1:15" x14ac:dyDescent="0.25">
      <c r="A57" s="3">
        <v>38929</v>
      </c>
      <c r="B57" s="4">
        <v>3.9823163753900381E-3</v>
      </c>
      <c r="C57" s="4">
        <v>1.3521979318368739E-2</v>
      </c>
      <c r="D57" s="4">
        <v>7.7308025121773927E-3</v>
      </c>
      <c r="E57" s="4"/>
      <c r="F57" s="4">
        <v>8.7482339643967233E-3</v>
      </c>
      <c r="G57" s="4">
        <v>1.238161884767908E-2</v>
      </c>
      <c r="H57" s="4">
        <v>-1.769933767564291E-3</v>
      </c>
      <c r="I57" s="4">
        <v>3.3041988147389123E-2</v>
      </c>
      <c r="J57" s="4"/>
      <c r="K57" s="4">
        <v>2.005213328161282E-2</v>
      </c>
      <c r="L57" s="4">
        <v>3.0969845150774281E-2</v>
      </c>
      <c r="M57" s="4"/>
      <c r="N57" s="4">
        <v>3.7292349418012179E-3</v>
      </c>
      <c r="O57" s="4">
        <v>9.9619177322134433E-3</v>
      </c>
    </row>
    <row r="58" spans="1:15" x14ac:dyDescent="0.25">
      <c r="A58" s="3">
        <v>38960</v>
      </c>
      <c r="B58" s="4">
        <v>4.6559047231360404E-3</v>
      </c>
      <c r="C58" s="4">
        <v>1.5308293129329799E-2</v>
      </c>
      <c r="D58" s="4">
        <v>9.2014875963897236E-3</v>
      </c>
      <c r="E58" s="4"/>
      <c r="F58" s="4">
        <v>2.940088964582244E-2</v>
      </c>
      <c r="G58" s="4">
        <v>3.244179830786531E-2</v>
      </c>
      <c r="H58" s="4">
        <v>1.009991199936033E-2</v>
      </c>
      <c r="I58" s="4">
        <v>3.6697322307060583E-2</v>
      </c>
      <c r="J58" s="4"/>
      <c r="K58" s="4">
        <v>-7.2574895841662768E-2</v>
      </c>
      <c r="L58" s="4">
        <v>-1.422924901185774E-2</v>
      </c>
      <c r="M58" s="4"/>
      <c r="N58" s="4">
        <v>2.454402161675295E-2</v>
      </c>
      <c r="O58" s="4">
        <v>1.1555066104359749E-2</v>
      </c>
    </row>
    <row r="59" spans="1:15" x14ac:dyDescent="0.25">
      <c r="A59" s="3">
        <v>38990</v>
      </c>
      <c r="B59" s="4">
        <v>3.9372843436247251E-3</v>
      </c>
      <c r="C59" s="4">
        <v>8.7839974699557288E-3</v>
      </c>
      <c r="D59" s="4">
        <v>-5.623958159312048E-3</v>
      </c>
      <c r="E59" s="4"/>
      <c r="F59" s="4">
        <v>1.07757447781176E-3</v>
      </c>
      <c r="G59" s="4">
        <v>1.0408669725589631E-2</v>
      </c>
      <c r="H59" s="4">
        <v>1.7599929414291451E-3</v>
      </c>
      <c r="I59" s="4">
        <v>1.5604900699651701E-2</v>
      </c>
      <c r="J59" s="4"/>
      <c r="K59" s="4">
        <v>-0.1070643058318638</v>
      </c>
      <c r="L59" s="4">
        <v>-3.889334402566158E-2</v>
      </c>
      <c r="M59" s="4"/>
      <c r="N59" s="4">
        <v>1.071428571428568E-2</v>
      </c>
      <c r="O59" s="4">
        <v>-7.4683065693026407E-5</v>
      </c>
    </row>
    <row r="60" spans="1:15" x14ac:dyDescent="0.25">
      <c r="A60" s="3">
        <v>39021</v>
      </c>
      <c r="B60" s="4">
        <v>4.2570956978487118E-3</v>
      </c>
      <c r="C60" s="4">
        <v>6.61488662993448E-3</v>
      </c>
      <c r="D60" s="4">
        <v>1.1607073876909849E-2</v>
      </c>
      <c r="E60" s="4"/>
      <c r="F60" s="4">
        <v>4.0871134693167388E-2</v>
      </c>
      <c r="G60" s="4">
        <v>4.8088136551577731E-2</v>
      </c>
      <c r="H60" s="4">
        <v>1.7680066766532661E-2</v>
      </c>
      <c r="I60" s="4">
        <v>6.0800191533153303E-2</v>
      </c>
      <c r="J60" s="4"/>
      <c r="K60" s="4">
        <v>-2.5682627520955289E-2</v>
      </c>
      <c r="L60" s="4">
        <v>7.509386733416834E-3</v>
      </c>
      <c r="M60" s="4"/>
      <c r="N60" s="4">
        <v>3.8053818972546782E-2</v>
      </c>
      <c r="O60" s="4">
        <v>9.6735856267800013E-3</v>
      </c>
    </row>
    <row r="61" spans="1:15" x14ac:dyDescent="0.25">
      <c r="A61" s="3">
        <v>39051</v>
      </c>
      <c r="B61" s="4">
        <v>4.497902064161341E-3</v>
      </c>
      <c r="C61" s="4">
        <v>1.160119905010326E-2</v>
      </c>
      <c r="D61" s="4">
        <v>3.2497551265825868E-2</v>
      </c>
      <c r="E61" s="4"/>
      <c r="F61" s="4">
        <v>3.2643553289947842E-2</v>
      </c>
      <c r="G61" s="4">
        <v>7.5368158407161712E-2</v>
      </c>
      <c r="H61" s="4">
        <v>2.0699964702632689E-2</v>
      </c>
      <c r="I61" s="4">
        <v>4.4512718959768272E-2</v>
      </c>
      <c r="J61" s="4"/>
      <c r="K61" s="4">
        <v>5.5280918211251251E-2</v>
      </c>
      <c r="L61" s="4">
        <v>7.113871635610769E-2</v>
      </c>
      <c r="M61" s="4"/>
      <c r="N61" s="4">
        <v>2.914375490966226E-2</v>
      </c>
      <c r="O61" s="4">
        <v>2.435446899414595E-2</v>
      </c>
    </row>
    <row r="62" spans="1:15" x14ac:dyDescent="0.25">
      <c r="A62" s="3">
        <v>39082</v>
      </c>
      <c r="B62" s="4">
        <v>4.0188864490056098E-3</v>
      </c>
      <c r="C62" s="4">
        <v>-5.8033480854339237E-3</v>
      </c>
      <c r="D62" s="4">
        <v>-1.795916809881137E-2</v>
      </c>
      <c r="E62" s="4"/>
      <c r="F62" s="4">
        <v>2.9881848345067571E-2</v>
      </c>
      <c r="G62" s="4">
        <v>4.7196877057661617E-2</v>
      </c>
      <c r="H62" s="4">
        <v>1.4820033267149091E-2</v>
      </c>
      <c r="I62" s="4">
        <v>-2.1949145454038591E-2</v>
      </c>
      <c r="J62" s="4"/>
      <c r="K62" s="4">
        <v>-7.117884463319879E-2</v>
      </c>
      <c r="L62" s="4">
        <v>-2.2730787072831379E-2</v>
      </c>
      <c r="M62" s="4"/>
      <c r="N62" s="4">
        <v>2.1804951275984141E-2</v>
      </c>
      <c r="O62" s="4">
        <v>-1.3256312785288051E-2</v>
      </c>
    </row>
    <row r="63" spans="1:15" x14ac:dyDescent="0.25">
      <c r="A63" s="3">
        <v>39113</v>
      </c>
      <c r="B63" s="4">
        <v>4.4177383361683198E-3</v>
      </c>
      <c r="C63" s="4">
        <v>-4.1030881544612541E-4</v>
      </c>
      <c r="D63" s="4">
        <v>-1.5750319065310551E-2</v>
      </c>
      <c r="E63" s="4"/>
      <c r="F63" s="4">
        <v>7.2880856497397062E-3</v>
      </c>
      <c r="G63" s="4">
        <v>-8.3761873750870519E-3</v>
      </c>
      <c r="H63" s="4">
        <v>1.1019183155955851E-2</v>
      </c>
      <c r="I63" s="4">
        <v>8.3527533691089451E-2</v>
      </c>
      <c r="J63" s="4"/>
      <c r="K63" s="4">
        <v>-2.2898759888912549E-2</v>
      </c>
      <c r="L63" s="4">
        <v>2.9272151898734219E-2</v>
      </c>
      <c r="M63" s="4"/>
      <c r="N63" s="4">
        <v>1.0308764940238911E-2</v>
      </c>
      <c r="O63" s="4">
        <v>-9.8284604926325292E-3</v>
      </c>
    </row>
    <row r="64" spans="1:15" x14ac:dyDescent="0.25">
      <c r="A64" s="3">
        <v>39141</v>
      </c>
      <c r="B64" s="4">
        <v>4.0533914843152719E-3</v>
      </c>
      <c r="C64" s="4">
        <v>1.542000340773542E-2</v>
      </c>
      <c r="D64" s="4">
        <v>2.3863245039347E-2</v>
      </c>
      <c r="E64" s="4"/>
      <c r="F64" s="4">
        <v>7.9959435213354801E-3</v>
      </c>
      <c r="G64" s="4">
        <v>-7.3221915243748548E-4</v>
      </c>
      <c r="H64" s="4">
        <v>6.809537537808108E-3</v>
      </c>
      <c r="I64" s="4">
        <v>-2.4223968113549429E-2</v>
      </c>
      <c r="J64" s="4"/>
      <c r="K64" s="4">
        <v>4.2970116071306963E-2</v>
      </c>
      <c r="L64" s="4">
        <v>2.1060722521137661E-2</v>
      </c>
      <c r="M64" s="4"/>
      <c r="N64" s="4">
        <v>-5.4221915512396857E-3</v>
      </c>
      <c r="O64" s="4">
        <v>2.0578465702402401E-2</v>
      </c>
    </row>
    <row r="65" spans="1:15" x14ac:dyDescent="0.25">
      <c r="A65" s="3">
        <v>39172</v>
      </c>
      <c r="B65" s="4">
        <v>4.490931070748605E-3</v>
      </c>
      <c r="C65" s="4">
        <v>3.0508965822573231E-5</v>
      </c>
      <c r="D65" s="4">
        <v>3.8391313787298209E-3</v>
      </c>
      <c r="E65" s="4"/>
      <c r="F65" s="4">
        <v>2.751228572534159E-2</v>
      </c>
      <c r="G65" s="4">
        <v>4.151023214002425E-2</v>
      </c>
      <c r="H65" s="4">
        <v>9.552540396515985E-3</v>
      </c>
      <c r="I65" s="4">
        <v>-2.6146478246655839E-2</v>
      </c>
      <c r="J65" s="4"/>
      <c r="K65" s="4">
        <v>3.2343003331439579E-2</v>
      </c>
      <c r="L65" s="4">
        <v>-3.6886479975911661E-3</v>
      </c>
      <c r="M65" s="4"/>
      <c r="N65" s="4">
        <v>1.895722852753123E-2</v>
      </c>
      <c r="O65" s="4">
        <v>2.3638204866058832E-3</v>
      </c>
    </row>
    <row r="66" spans="1:15" x14ac:dyDescent="0.25">
      <c r="A66" s="3">
        <v>39202</v>
      </c>
      <c r="B66" s="4">
        <v>4.0996289275962994E-3</v>
      </c>
      <c r="C66" s="4">
        <v>5.3922951957470211E-3</v>
      </c>
      <c r="D66" s="4">
        <v>1.501415258794392E-2</v>
      </c>
      <c r="E66" s="4"/>
      <c r="F66" s="4">
        <v>4.6895006402048578E-2</v>
      </c>
      <c r="G66" s="4">
        <v>5.7981316003249413E-2</v>
      </c>
      <c r="H66" s="4">
        <v>1.7749531360076402E-2</v>
      </c>
      <c r="I66" s="4">
        <v>-2.5990206087453949E-3</v>
      </c>
      <c r="J66" s="4"/>
      <c r="K66" s="4">
        <v>-2.7504215404420269E-3</v>
      </c>
      <c r="L66" s="4">
        <v>2.3044956554590049E-2</v>
      </c>
      <c r="M66" s="4"/>
      <c r="N66" s="4">
        <v>4.2608040078795588E-2</v>
      </c>
      <c r="O66" s="4">
        <v>1.13027125119447E-2</v>
      </c>
    </row>
    <row r="67" spans="1:15" x14ac:dyDescent="0.25">
      <c r="A67" s="3">
        <v>39233</v>
      </c>
      <c r="B67" s="4">
        <v>4.3196832181298106E-3</v>
      </c>
      <c r="C67" s="4">
        <v>-7.5785161583977736E-3</v>
      </c>
      <c r="D67" s="4">
        <v>-2.052247278011354E-2</v>
      </c>
      <c r="E67" s="4"/>
      <c r="F67" s="4">
        <v>2.311213432017056E-2</v>
      </c>
      <c r="G67" s="4">
        <v>5.9993418617086958E-2</v>
      </c>
      <c r="H67" s="4">
        <v>1.9931742983457571E-2</v>
      </c>
      <c r="I67" s="4">
        <v>-1.887551872978843E-3</v>
      </c>
      <c r="J67" s="4"/>
      <c r="K67" s="4">
        <v>-1.553335276562029E-2</v>
      </c>
      <c r="L67" s="4">
        <v>-2.6440177252584851E-2</v>
      </c>
      <c r="M67" s="4"/>
      <c r="N67" s="4">
        <v>2.880735228942655E-2</v>
      </c>
      <c r="O67" s="4">
        <v>-1.559266039249629E-2</v>
      </c>
    </row>
    <row r="68" spans="1:15" x14ac:dyDescent="0.25">
      <c r="A68" s="3">
        <v>39263</v>
      </c>
      <c r="B68" s="4">
        <v>3.6987332990425781E-3</v>
      </c>
      <c r="C68" s="4">
        <v>-2.958240649437061E-3</v>
      </c>
      <c r="D68" s="4">
        <v>-5.2091413178700918E-3</v>
      </c>
      <c r="E68" s="4"/>
      <c r="F68" s="4">
        <v>7.29561296333614E-4</v>
      </c>
      <c r="G68" s="4">
        <v>4.0331916930220979E-2</v>
      </c>
      <c r="H68" s="4">
        <v>7.3047405254078601E-3</v>
      </c>
      <c r="I68" s="4">
        <v>-9.7038170061878537E-2</v>
      </c>
      <c r="J68" s="4"/>
      <c r="K68" s="4">
        <v>3.2211335816465958E-2</v>
      </c>
      <c r="L68" s="4">
        <v>-1.3048095888332559E-2</v>
      </c>
      <c r="M68" s="4"/>
      <c r="N68" s="4">
        <v>-4.7159116673468624E-3</v>
      </c>
      <c r="O68" s="4">
        <v>-4.4349055764421053E-3</v>
      </c>
    </row>
    <row r="69" spans="1:15" x14ac:dyDescent="0.25">
      <c r="A69" s="3">
        <v>39294</v>
      </c>
      <c r="B69" s="4">
        <v>4.0992926375114092E-3</v>
      </c>
      <c r="C69" s="4">
        <v>8.3413833816337046E-3</v>
      </c>
      <c r="D69" s="4">
        <v>2.7881060882626981E-2</v>
      </c>
      <c r="E69" s="4"/>
      <c r="F69" s="4">
        <v>-1.139218269653053E-2</v>
      </c>
      <c r="G69" s="4">
        <v>5.7829198087695037E-2</v>
      </c>
      <c r="H69" s="4">
        <v>7.9439120628510551E-4</v>
      </c>
      <c r="I69" s="4">
        <v>-8.1903089941712359E-2</v>
      </c>
      <c r="J69" s="4"/>
      <c r="K69" s="4">
        <v>5.5460366880119023E-2</v>
      </c>
      <c r="L69" s="4">
        <v>2.3059185242121361E-2</v>
      </c>
      <c r="M69" s="4"/>
      <c r="N69" s="4">
        <v>-1.555879538931171E-2</v>
      </c>
      <c r="O69" s="4">
        <v>2.0308132647347099E-2</v>
      </c>
    </row>
    <row r="70" spans="1:15" x14ac:dyDescent="0.25">
      <c r="A70" s="3">
        <v>39325</v>
      </c>
      <c r="B70" s="4">
        <v>3.7316909805751308E-3</v>
      </c>
      <c r="C70" s="4">
        <v>1.225650461519745E-2</v>
      </c>
      <c r="D70" s="4">
        <v>1.206602351355968E-2</v>
      </c>
      <c r="E70" s="4"/>
      <c r="F70" s="4">
        <v>-1.6623279699341631E-2</v>
      </c>
      <c r="G70" s="4">
        <v>-2.5923422761599649E-2</v>
      </c>
      <c r="H70" s="4">
        <v>-1.532123837047761E-2</v>
      </c>
      <c r="I70" s="4">
        <v>5.9826730182159782E-2</v>
      </c>
      <c r="J70" s="4"/>
      <c r="K70" s="4">
        <v>-4.1867942196878727E-2</v>
      </c>
      <c r="L70" s="4">
        <v>9.7670924117205793E-3</v>
      </c>
      <c r="M70" s="4"/>
      <c r="N70" s="4">
        <v>-6.4329515214623934E-3</v>
      </c>
      <c r="O70" s="4">
        <v>1.231267768155297E-2</v>
      </c>
    </row>
    <row r="71" spans="1:15" x14ac:dyDescent="0.25">
      <c r="A71" s="3">
        <v>39355</v>
      </c>
      <c r="B71" s="4">
        <v>2.96982575700433E-3</v>
      </c>
      <c r="C71" s="4">
        <v>7.5863415806631807E-3</v>
      </c>
      <c r="D71" s="4">
        <v>3.1883585168779982E-2</v>
      </c>
      <c r="E71" s="4"/>
      <c r="F71" s="4">
        <v>5.555555555555558E-2</v>
      </c>
      <c r="G71" s="4">
        <v>0.1024471474080508</v>
      </c>
      <c r="H71" s="4">
        <v>2.6943062356682649E-2</v>
      </c>
      <c r="I71" s="4">
        <v>3.7315174943320928E-2</v>
      </c>
      <c r="J71" s="4"/>
      <c r="K71" s="4">
        <v>0.1022579688169563</v>
      </c>
      <c r="L71" s="4">
        <v>0.1056547619047619</v>
      </c>
      <c r="M71" s="4"/>
      <c r="N71" s="4">
        <v>5.0213102918229113E-2</v>
      </c>
      <c r="O71" s="4">
        <v>2.2443580979919941E-2</v>
      </c>
    </row>
    <row r="72" spans="1:15" x14ac:dyDescent="0.25">
      <c r="A72" s="3">
        <v>39386</v>
      </c>
      <c r="B72" s="4">
        <v>3.3742165081216409E-3</v>
      </c>
      <c r="C72" s="4">
        <v>8.9828840648855657E-3</v>
      </c>
      <c r="D72" s="4">
        <v>2.0703040639075129E-2</v>
      </c>
      <c r="E72" s="4"/>
      <c r="F72" s="4">
        <v>4.7906805556744432E-2</v>
      </c>
      <c r="G72" s="4">
        <v>0.1049068540531075</v>
      </c>
      <c r="H72" s="4">
        <v>2.8476106114456941E-2</v>
      </c>
      <c r="I72" s="4">
        <v>1.136667048098561E-2</v>
      </c>
      <c r="J72" s="4"/>
      <c r="K72" s="4">
        <v>9.6069882054594657E-2</v>
      </c>
      <c r="L72" s="4">
        <v>6.2584118438761882E-2</v>
      </c>
      <c r="M72" s="4"/>
      <c r="N72" s="4">
        <v>4.1004146985119672E-2</v>
      </c>
      <c r="O72" s="4">
        <v>1.6299287191395399E-2</v>
      </c>
    </row>
    <row r="73" spans="1:15" x14ac:dyDescent="0.25">
      <c r="A73" s="3">
        <v>39416</v>
      </c>
      <c r="B73" s="4">
        <v>3.1495477191834098E-3</v>
      </c>
      <c r="C73" s="4">
        <v>1.7983139882821408E-2</v>
      </c>
      <c r="D73" s="4">
        <v>1.9361530294346618E-2</v>
      </c>
      <c r="E73" s="4"/>
      <c r="F73" s="4">
        <v>-4.1853170843271108E-2</v>
      </c>
      <c r="G73" s="4">
        <v>-6.8169773097630948E-2</v>
      </c>
      <c r="H73" s="4">
        <v>-2.1991785597783479E-2</v>
      </c>
      <c r="I73" s="4">
        <v>-9.607392042240237E-2</v>
      </c>
      <c r="J73" s="4"/>
      <c r="K73" s="4">
        <v>-3.697372836730628E-2</v>
      </c>
      <c r="L73" s="4">
        <v>-7.5997466751108744E-3</v>
      </c>
      <c r="M73" s="4"/>
      <c r="N73" s="4">
        <v>-4.7185888969366492E-2</v>
      </c>
      <c r="O73" s="4">
        <v>1.911052479912145E-2</v>
      </c>
    </row>
    <row r="74" spans="1:15" x14ac:dyDescent="0.25">
      <c r="A74" s="3">
        <v>39447</v>
      </c>
      <c r="B74" s="4">
        <v>2.3481093838850779E-3</v>
      </c>
      <c r="C74" s="4">
        <v>2.8087645065066891E-3</v>
      </c>
      <c r="D74" s="4">
        <v>-6.3593459783790607E-3</v>
      </c>
      <c r="E74" s="4"/>
      <c r="F74" s="4">
        <v>-2.037441178476429E-2</v>
      </c>
      <c r="G74" s="4">
        <v>8.2177217881251874E-3</v>
      </c>
      <c r="H74" s="4">
        <v>5.3292966687306098E-3</v>
      </c>
      <c r="I74" s="4">
        <v>-5.8629149351624887E-2</v>
      </c>
      <c r="J74" s="4"/>
      <c r="K74" s="4">
        <v>5.7652943417982661E-2</v>
      </c>
      <c r="L74" s="4">
        <v>6.4135290363752429E-2</v>
      </c>
      <c r="M74" s="4"/>
      <c r="N74" s="4">
        <v>-1.243097010754135E-2</v>
      </c>
      <c r="O74" s="4">
        <v>-2.9812829750922591E-3</v>
      </c>
    </row>
    <row r="75" spans="1:15" x14ac:dyDescent="0.25">
      <c r="A75" s="3">
        <v>39478</v>
      </c>
      <c r="B75" s="4">
        <v>2.423779450928532E-3</v>
      </c>
      <c r="C75" s="4">
        <v>1.6798147209958762E-2</v>
      </c>
      <c r="D75" s="4">
        <v>3.3937337963081397E-2</v>
      </c>
      <c r="E75" s="4"/>
      <c r="F75" s="4">
        <v>-9.2791130758654417E-2</v>
      </c>
      <c r="G75" s="4">
        <v>-0.12246146059596361</v>
      </c>
      <c r="H75" s="4">
        <v>-2.6916698172258949E-2</v>
      </c>
      <c r="I75" s="4">
        <v>-1.2511966812041029E-2</v>
      </c>
      <c r="J75" s="4"/>
      <c r="K75" s="4">
        <v>-2.5447678234202797E-4</v>
      </c>
      <c r="L75" s="4">
        <v>0.1073463268365817</v>
      </c>
      <c r="M75" s="4"/>
      <c r="N75" s="4">
        <v>-8.3131466346697991E-2</v>
      </c>
      <c r="O75" s="4">
        <v>2.7778826626435601E-2</v>
      </c>
    </row>
    <row r="76" spans="1:15" x14ac:dyDescent="0.25">
      <c r="A76" s="3">
        <v>39507</v>
      </c>
      <c r="B76" s="4">
        <v>1.8535944528683681E-3</v>
      </c>
      <c r="C76" s="4">
        <v>1.3879892662163049E-3</v>
      </c>
      <c r="D76" s="4">
        <v>2.5649537294500702E-2</v>
      </c>
      <c r="E76" s="4"/>
      <c r="F76" s="4">
        <v>2.2167653068075891E-2</v>
      </c>
      <c r="G76" s="4">
        <v>7.1680044218014105E-2</v>
      </c>
      <c r="H76" s="4">
        <v>1.497431831241069E-2</v>
      </c>
      <c r="I76" s="4">
        <v>-3.9223342803668022E-2</v>
      </c>
      <c r="J76" s="4"/>
      <c r="K76" s="4">
        <v>0.1125837307754141</v>
      </c>
      <c r="L76" s="4">
        <v>5.226103438938523E-2</v>
      </c>
      <c r="M76" s="4"/>
      <c r="N76" s="4">
        <v>2.987728092051611E-3</v>
      </c>
      <c r="O76" s="4">
        <v>1.67274975589633E-2</v>
      </c>
    </row>
    <row r="77" spans="1:15" x14ac:dyDescent="0.25">
      <c r="A77" s="3">
        <v>39538</v>
      </c>
      <c r="B77" s="4">
        <v>9.6161008668183001E-4</v>
      </c>
      <c r="C77" s="4">
        <v>3.4118533471703132E-3</v>
      </c>
      <c r="D77" s="4">
        <v>3.0912790129473899E-2</v>
      </c>
      <c r="E77" s="4"/>
      <c r="F77" s="4">
        <v>-1.3363112554193649E-2</v>
      </c>
      <c r="G77" s="4">
        <v>-5.3010724356566619E-2</v>
      </c>
      <c r="H77" s="4">
        <v>-2.236930284135941E-2</v>
      </c>
      <c r="I77" s="4">
        <v>5.6240715306780542E-2</v>
      </c>
      <c r="J77" s="4"/>
      <c r="K77" s="4">
        <v>-1.1741444976802519E-2</v>
      </c>
      <c r="L77" s="4">
        <v>-3.9114770972722653E-2</v>
      </c>
      <c r="M77" s="4"/>
      <c r="N77" s="4">
        <v>-1.7676021664204788E-2</v>
      </c>
      <c r="O77" s="4">
        <v>2.039968566454764E-2</v>
      </c>
    </row>
    <row r="78" spans="1:15" x14ac:dyDescent="0.25">
      <c r="A78" s="3">
        <v>39568</v>
      </c>
      <c r="B78" s="4">
        <v>8.8884598719718433E-4</v>
      </c>
      <c r="C78" s="4">
        <v>-2.0897383222588939E-3</v>
      </c>
      <c r="D78" s="4">
        <v>-2.8713062179172799E-2</v>
      </c>
      <c r="E78" s="4"/>
      <c r="F78" s="4">
        <v>5.3187239627917382E-2</v>
      </c>
      <c r="G78" s="4">
        <v>7.342990593347265E-2</v>
      </c>
      <c r="H78" s="4">
        <v>1.6310434966174011E-2</v>
      </c>
      <c r="I78" s="4">
        <v>5.5116961004152858E-2</v>
      </c>
      <c r="J78" s="4"/>
      <c r="K78" s="4">
        <v>7.9645338395518017E-2</v>
      </c>
      <c r="L78" s="4">
        <v>-6.6952329941081912E-2</v>
      </c>
      <c r="M78" s="4"/>
      <c r="N78" s="4">
        <v>5.1175379680216571E-2</v>
      </c>
      <c r="O78" s="4">
        <v>-1.90876917976095E-2</v>
      </c>
    </row>
    <row r="79" spans="1:15" x14ac:dyDescent="0.25">
      <c r="A79" s="3">
        <v>39599</v>
      </c>
      <c r="B79" s="4">
        <v>1.490666103837635E-3</v>
      </c>
      <c r="C79" s="4">
        <v>-7.332950003904215E-3</v>
      </c>
      <c r="D79" s="4">
        <v>-1.286323947782453E-2</v>
      </c>
      <c r="E79" s="4"/>
      <c r="F79" s="4">
        <v>1.54249074324937E-2</v>
      </c>
      <c r="G79" s="4">
        <v>1.690316389726854E-2</v>
      </c>
      <c r="H79" s="4">
        <v>1.8697675724024029E-2</v>
      </c>
      <c r="I79" s="4">
        <v>-5.407376667798669E-4</v>
      </c>
      <c r="J79" s="4"/>
      <c r="K79" s="4">
        <v>9.103671962198101E-2</v>
      </c>
      <c r="L79" s="4">
        <v>1.6934557979334078E-2</v>
      </c>
      <c r="M79" s="4"/>
      <c r="N79" s="4">
        <v>1.327961090978436E-2</v>
      </c>
      <c r="O79" s="4">
        <v>-1.10576500107098E-2</v>
      </c>
    </row>
    <row r="80" spans="1:15" x14ac:dyDescent="0.25">
      <c r="A80" s="3">
        <v>39629</v>
      </c>
      <c r="B80" s="4">
        <v>1.3946109319937781E-3</v>
      </c>
      <c r="C80" s="4">
        <v>-8.0092678671039863E-4</v>
      </c>
      <c r="D80" s="4">
        <v>1.7276031797965889E-3</v>
      </c>
      <c r="E80" s="4"/>
      <c r="F80" s="4">
        <v>-7.9803980860563173E-2</v>
      </c>
      <c r="G80" s="4">
        <v>-0.1056553429649877</v>
      </c>
      <c r="H80" s="4">
        <v>-1.3292462208457371E-2</v>
      </c>
      <c r="I80" s="4">
        <v>-0.1136792571529229</v>
      </c>
      <c r="J80" s="4"/>
      <c r="K80" s="4">
        <v>9.2308328851007371E-2</v>
      </c>
      <c r="L80" s="4">
        <v>5.023990968106129E-2</v>
      </c>
      <c r="M80" s="4"/>
      <c r="N80" s="4">
        <v>-8.5456812780875691E-2</v>
      </c>
      <c r="O80" s="4">
        <v>8.517583537215323E-4</v>
      </c>
    </row>
    <row r="81" spans="1:15" x14ac:dyDescent="0.25">
      <c r="A81" s="3">
        <v>39660</v>
      </c>
      <c r="B81" s="4">
        <v>1.4144452856259539E-3</v>
      </c>
      <c r="C81" s="4">
        <v>-8.2303937706662555E-4</v>
      </c>
      <c r="D81" s="4">
        <v>2.7337093305297429E-3</v>
      </c>
      <c r="E81" s="4"/>
      <c r="F81" s="4">
        <v>-3.5606243657275487E-2</v>
      </c>
      <c r="G81" s="4">
        <v>-3.1738524043417593E-2</v>
      </c>
      <c r="H81" s="4">
        <v>-2.291192194048508E-2</v>
      </c>
      <c r="I81" s="4">
        <v>2.3181863350510531E-2</v>
      </c>
      <c r="J81" s="4"/>
      <c r="K81" s="4">
        <v>-0.1223768939393939</v>
      </c>
      <c r="L81" s="4">
        <v>-1.316850309056705E-2</v>
      </c>
      <c r="M81" s="4"/>
      <c r="N81" s="4">
        <v>-2.5187167151200281E-2</v>
      </c>
      <c r="O81" s="4">
        <v>1.3773233889398111E-3</v>
      </c>
    </row>
    <row r="82" spans="1:15" x14ac:dyDescent="0.25">
      <c r="A82" s="3">
        <v>39691</v>
      </c>
      <c r="B82" s="4">
        <v>1.353852318369597E-3</v>
      </c>
      <c r="C82" s="4">
        <v>9.4906561803869138E-3</v>
      </c>
      <c r="D82" s="4">
        <v>-3.2927032560651208E-2</v>
      </c>
      <c r="E82" s="4"/>
      <c r="F82" s="4">
        <v>-3.9737024082741157E-2</v>
      </c>
      <c r="G82" s="4">
        <v>-7.8765750645056198E-2</v>
      </c>
      <c r="H82" s="4">
        <v>-1.439403727715172E-2</v>
      </c>
      <c r="I82" s="4">
        <v>1.9086334794753631E-2</v>
      </c>
      <c r="J82" s="4"/>
      <c r="K82" s="4">
        <v>-7.1020857386406622E-2</v>
      </c>
      <c r="L82" s="4">
        <v>-9.259259259259256E-2</v>
      </c>
      <c r="M82" s="4"/>
      <c r="N82" s="4">
        <v>-2.280285035629448E-2</v>
      </c>
      <c r="O82" s="4">
        <v>-1.6528350348578798E-2</v>
      </c>
    </row>
    <row r="83" spans="1:15" x14ac:dyDescent="0.25">
      <c r="A83" s="3">
        <v>39721</v>
      </c>
      <c r="B83" s="4">
        <v>7.2518461810999746E-4</v>
      </c>
      <c r="C83" s="4">
        <v>-1.3431628540614081E-2</v>
      </c>
      <c r="D83" s="4">
        <v>-2.961052379165929E-2</v>
      </c>
      <c r="E83" s="4"/>
      <c r="F83" s="4">
        <v>-0.14787718126408941</v>
      </c>
      <c r="G83" s="4">
        <v>-0.1741820134739189</v>
      </c>
      <c r="H83" s="4">
        <v>-6.1272669414302983E-2</v>
      </c>
      <c r="I83" s="4">
        <v>-9.9611989743824125E-3</v>
      </c>
      <c r="J83" s="4"/>
      <c r="K83" s="4">
        <v>-0.1244206980660898</v>
      </c>
      <c r="L83" s="4">
        <v>6.1824729891956753E-2</v>
      </c>
      <c r="M83" s="4"/>
      <c r="N83" s="4">
        <v>-0.12839626208610161</v>
      </c>
      <c r="O83" s="4">
        <v>-2.352781095671086E-2</v>
      </c>
    </row>
    <row r="84" spans="1:15" x14ac:dyDescent="0.25">
      <c r="A84" s="3">
        <v>39752</v>
      </c>
      <c r="B84" s="4">
        <v>1.8134863528018741E-4</v>
      </c>
      <c r="C84" s="4">
        <v>-2.360420876994895E-2</v>
      </c>
      <c r="D84" s="4">
        <v>-4.419525838734828E-2</v>
      </c>
      <c r="E84" s="4"/>
      <c r="F84" s="4">
        <v>-0.21432508236677411</v>
      </c>
      <c r="G84" s="4">
        <v>-0.28190521662536938</v>
      </c>
      <c r="H84" s="4">
        <v>-6.8420693491709428E-2</v>
      </c>
      <c r="I84" s="4">
        <v>-0.32442702603593698</v>
      </c>
      <c r="J84" s="4"/>
      <c r="K84" s="4">
        <v>-0.28198665481607249</v>
      </c>
      <c r="L84" s="4">
        <v>-0.1738270209157716</v>
      </c>
      <c r="M84" s="4"/>
      <c r="N84" s="4">
        <v>-0.2044186911254339</v>
      </c>
      <c r="O84" s="4">
        <v>-3.686211424561181E-2</v>
      </c>
    </row>
    <row r="85" spans="1:15" x14ac:dyDescent="0.25">
      <c r="A85" s="3">
        <v>39782</v>
      </c>
      <c r="B85" s="4">
        <v>5.2824831819453522E-5</v>
      </c>
      <c r="C85" s="4">
        <v>3.254984863105026E-2</v>
      </c>
      <c r="D85" s="4">
        <v>2.3826022462084099E-2</v>
      </c>
      <c r="E85" s="4"/>
      <c r="F85" s="4">
        <v>-5.300243187628606E-2</v>
      </c>
      <c r="G85" s="4">
        <v>-7.4158565663976606E-2</v>
      </c>
      <c r="H85" s="4">
        <v>-2.6679184322282889E-2</v>
      </c>
      <c r="I85" s="4">
        <v>-0.2454421473304248</v>
      </c>
      <c r="J85" s="4">
        <v>-0.17291999999999999</v>
      </c>
      <c r="K85" s="4">
        <v>-0.14841296234711601</v>
      </c>
      <c r="L85" s="4">
        <v>0.1146082791652412</v>
      </c>
      <c r="M85" s="4"/>
      <c r="N85" s="4">
        <v>-6.9873417721519004E-2</v>
      </c>
      <c r="O85" s="4">
        <v>2.8915086290507212E-2</v>
      </c>
    </row>
    <row r="86" spans="1:15" x14ac:dyDescent="0.25">
      <c r="A86" s="3">
        <v>39813</v>
      </c>
      <c r="B86" s="4">
        <v>1.333341187814696E-5</v>
      </c>
      <c r="C86" s="4">
        <v>3.7309173919246597E-2</v>
      </c>
      <c r="D86" s="4">
        <v>7.9697701159025636E-2</v>
      </c>
      <c r="E86" s="4"/>
      <c r="F86" s="4">
        <v>5.6479225653519372E-2</v>
      </c>
      <c r="G86" s="4">
        <v>7.7968871884402491E-2</v>
      </c>
      <c r="H86" s="4">
        <v>1.516717290347414E-3</v>
      </c>
      <c r="I86" s="4">
        <v>0.1605895206323231</v>
      </c>
      <c r="J86" s="4">
        <v>0.1025898341152003</v>
      </c>
      <c r="K86" s="4">
        <v>-0.13318725186036931</v>
      </c>
      <c r="L86" s="4">
        <v>6.7833026396562301E-2</v>
      </c>
      <c r="M86" s="4"/>
      <c r="N86" s="4">
        <v>3.8566224194966692E-2</v>
      </c>
      <c r="O86" s="4">
        <v>6.2130939937454999E-2</v>
      </c>
    </row>
    <row r="87" spans="1:15" x14ac:dyDescent="0.25">
      <c r="A87" s="3">
        <v>39844</v>
      </c>
      <c r="B87" s="4">
        <v>2.5529712636584989E-5</v>
      </c>
      <c r="C87" s="4">
        <v>-8.8233271439377425E-3</v>
      </c>
      <c r="D87" s="4">
        <v>-4.7974133518511319E-2</v>
      </c>
      <c r="E87" s="4"/>
      <c r="F87" s="4">
        <v>-9.1883637950108121E-2</v>
      </c>
      <c r="G87" s="4">
        <v>-6.1750516884906959E-2</v>
      </c>
      <c r="H87" s="4">
        <v>-9.0061936125362951E-4</v>
      </c>
      <c r="I87" s="4">
        <v>-0.17825487340006829</v>
      </c>
      <c r="J87" s="4">
        <v>-0.1403177875494829</v>
      </c>
      <c r="K87" s="4">
        <v>-8.9402813235220591E-2</v>
      </c>
      <c r="L87" s="4">
        <v>5.7200344926703117E-2</v>
      </c>
      <c r="M87" s="4"/>
      <c r="N87" s="4">
        <v>-8.6686557535682551E-2</v>
      </c>
      <c r="O87" s="4">
        <v>-3.2701175380325243E-2</v>
      </c>
    </row>
    <row r="88" spans="1:15" x14ac:dyDescent="0.25">
      <c r="A88" s="3">
        <v>39872</v>
      </c>
      <c r="B88" s="4">
        <v>1.5346215322975529E-4</v>
      </c>
      <c r="C88" s="4">
        <v>-3.7744489235188579E-3</v>
      </c>
      <c r="D88" s="4">
        <v>-3.4769023586533332E-2</v>
      </c>
      <c r="E88" s="4"/>
      <c r="F88" s="4">
        <v>-9.6925294258947914E-2</v>
      </c>
      <c r="G88" s="4">
        <v>-5.664512021938195E-2</v>
      </c>
      <c r="H88" s="4">
        <v>-1.214330571133404E-2</v>
      </c>
      <c r="I88" s="4">
        <v>-0.21881747296367179</v>
      </c>
      <c r="J88" s="4">
        <v>-0.17375664885135911</v>
      </c>
      <c r="K88" s="4">
        <v>-6.0991699191907937E-2</v>
      </c>
      <c r="L88" s="4">
        <v>3.5345296356715572E-2</v>
      </c>
      <c r="M88" s="4"/>
      <c r="N88" s="4">
        <v>-9.8975807875684385E-2</v>
      </c>
      <c r="O88" s="4">
        <v>-2.2339857219173309E-2</v>
      </c>
    </row>
    <row r="89" spans="1:15" x14ac:dyDescent="0.25">
      <c r="A89" s="3">
        <v>39903</v>
      </c>
      <c r="B89" s="4">
        <v>7.0433716251594447E-5</v>
      </c>
      <c r="C89" s="4">
        <v>1.39013671534931E-2</v>
      </c>
      <c r="D89" s="4">
        <v>2.907100408737762E-2</v>
      </c>
      <c r="E89" s="4"/>
      <c r="F89" s="4">
        <v>6.7296183003058729E-2</v>
      </c>
      <c r="G89" s="4">
        <v>0.15197840559585751</v>
      </c>
      <c r="H89" s="4">
        <v>1.6567343748949751E-2</v>
      </c>
      <c r="I89" s="4">
        <v>2.491159040710644E-2</v>
      </c>
      <c r="J89" s="4">
        <v>3.9536858355847082E-2</v>
      </c>
      <c r="K89" s="4">
        <v>4.5048736937622458E-2</v>
      </c>
      <c r="L89" s="4">
        <v>-3.7289915966386533E-2</v>
      </c>
      <c r="M89" s="4"/>
      <c r="N89" s="4">
        <v>8.1185693287604055E-2</v>
      </c>
      <c r="O89" s="4">
        <v>2.3013748583143871E-2</v>
      </c>
    </row>
    <row r="90" spans="1:15" x14ac:dyDescent="0.25">
      <c r="A90" s="3">
        <v>39933</v>
      </c>
      <c r="B90" s="4">
        <v>7.4865371779919698E-5</v>
      </c>
      <c r="C90" s="4">
        <v>4.7809093344506337E-3</v>
      </c>
      <c r="D90" s="4">
        <v>1.192909242967422E-2</v>
      </c>
      <c r="E90" s="4"/>
      <c r="F90" s="4">
        <v>0.13271028037383159</v>
      </c>
      <c r="G90" s="4">
        <v>0.1807858687815431</v>
      </c>
      <c r="H90" s="4">
        <v>3.6015740386998729E-2</v>
      </c>
      <c r="I90" s="4">
        <v>0.31185746081467802</v>
      </c>
      <c r="J90" s="4">
        <v>0.2181151241534989</v>
      </c>
      <c r="K90" s="4">
        <v>-9.1871603831716886E-3</v>
      </c>
      <c r="L90" s="4">
        <v>-3.6279323513366053E-2</v>
      </c>
      <c r="M90" s="4"/>
      <c r="N90" s="4">
        <v>0.1219467983867315</v>
      </c>
      <c r="O90" s="4">
        <v>8.9954877717373094E-3</v>
      </c>
    </row>
    <row r="91" spans="1:15" x14ac:dyDescent="0.25">
      <c r="A91" s="3">
        <v>39964</v>
      </c>
      <c r="B91" s="4">
        <v>9.780846850127034E-5</v>
      </c>
      <c r="C91" s="4">
        <v>7.253460946846646E-3</v>
      </c>
      <c r="D91" s="4">
        <v>5.5350040420371727E-2</v>
      </c>
      <c r="E91" s="4"/>
      <c r="F91" s="4">
        <v>0.13119597674053129</v>
      </c>
      <c r="G91" s="4">
        <v>0.17650931155548771</v>
      </c>
      <c r="H91" s="4">
        <v>5.1466163537776E-2</v>
      </c>
      <c r="I91" s="4">
        <v>1.927306349249092E-2</v>
      </c>
      <c r="J91" s="4">
        <v>6.2019189739463298E-2</v>
      </c>
      <c r="K91" s="4">
        <v>0.19666987052637541</v>
      </c>
      <c r="L91" s="4">
        <v>0.1044438154542882</v>
      </c>
      <c r="M91" s="4"/>
      <c r="N91" s="4">
        <v>9.6696017448905325E-2</v>
      </c>
      <c r="O91" s="4">
        <v>3.5689598600021848E-2</v>
      </c>
    </row>
    <row r="92" spans="1:15" x14ac:dyDescent="0.25">
      <c r="A92" s="3">
        <v>39994</v>
      </c>
      <c r="B92" s="4">
        <v>7.5728218609238951E-5</v>
      </c>
      <c r="C92" s="4">
        <v>5.6876798609981627E-3</v>
      </c>
      <c r="D92" s="4">
        <v>2.875086431328278E-3</v>
      </c>
      <c r="E92" s="4"/>
      <c r="F92" s="4">
        <v>-7.5439717691516686E-3</v>
      </c>
      <c r="G92" s="4">
        <v>-1.5634502947687649E-2</v>
      </c>
      <c r="H92" s="4">
        <v>2.491389774155861E-3</v>
      </c>
      <c r="I92" s="4">
        <v>-3.616155566906798E-2</v>
      </c>
      <c r="J92" s="4">
        <v>-1.054987946274832E-2</v>
      </c>
      <c r="K92" s="4">
        <v>5.6932271857501604E-3</v>
      </c>
      <c r="L92" s="4">
        <v>-4.2029728344438737E-2</v>
      </c>
      <c r="M92" s="4"/>
      <c r="N92" s="4">
        <v>-5.9295816146138769E-3</v>
      </c>
      <c r="O92" s="4">
        <v>4.137049056372577E-3</v>
      </c>
    </row>
    <row r="93" spans="1:15" x14ac:dyDescent="0.25">
      <c r="A93" s="3">
        <v>40025</v>
      </c>
      <c r="B93" s="4">
        <v>1.260860327976232E-4</v>
      </c>
      <c r="C93" s="4">
        <v>1.6129685369903109E-2</v>
      </c>
      <c r="D93" s="4">
        <v>2.610050146855758E-2</v>
      </c>
      <c r="E93" s="4"/>
      <c r="F93" s="4">
        <v>9.3735563799257848E-2</v>
      </c>
      <c r="G93" s="4">
        <v>0.112967402318167</v>
      </c>
      <c r="H93" s="4">
        <v>2.4998830384894258E-2</v>
      </c>
      <c r="I93" s="4">
        <v>0.10126096491228059</v>
      </c>
      <c r="J93" s="4">
        <v>0.1008573981042105</v>
      </c>
      <c r="K93" s="4">
        <v>4.439537724326037E-3</v>
      </c>
      <c r="L93" s="4">
        <v>4.8154093097914066E-3</v>
      </c>
      <c r="M93" s="4"/>
      <c r="N93" s="4">
        <v>8.7547701085546992E-2</v>
      </c>
      <c r="O93" s="4">
        <v>2.2144694975066988E-2</v>
      </c>
    </row>
    <row r="94" spans="1:15" x14ac:dyDescent="0.25">
      <c r="A94" s="3">
        <v>40056</v>
      </c>
      <c r="B94" s="4">
        <v>9.2513870942445564E-5</v>
      </c>
      <c r="C94" s="4">
        <v>1.035440078637651E-2</v>
      </c>
      <c r="D94" s="4">
        <v>2.216899600960542E-2</v>
      </c>
      <c r="E94" s="4"/>
      <c r="F94" s="4">
        <v>4.9417004774033442E-2</v>
      </c>
      <c r="G94" s="4">
        <v>1.2731121671034631E-3</v>
      </c>
      <c r="H94" s="4">
        <v>1.300293976799516E-2</v>
      </c>
      <c r="I94" s="4">
        <v>0.13796651233799631</v>
      </c>
      <c r="J94" s="4">
        <v>0.1335103916361029</v>
      </c>
      <c r="K94" s="4">
        <v>-2.364303921797906E-2</v>
      </c>
      <c r="L94" s="4">
        <v>1.7571884984025621E-2</v>
      </c>
      <c r="M94" s="4"/>
      <c r="N94" s="4">
        <v>3.6042788035702163E-2</v>
      </c>
      <c r="O94" s="4">
        <v>1.756576454637138E-2</v>
      </c>
    </row>
    <row r="95" spans="1:15" x14ac:dyDescent="0.25">
      <c r="A95" s="3">
        <v>40086</v>
      </c>
      <c r="B95" s="4">
        <v>4.8197168324604078E-5</v>
      </c>
      <c r="C95" s="4">
        <v>1.0504657415381089E-2</v>
      </c>
      <c r="D95" s="4">
        <v>2.8246474167033409E-2</v>
      </c>
      <c r="E95" s="4"/>
      <c r="F95" s="4">
        <v>4.4040882037271967E-2</v>
      </c>
      <c r="G95" s="4">
        <v>9.1754513062376919E-2</v>
      </c>
      <c r="H95" s="4">
        <v>2.7872578560196089E-2</v>
      </c>
      <c r="I95" s="4">
        <v>6.6656944950783892E-2</v>
      </c>
      <c r="J95" s="4">
        <v>6.9194436179708552E-2</v>
      </c>
      <c r="K95" s="4">
        <v>1.724550898203558E-3</v>
      </c>
      <c r="L95" s="4">
        <v>4.2124542124542197E-2</v>
      </c>
      <c r="M95" s="4"/>
      <c r="N95" s="4">
        <v>4.6626331711166591E-2</v>
      </c>
      <c r="O95" s="4">
        <v>2.137056776851232E-2</v>
      </c>
    </row>
    <row r="96" spans="1:15" x14ac:dyDescent="0.25">
      <c r="A96" s="3">
        <v>40117</v>
      </c>
      <c r="B96" s="4">
        <v>2.4823821372033091E-5</v>
      </c>
      <c r="C96" s="4">
        <v>4.9375166698109041E-3</v>
      </c>
      <c r="D96" s="4">
        <v>4.5286876296215528E-3</v>
      </c>
      <c r="E96" s="4"/>
      <c r="F96" s="4">
        <v>-1.7452659369414539E-2</v>
      </c>
      <c r="G96" s="4">
        <v>8.5722411061306403E-3</v>
      </c>
      <c r="H96" s="4">
        <v>-2.0293428013304911E-3</v>
      </c>
      <c r="I96" s="4">
        <v>-4.9401197604790448E-2</v>
      </c>
      <c r="J96" s="4">
        <v>-3.1158147381602611E-2</v>
      </c>
      <c r="K96" s="4">
        <v>5.8725072928124122E-2</v>
      </c>
      <c r="L96" s="4">
        <v>4.443886517700224E-2</v>
      </c>
      <c r="M96" s="4"/>
      <c r="N96" s="4">
        <v>-1.850455545083252E-2</v>
      </c>
      <c r="O96" s="4">
        <v>4.6982413831337944E-3</v>
      </c>
    </row>
    <row r="97" spans="1:31" x14ac:dyDescent="0.25">
      <c r="A97" s="3">
        <v>40147</v>
      </c>
      <c r="B97" s="4">
        <v>3.8941896189026437E-5</v>
      </c>
      <c r="C97" s="4">
        <v>1.294665976178155E-2</v>
      </c>
      <c r="D97" s="4">
        <v>3.3708509476229283E-2</v>
      </c>
      <c r="E97" s="4"/>
      <c r="F97" s="4">
        <v>2.383811482718845E-2</v>
      </c>
      <c r="G97" s="4">
        <v>4.9264192491540897E-2</v>
      </c>
      <c r="H97" s="4">
        <v>1.5163222222704499E-2</v>
      </c>
      <c r="I97" s="4">
        <v>6.5199726746485442E-2</v>
      </c>
      <c r="J97" s="4">
        <v>3.7653373544802582E-2</v>
      </c>
      <c r="K97" s="4">
        <v>1.5244590993269689E-2</v>
      </c>
      <c r="L97" s="4">
        <v>0.13052884615384611</v>
      </c>
      <c r="M97" s="4"/>
      <c r="N97" s="4">
        <v>3.8154988636727172E-2</v>
      </c>
      <c r="O97" s="4">
        <v>2.546366719867876E-2</v>
      </c>
    </row>
    <row r="98" spans="1:31" x14ac:dyDescent="0.25">
      <c r="A98" s="3">
        <v>40178</v>
      </c>
      <c r="B98" s="4">
        <v>2.7372892735799681E-5</v>
      </c>
      <c r="C98" s="4">
        <v>-1.5631390593047079E-2</v>
      </c>
      <c r="D98" s="4">
        <v>-5.1897692395134747E-2</v>
      </c>
      <c r="E98" s="4"/>
      <c r="F98" s="4">
        <v>1.844067166778918E-2</v>
      </c>
      <c r="G98" s="4">
        <v>3.3706571117793738E-2</v>
      </c>
      <c r="H98" s="4">
        <v>1.2781737872869851E-2</v>
      </c>
      <c r="I98" s="4">
        <v>6.3902465368725236E-2</v>
      </c>
      <c r="J98" s="4">
        <v>4.5966472328425878E-2</v>
      </c>
      <c r="K98" s="4">
        <v>8.6534825261939119E-3</v>
      </c>
      <c r="L98" s="4">
        <v>-7.5058473314905338E-2</v>
      </c>
      <c r="M98" s="4"/>
      <c r="N98" s="4">
        <v>2.2600437825671449E-2</v>
      </c>
      <c r="O98" s="4">
        <v>-3.7626846744221787E-2</v>
      </c>
    </row>
    <row r="99" spans="1:31" x14ac:dyDescent="0.25">
      <c r="A99" s="3">
        <v>40209</v>
      </c>
      <c r="B99" s="4">
        <v>1.411774069492999E-5</v>
      </c>
      <c r="C99" s="4">
        <v>1.5275848189360669E-2</v>
      </c>
      <c r="D99" s="4">
        <v>-3.211095412529064E-3</v>
      </c>
      <c r="E99" s="4"/>
      <c r="F99" s="4">
        <v>-4.5209915395315943E-2</v>
      </c>
      <c r="G99" s="4">
        <v>-5.5187610641379448E-2</v>
      </c>
      <c r="H99" s="4">
        <v>-7.6114003028396882E-3</v>
      </c>
      <c r="I99" s="4">
        <v>-5.7932207261513491E-2</v>
      </c>
      <c r="J99" s="4">
        <v>-4.3847171683757853E-2</v>
      </c>
      <c r="K99" s="4">
        <v>-7.895549380265543E-2</v>
      </c>
      <c r="L99" s="4">
        <v>-8.2758620689654672E-3</v>
      </c>
      <c r="M99" s="4"/>
      <c r="N99" s="4">
        <v>-4.2211903756859459E-2</v>
      </c>
      <c r="O99" s="4">
        <v>4.1308822450192304E-3</v>
      </c>
    </row>
    <row r="100" spans="1:31" x14ac:dyDescent="0.25">
      <c r="A100" s="3">
        <v>40237</v>
      </c>
      <c r="B100" s="4">
        <v>3.6981036987127069E-5</v>
      </c>
      <c r="C100" s="4">
        <v>3.734325743188549E-3</v>
      </c>
      <c r="D100" s="4">
        <v>-1.3190317541919021E-3</v>
      </c>
      <c r="E100" s="4"/>
      <c r="F100" s="4">
        <v>-2.412314747363697E-3</v>
      </c>
      <c r="G100" s="4">
        <v>3.3214973598354458E-3</v>
      </c>
      <c r="H100" s="4">
        <v>6.5958450278784664E-3</v>
      </c>
      <c r="I100" s="4">
        <v>5.3142764770859552E-2</v>
      </c>
      <c r="J100" s="4">
        <v>2.7789790517047441E-2</v>
      </c>
      <c r="K100" s="4">
        <v>5.5600785402997843E-2</v>
      </c>
      <c r="L100" s="4">
        <v>2.7584608252202211E-2</v>
      </c>
      <c r="M100" s="4"/>
      <c r="N100" s="4">
        <v>1.155323301643252E-2</v>
      </c>
      <c r="O100" s="4">
        <v>7.4427345710548209E-4</v>
      </c>
    </row>
    <row r="101" spans="1:31" x14ac:dyDescent="0.25">
      <c r="A101" s="3">
        <v>40268</v>
      </c>
      <c r="B101" s="4">
        <v>9.714176194886015E-5</v>
      </c>
      <c r="C101" s="4">
        <v>-1.229526473042863E-3</v>
      </c>
      <c r="D101" s="4">
        <v>-1.205703006778025E-2</v>
      </c>
      <c r="E101" s="4"/>
      <c r="F101" s="4">
        <v>6.7768001436523617E-2</v>
      </c>
      <c r="G101" s="4">
        <v>7.9791575524489344E-2</v>
      </c>
      <c r="H101" s="4">
        <v>2.4939120413627999E-2</v>
      </c>
      <c r="I101" s="4">
        <v>9.519819900484805E-2</v>
      </c>
      <c r="J101" s="4">
        <v>7.1614309397379561E-2</v>
      </c>
      <c r="K101" s="4">
        <v>1.9349423827238921E-2</v>
      </c>
      <c r="L101" s="4">
        <v>6.5418452515226821E-3</v>
      </c>
      <c r="M101" s="4"/>
      <c r="N101" s="4">
        <v>6.4046307534310731E-2</v>
      </c>
      <c r="O101" s="4">
        <v>-7.5581717406796312E-3</v>
      </c>
    </row>
    <row r="102" spans="1:31" x14ac:dyDescent="0.25">
      <c r="A102" s="3">
        <v>40298</v>
      </c>
      <c r="B102" s="4">
        <v>1.2647822157019209E-4</v>
      </c>
      <c r="C102" s="4">
        <v>1.0409623799257471E-2</v>
      </c>
      <c r="D102" s="4">
        <v>-6.7198189062447336E-3</v>
      </c>
      <c r="E102" s="4"/>
      <c r="F102" s="4">
        <v>-8.9690120633212356E-3</v>
      </c>
      <c r="G102" s="4">
        <v>1.040702912879676E-2</v>
      </c>
      <c r="H102" s="4">
        <v>1.1907533236164671E-2</v>
      </c>
      <c r="I102" s="4">
        <v>6.6934122854656719E-2</v>
      </c>
      <c r="J102" s="4">
        <v>4.3089028671048579E-2</v>
      </c>
      <c r="K102" s="4">
        <v>2.774996105659033E-2</v>
      </c>
      <c r="L102" s="4">
        <v>5.7149260421335717E-2</v>
      </c>
      <c r="M102" s="4"/>
      <c r="N102" s="4">
        <v>3.8606650873036501E-3</v>
      </c>
      <c r="O102" s="4">
        <v>1.6093982852760649E-4</v>
      </c>
    </row>
    <row r="103" spans="1:31" x14ac:dyDescent="0.25">
      <c r="A103" s="3">
        <v>40329</v>
      </c>
      <c r="B103" s="4">
        <v>1.160456170807844E-4</v>
      </c>
      <c r="C103" s="4">
        <v>8.4148727984345584E-3</v>
      </c>
      <c r="D103" s="4">
        <v>-3.2222225222467538E-2</v>
      </c>
      <c r="E103" s="4"/>
      <c r="F103" s="4">
        <v>-0.1122562106882664</v>
      </c>
      <c r="G103" s="4">
        <v>-8.2919384762702886E-2</v>
      </c>
      <c r="H103" s="4">
        <v>-2.8938195736528779E-2</v>
      </c>
      <c r="I103" s="4">
        <v>-5.7524424618921148E-2</v>
      </c>
      <c r="J103" s="4">
        <v>-7.700183696208629E-2</v>
      </c>
      <c r="K103" s="4">
        <v>-0.13190715399272471</v>
      </c>
      <c r="L103" s="4">
        <v>2.3955904176383269E-2</v>
      </c>
      <c r="M103" s="4"/>
      <c r="N103" s="4">
        <v>-9.8709320280861212E-2</v>
      </c>
      <c r="O103" s="4">
        <v>-1.563117425877603E-2</v>
      </c>
    </row>
    <row r="104" spans="1:31" x14ac:dyDescent="0.25">
      <c r="A104" s="3">
        <v>40359</v>
      </c>
      <c r="B104" s="4">
        <v>5.9491858979798813E-5</v>
      </c>
      <c r="C104" s="4">
        <v>1.56814383102859E-2</v>
      </c>
      <c r="D104" s="4">
        <v>1.50473966106579E-2</v>
      </c>
      <c r="E104" s="4"/>
      <c r="F104" s="4">
        <v>-1.215704764696135E-2</v>
      </c>
      <c r="G104" s="4">
        <v>-5.5861911443207957E-3</v>
      </c>
      <c r="H104" s="4">
        <v>-9.5234888310934407E-3</v>
      </c>
      <c r="I104" s="4">
        <v>-5.7510380673074117E-2</v>
      </c>
      <c r="J104" s="4">
        <v>-2.9216965742251189E-2</v>
      </c>
      <c r="K104" s="4">
        <v>4.1903621670158486E-3</v>
      </c>
      <c r="L104" s="4">
        <v>3.022774327122146E-2</v>
      </c>
      <c r="M104" s="4"/>
      <c r="N104" s="4">
        <v>-3.1905608534022911E-2</v>
      </c>
      <c r="O104" s="4">
        <v>1.531652507814996E-2</v>
      </c>
    </row>
    <row r="105" spans="1:31" x14ac:dyDescent="0.25">
      <c r="A105" s="3">
        <v>40390</v>
      </c>
      <c r="B105" s="4">
        <v>1.3016494748829821E-4</v>
      </c>
      <c r="C105" s="4">
        <v>1.067501602485077E-2</v>
      </c>
      <c r="D105" s="4">
        <v>5.0946574041681243E-2</v>
      </c>
      <c r="E105" s="4"/>
      <c r="F105" s="4">
        <v>9.2841754924599007E-2</v>
      </c>
      <c r="G105" s="4">
        <v>8.3541695377971958E-2</v>
      </c>
      <c r="H105" s="4">
        <v>1.6127657363697478E-2</v>
      </c>
      <c r="I105" s="4">
        <v>9.4755132723732594E-2</v>
      </c>
      <c r="J105" s="4">
        <v>0.10343813540808949</v>
      </c>
      <c r="K105" s="4">
        <v>5.6284153005464521E-2</v>
      </c>
      <c r="L105" s="4">
        <v>-6.0289389067524117E-2</v>
      </c>
      <c r="M105" s="4"/>
      <c r="N105" s="4">
        <v>8.0239081073861351E-2</v>
      </c>
      <c r="O105" s="4">
        <v>3.3979924936982098E-2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3">
        <v>40421</v>
      </c>
      <c r="B106" s="4">
        <v>1.2628211874821099E-4</v>
      </c>
      <c r="C106" s="4">
        <v>1.28613245517748E-2</v>
      </c>
      <c r="D106" s="4">
        <v>1.459455526552444E-2</v>
      </c>
      <c r="E106" s="4"/>
      <c r="F106" s="4">
        <v>-2.9793663534633419E-2</v>
      </c>
      <c r="G106" s="4">
        <v>-1.422090861188674E-2</v>
      </c>
      <c r="H106" s="4">
        <v>-1.2877438967184851E-3</v>
      </c>
      <c r="I106" s="4">
        <v>-1.564135757302865E-2</v>
      </c>
      <c r="J106" s="4">
        <v>-5.9088244028355774E-3</v>
      </c>
      <c r="K106" s="4">
        <v>-5.5236796312844061E-2</v>
      </c>
      <c r="L106" s="4">
        <v>6.5868263473053856E-2</v>
      </c>
      <c r="M106" s="4"/>
      <c r="N106" s="4">
        <v>-3.7124045624555617E-2</v>
      </c>
      <c r="O106" s="4">
        <v>1.391746098783431E-2</v>
      </c>
    </row>
    <row r="107" spans="1:31" x14ac:dyDescent="0.25">
      <c r="A107" s="3">
        <v>40451</v>
      </c>
      <c r="B107" s="4">
        <v>9.620048616421073E-5</v>
      </c>
      <c r="C107" s="4">
        <v>1.065693694344505E-3</v>
      </c>
      <c r="D107" s="4">
        <v>3.957363598057495E-2</v>
      </c>
      <c r="E107" s="4"/>
      <c r="F107" s="4">
        <v>0.1014575627798326</v>
      </c>
      <c r="G107" s="4">
        <v>0.1093443761097561</v>
      </c>
      <c r="H107" s="4">
        <v>3.4842545749946163E-2</v>
      </c>
      <c r="I107" s="4">
        <v>4.2174840329119327E-2</v>
      </c>
      <c r="J107" s="4">
        <v>6.8447297266244433E-2</v>
      </c>
      <c r="K107" s="4">
        <v>8.487443064439848E-2</v>
      </c>
      <c r="L107" s="4">
        <v>4.8956661316211791E-2</v>
      </c>
      <c r="M107" s="4"/>
      <c r="N107" s="4">
        <v>9.7239165329052968E-2</v>
      </c>
      <c r="O107" s="4">
        <v>2.3467549167782931E-2</v>
      </c>
    </row>
    <row r="108" spans="1:31" x14ac:dyDescent="0.25">
      <c r="A108" s="3">
        <v>40482</v>
      </c>
      <c r="B108" s="4">
        <v>1.118883134905158E-4</v>
      </c>
      <c r="C108" s="4">
        <v>3.5605595852428169E-3</v>
      </c>
      <c r="D108" s="4">
        <v>1.8723282042218511E-2</v>
      </c>
      <c r="E108" s="4"/>
      <c r="F108" s="4">
        <v>3.5092951585644849E-2</v>
      </c>
      <c r="G108" s="4">
        <v>3.2477098771585888E-2</v>
      </c>
      <c r="H108" s="4">
        <v>2.1418151005711868E-2</v>
      </c>
      <c r="I108" s="4">
        <v>4.6256316283254773E-2</v>
      </c>
      <c r="J108" s="4">
        <v>4.3895934446443567E-2</v>
      </c>
      <c r="K108" s="4">
        <v>2.5581021864317322E-2</v>
      </c>
      <c r="L108" s="4">
        <v>3.0413159908186719E-2</v>
      </c>
      <c r="M108" s="4">
        <v>2.166666666666667</v>
      </c>
      <c r="N108" s="4">
        <v>3.5284824014745857E-2</v>
      </c>
      <c r="O108" s="4">
        <v>1.255733762972722E-2</v>
      </c>
    </row>
    <row r="109" spans="1:31" x14ac:dyDescent="0.25">
      <c r="A109" s="3">
        <v>40512</v>
      </c>
      <c r="B109" s="4">
        <v>1.0926059414151371E-4</v>
      </c>
      <c r="C109" s="4">
        <v>-5.7474019825239919E-3</v>
      </c>
      <c r="D109" s="4">
        <v>-6.0123134090555141E-2</v>
      </c>
      <c r="E109" s="4"/>
      <c r="F109" s="4">
        <v>-4.0796943697443133E-2</v>
      </c>
      <c r="G109" s="4">
        <v>-2.710516999066637E-2</v>
      </c>
      <c r="H109" s="4">
        <v>1.8829781111082691E-3</v>
      </c>
      <c r="I109" s="4">
        <v>-2.26903271140757E-2</v>
      </c>
      <c r="J109" s="4">
        <v>-4.024393593934561E-2</v>
      </c>
      <c r="K109" s="4">
        <v>1.0827256051183509E-2</v>
      </c>
      <c r="L109" s="4">
        <v>2.7287915351772881E-2</v>
      </c>
      <c r="M109" s="4">
        <v>0.1052631578947367</v>
      </c>
      <c r="N109" s="4">
        <v>-2.1901935848523402E-2</v>
      </c>
      <c r="O109" s="4">
        <v>-3.8066778306476652E-2</v>
      </c>
    </row>
    <row r="110" spans="1:31" x14ac:dyDescent="0.25">
      <c r="A110" s="3">
        <v>40543</v>
      </c>
      <c r="B110" s="4">
        <v>6.9688567936765367E-5</v>
      </c>
      <c r="C110" s="4">
        <v>-1.0783669582095199E-2</v>
      </c>
      <c r="D110" s="4">
        <v>3.0411691621063049E-2</v>
      </c>
      <c r="E110" s="4"/>
      <c r="F110" s="4">
        <v>8.4952995494242733E-2</v>
      </c>
      <c r="G110" s="4">
        <v>6.9234543940805748E-2</v>
      </c>
      <c r="H110" s="4">
        <v>2.9459284356273759E-2</v>
      </c>
      <c r="I110" s="4">
        <v>4.2978789618556501E-2</v>
      </c>
      <c r="J110" s="4">
        <v>6.2825576735932254E-2</v>
      </c>
      <c r="K110" s="4">
        <v>9.4011419466206281E-2</v>
      </c>
      <c r="L110" s="4">
        <v>1.5901698590531369E-2</v>
      </c>
      <c r="M110" s="4">
        <v>0.4285714285714286</v>
      </c>
      <c r="N110" s="4">
        <v>7.4458249060964876E-2</v>
      </c>
      <c r="O110" s="4">
        <v>1.3058653730044559E-2</v>
      </c>
    </row>
    <row r="111" spans="1:31" x14ac:dyDescent="0.25">
      <c r="A111" s="3">
        <v>40574</v>
      </c>
      <c r="B111" s="4">
        <v>1.0992731955261629E-4</v>
      </c>
      <c r="C111" s="4">
        <v>1.163853512887725E-3</v>
      </c>
      <c r="D111" s="4">
        <v>2.3105495598256809E-3</v>
      </c>
      <c r="E111" s="4"/>
      <c r="F111" s="4">
        <v>2.118518062776209E-2</v>
      </c>
      <c r="G111" s="4">
        <v>-3.7699947402617402E-2</v>
      </c>
      <c r="H111" s="4">
        <v>4.0578049829975704E-3</v>
      </c>
      <c r="I111" s="4">
        <v>2.9750850134529608E-2</v>
      </c>
      <c r="J111" s="4">
        <v>2.008994694745914E-2</v>
      </c>
      <c r="K111" s="4">
        <v>3.0525549217138129E-2</v>
      </c>
      <c r="L111" s="4">
        <v>-5.5852009960868032E-2</v>
      </c>
      <c r="M111" s="4">
        <v>0.73333333333333339</v>
      </c>
      <c r="N111" s="4">
        <v>1.347245004974851E-2</v>
      </c>
      <c r="O111" s="4">
        <v>1.7997827962523689E-3</v>
      </c>
    </row>
    <row r="112" spans="1:31" x14ac:dyDescent="0.25">
      <c r="A112" s="3">
        <v>40602</v>
      </c>
      <c r="B112" s="4">
        <v>8.2591465536019371E-5</v>
      </c>
      <c r="C112" s="4">
        <v>2.501506381580088E-3</v>
      </c>
      <c r="D112" s="4">
        <v>8.2802925299094721E-3</v>
      </c>
      <c r="E112" s="4"/>
      <c r="F112" s="4">
        <v>3.0244911484430759E-2</v>
      </c>
      <c r="G112" s="4">
        <v>-5.5729710902130414E-4</v>
      </c>
      <c r="H112" s="4">
        <v>1.2309387037115149E-2</v>
      </c>
      <c r="I112" s="4">
        <v>4.3459363322075888E-2</v>
      </c>
      <c r="J112" s="4">
        <v>4.6193141318408681E-2</v>
      </c>
      <c r="K112" s="4">
        <v>3.7453624639302692E-2</v>
      </c>
      <c r="L112" s="4">
        <v>6.3300678221552387E-2</v>
      </c>
      <c r="M112" s="4">
        <v>0.65384615384615374</v>
      </c>
      <c r="N112" s="4">
        <v>2.6984716620675139E-2</v>
      </c>
      <c r="O112" s="4">
        <v>5.8872994581078419E-3</v>
      </c>
    </row>
    <row r="113" spans="1:15" x14ac:dyDescent="0.25">
      <c r="A113" s="3">
        <v>40633</v>
      </c>
      <c r="B113" s="4">
        <v>5.4668082660302992E-5</v>
      </c>
      <c r="C113" s="4">
        <v>5.5247947933367847E-4</v>
      </c>
      <c r="D113" s="4">
        <v>7.3486021105695354E-3</v>
      </c>
      <c r="E113" s="4"/>
      <c r="F113" s="4">
        <v>-1.0058577568982209E-2</v>
      </c>
      <c r="G113" s="4">
        <v>4.6983824010380149E-2</v>
      </c>
      <c r="H113" s="4">
        <v>6.032980893617701E-4</v>
      </c>
      <c r="I113" s="4">
        <v>-1.929494453301939E-2</v>
      </c>
      <c r="J113" s="4">
        <v>-5.8795697568054814E-3</v>
      </c>
      <c r="K113" s="4">
        <v>4.3518571077179269E-2</v>
      </c>
      <c r="L113" s="4">
        <v>1.9844082211197819E-2</v>
      </c>
      <c r="M113" s="4">
        <v>-9.3023255813953432E-2</v>
      </c>
      <c r="N113" s="4">
        <v>7.7509365715044964E-5</v>
      </c>
      <c r="O113" s="4">
        <v>4.7096391412388972E-3</v>
      </c>
    </row>
    <row r="114" spans="1:15" x14ac:dyDescent="0.25">
      <c r="A114" s="3">
        <v>40663</v>
      </c>
      <c r="B114" s="4">
        <v>1.850996601682198E-5</v>
      </c>
      <c r="C114" s="4">
        <v>1.2693943678209861E-2</v>
      </c>
      <c r="D114" s="4">
        <v>4.3370896874433303E-2</v>
      </c>
      <c r="E114" s="4">
        <v>2.9160000000000071E-2</v>
      </c>
      <c r="F114" s="4">
        <v>5.5972904585150703E-2</v>
      </c>
      <c r="G114" s="4">
        <v>2.426846379958425E-2</v>
      </c>
      <c r="H114" s="4">
        <v>1.478000517313194E-2</v>
      </c>
      <c r="I114" s="4">
        <v>5.5157128001835698E-2</v>
      </c>
      <c r="J114" s="4">
        <v>5.8813450689477957E-2</v>
      </c>
      <c r="K114" s="4">
        <v>4.4115247230331223E-2</v>
      </c>
      <c r="L114" s="4">
        <v>6.7060458651841515E-2</v>
      </c>
      <c r="M114" s="4">
        <v>2.6923076923076921</v>
      </c>
      <c r="N114" s="4">
        <v>3.8596672522476012E-2</v>
      </c>
      <c r="O114" s="4">
        <v>3.0995329723658701E-2</v>
      </c>
    </row>
    <row r="115" spans="1:15" x14ac:dyDescent="0.25">
      <c r="A115" s="3">
        <v>40694</v>
      </c>
      <c r="B115" s="4">
        <v>1.380401037143208E-5</v>
      </c>
      <c r="C115" s="4">
        <v>1.3050121333772809E-2</v>
      </c>
      <c r="D115" s="4">
        <v>-9.7695702249572802E-3</v>
      </c>
      <c r="E115" s="4">
        <v>-1.1834894477049329E-2</v>
      </c>
      <c r="F115" s="4">
        <v>-2.877335620780952E-2</v>
      </c>
      <c r="G115" s="4">
        <v>-2.5423347482413709E-2</v>
      </c>
      <c r="H115" s="4">
        <v>-1.199631969853621E-2</v>
      </c>
      <c r="I115" s="4">
        <v>9.966177919872754E-3</v>
      </c>
      <c r="J115" s="4">
        <v>5.9214508753320239E-3</v>
      </c>
      <c r="K115" s="4">
        <v>-6.8890664073353647E-2</v>
      </c>
      <c r="L115" s="4">
        <v>6.5125366330187617E-4</v>
      </c>
      <c r="M115" s="4">
        <v>2.0347222222222219</v>
      </c>
      <c r="N115" s="4">
        <v>-2.5123128202576891E-2</v>
      </c>
      <c r="O115" s="4">
        <v>-7.8462186459959948E-4</v>
      </c>
    </row>
    <row r="116" spans="1:15" x14ac:dyDescent="0.25">
      <c r="A116" s="3">
        <v>40724</v>
      </c>
      <c r="B116" s="4">
        <v>9.1372931796396273E-6</v>
      </c>
      <c r="C116" s="4">
        <v>-2.9277294423118989E-3</v>
      </c>
      <c r="D116" s="4">
        <v>3.1823493337139741E-3</v>
      </c>
      <c r="E116" s="4">
        <v>-1.7787960431866919E-2</v>
      </c>
      <c r="F116" s="4">
        <v>-1.471689418812294E-2</v>
      </c>
      <c r="G116" s="4">
        <v>-1.341520971846011E-2</v>
      </c>
      <c r="H116" s="4">
        <v>-1.175826640350197E-2</v>
      </c>
      <c r="I116" s="4">
        <v>-3.6818837757976897E-2</v>
      </c>
      <c r="J116" s="4">
        <v>-2.3141224625980891E-2</v>
      </c>
      <c r="K116" s="4">
        <v>-5.3061528992670248E-2</v>
      </c>
      <c r="L116" s="4">
        <v>-2.017572404816137E-2</v>
      </c>
      <c r="M116" s="4">
        <v>0.84210526315789491</v>
      </c>
      <c r="N116" s="4">
        <v>-1.7886303327209641E-2</v>
      </c>
      <c r="O116" s="4">
        <v>7.5848138648137997E-4</v>
      </c>
    </row>
    <row r="117" spans="1:15" x14ac:dyDescent="0.25">
      <c r="A117" s="3">
        <v>40755</v>
      </c>
      <c r="B117" s="4">
        <v>2.5764994713517449E-5</v>
      </c>
      <c r="C117" s="4">
        <v>1.5868025483752431E-2</v>
      </c>
      <c r="D117" s="4">
        <v>2.3833591895106251E-2</v>
      </c>
      <c r="E117" s="4">
        <v>-2.223468049534982E-2</v>
      </c>
      <c r="F117" s="4">
        <v>-1.474184716416738E-2</v>
      </c>
      <c r="G117" s="4">
        <v>-4.0402884880378354E-3</v>
      </c>
      <c r="H117" s="4">
        <v>2.2531153391458498E-3</v>
      </c>
      <c r="I117" s="4">
        <v>1.328431186027923E-2</v>
      </c>
      <c r="J117" s="4">
        <v>1.8602665365496931E-3</v>
      </c>
      <c r="K117" s="4">
        <v>2.4363822579374531E-2</v>
      </c>
      <c r="L117" s="4">
        <v>8.1700431750248992E-2</v>
      </c>
      <c r="M117" s="4">
        <v>-0.16149068322981369</v>
      </c>
      <c r="N117" s="4">
        <v>-1.805616897456563E-2</v>
      </c>
      <c r="O117" s="4">
        <v>2.0641793888848788E-2</v>
      </c>
    </row>
    <row r="118" spans="1:15" x14ac:dyDescent="0.25">
      <c r="A118" s="3">
        <v>40786</v>
      </c>
      <c r="B118" s="4">
        <v>1.035298012275199E-5</v>
      </c>
      <c r="C118" s="4">
        <v>1.4609963037143899E-2</v>
      </c>
      <c r="D118" s="4">
        <v>1.1873528948931339E-2</v>
      </c>
      <c r="E118" s="4">
        <v>-5.9927509522054279E-2</v>
      </c>
      <c r="F118" s="4">
        <v>-8.7232990506329156E-2</v>
      </c>
      <c r="G118" s="4">
        <v>-8.0507058725252656E-2</v>
      </c>
      <c r="H118" s="4">
        <v>-3.2148562714958473E-2</v>
      </c>
      <c r="I118" s="4">
        <v>-6.110560877953064E-2</v>
      </c>
      <c r="J118" s="4">
        <v>-4.9592110069402007E-2</v>
      </c>
      <c r="K118" s="4">
        <v>-1.845834374819744E-2</v>
      </c>
      <c r="L118" s="4">
        <v>0.1136014737488487</v>
      </c>
      <c r="M118" s="4">
        <v>-0.3925925925925926</v>
      </c>
      <c r="N118" s="4">
        <v>-7.662186474759225E-2</v>
      </c>
      <c r="O118" s="4">
        <v>1.271862495351939E-2</v>
      </c>
    </row>
    <row r="119" spans="1:15" x14ac:dyDescent="0.25">
      <c r="A119" s="3">
        <v>40816</v>
      </c>
      <c r="B119" s="4">
        <v>-1.6078428971555429E-6</v>
      </c>
      <c r="C119" s="4">
        <v>7.274610802566972E-3</v>
      </c>
      <c r="D119" s="4">
        <v>-4.185784886400612E-2</v>
      </c>
      <c r="E119" s="4">
        <v>-7.763437346838753E-2</v>
      </c>
      <c r="F119" s="4">
        <v>-0.1072817690332506</v>
      </c>
      <c r="G119" s="4">
        <v>-0.14442185832065241</v>
      </c>
      <c r="H119" s="4">
        <v>-3.8903268312963757E-2</v>
      </c>
      <c r="I119" s="4">
        <v>-0.114086880008799</v>
      </c>
      <c r="J119" s="4">
        <v>-0.1134427405613847</v>
      </c>
      <c r="K119" s="4">
        <v>-0.12168700660150041</v>
      </c>
      <c r="L119" s="4">
        <v>-0.10669975186104221</v>
      </c>
      <c r="M119" s="4">
        <v>-0.37317073170731713</v>
      </c>
      <c r="N119" s="4">
        <v>-0.1007163323782234</v>
      </c>
      <c r="O119" s="4">
        <v>-2.3107205887413999E-2</v>
      </c>
    </row>
    <row r="120" spans="1:15" x14ac:dyDescent="0.25">
      <c r="A120" s="3">
        <v>40847</v>
      </c>
      <c r="B120" s="4">
        <v>5.176482824609252E-6</v>
      </c>
      <c r="C120" s="4">
        <v>1.0741690902129619E-3</v>
      </c>
      <c r="D120" s="4">
        <v>2.1065932428537829E-2</v>
      </c>
      <c r="E120" s="4">
        <v>0.1144213397569875</v>
      </c>
      <c r="F120" s="4">
        <v>0.1007925045814775</v>
      </c>
      <c r="G120" s="4">
        <v>0.1198160352001911</v>
      </c>
      <c r="H120" s="4">
        <v>2.6858248596130171E-2</v>
      </c>
      <c r="I120" s="4">
        <v>0.14314656072414131</v>
      </c>
      <c r="J120" s="4">
        <v>0.1204300453744112</v>
      </c>
      <c r="K120" s="4">
        <v>9.7464147913553623E-2</v>
      </c>
      <c r="L120" s="4">
        <v>6.2962962962962887E-2</v>
      </c>
      <c r="M120" s="4">
        <v>-0.36770428015564188</v>
      </c>
      <c r="N120" s="4">
        <v>0.1077903457065477</v>
      </c>
      <c r="O120" s="4">
        <v>1.331102860906253E-2</v>
      </c>
    </row>
    <row r="121" spans="1:15" x14ac:dyDescent="0.25">
      <c r="A121" s="3">
        <v>40877</v>
      </c>
      <c r="B121" s="4">
        <v>4.5098127574583202E-6</v>
      </c>
      <c r="C121" s="4">
        <v>-8.6754524647991715E-4</v>
      </c>
      <c r="D121" s="4">
        <v>-2.7958954448171761E-2</v>
      </c>
      <c r="E121" s="4">
        <v>-3.5284020471089139E-3</v>
      </c>
      <c r="F121" s="4">
        <v>-4.8488456704372629E-2</v>
      </c>
      <c r="G121" s="4">
        <v>-6.8420896672296672E-2</v>
      </c>
      <c r="H121" s="4">
        <v>-1.3453306014743149E-2</v>
      </c>
      <c r="I121" s="4">
        <v>-4.1956074226559892E-2</v>
      </c>
      <c r="J121" s="4">
        <v>-3.7666374329343832E-2</v>
      </c>
      <c r="K121" s="4">
        <v>1.4164651370739859E-2</v>
      </c>
      <c r="L121" s="4">
        <v>1.3937282229965261E-2</v>
      </c>
      <c r="M121" s="4">
        <v>-8.6153846153846136E-2</v>
      </c>
      <c r="N121" s="4">
        <v>-3.299010584445472E-2</v>
      </c>
      <c r="O121" s="4">
        <v>-1.7451268054763491E-2</v>
      </c>
    </row>
    <row r="122" spans="1:15" x14ac:dyDescent="0.25">
      <c r="A122" s="3">
        <v>40908</v>
      </c>
      <c r="B122" s="4">
        <v>-4.1568551429893566E-6</v>
      </c>
      <c r="C122" s="4">
        <v>1.0990831452971859E-2</v>
      </c>
      <c r="D122" s="4">
        <v>3.9221866652245918E-3</v>
      </c>
      <c r="E122" s="4">
        <v>8.5704563821189517E-3</v>
      </c>
      <c r="F122" s="4">
        <v>-1.330181683351872E-2</v>
      </c>
      <c r="G122" s="4">
        <v>-1.065589414084867E-2</v>
      </c>
      <c r="H122" s="4">
        <v>-4.4787463380904216E-3</v>
      </c>
      <c r="I122" s="4">
        <v>4.028443345184729E-2</v>
      </c>
      <c r="J122" s="4">
        <v>1.779791062178759E-2</v>
      </c>
      <c r="K122" s="4">
        <v>-2.1060436037191321E-2</v>
      </c>
      <c r="L122" s="4">
        <v>-0.1231386025200458</v>
      </c>
      <c r="M122" s="4">
        <v>0.43097643097643079</v>
      </c>
      <c r="N122" s="4">
        <v>-4.8481603759554792E-3</v>
      </c>
      <c r="O122" s="4">
        <v>6.7433421328839671E-3</v>
      </c>
    </row>
    <row r="123" spans="1:15" x14ac:dyDescent="0.25">
      <c r="A123" s="3">
        <v>40939</v>
      </c>
      <c r="B123" s="4">
        <v>1.5333441919951341E-5</v>
      </c>
      <c r="C123" s="4">
        <v>8.7807027952468975E-3</v>
      </c>
      <c r="D123" s="4">
        <v>2.1943373253663578E-2</v>
      </c>
      <c r="E123" s="4">
        <v>5.027938850817093E-2</v>
      </c>
      <c r="F123" s="4">
        <v>6.0876508995255867E-2</v>
      </c>
      <c r="G123" s="4">
        <v>0.1170948140050798</v>
      </c>
      <c r="H123" s="4">
        <v>2.779167900132928E-2</v>
      </c>
      <c r="I123" s="4">
        <v>6.3347004279600494E-2</v>
      </c>
      <c r="J123" s="4">
        <v>6.5193202841586251E-2</v>
      </c>
      <c r="K123" s="4">
        <v>2.231183345956245E-2</v>
      </c>
      <c r="L123" s="4">
        <v>0.13912475506205091</v>
      </c>
      <c r="M123" s="4">
        <v>0.28941176470588248</v>
      </c>
      <c r="N123" s="4">
        <v>6.1270847032099951E-2</v>
      </c>
      <c r="O123" s="4">
        <v>1.673737583360602E-2</v>
      </c>
    </row>
    <row r="124" spans="1:15" x14ac:dyDescent="0.25">
      <c r="A124" s="3">
        <v>40968</v>
      </c>
      <c r="B124" s="4">
        <v>4.2157703802336848E-5</v>
      </c>
      <c r="C124" s="4">
        <v>-2.296494205552557E-4</v>
      </c>
      <c r="D124" s="4">
        <v>-1.402228568612718E-3</v>
      </c>
      <c r="E124" s="4">
        <v>4.2682620785191583E-2</v>
      </c>
      <c r="F124" s="4">
        <v>5.5667478414877181E-2</v>
      </c>
      <c r="G124" s="4">
        <v>6.3070945459778427E-2</v>
      </c>
      <c r="H124" s="4">
        <v>2.0578958905474339E-2</v>
      </c>
      <c r="I124" s="4">
        <v>-1.269348835692696E-2</v>
      </c>
      <c r="J124" s="4">
        <v>8.7645019129853896E-3</v>
      </c>
      <c r="K124" s="4">
        <v>6.0629117193600653E-2</v>
      </c>
      <c r="L124" s="4">
        <v>1.4908256880733941E-2</v>
      </c>
      <c r="M124" s="4">
        <v>-0.1131386861313869</v>
      </c>
      <c r="N124" s="4">
        <v>4.8411625549171999E-2</v>
      </c>
      <c r="O124" s="4">
        <v>-6.8014883567724116E-4</v>
      </c>
    </row>
    <row r="125" spans="1:15" x14ac:dyDescent="0.25">
      <c r="A125" s="3">
        <v>40999</v>
      </c>
      <c r="B125" s="4">
        <v>4.9216838456933587E-5</v>
      </c>
      <c r="C125" s="4">
        <v>-5.4792371646907867E-3</v>
      </c>
      <c r="D125" s="4">
        <v>-8.7225449337861027E-3</v>
      </c>
      <c r="E125" s="4">
        <v>3.057638801975537E-2</v>
      </c>
      <c r="F125" s="4">
        <v>-8.5352682737578345E-3</v>
      </c>
      <c r="G125" s="4">
        <v>-3.7832598737288947E-2</v>
      </c>
      <c r="H125" s="4">
        <v>-1.7762571124830819E-3</v>
      </c>
      <c r="I125" s="4">
        <v>4.7062542462444228E-2</v>
      </c>
      <c r="J125" s="4">
        <v>3.192265037651576E-2</v>
      </c>
      <c r="K125" s="4">
        <v>-2.350342640312619E-2</v>
      </c>
      <c r="L125" s="4">
        <v>-6.0734463276836181E-2</v>
      </c>
      <c r="M125" s="4">
        <v>0</v>
      </c>
      <c r="N125" s="4">
        <v>2.7668090364520999E-3</v>
      </c>
      <c r="O125" s="4">
        <v>-7.2007357393220062E-3</v>
      </c>
    </row>
    <row r="126" spans="1:15" x14ac:dyDescent="0.25">
      <c r="A126" s="3">
        <v>41029</v>
      </c>
      <c r="B126" s="4">
        <v>4.9295272023019983E-5</v>
      </c>
      <c r="C126" s="4">
        <v>1.108644951947446E-2</v>
      </c>
      <c r="D126" s="4">
        <v>1.2411779232351259E-2</v>
      </c>
      <c r="E126" s="4">
        <v>-7.0716601119134026E-3</v>
      </c>
      <c r="F126" s="4">
        <v>-1.448892179154981E-2</v>
      </c>
      <c r="G126" s="4">
        <v>-1.6792819156419839E-2</v>
      </c>
      <c r="H126" s="4">
        <v>-5.121249033659292E-3</v>
      </c>
      <c r="I126" s="4">
        <v>2.707647109184563E-2</v>
      </c>
      <c r="J126" s="4">
        <v>2.7924734438922409E-2</v>
      </c>
      <c r="K126" s="4">
        <v>-5.1231488999728958E-3</v>
      </c>
      <c r="L126" s="4">
        <v>-6.7669172932330879E-3</v>
      </c>
      <c r="M126" s="4">
        <v>1.8518518518518379E-2</v>
      </c>
      <c r="N126" s="4">
        <v>-1.382266273774446E-2</v>
      </c>
      <c r="O126" s="4">
        <v>1.18003507858504E-2</v>
      </c>
    </row>
    <row r="127" spans="1:15" x14ac:dyDescent="0.25">
      <c r="A127" s="3">
        <v>41060</v>
      </c>
      <c r="B127" s="4">
        <v>5.3413126166246272E-5</v>
      </c>
      <c r="C127" s="4">
        <v>9.048261106963329E-3</v>
      </c>
      <c r="D127" s="4">
        <v>-2.3289571235192489E-2</v>
      </c>
      <c r="E127" s="4">
        <v>-6.1887289491015178E-2</v>
      </c>
      <c r="F127" s="4">
        <v>-0.11432097440575199</v>
      </c>
      <c r="G127" s="4">
        <v>-0.1062611970625775</v>
      </c>
      <c r="H127" s="4">
        <v>-2.610565689391342E-2</v>
      </c>
      <c r="I127" s="4">
        <v>-4.8987435069493317E-2</v>
      </c>
      <c r="J127" s="4">
        <v>-5.288239371534198E-2</v>
      </c>
      <c r="K127" s="4">
        <v>-0.12978760614834539</v>
      </c>
      <c r="L127" s="4">
        <v>-5.6472369417108197E-2</v>
      </c>
      <c r="M127" s="4">
        <v>4.646464646464632E-2</v>
      </c>
      <c r="N127" s="4">
        <v>-9.3442712011734597E-2</v>
      </c>
      <c r="O127" s="4">
        <v>-1.026594552290894E-2</v>
      </c>
    </row>
    <row r="128" spans="1:15" x14ac:dyDescent="0.25">
      <c r="A128" s="3">
        <v>41090</v>
      </c>
      <c r="B128" s="4">
        <v>3.5412359226993928E-5</v>
      </c>
      <c r="C128" s="4">
        <v>3.9203560345879568E-4</v>
      </c>
      <c r="D128" s="4">
        <v>7.433941797077237E-3</v>
      </c>
      <c r="E128" s="4">
        <v>3.9684290757381342E-2</v>
      </c>
      <c r="F128" s="4">
        <v>6.0618911452527513E-2</v>
      </c>
      <c r="G128" s="4">
        <v>3.8310299335237552E-2</v>
      </c>
      <c r="H128" s="4">
        <v>2.8783864416170868E-3</v>
      </c>
      <c r="I128" s="4">
        <v>5.1520044286571087E-2</v>
      </c>
      <c r="J128" s="4">
        <v>6.1183789223309797E-2</v>
      </c>
      <c r="K128" s="4">
        <v>1.201375552677408E-2</v>
      </c>
      <c r="L128" s="4">
        <v>2.5994865211810051E-2</v>
      </c>
      <c r="M128" s="4">
        <v>0.28378378378378399</v>
      </c>
      <c r="N128" s="4">
        <v>4.587403367891163E-2</v>
      </c>
      <c r="O128" s="4">
        <v>4.7798759421848747E-3</v>
      </c>
    </row>
    <row r="129" spans="1:15" x14ac:dyDescent="0.25">
      <c r="A129" s="3">
        <v>41121</v>
      </c>
      <c r="B129" s="4">
        <v>5.0079625999677191E-5</v>
      </c>
      <c r="C129" s="4">
        <v>1.3793141513547489E-2</v>
      </c>
      <c r="D129" s="4">
        <v>9.6368726614464162E-3</v>
      </c>
      <c r="E129" s="4">
        <v>9.9644059458467993E-3</v>
      </c>
      <c r="F129" s="4">
        <v>1.3263266122122591E-2</v>
      </c>
      <c r="G129" s="4">
        <v>1.593802427711433E-2</v>
      </c>
      <c r="H129" s="4">
        <v>8.6563457687764966E-3</v>
      </c>
      <c r="I129" s="4">
        <v>1.7618826172029148E-2</v>
      </c>
      <c r="J129" s="4">
        <v>3.2839646660574477E-2</v>
      </c>
      <c r="K129" s="4">
        <v>6.3746690203000833E-2</v>
      </c>
      <c r="L129" s="4">
        <v>1.470128245229896E-2</v>
      </c>
      <c r="M129" s="4">
        <v>0.40601503759398477</v>
      </c>
      <c r="N129" s="4">
        <v>1.105858759490053E-2</v>
      </c>
      <c r="O129" s="4">
        <v>1.1568172439173409E-2</v>
      </c>
    </row>
    <row r="130" spans="1:15" x14ac:dyDescent="0.25">
      <c r="A130" s="3">
        <v>41152</v>
      </c>
      <c r="B130" s="4">
        <v>7.5453691640081644E-5</v>
      </c>
      <c r="C130" s="4">
        <v>6.5332433197595741E-4</v>
      </c>
      <c r="D130" s="4">
        <v>1.4024893836879441E-2</v>
      </c>
      <c r="E130" s="4">
        <v>2.4670015854520329E-2</v>
      </c>
      <c r="F130" s="4">
        <v>2.8152340579056471E-2</v>
      </c>
      <c r="G130" s="4">
        <v>-6.1319151002958705E-4</v>
      </c>
      <c r="H130" s="4">
        <v>8.2289838785063463E-3</v>
      </c>
      <c r="I130" s="4">
        <v>-2.6384541762590752E-3</v>
      </c>
      <c r="J130" s="4">
        <v>3.5612733778123129E-3</v>
      </c>
      <c r="K130" s="4">
        <v>6.3639569375012917E-2</v>
      </c>
      <c r="L130" s="4">
        <v>1.633785450061653E-2</v>
      </c>
      <c r="M130" s="4">
        <v>8.6631016042780784E-2</v>
      </c>
      <c r="N130" s="4">
        <v>2.0741832195177109E-2</v>
      </c>
      <c r="O130" s="4">
        <v>8.6349093936310961E-3</v>
      </c>
    </row>
    <row r="131" spans="1:15" x14ac:dyDescent="0.25">
      <c r="A131" s="3">
        <v>41182</v>
      </c>
      <c r="B131" s="4">
        <v>5.3060149052486238E-5</v>
      </c>
      <c r="C131" s="4">
        <v>1.3765261485561009E-3</v>
      </c>
      <c r="D131" s="4">
        <v>1.9439467483711059E-2</v>
      </c>
      <c r="E131" s="4">
        <v>2.582840098802253E-2</v>
      </c>
      <c r="F131" s="4">
        <v>3.4267981095040152E-2</v>
      </c>
      <c r="G131" s="4">
        <v>5.9995990547411671E-2</v>
      </c>
      <c r="H131" s="4">
        <v>1.309500135704811E-2</v>
      </c>
      <c r="I131" s="4">
        <v>-2.1893992444087181E-2</v>
      </c>
      <c r="J131" s="4">
        <v>-2.3177027019534169E-3</v>
      </c>
      <c r="K131" s="4">
        <v>-1.421534021101079E-2</v>
      </c>
      <c r="L131" s="4">
        <v>7.7343039126478663E-2</v>
      </c>
      <c r="M131" s="4">
        <v>0.21948818897637801</v>
      </c>
      <c r="N131" s="4">
        <v>3.0508286372595391E-2</v>
      </c>
      <c r="O131" s="4">
        <v>1.2191439057180229E-2</v>
      </c>
    </row>
    <row r="132" spans="1:15" x14ac:dyDescent="0.25">
      <c r="A132" s="3">
        <v>41213</v>
      </c>
      <c r="B132" s="4">
        <v>9.3337493578093955E-5</v>
      </c>
      <c r="C132" s="4">
        <v>1.9668675189759011E-3</v>
      </c>
      <c r="D132" s="4">
        <v>-4.1870382501785208E-3</v>
      </c>
      <c r="E132" s="4">
        <v>-1.7918150759613342E-2</v>
      </c>
      <c r="F132" s="4">
        <v>6.4674823469539344E-3</v>
      </c>
      <c r="G132" s="4">
        <v>-5.8972874770040207E-3</v>
      </c>
      <c r="H132" s="4">
        <v>-3.8111227016068838E-3</v>
      </c>
      <c r="I132" s="4">
        <v>-9.7667902614936297E-3</v>
      </c>
      <c r="J132" s="4">
        <v>8.2475143525646555E-3</v>
      </c>
      <c r="K132" s="4">
        <v>-4.0655945784686558E-2</v>
      </c>
      <c r="L132" s="4">
        <v>-3.2094594594594628E-2</v>
      </c>
      <c r="M132" s="4">
        <v>-9.6045197740113109E-2</v>
      </c>
      <c r="N132" s="4">
        <v>-7.0039329777491499E-3</v>
      </c>
      <c r="O132" s="4">
        <v>-1.40444848807153E-3</v>
      </c>
    </row>
    <row r="133" spans="1:15" x14ac:dyDescent="0.25">
      <c r="A133" s="3">
        <v>41243</v>
      </c>
      <c r="B133" s="4">
        <v>1.030638711356779E-4</v>
      </c>
      <c r="C133" s="4">
        <v>1.577996974150286E-3</v>
      </c>
      <c r="D133" s="4">
        <v>-1.4028716747646051E-3</v>
      </c>
      <c r="E133" s="4">
        <v>7.6329521483291529E-3</v>
      </c>
      <c r="F133" s="4">
        <v>2.0109978088656669E-2</v>
      </c>
      <c r="G133" s="4">
        <v>9.1434237682896935E-3</v>
      </c>
      <c r="H133" s="4">
        <v>4.0542626621402622E-3</v>
      </c>
      <c r="I133" s="4">
        <v>-6.667648515845781E-3</v>
      </c>
      <c r="J133" s="4">
        <v>5.4019193350129946E-4</v>
      </c>
      <c r="K133" s="4">
        <v>1.4765017631410689E-2</v>
      </c>
      <c r="L133" s="4">
        <v>4.0721349621872793E-3</v>
      </c>
      <c r="M133" s="4">
        <v>0.12232142857142871</v>
      </c>
      <c r="N133" s="4">
        <v>1.0905539580055249E-2</v>
      </c>
      <c r="O133" s="4">
        <v>-1.050112614419119E-4</v>
      </c>
    </row>
    <row r="134" spans="1:15" x14ac:dyDescent="0.25">
      <c r="A134" s="3">
        <v>41274</v>
      </c>
      <c r="B134" s="4">
        <v>2.7529754563104799E-5</v>
      </c>
      <c r="C134" s="4">
        <v>-1.423915279747834E-3</v>
      </c>
      <c r="D134" s="4">
        <v>-4.7939648083921149E-3</v>
      </c>
      <c r="E134" s="4">
        <v>1.220284824945606E-2</v>
      </c>
      <c r="F134" s="4">
        <v>3.2663134958745177E-2</v>
      </c>
      <c r="G134" s="4">
        <v>5.263819382555246E-2</v>
      </c>
      <c r="H134" s="4">
        <v>1.4407025313399879E-2</v>
      </c>
      <c r="I134" s="4">
        <v>3.2461259901245931E-2</v>
      </c>
      <c r="J134" s="4">
        <v>2.8950775418009611E-2</v>
      </c>
      <c r="K134" s="4">
        <v>-6.4825540043487173E-3</v>
      </c>
      <c r="L134" s="4">
        <v>-3.9687137891077577E-2</v>
      </c>
      <c r="M134" s="4">
        <v>7.4781225139220364E-2</v>
      </c>
      <c r="N134" s="4">
        <v>2.353477887505373E-2</v>
      </c>
      <c r="O134" s="4">
        <v>-3.2935503480279178E-3</v>
      </c>
    </row>
    <row r="135" spans="1:15" x14ac:dyDescent="0.25">
      <c r="A135" s="3">
        <v>41305</v>
      </c>
      <c r="B135" s="4">
        <v>3.6941826274228262E-5</v>
      </c>
      <c r="C135" s="4">
        <v>-6.9941823583949958E-3</v>
      </c>
      <c r="D135" s="4">
        <v>-1.079142062708627E-2</v>
      </c>
      <c r="E135" s="4">
        <v>5.5126181534498109E-2</v>
      </c>
      <c r="F135" s="4">
        <v>4.5470000000000121E-2</v>
      </c>
      <c r="G135" s="4">
        <v>2.4069511228820509E-2</v>
      </c>
      <c r="H135" s="4">
        <v>2.5133683162038341E-2</v>
      </c>
      <c r="I135" s="4">
        <v>3.4987249671450733E-2</v>
      </c>
      <c r="J135" s="4">
        <v>3.1589655726294463E-2</v>
      </c>
      <c r="K135" s="4">
        <v>4.3567191654735098E-2</v>
      </c>
      <c r="L135" s="4">
        <v>4.3740573152337703E-3</v>
      </c>
      <c r="M135" s="4">
        <v>0.51073279052553677</v>
      </c>
      <c r="N135" s="4">
        <v>4.6301879866810003E-2</v>
      </c>
      <c r="O135" s="4">
        <v>-9.0956693420318757E-3</v>
      </c>
    </row>
    <row r="136" spans="1:15" x14ac:dyDescent="0.25">
      <c r="A136" s="3">
        <v>41333</v>
      </c>
      <c r="B136" s="4">
        <v>5.4746509475567251E-5</v>
      </c>
      <c r="C136" s="4">
        <v>5.0123123795380309E-3</v>
      </c>
      <c r="D136" s="4">
        <v>-1.968872871154748E-2</v>
      </c>
      <c r="E136" s="4">
        <v>1.306796199974203E-2</v>
      </c>
      <c r="F136" s="4">
        <v>-6.7625087281317784E-3</v>
      </c>
      <c r="G136" s="4">
        <v>-2.090697588145829E-2</v>
      </c>
      <c r="H136" s="4">
        <v>1.0945984246644169E-3</v>
      </c>
      <c r="I136" s="4">
        <v>9.0776074470857449E-3</v>
      </c>
      <c r="J136" s="4">
        <v>8.9583225203715422E-3</v>
      </c>
      <c r="K136" s="4">
        <v>-4.3845550764406098E-2</v>
      </c>
      <c r="L136" s="4">
        <v>-4.5802673074035183E-2</v>
      </c>
      <c r="M136" s="4">
        <v>0.63547280744732992</v>
      </c>
      <c r="N136" s="4">
        <v>-1.478437366877916E-3</v>
      </c>
      <c r="O136" s="4">
        <v>-9.4749964049156699E-3</v>
      </c>
    </row>
    <row r="137" spans="1:15" x14ac:dyDescent="0.25">
      <c r="A137" s="3">
        <v>41364</v>
      </c>
      <c r="B137" s="4">
        <v>5.6589755265790131E-5</v>
      </c>
      <c r="C137" s="4">
        <v>7.9862224081450606E-4</v>
      </c>
      <c r="D137" s="4">
        <v>-4.9524429260885414E-3</v>
      </c>
      <c r="E137" s="4">
        <v>3.9258284889888362E-2</v>
      </c>
      <c r="F137" s="4">
        <v>4.7380585516176854E-3</v>
      </c>
      <c r="G137" s="4">
        <v>-1.2584709983328611E-2</v>
      </c>
      <c r="H137" s="4">
        <v>9.4813197703689234E-3</v>
      </c>
      <c r="I137" s="4">
        <v>2.4554473597586671E-2</v>
      </c>
      <c r="J137" s="4">
        <v>2.9635383444103661E-2</v>
      </c>
      <c r="K137" s="4">
        <v>7.7076030584424249E-3</v>
      </c>
      <c r="L137" s="4">
        <v>6.1378659112369949E-3</v>
      </c>
      <c r="M137" s="4">
        <v>1.7112043139604549</v>
      </c>
      <c r="N137" s="4">
        <v>1.5960650471792629E-2</v>
      </c>
      <c r="O137" s="4">
        <v>-2.539538304720979E-3</v>
      </c>
    </row>
    <row r="138" spans="1:15" x14ac:dyDescent="0.25">
      <c r="A138" s="3">
        <v>41394</v>
      </c>
      <c r="B138" s="4">
        <v>3.7373213432889678E-5</v>
      </c>
      <c r="C138" s="4">
        <v>1.0118666333720491E-2</v>
      </c>
      <c r="D138" s="4">
        <v>1.6536753354501329E-2</v>
      </c>
      <c r="E138" s="4">
        <v>1.6952335845697771E-2</v>
      </c>
      <c r="F138" s="4">
        <v>4.2010121535099643E-2</v>
      </c>
      <c r="G138" s="4">
        <v>1.487202819819866E-2</v>
      </c>
      <c r="H138" s="4">
        <v>6.3340647961203089E-3</v>
      </c>
      <c r="I138" s="4">
        <v>6.6615153117247417E-2</v>
      </c>
      <c r="J138" s="4">
        <v>6.3959791563622748E-2</v>
      </c>
      <c r="K138" s="4">
        <v>-4.731585264142868E-2</v>
      </c>
      <c r="L138" s="4">
        <v>-8.0869701235726565E-2</v>
      </c>
      <c r="M138" s="4">
        <v>0.4779005524861879</v>
      </c>
      <c r="N138" s="4">
        <v>2.4849323189408249E-2</v>
      </c>
      <c r="O138" s="4">
        <v>1.390975243371884E-2</v>
      </c>
    </row>
    <row r="139" spans="1:15" x14ac:dyDescent="0.25">
      <c r="A139" s="3">
        <v>41425</v>
      </c>
      <c r="B139" s="4">
        <v>1.180398725719733E-5</v>
      </c>
      <c r="C139" s="4">
        <v>-1.7841980244843621E-2</v>
      </c>
      <c r="D139" s="4">
        <v>-3.8410311714139438E-2</v>
      </c>
      <c r="E139" s="4">
        <v>2.368773938668833E-2</v>
      </c>
      <c r="F139" s="4">
        <v>-2.068711769305065E-2</v>
      </c>
      <c r="G139" s="4">
        <v>-2.4068792671333439E-2</v>
      </c>
      <c r="H139" s="4">
        <v>4.791557235705346E-3</v>
      </c>
      <c r="I139" s="4">
        <v>-6.1657833530331392E-2</v>
      </c>
      <c r="J139" s="4">
        <v>-7.0154348959189372E-2</v>
      </c>
      <c r="K139" s="4">
        <v>-1.488266820404416E-2</v>
      </c>
      <c r="L139" s="4">
        <v>-5.0714771953709992E-2</v>
      </c>
      <c r="M139" s="4">
        <v>-4.8971962616822462E-2</v>
      </c>
      <c r="N139" s="4">
        <v>-4.2178838274282704E-3</v>
      </c>
      <c r="O139" s="4">
        <v>-2.9730139911118839E-2</v>
      </c>
    </row>
    <row r="140" spans="1:15" x14ac:dyDescent="0.25">
      <c r="A140" s="3">
        <v>41455</v>
      </c>
      <c r="B140" s="4">
        <v>2.1019815540590511E-5</v>
      </c>
      <c r="C140" s="4">
        <v>-1.546854310071244E-2</v>
      </c>
      <c r="D140" s="4">
        <v>-8.4758330488132749E-3</v>
      </c>
      <c r="E140" s="4">
        <v>-1.245617200185112E-2</v>
      </c>
      <c r="F140" s="4">
        <v>-3.9101685044991008E-2</v>
      </c>
      <c r="G140" s="4">
        <v>-6.5840159397830389E-2</v>
      </c>
      <c r="H140" s="4">
        <v>-1.4683770681539031E-2</v>
      </c>
      <c r="I140" s="4">
        <v>-2.3665272918622079E-2</v>
      </c>
      <c r="J140" s="4">
        <v>-2.8623515925239481E-2</v>
      </c>
      <c r="K140" s="4">
        <v>2.3409051499911899E-3</v>
      </c>
      <c r="L140" s="4">
        <v>-0.1452133381140194</v>
      </c>
      <c r="M140" s="4">
        <v>-0.23749999999999999</v>
      </c>
      <c r="N140" s="4">
        <v>-3.1078300859252009E-2</v>
      </c>
      <c r="O140" s="4">
        <v>-1.183692213286525E-2</v>
      </c>
    </row>
    <row r="141" spans="1:15" x14ac:dyDescent="0.25">
      <c r="A141" s="3">
        <v>41486</v>
      </c>
      <c r="B141" s="4">
        <v>1.3686363218301519E-5</v>
      </c>
      <c r="C141" s="4">
        <v>1.3671907564567489E-3</v>
      </c>
      <c r="D141" s="4">
        <v>2.0360518326625551E-2</v>
      </c>
      <c r="E141" s="4">
        <v>5.4813779299279553E-2</v>
      </c>
      <c r="F141" s="4">
        <v>5.3400193542711527E-2</v>
      </c>
      <c r="G141" s="4">
        <v>5.6699687174139868E-3</v>
      </c>
      <c r="H141" s="4">
        <v>1.2952643382474699E-2</v>
      </c>
      <c r="I141" s="4">
        <v>8.427843096451948E-3</v>
      </c>
      <c r="J141" s="4">
        <v>8.1309689058024492E-3</v>
      </c>
      <c r="K141" s="4">
        <v>4.9130698036502267E-2</v>
      </c>
      <c r="L141" s="4">
        <v>0.1027684563758389</v>
      </c>
      <c r="M141" s="4">
        <v>2.6806887307970761E-3</v>
      </c>
      <c r="N141" s="4">
        <v>4.7987809447677998E-2</v>
      </c>
      <c r="O141" s="4">
        <v>1.2562947209014521E-2</v>
      </c>
    </row>
    <row r="142" spans="1:15" x14ac:dyDescent="0.25">
      <c r="A142" s="3">
        <v>41517</v>
      </c>
      <c r="B142" s="4">
        <v>2.631405243458396E-5</v>
      </c>
      <c r="C142" s="4">
        <v>-5.1116402204499636E-3</v>
      </c>
      <c r="D142" s="4">
        <v>-5.0512709734872319E-3</v>
      </c>
      <c r="E142" s="4">
        <v>-2.8162650602409741E-2</v>
      </c>
      <c r="F142" s="4">
        <v>-9.8732438802591194E-3</v>
      </c>
      <c r="G142" s="4">
        <v>-2.677608827566702E-2</v>
      </c>
      <c r="H142" s="4">
        <v>-6.9610706926920276E-3</v>
      </c>
      <c r="I142" s="4">
        <v>-7.230293025175405E-2</v>
      </c>
      <c r="J142" s="4">
        <v>-5.6566021194853433E-2</v>
      </c>
      <c r="K142" s="4">
        <v>3.3762057877813278E-2</v>
      </c>
      <c r="L142" s="4">
        <v>6.1049828832255633E-2</v>
      </c>
      <c r="M142" s="4">
        <v>0.29583547557840612</v>
      </c>
      <c r="N142" s="4">
        <v>-2.2811784897025181E-2</v>
      </c>
      <c r="O142" s="4">
        <v>-5.2451998426928936E-3</v>
      </c>
    </row>
    <row r="143" spans="1:15" x14ac:dyDescent="0.25">
      <c r="A143" s="3">
        <v>41547</v>
      </c>
      <c r="B143" s="4">
        <v>1.08627999007016E-5</v>
      </c>
      <c r="C143" s="4">
        <v>9.4669076627840187E-3</v>
      </c>
      <c r="D143" s="4">
        <v>2.8175819559906001E-2</v>
      </c>
      <c r="E143" s="4">
        <v>3.6874322020765682E-2</v>
      </c>
      <c r="F143" s="4">
        <v>7.1085827819534764E-2</v>
      </c>
      <c r="G143" s="4">
        <v>6.6454393568851522E-2</v>
      </c>
      <c r="H143" s="4">
        <v>1.5771742914899581E-2</v>
      </c>
      <c r="I143" s="4">
        <v>2.703965192787661E-2</v>
      </c>
      <c r="J143" s="4">
        <v>5.2452636297049438E-2</v>
      </c>
      <c r="K143" s="4">
        <v>-3.3915540136379867E-2</v>
      </c>
      <c r="L143" s="4">
        <v>-4.8933500627352577E-2</v>
      </c>
      <c r="M143" s="4">
        <v>8.4907157594034111E-3</v>
      </c>
      <c r="N143" s="4">
        <v>5.1616050737894881E-2</v>
      </c>
      <c r="O143" s="4">
        <v>2.055773995596177E-2</v>
      </c>
    </row>
    <row r="144" spans="1:15" x14ac:dyDescent="0.25">
      <c r="A144" s="3">
        <v>41578</v>
      </c>
      <c r="B144" s="4">
        <v>1.0239696056002499E-4</v>
      </c>
      <c r="C144" s="4">
        <v>8.0849723408842333E-3</v>
      </c>
      <c r="D144" s="4">
        <v>1.0690930700937301E-2</v>
      </c>
      <c r="E144" s="4">
        <v>4.2445392657245902E-2</v>
      </c>
      <c r="F144" s="4">
        <v>3.3258375843271848E-2</v>
      </c>
      <c r="G144" s="4">
        <v>4.935461532348695E-2</v>
      </c>
      <c r="H144" s="4">
        <v>1.5060628607395319E-2</v>
      </c>
      <c r="I144" s="4">
        <v>4.2532454875053638E-2</v>
      </c>
      <c r="J144" s="4">
        <v>3.888502248859993E-2</v>
      </c>
      <c r="K144" s="4">
        <v>-1.4426351309516529E-2</v>
      </c>
      <c r="L144" s="4">
        <v>-1.884658876743273E-3</v>
      </c>
      <c r="M144" s="4">
        <v>0.62357384530647564</v>
      </c>
      <c r="N144" s="4">
        <v>3.8435666071304331E-2</v>
      </c>
      <c r="O144" s="4">
        <v>9.8265794518803684E-3</v>
      </c>
    </row>
    <row r="145" spans="1:16" x14ac:dyDescent="0.25">
      <c r="A145" s="3">
        <v>41608</v>
      </c>
      <c r="B145" s="4">
        <v>3.2549521981284357E-5</v>
      </c>
      <c r="C145" s="4">
        <v>-3.7441891062188759E-3</v>
      </c>
      <c r="D145" s="4">
        <v>-1.1358774082151021E-2</v>
      </c>
      <c r="E145" s="4">
        <v>2.8824579387665809E-2</v>
      </c>
      <c r="F145" s="4">
        <v>6.0463383239617308E-3</v>
      </c>
      <c r="G145" s="4">
        <v>-1.9370473145849169E-2</v>
      </c>
      <c r="H145" s="4">
        <v>8.8510804759018846E-3</v>
      </c>
      <c r="I145" s="4">
        <v>-5.4741189473071938E-2</v>
      </c>
      <c r="J145" s="4">
        <v>-4.4083607876857833E-2</v>
      </c>
      <c r="K145" s="4">
        <v>-7.8108640113915273E-3</v>
      </c>
      <c r="L145" s="4">
        <v>-5.3625377643504502E-2</v>
      </c>
      <c r="M145" s="4">
        <v>4.5103227682465832</v>
      </c>
      <c r="N145" s="4">
        <v>1.2263223731236559E-2</v>
      </c>
      <c r="O145" s="4">
        <v>-8.185881748817958E-3</v>
      </c>
    </row>
    <row r="146" spans="1:16" x14ac:dyDescent="0.25">
      <c r="A146" s="3">
        <v>41639</v>
      </c>
      <c r="B146" s="4">
        <v>1.047063845427409E-5</v>
      </c>
      <c r="C146" s="4">
        <v>-5.6511475626330743E-3</v>
      </c>
      <c r="D146" s="4">
        <v>-6.3841303522754744E-3</v>
      </c>
      <c r="E146" s="4">
        <v>2.6511984392419089E-2</v>
      </c>
      <c r="F146" s="4">
        <v>1.441894917593989E-2</v>
      </c>
      <c r="G146" s="4">
        <v>-1.2251224570848601E-2</v>
      </c>
      <c r="H146" s="4">
        <v>1.0492922191443601E-2</v>
      </c>
      <c r="I146" s="4">
        <v>-2.729634334492359E-3</v>
      </c>
      <c r="J146" s="4">
        <v>-5.3867193832990434E-4</v>
      </c>
      <c r="K146" s="4">
        <v>1.9290432873936721E-2</v>
      </c>
      <c r="L146" s="4">
        <v>-3.870710295291302E-2</v>
      </c>
      <c r="M146" s="4">
        <v>-0.34310466138962181</v>
      </c>
      <c r="N146" s="4">
        <v>1.6704547962133501E-2</v>
      </c>
      <c r="O146" s="4">
        <v>-5.9709069676935336E-3</v>
      </c>
    </row>
    <row r="147" spans="1:16" x14ac:dyDescent="0.25">
      <c r="A147" s="3">
        <v>41670</v>
      </c>
      <c r="B147" s="4">
        <v>1.129417406842137E-5</v>
      </c>
      <c r="C147" s="4">
        <v>1.4775381005611271E-2</v>
      </c>
      <c r="D147" s="4">
        <v>7.9584606119138535E-3</v>
      </c>
      <c r="E147" s="4">
        <v>-3.082301035126422E-2</v>
      </c>
      <c r="F147" s="4">
        <v>-3.826079741111077E-2</v>
      </c>
      <c r="G147" s="4">
        <v>-6.2602266190867173E-2</v>
      </c>
      <c r="H147" s="4">
        <v>-5.3757191117738126E-3</v>
      </c>
      <c r="I147" s="4">
        <v>4.0135400781022623E-2</v>
      </c>
      <c r="J147" s="4">
        <v>1.7524122485714999E-2</v>
      </c>
      <c r="K147" s="4">
        <v>-1.6378507091831529E-2</v>
      </c>
      <c r="L147" s="4">
        <v>3.8605230386052243E-2</v>
      </c>
      <c r="M147" s="4">
        <v>8.0065337599914299E-2</v>
      </c>
      <c r="N147" s="4">
        <v>-3.8416460476624503E-2</v>
      </c>
      <c r="O147" s="4">
        <v>1.0573268615972299E-2</v>
      </c>
      <c r="P147" s="6"/>
    </row>
    <row r="148" spans="1:16" x14ac:dyDescent="0.25">
      <c r="A148" s="3">
        <v>41698</v>
      </c>
      <c r="B148" s="4">
        <v>2.6784643013311179E-5</v>
      </c>
      <c r="C148" s="4">
        <v>5.3169444202076921E-3</v>
      </c>
      <c r="D148" s="4">
        <v>1.9841118607683009E-2</v>
      </c>
      <c r="E148" s="4">
        <v>4.7358247422680577E-2</v>
      </c>
      <c r="F148" s="4">
        <v>5.420865543898401E-2</v>
      </c>
      <c r="G148" s="4">
        <v>3.103832428793574E-2</v>
      </c>
      <c r="H148" s="4">
        <v>1.965233554828871E-2</v>
      </c>
      <c r="I148" s="4">
        <v>4.8282116039798588E-2</v>
      </c>
      <c r="J148" s="4">
        <v>5.4140504070308682E-2</v>
      </c>
      <c r="K148" s="4">
        <v>4.5090097675985152E-2</v>
      </c>
      <c r="L148" s="4">
        <v>6.0351718625099908E-2</v>
      </c>
      <c r="M148" s="4">
        <v>-0.29723933605226299</v>
      </c>
      <c r="N148" s="4">
        <v>4.6880642831347068E-2</v>
      </c>
      <c r="O148" s="4">
        <v>1.4011383786030059E-2</v>
      </c>
      <c r="P148" s="6"/>
    </row>
    <row r="149" spans="1:16" x14ac:dyDescent="0.25">
      <c r="A149" s="3">
        <v>41729</v>
      </c>
      <c r="B149" s="4">
        <v>3.7569297535622333E-5</v>
      </c>
      <c r="C149" s="4">
        <v>-1.7032725615809821E-3</v>
      </c>
      <c r="D149" s="4">
        <v>-6.3549114598271395E-5</v>
      </c>
      <c r="E149" s="4">
        <v>5.2024126355769704E-3</v>
      </c>
      <c r="F149" s="4">
        <v>-3.371880805650318E-3</v>
      </c>
      <c r="G149" s="4">
        <v>3.5437142840633928E-2</v>
      </c>
      <c r="H149" s="4">
        <v>-2.949403938512063E-3</v>
      </c>
      <c r="I149" s="4">
        <v>5.9018036882241276E-4</v>
      </c>
      <c r="J149" s="4">
        <v>2.4343244627655909E-3</v>
      </c>
      <c r="K149" s="4">
        <v>1.397696811583415E-3</v>
      </c>
      <c r="L149" s="4">
        <v>-2.619675838673197E-2</v>
      </c>
      <c r="M149" s="4">
        <v>-0.1784410223845054</v>
      </c>
      <c r="N149" s="4">
        <v>2.048252517194538E-3</v>
      </c>
      <c r="O149" s="4">
        <v>-6.7921388357039536E-4</v>
      </c>
      <c r="P149" s="6"/>
    </row>
    <row r="150" spans="1:16" x14ac:dyDescent="0.25">
      <c r="A150" s="3">
        <v>41759</v>
      </c>
      <c r="B150" s="4">
        <v>1.6862879131940289E-5</v>
      </c>
      <c r="C150" s="4">
        <v>8.4385205148964637E-3</v>
      </c>
      <c r="D150" s="4">
        <v>1.34333630407375E-2</v>
      </c>
      <c r="E150" s="4">
        <v>6.8518666347361368E-4</v>
      </c>
      <c r="F150" s="4">
        <v>1.328679942516953E-2</v>
      </c>
      <c r="G150" s="4">
        <v>2.946428571428461E-3</v>
      </c>
      <c r="H150" s="4">
        <v>-2.151932820075086E-3</v>
      </c>
      <c r="I150" s="4">
        <v>3.1418667787078691E-2</v>
      </c>
      <c r="J150" s="4">
        <v>3.6396994413190331E-2</v>
      </c>
      <c r="K150" s="4">
        <v>7.4162205435543971E-3</v>
      </c>
      <c r="L150" s="4">
        <v>-2.515966711825079E-3</v>
      </c>
      <c r="M150" s="4">
        <v>-3.7616747181964498E-2</v>
      </c>
      <c r="N150" s="4">
        <v>4.5614941044840318E-3</v>
      </c>
      <c r="O150" s="4">
        <v>1.1316737402550681E-2</v>
      </c>
      <c r="P150" s="6"/>
    </row>
    <row r="151" spans="1:16" x14ac:dyDescent="0.25">
      <c r="A151" s="3">
        <v>41790</v>
      </c>
      <c r="B151" s="4">
        <v>1.752955609513052E-5</v>
      </c>
      <c r="C151" s="4">
        <v>1.138531170860491E-2</v>
      </c>
      <c r="D151" s="4">
        <v>1.781318283867517E-3</v>
      </c>
      <c r="E151" s="4">
        <v>2.1851130448656161E-2</v>
      </c>
      <c r="F151" s="4">
        <v>1.627320836676294E-2</v>
      </c>
      <c r="G151" s="4">
        <v>3.8107584794801141E-2</v>
      </c>
      <c r="H151" s="4">
        <v>9.2296979350667829E-3</v>
      </c>
      <c r="I151" s="4">
        <v>2.149585789545827E-2</v>
      </c>
      <c r="J151" s="4">
        <v>2.7455473486004411E-2</v>
      </c>
      <c r="K151" s="4">
        <v>-1.7544507682584201E-3</v>
      </c>
      <c r="L151" s="4">
        <v>-2.9491656965463742E-2</v>
      </c>
      <c r="M151" s="4">
        <v>0.36965397229101132</v>
      </c>
      <c r="N151" s="4">
        <v>1.7499143248800531E-2</v>
      </c>
      <c r="O151" s="4">
        <v>5.9224696430351109E-3</v>
      </c>
      <c r="P151" s="6"/>
    </row>
    <row r="152" spans="1:16" x14ac:dyDescent="0.25">
      <c r="A152" s="3">
        <v>41820</v>
      </c>
      <c r="B152" s="4">
        <v>1.4313821200095941E-5</v>
      </c>
      <c r="C152" s="4">
        <v>5.1677383952308809E-4</v>
      </c>
      <c r="D152" s="4">
        <v>1.181420049971238E-2</v>
      </c>
      <c r="E152" s="4">
        <v>2.554744525547448E-2</v>
      </c>
      <c r="F152" s="4">
        <v>1.554214081227423E-2</v>
      </c>
      <c r="G152" s="4">
        <v>3.1804563263424727E-2</v>
      </c>
      <c r="H152" s="4">
        <v>1.3016276431869089E-2</v>
      </c>
      <c r="I152" s="4">
        <v>5.721012450487617E-3</v>
      </c>
      <c r="J152" s="4">
        <v>1.6905077464467011E-2</v>
      </c>
      <c r="K152" s="4">
        <v>2.117081745045302E-2</v>
      </c>
      <c r="L152" s="4">
        <v>5.1579368252698821E-2</v>
      </c>
      <c r="M152" s="4">
        <v>5.3834375814438402E-2</v>
      </c>
      <c r="N152" s="4">
        <v>1.9703189137985518E-2</v>
      </c>
      <c r="O152" s="4">
        <v>7.277123294450627E-3</v>
      </c>
      <c r="P152" s="6"/>
    </row>
    <row r="153" spans="1:16" x14ac:dyDescent="0.25">
      <c r="A153" s="3">
        <v>41851</v>
      </c>
      <c r="B153" s="4">
        <v>1.7686423374740912E-5</v>
      </c>
      <c r="C153" s="4">
        <v>-2.5079872204473159E-3</v>
      </c>
      <c r="D153" s="4">
        <v>-1.345748650664624E-2</v>
      </c>
      <c r="E153" s="4">
        <v>-1.9620530192018589E-2</v>
      </c>
      <c r="F153" s="4">
        <v>-1.7016097369454308E-2</v>
      </c>
      <c r="G153" s="4">
        <v>2.073647739609696E-2</v>
      </c>
      <c r="H153" s="4">
        <v>-6.2634811088452258E-3</v>
      </c>
      <c r="I153" s="4">
        <v>-7.7777989591476526E-4</v>
      </c>
      <c r="J153" s="4">
        <v>9.4378204926526266E-5</v>
      </c>
      <c r="K153" s="4">
        <v>-5.2972070706991607E-2</v>
      </c>
      <c r="L153" s="4">
        <v>-2.262357414448668E-2</v>
      </c>
      <c r="M153" s="4">
        <v>-9.3682860101704901E-2</v>
      </c>
      <c r="N153" s="4">
        <v>-1.6081418632976189E-2</v>
      </c>
      <c r="O153" s="4">
        <v>-9.0136793591801823E-3</v>
      </c>
      <c r="P153" s="6"/>
    </row>
    <row r="154" spans="1:16" x14ac:dyDescent="0.25">
      <c r="A154" s="3">
        <v>41882</v>
      </c>
      <c r="B154" s="4">
        <v>1.8078585905190181E-5</v>
      </c>
      <c r="C154" s="4">
        <v>1.10394012672892E-2</v>
      </c>
      <c r="D154" s="4">
        <v>1.728858053628324E-3</v>
      </c>
      <c r="E154" s="4">
        <v>4.1773429614100348E-2</v>
      </c>
      <c r="F154" s="4">
        <v>1.054456276011972E-3</v>
      </c>
      <c r="G154" s="4">
        <v>2.8121708065525611E-2</v>
      </c>
      <c r="H154" s="4">
        <v>1.245482994901859E-2</v>
      </c>
      <c r="I154" s="4">
        <v>2.5911836416985471E-2</v>
      </c>
      <c r="J154" s="4">
        <v>2.3749606794589481E-2</v>
      </c>
      <c r="K154" s="4">
        <v>-1.63953921982074E-2</v>
      </c>
      <c r="L154" s="4">
        <v>3.8902937171747531E-4</v>
      </c>
      <c r="M154" s="4">
        <v>-0.18190190326761721</v>
      </c>
      <c r="N154" s="4">
        <v>2.127481012127053E-2</v>
      </c>
      <c r="O154" s="4">
        <v>5.4829512168197434E-3</v>
      </c>
      <c r="P154" s="6"/>
    </row>
    <row r="155" spans="1:16" x14ac:dyDescent="0.25">
      <c r="A155" s="3">
        <v>41912</v>
      </c>
      <c r="B155" s="4">
        <v>4.745108146630983E-6</v>
      </c>
      <c r="C155" s="4">
        <v>-6.7899702740804591E-3</v>
      </c>
      <c r="D155" s="4">
        <v>-4.2544942822355547E-2</v>
      </c>
      <c r="E155" s="4">
        <v>-2.112369879009213E-2</v>
      </c>
      <c r="F155" s="4">
        <v>-4.4112835654151687E-2</v>
      </c>
      <c r="G155" s="4">
        <v>-6.4154156086502434E-2</v>
      </c>
      <c r="H155" s="4">
        <v>-9.2053208844578016E-3</v>
      </c>
      <c r="I155" s="4">
        <v>-6.4967716980570578E-2</v>
      </c>
      <c r="J155" s="4">
        <v>-6.319162478326712E-2</v>
      </c>
      <c r="K155" s="4">
        <v>-6.0238301254587838E-2</v>
      </c>
      <c r="L155" s="4">
        <v>-5.385961501069414E-2</v>
      </c>
      <c r="M155" s="4">
        <v>-0.187658953512612</v>
      </c>
      <c r="N155" s="4">
        <v>-3.6568329361492347E-2</v>
      </c>
      <c r="O155" s="4">
        <v>-2.7905855509494319E-2</v>
      </c>
      <c r="P155" s="6"/>
    </row>
    <row r="156" spans="1:16" x14ac:dyDescent="0.25">
      <c r="A156" s="3">
        <v>41943</v>
      </c>
      <c r="B156" s="4">
        <v>1.247066077136871E-5</v>
      </c>
      <c r="C156" s="4">
        <v>9.8293029115787967E-3</v>
      </c>
      <c r="D156" s="4">
        <v>-6.8311928335362806E-3</v>
      </c>
      <c r="E156" s="4">
        <v>2.7461406191506391E-2</v>
      </c>
      <c r="F156" s="4">
        <v>-1.7497725128770129E-2</v>
      </c>
      <c r="G156" s="4">
        <v>1.755981974739251E-2</v>
      </c>
      <c r="H156" s="4">
        <v>-3.9978020232512854E-3</v>
      </c>
      <c r="I156" s="4">
        <v>9.8518718874799127E-2</v>
      </c>
      <c r="J156" s="4">
        <v>7.5133891546675713E-2</v>
      </c>
      <c r="K156" s="4">
        <v>-5.9837329029570167E-2</v>
      </c>
      <c r="L156" s="4">
        <v>-4.2951089190300003E-2</v>
      </c>
      <c r="M156" s="4">
        <v>-0.1213816464791624</v>
      </c>
      <c r="N156" s="4">
        <v>6.8022859092460308E-3</v>
      </c>
      <c r="O156" s="4">
        <v>1.387332655709006E-4</v>
      </c>
      <c r="P156" s="6"/>
    </row>
    <row r="157" spans="1:16" x14ac:dyDescent="0.25">
      <c r="A157" s="3">
        <v>41973</v>
      </c>
      <c r="B157" s="4">
        <v>2.8157237607517871E-5</v>
      </c>
      <c r="C157" s="4">
        <v>7.0962307854285367E-3</v>
      </c>
      <c r="D157" s="4">
        <v>-1.1341438474888889E-2</v>
      </c>
      <c r="E157" s="4">
        <v>2.4226368020947131E-2</v>
      </c>
      <c r="F157" s="4">
        <v>9.1340884179758053E-3</v>
      </c>
      <c r="G157" s="4">
        <v>-4.1634613385451713E-3</v>
      </c>
      <c r="H157" s="4">
        <v>7.8287938385781519E-3</v>
      </c>
      <c r="I157" s="4">
        <v>1.7409440493605599E-2</v>
      </c>
      <c r="J157" s="4">
        <v>1.593347686246482E-2</v>
      </c>
      <c r="K157" s="4">
        <v>-0.1092041149611194</v>
      </c>
      <c r="L157" s="4">
        <v>1.5890057977238529E-2</v>
      </c>
      <c r="M157" s="4">
        <v>9.7494012500730198E-2</v>
      </c>
      <c r="N157" s="4">
        <v>1.344911574711438E-2</v>
      </c>
      <c r="O157" s="4">
        <v>-3.6507796486590078E-3</v>
      </c>
      <c r="P157" s="6"/>
    </row>
    <row r="158" spans="1:16" x14ac:dyDescent="0.25">
      <c r="A158" s="3">
        <v>42004</v>
      </c>
      <c r="B158" s="4">
        <v>1.4117738803554051E-5</v>
      </c>
      <c r="C158" s="4">
        <v>9.3566395550626069E-4</v>
      </c>
      <c r="D158" s="4">
        <v>-1.205692210554454E-2</v>
      </c>
      <c r="E158" s="4">
        <v>2.4117597404949009E-5</v>
      </c>
      <c r="F158" s="4">
        <v>-2.9941228971254511E-2</v>
      </c>
      <c r="G158" s="4">
        <v>-3.7648692239034998E-2</v>
      </c>
      <c r="H158" s="4">
        <v>-2.332153092829858E-3</v>
      </c>
      <c r="I158" s="4">
        <v>1.405438109473978E-2</v>
      </c>
      <c r="J158" s="4">
        <v>7.3184333576423732E-3</v>
      </c>
      <c r="K158" s="4">
        <v>-0.13630369384821731</v>
      </c>
      <c r="L158" s="4">
        <v>1.9657577679137669E-2</v>
      </c>
      <c r="M158" s="4">
        <v>-0.1554183521396636</v>
      </c>
      <c r="N158" s="4">
        <v>-1.7951933124346842E-2</v>
      </c>
      <c r="O158" s="4">
        <v>-6.885412440599481E-3</v>
      </c>
      <c r="P158" s="6"/>
    </row>
    <row r="159" spans="1:16" x14ac:dyDescent="0.25">
      <c r="A159" s="3">
        <v>42035</v>
      </c>
      <c r="B159" s="4">
        <v>1.211771650666549E-5</v>
      </c>
      <c r="C159" s="4">
        <v>2.096748082115241E-2</v>
      </c>
      <c r="D159" s="4">
        <v>-1.837764460795455E-2</v>
      </c>
      <c r="E159" s="4">
        <v>-2.765618782331869E-2</v>
      </c>
      <c r="F159" s="4">
        <v>-2.3175071608365632E-3</v>
      </c>
      <c r="G159" s="4">
        <v>7.1864796554828034E-3</v>
      </c>
      <c r="H159" s="4">
        <v>-4.3637864978007812E-4</v>
      </c>
      <c r="I159" s="4">
        <v>6.6809626257769539E-2</v>
      </c>
      <c r="J159" s="4">
        <v>5.6397349414009312E-2</v>
      </c>
      <c r="K159" s="4">
        <v>-7.4964782828991994E-2</v>
      </c>
      <c r="L159" s="4">
        <v>4.4983416252073027E-2</v>
      </c>
      <c r="M159" s="4">
        <v>-0.27631081421729281</v>
      </c>
      <c r="N159" s="4">
        <v>-1.5492328318188701E-2</v>
      </c>
      <c r="O159" s="4">
        <v>-1.5817097316219719E-3</v>
      </c>
      <c r="P159" s="6"/>
    </row>
    <row r="160" spans="1:16" x14ac:dyDescent="0.25">
      <c r="A160" s="3">
        <v>42063</v>
      </c>
      <c r="B160" s="4">
        <v>7.9215980375302308E-6</v>
      </c>
      <c r="C160" s="4">
        <v>-9.4014383484567476E-3</v>
      </c>
      <c r="D160" s="4">
        <v>-7.7890762676582348E-3</v>
      </c>
      <c r="E160" s="4">
        <v>5.7710313695580773E-2</v>
      </c>
      <c r="F160" s="4">
        <v>5.8246261190329163E-2</v>
      </c>
      <c r="G160" s="4">
        <v>3.1357196323082093E-2</v>
      </c>
      <c r="H160" s="4">
        <v>1.877867602911509E-2</v>
      </c>
      <c r="I160" s="4">
        <v>-3.8636027174181242E-2</v>
      </c>
      <c r="J160" s="4">
        <v>-1.7443430796705631E-2</v>
      </c>
      <c r="K160" s="4">
        <v>6.4652433812681043E-2</v>
      </c>
      <c r="L160" s="4">
        <v>-3.6699067645308503E-2</v>
      </c>
      <c r="M160" s="4">
        <v>0.10972264553489811</v>
      </c>
      <c r="N160" s="4">
        <v>5.3952402567926772E-2</v>
      </c>
      <c r="O160" s="4">
        <v>-8.0974670980752395E-3</v>
      </c>
      <c r="P160" s="6"/>
    </row>
    <row r="161" spans="1:16" x14ac:dyDescent="0.25">
      <c r="A161" s="3">
        <v>42094</v>
      </c>
      <c r="B161" s="4">
        <v>1.0352990241990771E-5</v>
      </c>
      <c r="C161" s="4">
        <v>4.6420604758756756E-3</v>
      </c>
      <c r="D161" s="4">
        <v>-2.083904768232903E-2</v>
      </c>
      <c r="E161" s="4">
        <v>-1.0106813305350021E-2</v>
      </c>
      <c r="F161" s="4">
        <v>-1.4395172561206371E-2</v>
      </c>
      <c r="G161" s="4">
        <v>-8.8083875481668183E-3</v>
      </c>
      <c r="H161" s="4">
        <v>3.6945402887054168E-3</v>
      </c>
      <c r="I161" s="4">
        <v>1.260347476738488E-2</v>
      </c>
      <c r="J161" s="4">
        <v>-7.385160750339459E-5</v>
      </c>
      <c r="K161" s="4">
        <v>-6.8054382949639836E-2</v>
      </c>
      <c r="L161" s="4">
        <v>-2.224052718286651E-2</v>
      </c>
      <c r="M161" s="4">
        <v>-4.2099894063640342E-2</v>
      </c>
      <c r="N161" s="4">
        <v>-1.5689411185627281E-2</v>
      </c>
      <c r="O161" s="4">
        <v>-9.6388489472776229E-3</v>
      </c>
      <c r="P161" s="6"/>
    </row>
    <row r="162" spans="1:16" x14ac:dyDescent="0.25">
      <c r="A162" s="3">
        <v>42124</v>
      </c>
      <c r="B162" s="4">
        <v>1.08627982957632E-5</v>
      </c>
      <c r="C162" s="4">
        <v>-3.5875269193011978E-3</v>
      </c>
      <c r="D162" s="4">
        <v>2.1681495202983569E-2</v>
      </c>
      <c r="E162" s="4">
        <v>4.2521942032762716E-3</v>
      </c>
      <c r="F162" s="4">
        <v>4.5976627991358709E-2</v>
      </c>
      <c r="G162" s="4">
        <v>8.2440013696104542E-2</v>
      </c>
      <c r="H162" s="4">
        <v>9.5108631435798507E-3</v>
      </c>
      <c r="I162" s="4">
        <v>-6.0516248513031279E-2</v>
      </c>
      <c r="J162" s="4">
        <v>-3.00064830087724E-2</v>
      </c>
      <c r="K162" s="4">
        <v>0.1105778968906221</v>
      </c>
      <c r="L162" s="4">
        <v>-5.6866048862679319E-3</v>
      </c>
      <c r="M162" s="4">
        <v>-3.0965839272548479E-2</v>
      </c>
      <c r="N162" s="4">
        <v>2.5794891028045219E-2</v>
      </c>
      <c r="O162" s="4">
        <v>1.0634928859273749E-2</v>
      </c>
      <c r="P162" s="6"/>
    </row>
    <row r="163" spans="1:16" x14ac:dyDescent="0.25">
      <c r="A163" s="3">
        <v>42155</v>
      </c>
      <c r="B163" s="4">
        <v>6.00001670880701E-6</v>
      </c>
      <c r="C163" s="4">
        <v>-2.4088927862172542E-3</v>
      </c>
      <c r="D163" s="4">
        <v>-3.0220885149374929E-2</v>
      </c>
      <c r="E163" s="4">
        <v>1.3911494822258289E-2</v>
      </c>
      <c r="F163" s="4">
        <v>-7.7113852582556541E-3</v>
      </c>
      <c r="G163" s="4">
        <v>-2.3393435043920441E-2</v>
      </c>
      <c r="H163" s="4">
        <v>5.8772943050382498E-3</v>
      </c>
      <c r="I163" s="4">
        <v>-5.4425047752312272E-3</v>
      </c>
      <c r="J163" s="4">
        <v>-1.240265481110492E-2</v>
      </c>
      <c r="K163" s="4">
        <v>-1.9869999535691019E-2</v>
      </c>
      <c r="L163" s="4">
        <v>9.4471510273248516E-3</v>
      </c>
      <c r="M163" s="4">
        <v>-2.0289119959421838E-2</v>
      </c>
      <c r="N163" s="4">
        <v>-1.8483912902176321E-3</v>
      </c>
      <c r="O163" s="4">
        <v>-1.7879118885411719E-2</v>
      </c>
      <c r="P163" s="6"/>
    </row>
    <row r="164" spans="1:16" x14ac:dyDescent="0.25">
      <c r="A164" s="3">
        <v>42185</v>
      </c>
      <c r="B164" s="4">
        <v>-6.2745260276386716E-7</v>
      </c>
      <c r="C164" s="4">
        <v>-1.0904973164148511E-2</v>
      </c>
      <c r="D164" s="4">
        <v>8.5860506892188049E-4</v>
      </c>
      <c r="E164" s="4">
        <v>-1.7076617945571141E-2</v>
      </c>
      <c r="F164" s="4">
        <v>-2.7034846341776889E-2</v>
      </c>
      <c r="G164" s="4">
        <v>-2.8428626954623781E-2</v>
      </c>
      <c r="H164" s="4">
        <v>-1.229703530673398E-2</v>
      </c>
      <c r="I164" s="4">
        <v>-4.921080424183677E-2</v>
      </c>
      <c r="J164" s="4">
        <v>-3.7401111068278918E-2</v>
      </c>
      <c r="K164" s="4">
        <v>-1.1226899477759791E-3</v>
      </c>
      <c r="L164" s="4">
        <v>-1.712271277488675E-2</v>
      </c>
      <c r="M164" s="4">
        <v>0.1259383898524464</v>
      </c>
      <c r="N164" s="4">
        <v>-2.4236381026027209E-2</v>
      </c>
      <c r="O164" s="4">
        <v>-4.3799765813231639E-3</v>
      </c>
      <c r="P164" s="6"/>
    </row>
    <row r="165" spans="1:16" x14ac:dyDescent="0.25">
      <c r="A165" s="3">
        <v>42216</v>
      </c>
      <c r="B165" s="4">
        <v>1.9058994025433759E-5</v>
      </c>
      <c r="C165" s="4">
        <v>6.9528305339041641E-3</v>
      </c>
      <c r="D165" s="4">
        <v>-1.397025708588129E-3</v>
      </c>
      <c r="E165" s="4">
        <v>1.6385100150892121E-2</v>
      </c>
      <c r="F165" s="4">
        <v>9.8952654706445653E-3</v>
      </c>
      <c r="G165" s="4">
        <v>-7.4174372861883553E-2</v>
      </c>
      <c r="H165" s="4">
        <v>-5.1047752849582304E-3</v>
      </c>
      <c r="I165" s="4">
        <v>5.556189563219438E-2</v>
      </c>
      <c r="J165" s="4">
        <v>4.1292711035566088E-2</v>
      </c>
      <c r="K165" s="4">
        <v>-0.14102092391565471</v>
      </c>
      <c r="L165" s="4">
        <v>-6.1998292058069948E-2</v>
      </c>
      <c r="M165" s="4">
        <v>9.0891673372418103E-2</v>
      </c>
      <c r="N165" s="4">
        <v>4.8800834202293863E-3</v>
      </c>
      <c r="O165" s="4">
        <v>2.240527927500402E-3</v>
      </c>
      <c r="P165" s="6"/>
    </row>
    <row r="166" spans="1:16" x14ac:dyDescent="0.25">
      <c r="A166" s="3">
        <v>42247</v>
      </c>
      <c r="B166" s="4">
        <v>1.9843320919310511E-5</v>
      </c>
      <c r="C166" s="4">
        <v>-1.4380720489671759E-3</v>
      </c>
      <c r="D166" s="4">
        <v>3.54629604600798E-3</v>
      </c>
      <c r="E166" s="4">
        <v>-5.9896136559465352E-2</v>
      </c>
      <c r="F166" s="4">
        <v>-6.874355912518626E-2</v>
      </c>
      <c r="G166" s="4">
        <v>-9.8653267667898281E-2</v>
      </c>
      <c r="H166" s="4">
        <v>-2.3870336097490012E-2</v>
      </c>
      <c r="I166" s="4">
        <v>-6.3935217886436857E-2</v>
      </c>
      <c r="J166" s="4">
        <v>-5.9717883743488742E-2</v>
      </c>
      <c r="K166" s="4">
        <v>2.9954889041330368E-3</v>
      </c>
      <c r="L166" s="4">
        <v>3.3321194464675852E-2</v>
      </c>
      <c r="M166" s="4">
        <v>-0.1906635287505708</v>
      </c>
      <c r="N166" s="4">
        <v>-6.8674248713265773E-2</v>
      </c>
      <c r="O166" s="4">
        <v>1.1635342940456981E-3</v>
      </c>
      <c r="P166" s="6"/>
    </row>
    <row r="167" spans="1:16" x14ac:dyDescent="0.25">
      <c r="A167" s="3">
        <v>42277</v>
      </c>
      <c r="B167" s="4">
        <v>-3.3333335283103338E-6</v>
      </c>
      <c r="C167" s="4">
        <v>6.7639933035945621E-3</v>
      </c>
      <c r="D167" s="4">
        <v>4.2626799429343887E-3</v>
      </c>
      <c r="E167" s="4">
        <v>-2.937897891946795E-2</v>
      </c>
      <c r="F167" s="4">
        <v>-4.631085270636992E-2</v>
      </c>
      <c r="G167" s="4">
        <v>-3.4498441946368419E-2</v>
      </c>
      <c r="H167" s="4">
        <v>-1.3836854785770351E-2</v>
      </c>
      <c r="I167" s="4">
        <v>2.431249350319353E-2</v>
      </c>
      <c r="J167" s="4">
        <v>2.0864198652984282E-2</v>
      </c>
      <c r="K167" s="4">
        <v>-6.3266063865459188E-2</v>
      </c>
      <c r="L167" s="4">
        <v>-1.850220264317182E-2</v>
      </c>
      <c r="M167" s="4">
        <v>2.8557788290438871E-2</v>
      </c>
      <c r="N167" s="4">
        <v>-3.8573816155988871E-2</v>
      </c>
      <c r="O167" s="4">
        <v>5.0964836335036789E-3</v>
      </c>
      <c r="P167" s="6"/>
    </row>
    <row r="168" spans="1:16" x14ac:dyDescent="0.25">
      <c r="A168" s="3">
        <v>42308</v>
      </c>
      <c r="B168" s="4">
        <v>7.4509918859266833E-6</v>
      </c>
      <c r="C168" s="4">
        <v>1.7041669463901951E-4</v>
      </c>
      <c r="D168" s="4">
        <v>3.211496451472895E-3</v>
      </c>
      <c r="E168" s="4">
        <v>7.8618278334992242E-2</v>
      </c>
      <c r="F168" s="4">
        <v>7.4354440638007668E-2</v>
      </c>
      <c r="G168" s="4">
        <v>6.8667642752562097E-2</v>
      </c>
      <c r="H168" s="4">
        <v>1.7299921731537271E-2</v>
      </c>
      <c r="I168" s="4">
        <v>5.6653060610844193E-2</v>
      </c>
      <c r="J168" s="4">
        <v>5.8085855595571452E-2</v>
      </c>
      <c r="K168" s="4">
        <v>2.2944958984061352E-3</v>
      </c>
      <c r="L168" s="4">
        <v>2.5448833034111159E-2</v>
      </c>
      <c r="M168" s="4">
        <v>0.36389721085277871</v>
      </c>
      <c r="N168" s="4">
        <v>7.4656962729463983E-2</v>
      </c>
      <c r="O168" s="4">
        <v>2.1120202072715259E-3</v>
      </c>
      <c r="P168" s="6"/>
    </row>
    <row r="169" spans="1:16" x14ac:dyDescent="0.25">
      <c r="A169" s="3">
        <v>42338</v>
      </c>
      <c r="B169" s="4">
        <v>4.7295166680783041E-5</v>
      </c>
      <c r="C169" s="4">
        <v>-2.6435903261116112E-3</v>
      </c>
      <c r="D169" s="4">
        <v>-2.7783269484909171E-2</v>
      </c>
      <c r="E169" s="4">
        <v>5.465709181681655E-3</v>
      </c>
      <c r="F169" s="4">
        <v>-1.493202585246256E-2</v>
      </c>
      <c r="G169" s="4">
        <v>-3.1904310894285692E-2</v>
      </c>
      <c r="H169" s="4">
        <v>1.564948380806896E-3</v>
      </c>
      <c r="I169" s="4">
        <v>-6.8864692972315789E-3</v>
      </c>
      <c r="J169" s="4">
        <v>-1.482659531052111E-2</v>
      </c>
      <c r="K169" s="4">
        <v>-8.965947219416337E-2</v>
      </c>
      <c r="L169" s="4">
        <v>-7.042500109423544E-2</v>
      </c>
      <c r="M169" s="4">
        <v>0.16579525415338911</v>
      </c>
      <c r="N169" s="4">
        <v>-7.8076135015636714E-3</v>
      </c>
      <c r="O169" s="4">
        <v>-1.6556212162987419E-2</v>
      </c>
      <c r="P169" s="6"/>
    </row>
    <row r="170" spans="1:16" x14ac:dyDescent="0.25">
      <c r="A170" s="3">
        <v>42369</v>
      </c>
      <c r="B170" s="4">
        <v>1.3608726628078219E-4</v>
      </c>
      <c r="C170" s="4">
        <v>-3.2304156053922779E-3</v>
      </c>
      <c r="D170" s="4">
        <v>1.2382714229784989E-2</v>
      </c>
      <c r="E170" s="4">
        <v>-2.0308510513125211E-2</v>
      </c>
      <c r="F170" s="4">
        <v>-1.5280194918203869E-2</v>
      </c>
      <c r="G170" s="4">
        <v>-1.6151758849625612E-2</v>
      </c>
      <c r="H170" s="4">
        <v>-1.1529909745381929E-2</v>
      </c>
      <c r="I170" s="4">
        <v>1.3248804598936291E-2</v>
      </c>
      <c r="J170" s="4">
        <v>9.0537545322155744E-3</v>
      </c>
      <c r="K170" s="4">
        <v>-8.629575172133952E-2</v>
      </c>
      <c r="L170" s="4">
        <v>-1.789245691684815E-3</v>
      </c>
      <c r="M170" s="4">
        <v>0.14675441855527849</v>
      </c>
      <c r="N170" s="4">
        <v>-1.971610547138225E-2</v>
      </c>
      <c r="O170" s="4">
        <v>5.3154455565314063E-3</v>
      </c>
      <c r="P170" s="6"/>
    </row>
    <row r="171" spans="1:16" x14ac:dyDescent="0.25">
      <c r="A171" s="3">
        <v>42400</v>
      </c>
      <c r="B171" s="4">
        <v>1.74485066021246E-4</v>
      </c>
      <c r="C171" s="4">
        <v>1.3758180118417011E-2</v>
      </c>
      <c r="D171" s="4">
        <v>4.9801399614475272E-3</v>
      </c>
      <c r="E171" s="4">
        <v>-5.6597768516628011E-2</v>
      </c>
      <c r="F171" s="4">
        <v>-6.9580431939486043E-2</v>
      </c>
      <c r="G171" s="4">
        <v>-7.947665982888874E-2</v>
      </c>
      <c r="H171" s="4">
        <v>-2.5952842445642221E-2</v>
      </c>
      <c r="I171" s="4">
        <v>-3.684418898951547E-2</v>
      </c>
      <c r="J171" s="4">
        <v>-3.1717010119478473E-2</v>
      </c>
      <c r="K171" s="4">
        <v>-5.1707465395751773E-2</v>
      </c>
      <c r="L171" s="4">
        <v>4.8867924528301909E-2</v>
      </c>
      <c r="M171" s="4">
        <v>-0.12688605017124871</v>
      </c>
      <c r="N171" s="4">
        <v>-6.2910235941103454E-2</v>
      </c>
      <c r="O171" s="4">
        <v>8.6659738109589046E-3</v>
      </c>
      <c r="P171" s="6"/>
    </row>
    <row r="172" spans="1:16" x14ac:dyDescent="0.25">
      <c r="A172" s="3">
        <v>42429</v>
      </c>
      <c r="B172" s="4">
        <v>1.997836981066925E-4</v>
      </c>
      <c r="C172" s="4">
        <v>7.0956867446423377E-3</v>
      </c>
      <c r="D172" s="4">
        <v>3.4892363762755167E-2</v>
      </c>
      <c r="E172" s="4">
        <v>-2.7370926983283361E-4</v>
      </c>
      <c r="F172" s="4">
        <v>-1.3211131161553921E-2</v>
      </c>
      <c r="G172" s="4">
        <v>1.4878930347581589E-3</v>
      </c>
      <c r="H172" s="4">
        <v>-3.3388183358473711E-4</v>
      </c>
      <c r="I172" s="4">
        <v>-7.9604801978926387E-3</v>
      </c>
      <c r="J172" s="4">
        <v>7.4918153883811733E-3</v>
      </c>
      <c r="K172" s="4">
        <v>-2.010757985170852E-2</v>
      </c>
      <c r="L172" s="4">
        <v>0.110721352761288</v>
      </c>
      <c r="M172" s="4">
        <v>0.15007023774815129</v>
      </c>
      <c r="N172" s="4">
        <v>-7.3830426654676318E-3</v>
      </c>
      <c r="O172" s="4">
        <v>2.2267542374591501E-2</v>
      </c>
      <c r="P172" s="6"/>
    </row>
    <row r="173" spans="1:16" x14ac:dyDescent="0.25">
      <c r="A173" s="3">
        <v>42460</v>
      </c>
      <c r="B173" s="4">
        <v>2.145710012795288E-4</v>
      </c>
      <c r="C173" s="4">
        <v>9.1721183879862611E-3</v>
      </c>
      <c r="D173" s="4">
        <v>4.0920846774719973E-2</v>
      </c>
      <c r="E173" s="4">
        <v>7.0311604630136637E-2</v>
      </c>
      <c r="F173" s="4">
        <v>7.2791845927294707E-2</v>
      </c>
      <c r="G173" s="4">
        <v>0.12907121100083449</v>
      </c>
      <c r="H173" s="4">
        <v>2.0784605064155141E-2</v>
      </c>
      <c r="I173" s="4">
        <v>9.6751041427736384E-2</v>
      </c>
      <c r="J173" s="4">
        <v>9.5497989127841354E-2</v>
      </c>
      <c r="K173" s="4">
        <v>4.9304681383983917E-2</v>
      </c>
      <c r="L173" s="4">
        <v>1.7005425540528309E-3</v>
      </c>
      <c r="M173" s="4">
        <v>-3.9316909036436143E-2</v>
      </c>
      <c r="N173" s="4">
        <v>7.3116075047083173E-2</v>
      </c>
      <c r="O173" s="4">
        <v>2.7022977954280991E-2</v>
      </c>
      <c r="P173" s="6"/>
    </row>
    <row r="174" spans="1:16" x14ac:dyDescent="0.25">
      <c r="A174" s="3">
        <v>42490</v>
      </c>
      <c r="B174" s="4">
        <v>1.4977538164751E-4</v>
      </c>
      <c r="C174" s="4">
        <v>3.841171103504903E-3</v>
      </c>
      <c r="D174" s="4">
        <v>2.0353881409187039E-2</v>
      </c>
      <c r="E174" s="4">
        <v>6.4366065639109848E-3</v>
      </c>
      <c r="F174" s="4">
        <v>3.084459277601348E-2</v>
      </c>
      <c r="G174" s="4">
        <v>6.8916621102785847E-3</v>
      </c>
      <c r="H174" s="4">
        <v>1.0267496068402829E-2</v>
      </c>
      <c r="I174" s="4">
        <v>-2.7508483609598899E-2</v>
      </c>
      <c r="J174" s="4">
        <v>-3.9523343722401849E-3</v>
      </c>
      <c r="K174" s="4">
        <v>0.10140112906792351</v>
      </c>
      <c r="L174" s="4">
        <v>3.9329021827000821E-2</v>
      </c>
      <c r="M174" s="4">
        <v>9.1879572987885183E-2</v>
      </c>
      <c r="N174" s="4">
        <v>1.379570800195506E-2</v>
      </c>
      <c r="O174" s="4">
        <v>1.330120836003945E-2</v>
      </c>
      <c r="P174" s="6"/>
    </row>
    <row r="175" spans="1:16" x14ac:dyDescent="0.25">
      <c r="A175" s="3">
        <v>42521</v>
      </c>
      <c r="B175" s="4">
        <v>1.8119211747702479E-4</v>
      </c>
      <c r="C175" s="4">
        <v>2.5610252135432893E-4</v>
      </c>
      <c r="D175" s="4">
        <v>-2.3837611234600261E-2</v>
      </c>
      <c r="E175" s="4">
        <v>1.7838671734157652E-2</v>
      </c>
      <c r="F175" s="4">
        <v>-1.0530896431679589E-2</v>
      </c>
      <c r="G175" s="4">
        <v>-3.3727175080558558E-2</v>
      </c>
      <c r="H175" s="4">
        <v>3.6764714825936462E-3</v>
      </c>
      <c r="I175" s="4">
        <v>1.863690127263706E-2</v>
      </c>
      <c r="J175" s="4">
        <v>2.453173022253452E-3</v>
      </c>
      <c r="K175" s="4">
        <v>2.2181467968228841E-2</v>
      </c>
      <c r="L175" s="4">
        <v>-5.720841597635451E-2</v>
      </c>
      <c r="M175" s="4">
        <v>0.14630341645611339</v>
      </c>
      <c r="N175" s="4">
        <v>-9.2034622548486933E-4</v>
      </c>
      <c r="O175" s="4">
        <v>-1.3415158768984799E-2</v>
      </c>
      <c r="P175" s="6"/>
    </row>
    <row r="176" spans="1:16" x14ac:dyDescent="0.25">
      <c r="A176" s="3">
        <v>42551</v>
      </c>
      <c r="B176" s="4">
        <v>1.7860344792475219E-4</v>
      </c>
      <c r="C176" s="4">
        <v>1.7967769466338709E-2</v>
      </c>
      <c r="D176" s="4">
        <v>3.8133714048077971E-2</v>
      </c>
      <c r="E176" s="4">
        <v>2.4099743903927E-3</v>
      </c>
      <c r="F176" s="4">
        <v>-2.9712375758642051E-2</v>
      </c>
      <c r="G176" s="4">
        <v>4.409367126130137E-2</v>
      </c>
      <c r="H176" s="4">
        <v>4.0971779215650539E-3</v>
      </c>
      <c r="I176" s="4">
        <v>6.3645836170966419E-2</v>
      </c>
      <c r="J176" s="4">
        <v>4.806288869145825E-2</v>
      </c>
      <c r="K176" s="4">
        <v>8.0159445951344388E-4</v>
      </c>
      <c r="L176" s="4">
        <v>8.963781866182674E-2</v>
      </c>
      <c r="M176" s="4">
        <v>0.27509870816881971</v>
      </c>
      <c r="N176" s="4">
        <v>-8.9706753229663594E-3</v>
      </c>
      <c r="O176" s="4">
        <v>2.920229654915163E-2</v>
      </c>
      <c r="P176" s="6"/>
    </row>
    <row r="177" spans="1:16" x14ac:dyDescent="0.25">
      <c r="A177" s="3">
        <v>42582</v>
      </c>
      <c r="B177" s="4">
        <v>2.055495119392958E-4</v>
      </c>
      <c r="C177" s="4">
        <v>6.322465465628424E-3</v>
      </c>
      <c r="D177" s="4">
        <v>8.2429102160064271E-3</v>
      </c>
      <c r="E177" s="4">
        <v>3.9631320387449431E-2</v>
      </c>
      <c r="F177" s="4">
        <v>5.1154906084560192E-2</v>
      </c>
      <c r="G177" s="4">
        <v>4.890931459531056E-2</v>
      </c>
      <c r="H177" s="4">
        <v>1.879354442058934E-2</v>
      </c>
      <c r="I177" s="4">
        <v>4.4236993497949413E-2</v>
      </c>
      <c r="J177" s="4">
        <v>4.6963814021782728E-2</v>
      </c>
      <c r="K177" s="4">
        <v>-9.5679427809655104E-2</v>
      </c>
      <c r="L177" s="4">
        <v>1.6089343176225679E-2</v>
      </c>
      <c r="M177" s="4">
        <v>-5.0009770469132797E-2</v>
      </c>
      <c r="N177" s="4">
        <v>4.3422450424929197E-2</v>
      </c>
      <c r="O177" s="4">
        <v>7.5378037057356462E-3</v>
      </c>
      <c r="P177" s="6"/>
    </row>
    <row r="178" spans="1:16" x14ac:dyDescent="0.25">
      <c r="A178" s="3">
        <v>42613</v>
      </c>
      <c r="B178" s="4">
        <v>2.2335718037647109E-4</v>
      </c>
      <c r="C178" s="4">
        <v>-1.1418713948962991E-3</v>
      </c>
      <c r="D178" s="4">
        <v>-8.0708086262017975E-3</v>
      </c>
      <c r="E178" s="4">
        <v>2.630156527747562E-3</v>
      </c>
      <c r="F178" s="4">
        <v>9.9176404639744753E-4</v>
      </c>
      <c r="G178" s="4">
        <v>2.0097328814629781E-2</v>
      </c>
      <c r="H178" s="4">
        <v>4.2744223030040107E-3</v>
      </c>
      <c r="I178" s="4">
        <v>-3.640616712806688E-2</v>
      </c>
      <c r="J178" s="4">
        <v>-3.06553987623619E-2</v>
      </c>
      <c r="K178" s="4">
        <v>1.7690718934123769E-2</v>
      </c>
      <c r="L178" s="4">
        <v>-2.4403874813710869E-2</v>
      </c>
      <c r="M178" s="4">
        <v>-9.4287974683544329E-2</v>
      </c>
      <c r="N178" s="4">
        <v>9.5448182242408031E-4</v>
      </c>
      <c r="O178" s="4">
        <v>-4.8572612924732139E-3</v>
      </c>
      <c r="P178" s="6"/>
    </row>
    <row r="179" spans="1:16" x14ac:dyDescent="0.25">
      <c r="A179" s="3">
        <v>42643</v>
      </c>
      <c r="B179" s="4">
        <v>1.5189329712783639E-4</v>
      </c>
      <c r="C179" s="4">
        <v>-5.8876056089263162E-4</v>
      </c>
      <c r="D179" s="4">
        <v>1.015793235167806E-2</v>
      </c>
      <c r="E179" s="4">
        <v>1.672882081265481E-3</v>
      </c>
      <c r="F179" s="4">
        <v>1.3939863875247699E-2</v>
      </c>
      <c r="G179" s="4">
        <v>8.2365492728067036E-3</v>
      </c>
      <c r="H179" s="4">
        <v>6.4678612294006843E-3</v>
      </c>
      <c r="I179" s="4">
        <v>-2.325440812456658E-2</v>
      </c>
      <c r="J179" s="4">
        <v>-1.254777663838913E-2</v>
      </c>
      <c r="K179" s="4">
        <v>4.1446282046141418E-2</v>
      </c>
      <c r="L179" s="4">
        <v>1.012029788046598E-2</v>
      </c>
      <c r="M179" s="4">
        <v>5.8664244160654189E-2</v>
      </c>
      <c r="N179" s="4">
        <v>4.72547731558981E-3</v>
      </c>
      <c r="O179" s="4">
        <v>5.5059968680306604E-3</v>
      </c>
      <c r="P179" s="6"/>
    </row>
    <row r="180" spans="1:16" x14ac:dyDescent="0.25">
      <c r="A180" s="3">
        <v>42674</v>
      </c>
      <c r="B180" s="4">
        <v>1.8578112691614021E-4</v>
      </c>
      <c r="C180" s="4">
        <v>-7.6485777965419333E-3</v>
      </c>
      <c r="D180" s="4">
        <v>-4.3505265761572882E-2</v>
      </c>
      <c r="E180" s="4">
        <v>-2.2127281806580409E-2</v>
      </c>
      <c r="F180" s="4">
        <v>-2.149751886343565E-2</v>
      </c>
      <c r="G180" s="4">
        <v>1.2577374980125009E-2</v>
      </c>
      <c r="H180" s="4">
        <v>-5.9473230404756272E-3</v>
      </c>
      <c r="I180" s="4">
        <v>-6.0511991973862922E-2</v>
      </c>
      <c r="J180" s="4">
        <v>-6.154979041576969E-2</v>
      </c>
      <c r="K180" s="4">
        <v>-1.4971946195498241E-2</v>
      </c>
      <c r="L180" s="4">
        <v>-3.81852551984877E-2</v>
      </c>
      <c r="M180" s="4">
        <v>0.1587154903546262</v>
      </c>
      <c r="N180" s="4">
        <v>-1.9340279242417768E-2</v>
      </c>
      <c r="O180" s="4">
        <v>-2.7754997495255559E-2</v>
      </c>
      <c r="P180" s="6"/>
    </row>
    <row r="181" spans="1:16" x14ac:dyDescent="0.25">
      <c r="A181" s="3">
        <v>42704</v>
      </c>
      <c r="B181" s="4">
        <v>2.3967444488026679E-4</v>
      </c>
      <c r="C181" s="4">
        <v>-2.365192440882569E-2</v>
      </c>
      <c r="D181" s="4">
        <v>-5.2694240667936598E-2</v>
      </c>
      <c r="E181" s="4">
        <v>4.4427548484470281E-2</v>
      </c>
      <c r="F181" s="4">
        <v>-1.7324024383889799E-2</v>
      </c>
      <c r="G181" s="4">
        <v>-4.3739339957224448E-2</v>
      </c>
      <c r="H181" s="4">
        <v>7.6595965439614222E-3</v>
      </c>
      <c r="I181" s="4">
        <v>-2.138201234311066E-2</v>
      </c>
      <c r="J181" s="4">
        <v>-2.8260318456728269E-2</v>
      </c>
      <c r="K181" s="4">
        <v>2.534969538791176E-2</v>
      </c>
      <c r="L181" s="4">
        <v>-7.3820754716981241E-2</v>
      </c>
      <c r="M181" s="4">
        <v>5.8518592363672628E-2</v>
      </c>
      <c r="N181" s="4">
        <v>9.3339355227217702E-3</v>
      </c>
      <c r="O181" s="4">
        <v>-3.9731612756759287E-2</v>
      </c>
      <c r="P181" s="6"/>
    </row>
    <row r="182" spans="1:16" x14ac:dyDescent="0.25">
      <c r="A182" s="3">
        <v>42735</v>
      </c>
      <c r="B182" s="4">
        <v>3.4613555637297289E-4</v>
      </c>
      <c r="C182" s="4">
        <v>1.408600570533824E-3</v>
      </c>
      <c r="D182" s="4">
        <v>-9.6137547031129866E-3</v>
      </c>
      <c r="E182" s="4">
        <v>1.9356556130209809E-2</v>
      </c>
      <c r="F182" s="4">
        <v>3.101720527027374E-2</v>
      </c>
      <c r="G182" s="4">
        <v>1.8685556065161091E-3</v>
      </c>
      <c r="H182" s="4">
        <v>1.006347660592133E-2</v>
      </c>
      <c r="I182" s="4">
        <v>4.0077519105199848E-2</v>
      </c>
      <c r="J182" s="4">
        <v>4.2089047903001393E-2</v>
      </c>
      <c r="K182" s="4">
        <v>4.7153080408584243E-2</v>
      </c>
      <c r="L182" s="4">
        <v>-2.7332144979203669E-2</v>
      </c>
      <c r="M182" s="4">
        <v>0.28085730430804817</v>
      </c>
      <c r="N182" s="4">
        <v>2.0604717564083549E-2</v>
      </c>
      <c r="O182" s="4">
        <v>-4.5942425090491623E-3</v>
      </c>
      <c r="P182" s="6"/>
    </row>
    <row r="183" spans="1:16" x14ac:dyDescent="0.25">
      <c r="A183" s="3">
        <v>42766</v>
      </c>
      <c r="B183" s="4">
        <v>4.1282640365469803E-4</v>
      </c>
      <c r="C183" s="4">
        <v>1.9631951507055319E-3</v>
      </c>
      <c r="D183" s="4">
        <v>1.8782118225120659E-2</v>
      </c>
      <c r="E183" s="4">
        <v>1.919684493831109E-2</v>
      </c>
      <c r="F183" s="4">
        <v>3.1806844771283822E-2</v>
      </c>
      <c r="G183" s="4">
        <v>4.5456857525560057E-2</v>
      </c>
      <c r="H183" s="4">
        <v>1.2022055004678119E-2</v>
      </c>
      <c r="I183" s="4">
        <v>-7.3646381550933624E-3</v>
      </c>
      <c r="J183" s="4">
        <v>-1.5775753818765279E-3</v>
      </c>
      <c r="K183" s="4">
        <v>-1.4128922592086869E-2</v>
      </c>
      <c r="L183" s="4">
        <v>5.8382057771183993E-2</v>
      </c>
      <c r="M183" s="4">
        <v>1.016796042058399E-2</v>
      </c>
      <c r="N183" s="4">
        <v>2.6243266942252319E-2</v>
      </c>
      <c r="O183" s="4">
        <v>1.1273858495517651E-2</v>
      </c>
      <c r="P183" s="6"/>
    </row>
    <row r="184" spans="1:16" x14ac:dyDescent="0.25">
      <c r="A184" s="3">
        <v>42794</v>
      </c>
      <c r="B184" s="4">
        <v>3.6947657003816298E-4</v>
      </c>
      <c r="C184" s="4">
        <v>6.7213735639439784E-3</v>
      </c>
      <c r="D184" s="4">
        <v>2.891275060136866E-3</v>
      </c>
      <c r="E184" s="4">
        <v>3.7163310447246189E-2</v>
      </c>
      <c r="F184" s="4">
        <v>1.3855661881977619E-2</v>
      </c>
      <c r="G184" s="4">
        <v>3.4544275056763052E-2</v>
      </c>
      <c r="H184" s="4">
        <v>8.9937556675518948E-3</v>
      </c>
      <c r="I184" s="4">
        <v>3.3496566610501599E-2</v>
      </c>
      <c r="J184" s="4">
        <v>3.1454100415912123E-2</v>
      </c>
      <c r="K184" s="4">
        <v>2.3238082929493138E-3</v>
      </c>
      <c r="L184" s="4">
        <v>3.5290237467018537E-2</v>
      </c>
      <c r="M184" s="4">
        <v>0.24021254250330151</v>
      </c>
      <c r="N184" s="4">
        <v>2.6263859220831961E-2</v>
      </c>
      <c r="O184" s="4">
        <v>4.7261165921483883E-3</v>
      </c>
      <c r="P184" s="6"/>
    </row>
    <row r="185" spans="1:16" x14ac:dyDescent="0.25">
      <c r="A185" s="3">
        <v>42825</v>
      </c>
      <c r="B185" s="4">
        <v>5.7749261017603359E-4</v>
      </c>
      <c r="C185" s="4">
        <v>-5.2669596099441662E-4</v>
      </c>
      <c r="D185" s="4">
        <v>3.0205836286896211E-3</v>
      </c>
      <c r="E185" s="4">
        <v>8.1172105029647668E-4</v>
      </c>
      <c r="F185" s="4">
        <v>2.5702159735194959E-2</v>
      </c>
      <c r="G185" s="4">
        <v>1.8205570361080611E-2</v>
      </c>
      <c r="H185" s="4">
        <v>3.9209475619492729E-3</v>
      </c>
      <c r="I185" s="4">
        <v>-3.2636702925980532E-2</v>
      </c>
      <c r="J185" s="4">
        <v>-1.584747528534702E-2</v>
      </c>
      <c r="K185" s="4">
        <v>-3.9146060924479809E-2</v>
      </c>
      <c r="L185" s="4">
        <v>-8.5616438356164171E-3</v>
      </c>
      <c r="M185" s="4">
        <v>-9.8943573404879692E-2</v>
      </c>
      <c r="N185" s="4">
        <v>9.0393688300360875E-3</v>
      </c>
      <c r="O185" s="4">
        <v>1.536852626997431E-3</v>
      </c>
      <c r="P185" s="6"/>
    </row>
    <row r="186" spans="1:16" x14ac:dyDescent="0.25">
      <c r="A186" s="3">
        <v>42855</v>
      </c>
      <c r="B186" s="4">
        <v>5.7592218522750649E-4</v>
      </c>
      <c r="C186" s="4">
        <v>7.7189073078680606E-3</v>
      </c>
      <c r="D186" s="4">
        <v>1.4238870384171379E-2</v>
      </c>
      <c r="E186" s="4">
        <v>1.05841162691116E-2</v>
      </c>
      <c r="F186" s="4">
        <v>2.3292781314652181E-2</v>
      </c>
      <c r="G186" s="4">
        <v>1.660217393535679E-2</v>
      </c>
      <c r="H186" s="4">
        <v>5.3441708398931356E-3</v>
      </c>
      <c r="I186" s="4">
        <v>-3.102957076904556E-3</v>
      </c>
      <c r="J186" s="4">
        <v>5.8968598437174613E-3</v>
      </c>
      <c r="K186" s="4">
        <v>-2.1061900402886469E-2</v>
      </c>
      <c r="L186" s="4">
        <v>1.735148813110032E-2</v>
      </c>
      <c r="M186" s="4">
        <v>0.26178712000669951</v>
      </c>
      <c r="N186" s="4">
        <v>1.428234646968685E-2</v>
      </c>
      <c r="O186" s="4">
        <v>1.1271609851767121E-2</v>
      </c>
      <c r="P186" s="6"/>
    </row>
    <row r="187" spans="1:16" x14ac:dyDescent="0.25">
      <c r="A187" s="3">
        <v>42886</v>
      </c>
      <c r="B187" s="4">
        <v>6.3187711761170107E-4</v>
      </c>
      <c r="C187" s="4">
        <v>7.6946446269465776E-3</v>
      </c>
      <c r="D187" s="4">
        <v>2.187230707200305E-2</v>
      </c>
      <c r="E187" s="4">
        <v>1.020408163265318E-2</v>
      </c>
      <c r="F187" s="4">
        <v>3.5377229616330393E-2</v>
      </c>
      <c r="G187" s="4">
        <v>1.2716506216902349E-2</v>
      </c>
      <c r="H187" s="4">
        <v>1.938127396057254E-3</v>
      </c>
      <c r="I187" s="4">
        <v>-1.1796261418374639E-2</v>
      </c>
      <c r="J187" s="4">
        <v>5.3010075812198743E-4</v>
      </c>
      <c r="K187" s="4">
        <v>-1.53628686612256E-2</v>
      </c>
      <c r="L187" s="4">
        <v>-1.974021872162002E-4</v>
      </c>
      <c r="M187" s="4">
        <v>0.68587715611011557</v>
      </c>
      <c r="N187" s="4">
        <v>1.696720835189525E-2</v>
      </c>
      <c r="O187" s="4">
        <v>1.5474674448821E-2</v>
      </c>
      <c r="P187" s="6"/>
    </row>
    <row r="188" spans="1:16" x14ac:dyDescent="0.25">
      <c r="A188" s="3">
        <v>42916</v>
      </c>
      <c r="B188" s="4">
        <v>7.0502141450257128E-4</v>
      </c>
      <c r="C188" s="4">
        <v>-1.003291587177602E-3</v>
      </c>
      <c r="D188" s="4">
        <v>-9.1844800633789081E-4</v>
      </c>
      <c r="E188" s="4">
        <v>9.2670722861245558E-3</v>
      </c>
      <c r="F188" s="4">
        <v>1.9451585907401809E-3</v>
      </c>
      <c r="G188" s="4">
        <v>8.5539958526081872E-3</v>
      </c>
      <c r="H188" s="4">
        <v>2.9962521046011941E-3</v>
      </c>
      <c r="I188" s="4">
        <v>1.8149509590425161E-2</v>
      </c>
      <c r="J188" s="4">
        <v>1.0978179990728251E-2</v>
      </c>
      <c r="K188" s="4">
        <v>-1.9217313165136422E-2</v>
      </c>
      <c r="L188" s="4">
        <v>-1.891486337071557E-2</v>
      </c>
      <c r="M188" s="4">
        <v>9.4659026289313664E-2</v>
      </c>
      <c r="N188" s="4">
        <v>3.6567945909915518E-3</v>
      </c>
      <c r="O188" s="4">
        <v>-8.7752178857558594E-4</v>
      </c>
      <c r="P188" s="6"/>
    </row>
    <row r="189" spans="1:16" x14ac:dyDescent="0.25">
      <c r="A189" s="3">
        <v>42947</v>
      </c>
      <c r="B189" s="4">
        <v>7.8480293327021222E-4</v>
      </c>
      <c r="C189" s="4">
        <v>4.3041393947489404E-3</v>
      </c>
      <c r="D189" s="4">
        <v>2.6821432277360339E-2</v>
      </c>
      <c r="E189" s="4">
        <v>1.872087849763604E-2</v>
      </c>
      <c r="F189" s="4">
        <v>3.0422514014823761E-2</v>
      </c>
      <c r="G189" s="4">
        <v>5.5356754512563937E-2</v>
      </c>
      <c r="H189" s="4">
        <v>1.0681791032667309E-2</v>
      </c>
      <c r="I189" s="4">
        <v>8.2302695969393991E-3</v>
      </c>
      <c r="J189" s="4">
        <v>1.7837531646301311E-2</v>
      </c>
      <c r="K189" s="4">
        <v>4.5847729735235099E-2</v>
      </c>
      <c r="L189" s="4">
        <v>2.036627087945253E-2</v>
      </c>
      <c r="M189" s="4">
        <v>0.15353046953046959</v>
      </c>
      <c r="N189" s="4">
        <v>2.576996792986308E-2</v>
      </c>
      <c r="O189" s="4">
        <v>1.681296740853622E-2</v>
      </c>
      <c r="P189" s="6"/>
    </row>
    <row r="190" spans="1:16" x14ac:dyDescent="0.25">
      <c r="A190" s="3">
        <v>42978</v>
      </c>
      <c r="B190" s="4">
        <v>8.7377669066746044E-4</v>
      </c>
      <c r="C190" s="4">
        <v>8.9654730764874291E-3</v>
      </c>
      <c r="D190" s="4">
        <v>1.0692935672595331E-2</v>
      </c>
      <c r="E190" s="4">
        <v>1.62699174505665E-3</v>
      </c>
      <c r="F190" s="4">
        <v>-3.0670814529210061E-4</v>
      </c>
      <c r="G190" s="4">
        <v>2.9678162642138739E-2</v>
      </c>
      <c r="H190" s="4">
        <v>4.9202387749698318E-3</v>
      </c>
      <c r="I190" s="4">
        <v>-6.9852928697741179E-3</v>
      </c>
      <c r="J190" s="4">
        <v>-2.3018270752409591E-3</v>
      </c>
      <c r="K190" s="4">
        <v>-7.7684953998908854E-3</v>
      </c>
      <c r="L190" s="4">
        <v>3.4870419312847727E-2</v>
      </c>
      <c r="M190" s="4">
        <v>0.64248920050853742</v>
      </c>
      <c r="N190" s="4">
        <v>1.4429747479420829E-3</v>
      </c>
      <c r="O190" s="4">
        <v>9.9067466507782864E-3</v>
      </c>
      <c r="P190" s="6"/>
    </row>
    <row r="191" spans="1:16" x14ac:dyDescent="0.25">
      <c r="A191" s="3">
        <v>43008</v>
      </c>
      <c r="B191" s="4">
        <v>7.9433951545326842E-4</v>
      </c>
      <c r="C191" s="4">
        <v>-4.7602540755098399E-3</v>
      </c>
      <c r="D191" s="4">
        <v>-1.257058214305362E-2</v>
      </c>
      <c r="E191" s="4">
        <v>2.4604813631114771E-2</v>
      </c>
      <c r="F191" s="4">
        <v>2.584443665264136E-2</v>
      </c>
      <c r="G191" s="4">
        <v>-8.7055002933673631E-3</v>
      </c>
      <c r="H191" s="4">
        <v>6.4639821166392331E-3</v>
      </c>
      <c r="I191" s="4">
        <v>-3.9444765365171941E-3</v>
      </c>
      <c r="J191" s="4">
        <v>-2.5689674799832529E-3</v>
      </c>
      <c r="K191" s="4">
        <v>3.3215864704563058E-2</v>
      </c>
      <c r="L191" s="4">
        <v>-2.18410520297313E-2</v>
      </c>
      <c r="M191" s="4">
        <v>-0.12024743798759439</v>
      </c>
      <c r="N191" s="4">
        <v>1.9415144181922361E-2</v>
      </c>
      <c r="O191" s="4">
        <v>-9.007789627165752E-3</v>
      </c>
      <c r="P191" s="6"/>
    </row>
    <row r="192" spans="1:16" x14ac:dyDescent="0.25">
      <c r="A192" s="3">
        <v>43039</v>
      </c>
      <c r="B192" s="4">
        <v>8.4371209744071862E-4</v>
      </c>
      <c r="C192" s="4">
        <v>5.7886836141007869E-4</v>
      </c>
      <c r="D192" s="4">
        <v>-7.491682265791777E-3</v>
      </c>
      <c r="E192" s="4">
        <v>2.1647633210808429E-2</v>
      </c>
      <c r="F192" s="4">
        <v>1.7289260435507051E-2</v>
      </c>
      <c r="G192" s="4">
        <v>2.596043992346786E-2</v>
      </c>
      <c r="H192" s="4">
        <v>1.0269791191757079E-2</v>
      </c>
      <c r="I192" s="4">
        <v>-1.410741677447702E-2</v>
      </c>
      <c r="J192" s="4">
        <v>-1.08387577847695E-2</v>
      </c>
      <c r="K192" s="4">
        <v>3.81808209568546E-2</v>
      </c>
      <c r="L192" s="4">
        <v>-1.0092744135297149E-2</v>
      </c>
      <c r="M192" s="4">
        <v>0.52890620317650572</v>
      </c>
      <c r="N192" s="4">
        <v>1.9770223253116729E-2</v>
      </c>
      <c r="O192" s="4">
        <v>-3.7836254200408481E-3</v>
      </c>
      <c r="P192" s="6"/>
    </row>
    <row r="193" spans="1:16" x14ac:dyDescent="0.25">
      <c r="A193" s="3">
        <v>43069</v>
      </c>
      <c r="B193" s="4">
        <v>9.2499631352160883E-4</v>
      </c>
      <c r="C193" s="4">
        <v>-1.284540409091872E-3</v>
      </c>
      <c r="D193" s="4">
        <v>2.1222670319216871E-2</v>
      </c>
      <c r="E193" s="4">
        <v>3.0458246934263359E-2</v>
      </c>
      <c r="F193" s="4">
        <v>1.1010625638728341E-2</v>
      </c>
      <c r="G193" s="4">
        <v>1.9185617495136591E-3</v>
      </c>
      <c r="H193" s="4">
        <v>4.5744492811887749E-3</v>
      </c>
      <c r="I193" s="4">
        <v>2.5471987079527691E-2</v>
      </c>
      <c r="J193" s="4">
        <v>3.0868755865294469E-2</v>
      </c>
      <c r="K193" s="4">
        <v>1.3820746397315011E-2</v>
      </c>
      <c r="L193" s="4">
        <v>7.9124512852812856E-3</v>
      </c>
      <c r="M193" s="4">
        <v>0.27547060345435881</v>
      </c>
      <c r="N193" s="4">
        <v>1.8302976454908752E-2</v>
      </c>
      <c r="O193" s="4">
        <v>1.110534335806013E-2</v>
      </c>
      <c r="P193" s="6"/>
    </row>
    <row r="194" spans="1:16" x14ac:dyDescent="0.25">
      <c r="A194" s="3">
        <v>43100</v>
      </c>
      <c r="B194" s="4">
        <v>9.6699399169541955E-4</v>
      </c>
      <c r="C194" s="4">
        <v>4.5900383894119656E-3</v>
      </c>
      <c r="D194" s="4">
        <v>2.6816310298090058E-3</v>
      </c>
      <c r="E194" s="4">
        <v>1.011474033502568E-2</v>
      </c>
      <c r="F194" s="4">
        <v>2.0313635891577642E-2</v>
      </c>
      <c r="G194" s="4">
        <v>3.8230804252925799E-2</v>
      </c>
      <c r="H194" s="4">
        <v>1.063682671249477E-2</v>
      </c>
      <c r="I194" s="4">
        <v>-5.6921938536526051E-3</v>
      </c>
      <c r="J194" s="4">
        <v>1.384546505988116E-2</v>
      </c>
      <c r="K194" s="4">
        <v>4.4124079140330792E-2</v>
      </c>
      <c r="L194" s="4">
        <v>8.4361818465863436E-3</v>
      </c>
      <c r="M194" s="4">
        <v>0.72641116267633765</v>
      </c>
      <c r="N194" s="4">
        <v>1.546112904633112E-2</v>
      </c>
      <c r="O194" s="4">
        <v>3.4648041972633599E-3</v>
      </c>
      <c r="P194" s="6"/>
    </row>
    <row r="195" spans="1:16" x14ac:dyDescent="0.25">
      <c r="A195" s="3">
        <v>43131</v>
      </c>
      <c r="B195" s="4">
        <v>1.145097215723645E-3</v>
      </c>
      <c r="C195" s="4">
        <v>-1.1517956185831509E-2</v>
      </c>
      <c r="D195" s="4">
        <v>3.0344669351960452E-2</v>
      </c>
      <c r="E195" s="4">
        <v>5.3259980474418933E-2</v>
      </c>
      <c r="F195" s="4">
        <v>4.5898391113463388E-2</v>
      </c>
      <c r="G195" s="4">
        <v>8.3740686761336169E-2</v>
      </c>
      <c r="H195" s="4">
        <v>2.314798384937378E-2</v>
      </c>
      <c r="I195" s="4">
        <v>-4.3394996193720781E-2</v>
      </c>
      <c r="J195" s="4">
        <v>-1.4822938018186351E-2</v>
      </c>
      <c r="K195" s="4">
        <v>3.4192015670150733E-2</v>
      </c>
      <c r="L195" s="4">
        <v>4.1866769945778433E-2</v>
      </c>
      <c r="M195" s="4">
        <v>-0.29058837603770121</v>
      </c>
      <c r="N195" s="4">
        <v>5.3169734151329313E-2</v>
      </c>
      <c r="O195" s="4">
        <v>1.191691149302709E-2</v>
      </c>
      <c r="P195" s="6"/>
    </row>
    <row r="196" spans="1:16" x14ac:dyDescent="0.25">
      <c r="A196" s="3">
        <v>43159</v>
      </c>
      <c r="B196" s="4">
        <v>1.0618685235408429E-3</v>
      </c>
      <c r="C196" s="4">
        <v>-9.4769626260627904E-3</v>
      </c>
      <c r="D196" s="4">
        <v>-8.4695613733403174E-3</v>
      </c>
      <c r="E196" s="4">
        <v>-3.7222604956055227E-2</v>
      </c>
      <c r="F196" s="4">
        <v>-4.7277351378354981E-2</v>
      </c>
      <c r="G196" s="4">
        <v>-4.2014939879481239E-2</v>
      </c>
      <c r="H196" s="4">
        <v>-1.8000175165921121E-2</v>
      </c>
      <c r="I196" s="4">
        <v>-7.5756980997412793E-2</v>
      </c>
      <c r="J196" s="4">
        <v>-6.5581424884111006E-2</v>
      </c>
      <c r="K196" s="4">
        <v>-3.3396277864111701E-2</v>
      </c>
      <c r="L196" s="4">
        <v>-2.022229656890084E-2</v>
      </c>
      <c r="M196" s="4">
        <v>5.7788806009851257E-2</v>
      </c>
      <c r="N196" s="4">
        <v>-4.3077425144815162E-2</v>
      </c>
      <c r="O196" s="4">
        <v>-8.8732533916892065E-3</v>
      </c>
      <c r="P196" s="6"/>
    </row>
    <row r="197" spans="1:16" x14ac:dyDescent="0.25">
      <c r="A197" s="3">
        <v>43190</v>
      </c>
      <c r="B197" s="4">
        <v>1.3950848206951689E-3</v>
      </c>
      <c r="C197" s="4">
        <v>6.4133597520499297E-3</v>
      </c>
      <c r="D197" s="4">
        <v>1.4306036812321571E-2</v>
      </c>
      <c r="E197" s="4">
        <v>-1.9771022160544719E-2</v>
      </c>
      <c r="F197" s="4">
        <v>-1.432112553287113E-2</v>
      </c>
      <c r="G197" s="4">
        <v>-2.4088352947997049E-2</v>
      </c>
      <c r="H197" s="4">
        <v>-5.1492124914962467E-3</v>
      </c>
      <c r="I197" s="4">
        <v>3.168388700983793E-2</v>
      </c>
      <c r="J197" s="4">
        <v>2.9085850429332091E-2</v>
      </c>
      <c r="K197" s="4">
        <v>2.2215935923575399E-2</v>
      </c>
      <c r="L197" s="4">
        <v>4.5528702052586301E-3</v>
      </c>
      <c r="M197" s="4">
        <v>-0.34973458012036418</v>
      </c>
      <c r="N197" s="4">
        <v>-2.1348793588541359E-2</v>
      </c>
      <c r="O197" s="4">
        <v>1.06439216760732E-2</v>
      </c>
      <c r="P197" s="6"/>
    </row>
    <row r="198" spans="1:16" x14ac:dyDescent="0.25">
      <c r="A198" s="3">
        <v>43220</v>
      </c>
      <c r="B198" s="4">
        <v>1.35428436078322E-3</v>
      </c>
      <c r="C198" s="4">
        <v>-7.4387050702213742E-3</v>
      </c>
      <c r="D198" s="4">
        <v>-2.2673097326082581E-2</v>
      </c>
      <c r="E198" s="4">
        <v>3.8136361826475169E-3</v>
      </c>
      <c r="F198" s="4">
        <v>2.2612492486683289E-2</v>
      </c>
      <c r="G198" s="4">
        <v>-1.0073450475030721E-2</v>
      </c>
      <c r="H198" s="4">
        <v>3.829193140096443E-3</v>
      </c>
      <c r="I198" s="4">
        <v>1.1272370715788019E-2</v>
      </c>
      <c r="J198" s="4">
        <v>1.5161285310295369E-2</v>
      </c>
      <c r="K198" s="4">
        <v>5.0370837054079853E-2</v>
      </c>
      <c r="L198" s="4">
        <v>-8.0447180571816546E-3</v>
      </c>
      <c r="M198" s="4">
        <v>0.35318299426049737</v>
      </c>
      <c r="N198" s="4">
        <v>7.3876605160907438E-3</v>
      </c>
      <c r="O198" s="4">
        <v>-1.6017137158325308E-2</v>
      </c>
      <c r="P198" s="6"/>
    </row>
    <row r="199" spans="1:16" x14ac:dyDescent="0.25">
      <c r="A199" s="3">
        <v>43251</v>
      </c>
      <c r="B199" s="4">
        <v>1.515371660693932E-3</v>
      </c>
      <c r="C199" s="4">
        <v>7.1347203069729304E-3</v>
      </c>
      <c r="D199" s="4">
        <v>-1.870200288100721E-2</v>
      </c>
      <c r="E199" s="4">
        <v>2.80925370108378E-2</v>
      </c>
      <c r="F199" s="4">
        <v>-1.8214247108420789E-2</v>
      </c>
      <c r="G199" s="4">
        <v>-3.09350821920743E-2</v>
      </c>
      <c r="H199" s="4">
        <v>8.7949967097791237E-3</v>
      </c>
      <c r="I199" s="4">
        <v>4.1581857342698703E-2</v>
      </c>
      <c r="J199" s="4">
        <v>2.337995293397355E-2</v>
      </c>
      <c r="K199" s="4">
        <v>1.4472695523142899E-2</v>
      </c>
      <c r="L199" s="4">
        <v>-5.9777642400244968E-3</v>
      </c>
      <c r="M199" s="4">
        <v>-0.18704584425248319</v>
      </c>
      <c r="N199" s="4">
        <v>5.0158257951826712E-4</v>
      </c>
      <c r="O199" s="4">
        <v>-7.5853177603207866E-3</v>
      </c>
      <c r="P199" s="6"/>
    </row>
    <row r="200" spans="1:16" x14ac:dyDescent="0.25">
      <c r="A200" s="3">
        <v>43281</v>
      </c>
      <c r="B200" s="4">
        <v>1.4716184977925371E-3</v>
      </c>
      <c r="C200" s="4">
        <v>-1.2303051950629531E-3</v>
      </c>
      <c r="D200" s="4">
        <v>-6.9836459681196228E-3</v>
      </c>
      <c r="E200" s="4">
        <v>6.8762405312368102E-3</v>
      </c>
      <c r="F200" s="4">
        <v>-1.472612166253795E-2</v>
      </c>
      <c r="G200" s="4">
        <v>-4.3728270773803812E-2</v>
      </c>
      <c r="H200" s="4">
        <v>-3.9938703929580646E-3</v>
      </c>
      <c r="I200" s="4">
        <v>3.5178539705098773E-2</v>
      </c>
      <c r="J200" s="4">
        <v>2.4980837181476812E-2</v>
      </c>
      <c r="K200" s="4">
        <v>1.355212330248246E-2</v>
      </c>
      <c r="L200" s="4">
        <v>-4.2057685678170482E-2</v>
      </c>
      <c r="M200" s="4">
        <v>-0.21737584701019319</v>
      </c>
      <c r="N200" s="4">
        <v>-7.9175742488677425E-3</v>
      </c>
      <c r="O200" s="4">
        <v>-4.4462915369144476E-3</v>
      </c>
      <c r="P200" s="6"/>
    </row>
    <row r="201" spans="1:16" x14ac:dyDescent="0.25">
      <c r="A201" s="3">
        <v>43312</v>
      </c>
      <c r="B201" s="4">
        <v>1.617836122830951E-3</v>
      </c>
      <c r="C201" s="4">
        <v>2.3841691170622961E-4</v>
      </c>
      <c r="D201" s="4">
        <v>-3.635964402423197E-3</v>
      </c>
      <c r="E201" s="4">
        <v>3.3431117507056962E-2</v>
      </c>
      <c r="F201" s="4">
        <v>2.0303114960189991E-2</v>
      </c>
      <c r="G201" s="4">
        <v>2.9200895500296031E-2</v>
      </c>
      <c r="H201" s="4">
        <v>4.5470010441095443E-3</v>
      </c>
      <c r="I201" s="4">
        <v>4.3212482538244057E-3</v>
      </c>
      <c r="J201" s="4">
        <v>8.4887971224911762E-3</v>
      </c>
      <c r="K201" s="4">
        <v>-3.5307760080463768E-2</v>
      </c>
      <c r="L201" s="4">
        <v>-2.3591507057459271E-2</v>
      </c>
      <c r="M201" s="4">
        <v>0.30337274816768489</v>
      </c>
      <c r="N201" s="4">
        <v>2.6991705583048638E-2</v>
      </c>
      <c r="O201" s="4">
        <v>-1.669388966791918E-3</v>
      </c>
      <c r="P201" s="6"/>
    </row>
    <row r="202" spans="1:16" x14ac:dyDescent="0.25">
      <c r="A202" s="3">
        <v>43343</v>
      </c>
      <c r="B202" s="4">
        <v>1.7354387652419589E-3</v>
      </c>
      <c r="C202" s="4">
        <v>6.4357222310504891E-3</v>
      </c>
      <c r="D202" s="4">
        <v>-3.1220494472136151E-3</v>
      </c>
      <c r="E202" s="4">
        <v>3.4472629293474277E-2</v>
      </c>
      <c r="F202" s="4">
        <v>-1.6004161903523158E-2</v>
      </c>
      <c r="G202" s="4">
        <v>-3.4462146918046943E-2</v>
      </c>
      <c r="H202" s="4">
        <v>3.33380757847479E-3</v>
      </c>
      <c r="I202" s="4">
        <v>2.946242438740998E-2</v>
      </c>
      <c r="J202" s="4">
        <v>1.3814283078859461E-2</v>
      </c>
      <c r="K202" s="4">
        <v>1.077508614925682E-2</v>
      </c>
      <c r="L202" s="4">
        <v>-1.515213563208972E-2</v>
      </c>
      <c r="M202" s="4">
        <v>-8.3859271753563003E-2</v>
      </c>
      <c r="N202" s="4">
        <v>6.8887116751785724E-3</v>
      </c>
      <c r="O202" s="4">
        <v>1.0489399038380309E-3</v>
      </c>
      <c r="P202" s="6"/>
    </row>
    <row r="203" spans="1:16" x14ac:dyDescent="0.25">
      <c r="A203" s="3">
        <v>43373</v>
      </c>
      <c r="B203" s="4">
        <v>1.5780836212226921E-3</v>
      </c>
      <c r="C203" s="4">
        <v>-6.4389752901239383E-3</v>
      </c>
      <c r="D203" s="4">
        <v>-1.0715183618268179E-2</v>
      </c>
      <c r="E203" s="4">
        <v>1.6551814227792061E-3</v>
      </c>
      <c r="F203" s="4">
        <v>6.5739587753654849E-3</v>
      </c>
      <c r="G203" s="4">
        <v>-1.0938525486764441E-2</v>
      </c>
      <c r="H203" s="4">
        <v>-2.64907142169224E-3</v>
      </c>
      <c r="I203" s="4">
        <v>-3.2729035192261113E-2</v>
      </c>
      <c r="J203" s="4">
        <v>-2.2995518639036261E-2</v>
      </c>
      <c r="K203" s="4">
        <v>3.9287258981954398E-2</v>
      </c>
      <c r="L203" s="4">
        <v>-1.2640858247744189E-2</v>
      </c>
      <c r="M203" s="4">
        <v>-6.8605740567243001E-2</v>
      </c>
      <c r="N203" s="4">
        <v>4.5498205348581949E-4</v>
      </c>
      <c r="O203" s="4">
        <v>-8.6202815218452411E-3</v>
      </c>
      <c r="P203" s="6"/>
    </row>
    <row r="204" spans="1:16" x14ac:dyDescent="0.25">
      <c r="A204" s="3">
        <v>43404</v>
      </c>
      <c r="B204" s="4">
        <v>1.9495409044099079E-3</v>
      </c>
      <c r="C204" s="4">
        <v>-7.900996687639994E-3</v>
      </c>
      <c r="D204" s="4">
        <v>-1.3880658063863179E-2</v>
      </c>
      <c r="E204" s="4">
        <v>-7.3937032888691689E-2</v>
      </c>
      <c r="F204" s="4">
        <v>-8.5304159122009282E-2</v>
      </c>
      <c r="G204" s="4">
        <v>-7.8023596737682777E-2</v>
      </c>
      <c r="H204" s="4">
        <v>-3.2020030598326372E-2</v>
      </c>
      <c r="I204" s="4">
        <v>-2.446700437928151E-2</v>
      </c>
      <c r="J204" s="4">
        <v>-3.0146771501714631E-2</v>
      </c>
      <c r="K204" s="4">
        <v>-5.8433408184740847E-2</v>
      </c>
      <c r="L204" s="4">
        <v>2.33312276268689E-2</v>
      </c>
      <c r="M204" s="4">
        <v>-3.9458643866307042E-2</v>
      </c>
      <c r="N204" s="4">
        <v>-7.8726629610914589E-2</v>
      </c>
      <c r="O204" s="4">
        <v>-1.117068528186937E-2</v>
      </c>
      <c r="P204" s="6"/>
    </row>
    <row r="205" spans="1:16" x14ac:dyDescent="0.25">
      <c r="A205" s="3">
        <v>43434</v>
      </c>
      <c r="B205" s="4">
        <v>1.9094241760526649E-3</v>
      </c>
      <c r="C205" s="4">
        <v>5.9666826846067611E-3</v>
      </c>
      <c r="D205" s="4">
        <v>1.13571657561895E-3</v>
      </c>
      <c r="E205" s="4">
        <v>2.068865138209874E-2</v>
      </c>
      <c r="F205" s="4">
        <v>2.342256575318391E-4</v>
      </c>
      <c r="G205" s="4">
        <v>4.2509749474243019E-2</v>
      </c>
      <c r="H205" s="4">
        <v>-3.696590862955929E-3</v>
      </c>
      <c r="I205" s="4">
        <v>4.5133917106138011E-2</v>
      </c>
      <c r="J205" s="4">
        <v>3.5048875634479781E-2</v>
      </c>
      <c r="K205" s="4">
        <v>-0.11280937587748439</v>
      </c>
      <c r="L205" s="4">
        <v>2.140005761553931E-3</v>
      </c>
      <c r="M205" s="4">
        <v>-0.37636773292713882</v>
      </c>
      <c r="N205" s="4">
        <v>1.3127102530349429E-2</v>
      </c>
      <c r="O205" s="4">
        <v>3.1271830073056339E-3</v>
      </c>
      <c r="P205" s="6"/>
    </row>
    <row r="206" spans="1:16" x14ac:dyDescent="0.25">
      <c r="A206" s="3">
        <v>43465</v>
      </c>
      <c r="B206" s="4">
        <v>1.9262744727650549E-3</v>
      </c>
      <c r="C206" s="4">
        <v>1.8371083953664161E-2</v>
      </c>
      <c r="D206" s="4">
        <v>2.2159297062847472E-2</v>
      </c>
      <c r="E206" s="4">
        <v>-9.2898675760498706E-2</v>
      </c>
      <c r="F206" s="4">
        <v>-5.1464700639059613E-2</v>
      </c>
      <c r="G206" s="4">
        <v>-2.613153410760094E-2</v>
      </c>
      <c r="H206" s="4">
        <v>-2.5387244896882599E-2</v>
      </c>
      <c r="I206" s="4">
        <v>-8.8571120805730597E-2</v>
      </c>
      <c r="J206" s="4">
        <v>-6.0222642607683292E-2</v>
      </c>
      <c r="K206" s="4">
        <v>-7.7518815154944187E-2</v>
      </c>
      <c r="L206" s="4">
        <v>5.0470206562358788E-2</v>
      </c>
      <c r="M206" s="4">
        <v>-6.5184536864120068E-2</v>
      </c>
      <c r="N206" s="4">
        <v>-7.3393005377702325E-2</v>
      </c>
      <c r="O206" s="4">
        <v>2.0217947721092418E-2</v>
      </c>
      <c r="P206" s="6"/>
    </row>
    <row r="207" spans="1:16" x14ac:dyDescent="0.25">
      <c r="A207" s="3">
        <v>43496</v>
      </c>
      <c r="B207" s="4">
        <v>2.1515048630504911E-3</v>
      </c>
      <c r="C207" s="4">
        <v>1.0622495846770439E-2</v>
      </c>
      <c r="D207" s="4">
        <v>1.8641190250298981E-2</v>
      </c>
      <c r="E207" s="4">
        <v>8.6268028539603803E-2</v>
      </c>
      <c r="F207" s="4">
        <v>7.3425765913561536E-2</v>
      </c>
      <c r="G207" s="4">
        <v>7.9140669384964335E-2</v>
      </c>
      <c r="H207" s="4">
        <v>3.5001821012739853E-2</v>
      </c>
      <c r="I207" s="4">
        <v>0.1147732309055991</v>
      </c>
      <c r="J207" s="4">
        <v>0.1108057260980311</v>
      </c>
      <c r="K207" s="4">
        <v>8.9888262553273757E-2</v>
      </c>
      <c r="L207" s="4">
        <v>3.459734167318218E-2</v>
      </c>
      <c r="M207" s="4">
        <v>-6.9985683880484872E-2</v>
      </c>
      <c r="N207" s="4">
        <v>7.9868346738855234E-2</v>
      </c>
      <c r="O207" s="4">
        <v>1.5225030396815329E-2</v>
      </c>
      <c r="P207" s="6"/>
    </row>
    <row r="208" spans="1:16" x14ac:dyDescent="0.25">
      <c r="A208" s="3">
        <v>43524</v>
      </c>
      <c r="B208" s="4">
        <v>1.8888691071736741E-3</v>
      </c>
      <c r="C208" s="4">
        <v>-5.8017540636468024E-4</v>
      </c>
      <c r="D208" s="4">
        <v>-1.0436592182402451E-2</v>
      </c>
      <c r="E208" s="4">
        <v>3.5035607652422078E-2</v>
      </c>
      <c r="F208" s="4">
        <v>2.3251155509722569E-2</v>
      </c>
      <c r="G208" s="4">
        <v>1.297055534849045E-2</v>
      </c>
      <c r="H208" s="4">
        <v>1.3051374475850031E-2</v>
      </c>
      <c r="I208" s="4">
        <v>2.133608979710822E-3</v>
      </c>
      <c r="J208" s="4">
        <v>1.15699599233321E-3</v>
      </c>
      <c r="K208" s="4">
        <v>3.8133527098293429E-2</v>
      </c>
      <c r="L208" s="4">
        <v>-3.0984318911769781E-3</v>
      </c>
      <c r="M208" s="4">
        <v>0.1128140144686629</v>
      </c>
      <c r="N208" s="4">
        <v>2.60243832058864E-2</v>
      </c>
      <c r="O208" s="4">
        <v>-5.7559869586356624E-3</v>
      </c>
      <c r="P208" s="6"/>
    </row>
    <row r="209" spans="1:36" x14ac:dyDescent="0.25">
      <c r="A209" s="3">
        <v>43555</v>
      </c>
      <c r="B209" s="4">
        <v>2.0037525605480781E-3</v>
      </c>
      <c r="C209" s="4">
        <v>1.9200441189276111E-2</v>
      </c>
      <c r="D209" s="4">
        <v>7.1199885418540276E-3</v>
      </c>
      <c r="E209" s="4">
        <v>1.4475711721462E-2</v>
      </c>
      <c r="F209" s="4">
        <v>2.9291706241887372E-3</v>
      </c>
      <c r="G209" s="4">
        <v>1.795110015453694E-2</v>
      </c>
      <c r="H209" s="4">
        <v>5.8528678155076452E-3</v>
      </c>
      <c r="I209" s="4">
        <v>2.690756413647177E-2</v>
      </c>
      <c r="J209" s="4">
        <v>3.0920837365376212E-2</v>
      </c>
      <c r="K209" s="4">
        <v>1.6091923594348408E-2</v>
      </c>
      <c r="L209" s="4">
        <v>-1.8004017738695421E-2</v>
      </c>
      <c r="M209" s="4">
        <v>7.6380725464361809E-2</v>
      </c>
      <c r="N209" s="4">
        <v>8.1383698651806835E-3</v>
      </c>
      <c r="O209" s="4">
        <v>1.2519440092245039E-2</v>
      </c>
      <c r="P209" s="6"/>
    </row>
    <row r="210" spans="1:36" x14ac:dyDescent="0.25">
      <c r="A210" s="3">
        <v>43585</v>
      </c>
      <c r="B210" s="4">
        <v>2.088313877089965E-3</v>
      </c>
      <c r="C210" s="4">
        <v>2.5630924184683051E-4</v>
      </c>
      <c r="D210" s="4">
        <v>-6.1019541522608911E-3</v>
      </c>
      <c r="E210" s="4">
        <v>3.979605153760235E-2</v>
      </c>
      <c r="F210" s="4">
        <v>2.6914485241493091E-2</v>
      </c>
      <c r="G210" s="4">
        <v>2.0173770032576369E-2</v>
      </c>
      <c r="H210" s="4">
        <v>1.325780503237883E-2</v>
      </c>
      <c r="I210" s="4">
        <v>-4.2495790663160671E-3</v>
      </c>
      <c r="J210" s="4">
        <v>-3.9336180845137569E-3</v>
      </c>
      <c r="K210" s="4">
        <v>2.8491654735272931E-2</v>
      </c>
      <c r="L210" s="4">
        <v>-1.0112706499922909E-2</v>
      </c>
      <c r="M210" s="4">
        <v>0.27972352594815009</v>
      </c>
      <c r="N210" s="4">
        <v>3.1575827318059753E-2</v>
      </c>
      <c r="O210" s="4">
        <v>-2.9610170551149779E-3</v>
      </c>
      <c r="P210" s="6"/>
    </row>
    <row r="211" spans="1:36" x14ac:dyDescent="0.25">
      <c r="A211" s="3">
        <v>43616</v>
      </c>
      <c r="B211" s="4">
        <v>2.152958822545958E-3</v>
      </c>
      <c r="C211" s="4">
        <v>1.7751984701310342E-2</v>
      </c>
      <c r="D211" s="4">
        <v>1.042386137953444E-2</v>
      </c>
      <c r="E211" s="4">
        <v>-6.4386076382439983E-2</v>
      </c>
      <c r="F211" s="4">
        <v>-4.9679690249911923E-2</v>
      </c>
      <c r="G211" s="4">
        <v>-6.1910962301587318E-2</v>
      </c>
      <c r="H211" s="4">
        <v>-1.894368972195604E-2</v>
      </c>
      <c r="I211" s="4">
        <v>-3.5758279205557741E-3</v>
      </c>
      <c r="J211" s="4">
        <v>-2.9457627118644192E-3</v>
      </c>
      <c r="K211" s="4">
        <v>-8.2134513237652973E-2</v>
      </c>
      <c r="L211" s="4">
        <v>1.0332995398892649E-2</v>
      </c>
      <c r="M211" s="4">
        <v>0.62344235347574473</v>
      </c>
      <c r="N211" s="4">
        <v>-6.2283444604073417E-2</v>
      </c>
      <c r="O211" s="4">
        <v>1.354150081483829E-2</v>
      </c>
      <c r="P211" s="6"/>
    </row>
    <row r="212" spans="1:36" x14ac:dyDescent="0.25">
      <c r="A212" s="3">
        <v>43646</v>
      </c>
      <c r="B212" s="4">
        <v>1.7228984924944071E-3</v>
      </c>
      <c r="C212" s="4">
        <v>1.2556066356456119E-2</v>
      </c>
      <c r="D212" s="4">
        <v>2.9800541103992551E-2</v>
      </c>
      <c r="E212" s="4">
        <v>6.9856272170159883E-2</v>
      </c>
      <c r="F212" s="4">
        <v>5.8943797085774692E-2</v>
      </c>
      <c r="G212" s="4">
        <v>5.4878595742470893E-2</v>
      </c>
      <c r="H212" s="4">
        <v>2.285655969625355E-2</v>
      </c>
      <c r="I212" s="4">
        <v>4.9384638846436957E-3</v>
      </c>
      <c r="J212" s="4">
        <v>1.972590444393818E-2</v>
      </c>
      <c r="K212" s="4">
        <v>4.4304313554945463E-2</v>
      </c>
      <c r="L212" s="4">
        <v>8.7568986144880512E-2</v>
      </c>
      <c r="M212" s="4">
        <v>0.33981781362234798</v>
      </c>
      <c r="N212" s="4">
        <v>6.2490987743331061E-2</v>
      </c>
      <c r="O212" s="4">
        <v>2.2171597428567891E-2</v>
      </c>
      <c r="P212" s="6"/>
    </row>
    <row r="213" spans="1:36" x14ac:dyDescent="0.25">
      <c r="A213" s="3">
        <v>43677</v>
      </c>
      <c r="B213" s="4">
        <v>1.935711269948071E-3</v>
      </c>
      <c r="C213" s="4">
        <v>2.2010305243331811E-3</v>
      </c>
      <c r="D213" s="4">
        <v>-7.1515170815259488E-3</v>
      </c>
      <c r="E213" s="4">
        <v>1.4518681943678219E-2</v>
      </c>
      <c r="F213" s="4">
        <v>-1.357117873382307E-2</v>
      </c>
      <c r="G213" s="4">
        <v>-3.4237838853905518E-3</v>
      </c>
      <c r="H213" s="4">
        <v>4.3730100725860588E-3</v>
      </c>
      <c r="I213" s="4">
        <v>1.429055744797636E-2</v>
      </c>
      <c r="J213" s="4">
        <v>7.6217021801536777E-3</v>
      </c>
      <c r="K213" s="4">
        <v>-2.1178321951336181E-3</v>
      </c>
      <c r="L213" s="4">
        <v>1.316536550745195E-2</v>
      </c>
      <c r="M213" s="4">
        <v>-0.1199308697109974</v>
      </c>
      <c r="N213" s="4">
        <v>1.713403565915206E-3</v>
      </c>
      <c r="O213" s="4">
        <v>-2.778756840085328E-3</v>
      </c>
      <c r="P213" s="6"/>
    </row>
    <row r="214" spans="1:36" x14ac:dyDescent="0.25">
      <c r="A214" s="3">
        <v>43708</v>
      </c>
      <c r="B214" s="4">
        <v>1.7701997312105091E-3</v>
      </c>
      <c r="C214" s="4">
        <v>2.5913282395048979E-2</v>
      </c>
      <c r="D214" s="4">
        <v>1.5859828342788651E-2</v>
      </c>
      <c r="E214" s="4">
        <v>-2.0190360313878771E-2</v>
      </c>
      <c r="F214" s="4">
        <v>-2.5976881072264261E-2</v>
      </c>
      <c r="G214" s="4">
        <v>-4.3570812675145509E-2</v>
      </c>
      <c r="H214" s="4">
        <v>-7.8095976868666206E-3</v>
      </c>
      <c r="I214" s="4">
        <v>2.7802801926523509E-2</v>
      </c>
      <c r="J214" s="4">
        <v>2.4574894364682631E-2</v>
      </c>
      <c r="K214" s="4">
        <v>-5.6228220969183902E-2</v>
      </c>
      <c r="L214" s="4">
        <v>7.0645511540751826E-2</v>
      </c>
      <c r="M214" s="4">
        <v>-3.993672836581863E-2</v>
      </c>
      <c r="N214" s="4">
        <v>-2.6537732014632279E-2</v>
      </c>
      <c r="O214" s="4">
        <v>2.033476476399643E-2</v>
      </c>
      <c r="P214" s="6"/>
    </row>
    <row r="215" spans="1:36" x14ac:dyDescent="0.25">
      <c r="A215" s="3">
        <v>43738</v>
      </c>
      <c r="B215" s="4">
        <v>1.6263561321003821E-3</v>
      </c>
      <c r="C215" s="4">
        <v>-5.3249376368741386E-3</v>
      </c>
      <c r="D215" s="4">
        <v>-1.4237530551243769E-2</v>
      </c>
      <c r="E215" s="4">
        <v>1.7159303379281621E-2</v>
      </c>
      <c r="F215" s="4">
        <v>2.9698500877339828E-2</v>
      </c>
      <c r="G215" s="4">
        <v>1.255575902709305E-2</v>
      </c>
      <c r="H215" s="4">
        <v>-2.0369881556353549E-3</v>
      </c>
      <c r="I215" s="4">
        <v>2.2116918312040209E-2</v>
      </c>
      <c r="J215" s="4">
        <v>2.660457425576301E-2</v>
      </c>
      <c r="K215" s="4">
        <v>1.7491435833484781E-2</v>
      </c>
      <c r="L215" s="4">
        <v>-2.8199424234493731E-2</v>
      </c>
      <c r="M215" s="4">
        <v>-0.1439075521130917</v>
      </c>
      <c r="N215" s="4">
        <v>1.903237591551998E-2</v>
      </c>
      <c r="O215" s="4">
        <v>-1.0171581038785901E-2</v>
      </c>
      <c r="P215" s="6"/>
    </row>
    <row r="216" spans="1:36" x14ac:dyDescent="0.25">
      <c r="A216" s="3">
        <v>43769</v>
      </c>
      <c r="B216" s="4">
        <v>1.5412132726144721E-3</v>
      </c>
      <c r="C216" s="4">
        <v>3.0121566861773812E-3</v>
      </c>
      <c r="D216" s="4">
        <v>9.5864865730534987E-3</v>
      </c>
      <c r="E216" s="4">
        <v>2.1096751362227328E-2</v>
      </c>
      <c r="F216" s="4">
        <v>3.4533961223537357E-2</v>
      </c>
      <c r="G216" s="4">
        <v>4.1234627441524063E-2</v>
      </c>
      <c r="H216" s="4">
        <v>5.8987052532746276E-3</v>
      </c>
      <c r="I216" s="4">
        <v>1.513259963153302E-2</v>
      </c>
      <c r="J216" s="4">
        <v>2.497451900693326E-2</v>
      </c>
      <c r="K216" s="4">
        <v>1.244666936889138E-2</v>
      </c>
      <c r="L216" s="4">
        <v>1.7269238537669152E-2</v>
      </c>
      <c r="M216" s="4">
        <v>0.11509907898409159</v>
      </c>
      <c r="N216" s="4">
        <v>2.6888604353393131E-2</v>
      </c>
      <c r="O216" s="4">
        <v>6.6590639015224884E-3</v>
      </c>
      <c r="P216" s="6"/>
    </row>
    <row r="217" spans="1:36" x14ac:dyDescent="0.25">
      <c r="A217" s="3">
        <v>43799</v>
      </c>
      <c r="B217" s="4">
        <v>1.2954651362731E-3</v>
      </c>
      <c r="C217" s="4">
        <v>-5.1174086160998833E-4</v>
      </c>
      <c r="D217" s="4">
        <v>-1.355696512851989E-2</v>
      </c>
      <c r="E217" s="4">
        <v>3.7756501571122543E-2</v>
      </c>
      <c r="F217" s="4">
        <v>1.2282140660242019E-2</v>
      </c>
      <c r="G217" s="4">
        <v>1.229201553425652E-3</v>
      </c>
      <c r="H217" s="4">
        <v>1.0512880868168709E-2</v>
      </c>
      <c r="I217" s="4">
        <v>-1.8578549894032959E-2</v>
      </c>
      <c r="J217" s="4">
        <v>-1.1487832350693389E-2</v>
      </c>
      <c r="K217" s="4">
        <v>-1.2505798893558409E-4</v>
      </c>
      <c r="L217" s="4">
        <v>-3.3621231675435959E-2</v>
      </c>
      <c r="M217" s="4">
        <v>-0.1609546630799332</v>
      </c>
      <c r="N217" s="4">
        <v>2.3408146300914371E-2</v>
      </c>
      <c r="O217" s="4">
        <v>-7.5826462202357447E-3</v>
      </c>
      <c r="P217" s="6"/>
    </row>
    <row r="218" spans="1:36" x14ac:dyDescent="0.25">
      <c r="A218" s="3">
        <v>43830</v>
      </c>
      <c r="B218" s="4">
        <v>1.33284710572612E-3</v>
      </c>
      <c r="C218" s="4">
        <v>-6.9614425905561994E-4</v>
      </c>
      <c r="D218" s="4">
        <v>1.0885276057091661E-2</v>
      </c>
      <c r="E218" s="4">
        <v>2.8659336460544301E-2</v>
      </c>
      <c r="F218" s="4">
        <v>3.7236592463556713E-2</v>
      </c>
      <c r="G218" s="4">
        <v>6.8813052684020493E-2</v>
      </c>
      <c r="H218" s="4">
        <v>1.8886632679810281E-2</v>
      </c>
      <c r="I218" s="4">
        <v>-1.5663683976811619E-2</v>
      </c>
      <c r="J218" s="4">
        <v>-2.5304272230501912E-3</v>
      </c>
      <c r="K218" s="4">
        <v>6.9879421590185231E-2</v>
      </c>
      <c r="L218" s="4">
        <v>3.7393418484402252E-2</v>
      </c>
      <c r="M218" s="4">
        <v>-7.1601252344254518E-2</v>
      </c>
      <c r="N218" s="4">
        <v>3.4049189382370892E-2</v>
      </c>
      <c r="O218" s="4">
        <v>5.8314774760288568E-3</v>
      </c>
      <c r="P218" s="6"/>
    </row>
    <row r="219" spans="1:36" x14ac:dyDescent="0.25">
      <c r="A219" s="3">
        <v>43861</v>
      </c>
      <c r="B219" s="4">
        <v>1.3636336266911191E-3</v>
      </c>
      <c r="C219" s="4">
        <v>1.9244943820224899E-2</v>
      </c>
      <c r="D219" s="4">
        <v>7.5735085245614009E-3</v>
      </c>
      <c r="E219" s="4">
        <v>-6.766113291460929E-4</v>
      </c>
      <c r="F219" s="4">
        <v>-2.2906875317337368E-2</v>
      </c>
      <c r="G219" s="4">
        <v>-4.2808033893508513E-2</v>
      </c>
      <c r="H219" s="4">
        <v>-4.4553699142035894E-3</v>
      </c>
      <c r="I219" s="4">
        <v>1.047473087048423E-2</v>
      </c>
      <c r="J219" s="4">
        <v>8.2673182575132564E-3</v>
      </c>
      <c r="K219" s="4">
        <v>-0.1082492463909137</v>
      </c>
      <c r="L219" s="4">
        <v>4.5849150024756653E-2</v>
      </c>
      <c r="M219" s="4">
        <v>0.30678082832863263</v>
      </c>
      <c r="N219" s="4">
        <v>-1.3526251296069439E-2</v>
      </c>
      <c r="O219" s="4">
        <v>1.2764838044431631E-2</v>
      </c>
      <c r="P219" s="6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spans="1:36" x14ac:dyDescent="0.25">
      <c r="A220" s="3">
        <v>43890</v>
      </c>
      <c r="B220" s="4">
        <v>1.2275779569510541E-3</v>
      </c>
      <c r="C220" s="4">
        <v>1.7999664876400919E-2</v>
      </c>
      <c r="D220" s="4">
        <v>-2.0258006628550711E-3</v>
      </c>
      <c r="E220" s="4">
        <v>-8.1692737446018904E-2</v>
      </c>
      <c r="F220" s="4">
        <v>-8.9451909688680442E-2</v>
      </c>
      <c r="G220" s="4">
        <v>-4.9822605610532422E-2</v>
      </c>
      <c r="H220" s="4">
        <v>-2.2800860798800841E-2</v>
      </c>
      <c r="I220" s="4">
        <v>-8.4766960425164961E-2</v>
      </c>
      <c r="J220" s="4">
        <v>-8.4536044282402134E-2</v>
      </c>
      <c r="K220" s="4">
        <v>-8.3892399668757056E-2</v>
      </c>
      <c r="L220" s="4">
        <v>1.619113748264089E-2</v>
      </c>
      <c r="M220" s="4">
        <v>-7.7069451556451618E-2</v>
      </c>
      <c r="N220" s="4">
        <v>-8.2795853040943945E-2</v>
      </c>
      <c r="O220" s="4">
        <v>6.7259407806907756E-3</v>
      </c>
      <c r="P220" s="6"/>
    </row>
    <row r="221" spans="1:36" x14ac:dyDescent="0.25">
      <c r="A221" s="3">
        <v>43921</v>
      </c>
      <c r="B221" s="4">
        <v>2.9160595354982283E-4</v>
      </c>
      <c r="C221" s="4">
        <v>-5.8865825767550062E-3</v>
      </c>
      <c r="D221" s="4">
        <v>-3.2171037006051062E-2</v>
      </c>
      <c r="E221" s="4">
        <v>-0.1378197886504986</v>
      </c>
      <c r="F221" s="4">
        <v>-0.14371213673212571</v>
      </c>
      <c r="G221" s="4">
        <v>-0.16613205086552851</v>
      </c>
      <c r="H221" s="4">
        <v>-9.0783719813775643E-2</v>
      </c>
      <c r="I221" s="4">
        <v>-0.24080453049564829</v>
      </c>
      <c r="J221" s="4">
        <v>-0.24332463293068679</v>
      </c>
      <c r="K221" s="4">
        <v>-0.29425369109386329</v>
      </c>
      <c r="L221" s="4">
        <v>-5.5905829735680701E-4</v>
      </c>
      <c r="M221" s="4">
        <v>-0.2492644810363521</v>
      </c>
      <c r="N221" s="4">
        <v>-0.1450671944994272</v>
      </c>
      <c r="O221" s="4">
        <v>-2.240649583659193E-2</v>
      </c>
      <c r="P221" s="6"/>
    </row>
    <row r="222" spans="1:36" x14ac:dyDescent="0.25">
      <c r="A222" s="3">
        <v>43951</v>
      </c>
      <c r="B222" s="4">
        <v>7.7532251948619901E-5</v>
      </c>
      <c r="C222" s="4">
        <v>1.7777390470795629E-2</v>
      </c>
      <c r="D222" s="4">
        <v>2.043722048536711E-2</v>
      </c>
      <c r="E222" s="4">
        <v>0.1326240899651128</v>
      </c>
      <c r="F222" s="4">
        <v>7.6294068390382552E-2</v>
      </c>
      <c r="G222" s="4">
        <v>9.6344749246835226E-2</v>
      </c>
      <c r="H222" s="4">
        <v>4.5216002785490872E-2</v>
      </c>
      <c r="I222" s="4">
        <v>8.0864846785869915E-2</v>
      </c>
      <c r="J222" s="4">
        <v>7.5727662077786695E-2</v>
      </c>
      <c r="K222" s="4">
        <v>-9.6715412726529393E-2</v>
      </c>
      <c r="L222" s="4">
        <v>5.8298890580813501E-2</v>
      </c>
      <c r="M222" s="4">
        <v>0.36183553785696532</v>
      </c>
      <c r="N222" s="4">
        <v>0.1083490728893763</v>
      </c>
      <c r="O222" s="4">
        <v>1.9633379529520489E-2</v>
      </c>
      <c r="P222" s="6"/>
    </row>
    <row r="223" spans="1:36" x14ac:dyDescent="0.25">
      <c r="A223" s="3">
        <v>43982</v>
      </c>
      <c r="B223" s="4">
        <v>7.259074147802913E-5</v>
      </c>
      <c r="C223" s="4">
        <v>4.6535522400839016E-3</v>
      </c>
      <c r="D223" s="4">
        <v>2.9788472512286561E-3</v>
      </c>
      <c r="E223" s="4">
        <v>5.3859902317400898E-2</v>
      </c>
      <c r="F223" s="4">
        <v>4.5680080658605959E-2</v>
      </c>
      <c r="G223" s="4">
        <v>1.0586221394678351E-2</v>
      </c>
      <c r="H223" s="4">
        <v>2.3783695884560752E-2</v>
      </c>
      <c r="I223" s="4">
        <v>-3.9209139841861473E-3</v>
      </c>
      <c r="J223" s="4">
        <v>2.8130502330399039E-3</v>
      </c>
      <c r="K223" s="4">
        <v>0.16373108354688079</v>
      </c>
      <c r="L223" s="4">
        <v>1.524005285567465E-2</v>
      </c>
      <c r="M223" s="4">
        <v>7.6906518507776411E-2</v>
      </c>
      <c r="N223" s="4">
        <v>4.4306812767984649E-2</v>
      </c>
      <c r="O223" s="4">
        <v>4.3870158331023026E-3</v>
      </c>
      <c r="P223" s="6"/>
    </row>
    <row r="224" spans="1:36" x14ac:dyDescent="0.25">
      <c r="A224" s="3">
        <v>44012</v>
      </c>
      <c r="B224" s="4">
        <v>1.068289741803508E-4</v>
      </c>
      <c r="C224" s="4">
        <v>6.302413581509736E-3</v>
      </c>
      <c r="D224" s="4">
        <v>1.0130855063000819E-2</v>
      </c>
      <c r="E224" s="4">
        <v>2.2877970645942321E-2</v>
      </c>
      <c r="F224" s="4">
        <v>3.4209707175231641E-2</v>
      </c>
      <c r="G224" s="4">
        <v>7.501126778700673E-2</v>
      </c>
      <c r="H224" s="4">
        <v>2.018343827641389E-2</v>
      </c>
      <c r="I224" s="4">
        <v>2.7035312680109499E-2</v>
      </c>
      <c r="J224" s="4">
        <v>2.6927875598006908E-2</v>
      </c>
      <c r="K224" s="4">
        <v>5.0907039872067017E-2</v>
      </c>
      <c r="L224" s="4">
        <v>2.279169317984597E-2</v>
      </c>
      <c r="M224" s="4">
        <v>-3.7693390479917599E-2</v>
      </c>
      <c r="N224" s="4">
        <v>2.9653284671532939E-2</v>
      </c>
      <c r="O224" s="4">
        <v>8.8842835564935108E-3</v>
      </c>
      <c r="P224" s="6"/>
    </row>
    <row r="225" spans="1:16" x14ac:dyDescent="0.25">
      <c r="A225" s="3">
        <v>44043</v>
      </c>
      <c r="B225" s="4">
        <v>9.169029173938803E-5</v>
      </c>
      <c r="C225" s="4">
        <v>1.4935359155794361E-2</v>
      </c>
      <c r="D225" s="4">
        <v>4.4437896491928752E-2</v>
      </c>
      <c r="E225" s="4">
        <v>5.6472644606630817E-2</v>
      </c>
      <c r="F225" s="4">
        <v>3.0596888924777851E-2</v>
      </c>
      <c r="G225" s="4">
        <v>8.9722089123143167E-2</v>
      </c>
      <c r="H225" s="4">
        <v>2.970629246478795E-2</v>
      </c>
      <c r="I225" s="4">
        <v>3.2850826046637582E-2</v>
      </c>
      <c r="J225" s="4">
        <v>3.3833255555734583E-2</v>
      </c>
      <c r="K225" s="4">
        <v>3.796606473264319E-2</v>
      </c>
      <c r="L225" s="4">
        <v>0.1113059216107688</v>
      </c>
      <c r="M225" s="4">
        <v>0.24035403609235281</v>
      </c>
      <c r="N225" s="4">
        <v>5.0526566920009452E-2</v>
      </c>
      <c r="O225" s="4">
        <v>3.1893410418358359E-2</v>
      </c>
      <c r="P225" s="6"/>
    </row>
    <row r="226" spans="1:16" x14ac:dyDescent="0.25">
      <c r="A226" s="3">
        <v>44074</v>
      </c>
      <c r="B226" s="4">
        <v>6.3413678916823812E-5</v>
      </c>
      <c r="C226" s="4">
        <v>-8.0733317200578636E-3</v>
      </c>
      <c r="D226" s="4">
        <v>2.8583673942832451E-3</v>
      </c>
      <c r="E226" s="4">
        <v>7.1805379499557231E-2</v>
      </c>
      <c r="F226" s="4">
        <v>5.3001973060951002E-2</v>
      </c>
      <c r="G226" s="4">
        <v>2.2649055901776679E-2</v>
      </c>
      <c r="H226" s="4">
        <v>2.3659068255708519E-2</v>
      </c>
      <c r="I226" s="4">
        <v>4.0383644623926962E-3</v>
      </c>
      <c r="J226" s="4">
        <v>1.5720945435866881E-2</v>
      </c>
      <c r="K226" s="4">
        <v>4.5850977902074368E-2</v>
      </c>
      <c r="L226" s="4">
        <v>-3.8424347295028531E-3</v>
      </c>
      <c r="M226" s="4">
        <v>2.934786345050933E-2</v>
      </c>
      <c r="N226" s="4">
        <v>5.8851201193894198E-2</v>
      </c>
      <c r="O226" s="4">
        <v>-1.5246285442097609E-3</v>
      </c>
      <c r="P226" s="6"/>
    </row>
    <row r="227" spans="1:16" x14ac:dyDescent="0.25">
      <c r="A227" s="3">
        <v>44104</v>
      </c>
      <c r="B227" s="4">
        <v>7.1139669300723796E-5</v>
      </c>
      <c r="C227" s="4">
        <v>-5.4680894915926093E-4</v>
      </c>
      <c r="D227" s="4">
        <v>-5.7849339218967177E-3</v>
      </c>
      <c r="E227" s="4">
        <v>-3.5612936255147942E-2</v>
      </c>
      <c r="F227" s="4">
        <v>-2.3648465826072829E-2</v>
      </c>
      <c r="G227" s="4">
        <v>-2.089474489310772E-2</v>
      </c>
      <c r="H227" s="4">
        <v>-9.2916710555974724E-3</v>
      </c>
      <c r="I227" s="4">
        <v>-3.6394828042784932E-2</v>
      </c>
      <c r="J227" s="4">
        <v>-3.1893863352514318E-2</v>
      </c>
      <c r="K227" s="4">
        <v>-3.6393404567339423E-2</v>
      </c>
      <c r="L227" s="4">
        <v>-3.5992540935448347E-2</v>
      </c>
      <c r="M227" s="4">
        <v>-8.3199184833798512E-2</v>
      </c>
      <c r="N227" s="4">
        <v>-3.2983531214094142E-2</v>
      </c>
      <c r="O227" s="4">
        <v>-3.5969129321619109E-3</v>
      </c>
      <c r="P227" s="6"/>
    </row>
    <row r="228" spans="1:16" x14ac:dyDescent="0.25">
      <c r="A228" s="3">
        <v>44135</v>
      </c>
      <c r="B228" s="4">
        <v>7.0237647836757233E-5</v>
      </c>
      <c r="C228" s="4">
        <v>-4.465243905005245E-3</v>
      </c>
      <c r="D228" s="4">
        <v>4.6051464063887604E-3</v>
      </c>
      <c r="E228" s="4">
        <v>-2.1477330417857491E-2</v>
      </c>
      <c r="F228" s="4">
        <v>-3.7045504932934133E-2</v>
      </c>
      <c r="G228" s="4">
        <v>2.2468067138182279E-2</v>
      </c>
      <c r="H228" s="4">
        <v>1.668575573434472E-3</v>
      </c>
      <c r="I228" s="4">
        <v>-2.6693112842326779E-2</v>
      </c>
      <c r="J228" s="4">
        <v>-3.109653062758955E-2</v>
      </c>
      <c r="K228" s="4">
        <v>-3.5746839548068343E-2</v>
      </c>
      <c r="L228" s="4">
        <v>-2.67634744819556E-3</v>
      </c>
      <c r="M228" s="4">
        <v>0.29356165854888649</v>
      </c>
      <c r="N228" s="4">
        <v>-2.2622857323912341E-2</v>
      </c>
      <c r="O228" s="4">
        <v>9.5645274709355022E-4</v>
      </c>
      <c r="P228" s="6"/>
    </row>
    <row r="229" spans="1:16" x14ac:dyDescent="0.25">
      <c r="A229" s="3">
        <v>44165</v>
      </c>
      <c r="B229" s="4">
        <v>6.3021497556992045E-5</v>
      </c>
      <c r="C229" s="4">
        <v>9.8117961378469953E-3</v>
      </c>
      <c r="D229" s="4">
        <v>2.38244267991925E-2</v>
      </c>
      <c r="E229" s="4">
        <v>0.1220754998149278</v>
      </c>
      <c r="F229" s="4">
        <v>0.15348696659447869</v>
      </c>
      <c r="G229" s="4">
        <v>8.4193007524385965E-2</v>
      </c>
      <c r="H229" s="4">
        <v>5.8602022981828483E-2</v>
      </c>
      <c r="I229" s="4">
        <v>0.11957491386154009</v>
      </c>
      <c r="J229" s="4">
        <v>0.13089417944036691</v>
      </c>
      <c r="K229" s="4">
        <v>0.1204054815318405</v>
      </c>
      <c r="L229" s="4">
        <v>-6.3395063368493765E-2</v>
      </c>
      <c r="M229" s="4">
        <v>0.39916751503599263</v>
      </c>
      <c r="N229" s="4">
        <v>0.12557136836645369</v>
      </c>
      <c r="O229" s="4">
        <v>1.8182200974893311E-2</v>
      </c>
      <c r="P229" s="6"/>
    </row>
    <row r="230" spans="1:16" x14ac:dyDescent="0.25">
      <c r="A230" s="3">
        <v>44196</v>
      </c>
      <c r="B230" s="4">
        <v>6.2746979261119051E-5</v>
      </c>
      <c r="C230" s="4">
        <v>1.377300908851131E-3</v>
      </c>
      <c r="D230" s="4">
        <v>2.173693411553201E-2</v>
      </c>
      <c r="E230" s="4">
        <v>4.4612945040068519E-2</v>
      </c>
      <c r="F230" s="4">
        <v>5.4022529659061069E-2</v>
      </c>
      <c r="G230" s="4">
        <v>6.0240046013263049E-2</v>
      </c>
      <c r="H230" s="4">
        <v>4.5905196326203379E-2</v>
      </c>
      <c r="I230" s="4">
        <v>2.7855041210548489E-2</v>
      </c>
      <c r="J230" s="4">
        <v>3.9572099809669803E-2</v>
      </c>
      <c r="K230" s="4">
        <v>5.9707316863988107E-2</v>
      </c>
      <c r="L230" s="4">
        <v>7.094834189101018E-2</v>
      </c>
      <c r="M230" s="4">
        <v>0.49630339843776178</v>
      </c>
      <c r="N230" s="4">
        <v>4.8098385679929738E-2</v>
      </c>
      <c r="O230" s="4">
        <v>1.3432494171259581E-2</v>
      </c>
      <c r="P230" s="6"/>
    </row>
    <row r="231" spans="1:16" x14ac:dyDescent="0.25">
      <c r="A231" s="3">
        <v>44227</v>
      </c>
      <c r="B231" s="4">
        <v>5.5609311947035778E-5</v>
      </c>
      <c r="C231" s="4">
        <v>-7.1696724943771661E-3</v>
      </c>
      <c r="D231" s="4">
        <v>-1.0252134203889259E-2</v>
      </c>
      <c r="E231" s="4">
        <v>-3.1985831205386668E-3</v>
      </c>
      <c r="F231" s="4">
        <v>-8.5866625636897842E-3</v>
      </c>
      <c r="G231" s="4">
        <v>3.0275051374538231E-2</v>
      </c>
      <c r="H231" s="4">
        <v>1.2228770805645E-2</v>
      </c>
      <c r="I231" s="4">
        <v>-4.2920744196630611E-3</v>
      </c>
      <c r="J231" s="4">
        <v>-2.5847333972568438E-3</v>
      </c>
      <c r="K231" s="4">
        <v>4.9441186066450538E-2</v>
      </c>
      <c r="L231" s="4">
        <v>-1.2608603517694441E-2</v>
      </c>
      <c r="M231" s="4">
        <v>0.1243256031463347</v>
      </c>
      <c r="N231" s="4">
        <v>-3.5036616699413159E-3</v>
      </c>
      <c r="O231" s="4">
        <v>-8.8070096687925536E-3</v>
      </c>
      <c r="P231" s="6"/>
    </row>
    <row r="232" spans="1:16" x14ac:dyDescent="0.25">
      <c r="A232" s="3">
        <v>44255</v>
      </c>
      <c r="B232" s="4">
        <v>2.0941384038408731E-5</v>
      </c>
      <c r="C232" s="4">
        <v>-1.4438685064866671E-2</v>
      </c>
      <c r="D232" s="4">
        <v>-1.9390966642161112E-2</v>
      </c>
      <c r="E232" s="4">
        <v>3.1844844509489212E-2</v>
      </c>
      <c r="F232" s="4">
        <v>2.4156579041616059E-2</v>
      </c>
      <c r="G232" s="4">
        <v>1.5168686252288399E-2</v>
      </c>
      <c r="H232" s="4">
        <v>3.6668463332432573E-2</v>
      </c>
      <c r="I232" s="4">
        <v>5.1201925652389679E-2</v>
      </c>
      <c r="J232" s="4">
        <v>4.0839428770463197E-2</v>
      </c>
      <c r="K232" s="4">
        <v>0.1058240765643965</v>
      </c>
      <c r="L232" s="4">
        <v>-6.4894301963730028E-2</v>
      </c>
      <c r="M232" s="4">
        <v>0.38792917819740702</v>
      </c>
      <c r="N232" s="4">
        <v>2.5521881807903268E-2</v>
      </c>
      <c r="O232" s="4">
        <v>-1.7213107797748869E-2</v>
      </c>
      <c r="P232" s="6"/>
    </row>
    <row r="233" spans="1:16" x14ac:dyDescent="0.25">
      <c r="A233" s="3">
        <v>44286</v>
      </c>
      <c r="B233" s="4">
        <v>1.447068574589316E-5</v>
      </c>
      <c r="C233" s="4">
        <v>-1.248835758658107E-2</v>
      </c>
      <c r="D233" s="4">
        <v>-2.4174052404017599E-2</v>
      </c>
      <c r="E233" s="4">
        <v>3.4740843503578978E-2</v>
      </c>
      <c r="F233" s="4">
        <v>2.4857354338234879E-2</v>
      </c>
      <c r="G233" s="4">
        <v>-1.38222413052812E-2</v>
      </c>
      <c r="H233" s="4">
        <v>7.7001117173749467E-3</v>
      </c>
      <c r="I233" s="4">
        <v>3.8668777561101653E-2</v>
      </c>
      <c r="J233" s="4">
        <v>3.4555341755208017E-2</v>
      </c>
      <c r="K233" s="4">
        <v>-2.1540363281960181E-2</v>
      </c>
      <c r="L233" s="4">
        <v>-2.9721433284562671E-2</v>
      </c>
      <c r="M233" s="4">
        <v>0.30303852702337147</v>
      </c>
      <c r="N233" s="4">
        <v>2.4066579722225919E-2</v>
      </c>
      <c r="O233" s="4">
        <v>-1.923670517682341E-2</v>
      </c>
      <c r="P233" s="6"/>
    </row>
    <row r="234" spans="1:16" x14ac:dyDescent="0.25">
      <c r="A234" s="3">
        <v>44316</v>
      </c>
      <c r="B234" s="4">
        <v>6.2745283533338636E-6</v>
      </c>
      <c r="C234" s="4">
        <v>7.9001449369417998E-3</v>
      </c>
      <c r="D234" s="4">
        <v>1.617802343664887E-2</v>
      </c>
      <c r="E234" s="4">
        <v>5.140593996181253E-2</v>
      </c>
      <c r="F234" s="4">
        <v>3.2852983326129959E-2</v>
      </c>
      <c r="G234" s="4">
        <v>2.8651937819791581E-2</v>
      </c>
      <c r="H234" s="4">
        <v>2.2060701112084139E-2</v>
      </c>
      <c r="I234" s="4">
        <v>8.0548723047938031E-2</v>
      </c>
      <c r="J234" s="4">
        <v>7.1220859709332895E-2</v>
      </c>
      <c r="K234" s="4">
        <v>8.2305936479879049E-2</v>
      </c>
      <c r="L234" s="4">
        <v>4.5297300493776227E-2</v>
      </c>
      <c r="M234" s="4">
        <v>-3.6393363658874911E-2</v>
      </c>
      <c r="N234" s="4">
        <v>4.1973558102590403E-2</v>
      </c>
      <c r="O234" s="4">
        <v>1.263296128527047E-2</v>
      </c>
      <c r="P234" s="6"/>
    </row>
    <row r="235" spans="1:16" x14ac:dyDescent="0.25">
      <c r="A235" s="3">
        <v>44347</v>
      </c>
      <c r="B235" s="4">
        <v>1.843138745849515E-6</v>
      </c>
      <c r="C235" s="4">
        <v>3.2666411974535681E-3</v>
      </c>
      <c r="D235" s="4">
        <v>1.3579991542723709E-2</v>
      </c>
      <c r="E235" s="4">
        <v>4.2849457509845923E-3</v>
      </c>
      <c r="F235" s="4">
        <v>3.3079875124572673E-2</v>
      </c>
      <c r="G235" s="4">
        <v>2.5453141771663249E-2</v>
      </c>
      <c r="H235" s="4">
        <v>1.340067611620044E-2</v>
      </c>
      <c r="I235" s="4">
        <v>6.3174655066988716E-3</v>
      </c>
      <c r="J235" s="4">
        <v>1.345234608311752E-2</v>
      </c>
      <c r="K235" s="4">
        <v>2.521696002831764E-2</v>
      </c>
      <c r="L235" s="4">
        <v>7.4845133369162431E-2</v>
      </c>
      <c r="M235" s="4">
        <v>-0.35419780605071532</v>
      </c>
      <c r="N235" s="4">
        <v>1.3393982158157239E-2</v>
      </c>
      <c r="O235" s="4">
        <v>9.3916238318514367E-3</v>
      </c>
      <c r="P235" s="6"/>
    </row>
    <row r="236" spans="1:16" x14ac:dyDescent="0.25">
      <c r="A236" s="3">
        <v>44377</v>
      </c>
      <c r="B236" s="4">
        <v>1.9058990671672049E-5</v>
      </c>
      <c r="C236" s="4">
        <v>7.0254404805709658E-3</v>
      </c>
      <c r="D236" s="4">
        <v>-2.0170160726159621E-2</v>
      </c>
      <c r="E236" s="4">
        <v>2.553142350100468E-2</v>
      </c>
      <c r="F236" s="4">
        <v>-9.5187844096594754E-3</v>
      </c>
      <c r="G236" s="4">
        <v>2.7704032439144211E-3</v>
      </c>
      <c r="H236" s="4">
        <v>5.4236233342686013E-3</v>
      </c>
      <c r="I236" s="4">
        <v>1.5771219554748139E-2</v>
      </c>
      <c r="J236" s="4">
        <v>1.267787762496142E-2</v>
      </c>
      <c r="K236" s="4">
        <v>4.2929315233039889E-2</v>
      </c>
      <c r="L236" s="4">
        <v>-7.2001894786704934E-2</v>
      </c>
      <c r="M236" s="4">
        <v>-5.7395446117551208E-2</v>
      </c>
      <c r="N236" s="4">
        <v>1.003394382483491E-2</v>
      </c>
      <c r="O236" s="4">
        <v>-8.8222232933747868E-3</v>
      </c>
      <c r="P236" s="6"/>
    </row>
    <row r="237" spans="1:16" x14ac:dyDescent="0.25">
      <c r="A237" s="3">
        <v>44408</v>
      </c>
      <c r="B237" s="4">
        <v>3.6784959236868531E-5</v>
      </c>
      <c r="C237" s="4">
        <v>1.118267874441292E-2</v>
      </c>
      <c r="D237" s="4">
        <v>1.5061336608231279E-2</v>
      </c>
      <c r="E237" s="4">
        <v>1.7121659865619421E-2</v>
      </c>
      <c r="F237" s="4">
        <v>4.5737531141878396E-3</v>
      </c>
      <c r="G237" s="4">
        <v>-6.1060382043117263E-2</v>
      </c>
      <c r="H237" s="4">
        <v>-9.0952910301553835E-3</v>
      </c>
      <c r="I237" s="4">
        <v>4.8225559990997542E-2</v>
      </c>
      <c r="J237" s="4">
        <v>4.1882552320090298E-2</v>
      </c>
      <c r="K237" s="4">
        <v>1.5742593809437318E-2</v>
      </c>
      <c r="L237" s="4">
        <v>3.550463658792502E-2</v>
      </c>
      <c r="M237" s="4">
        <v>0.20110510336851231</v>
      </c>
      <c r="N237" s="4">
        <v>4.2593002929807167E-3</v>
      </c>
      <c r="O237" s="4">
        <v>1.3310071864625069E-2</v>
      </c>
      <c r="P237" s="6"/>
    </row>
    <row r="238" spans="1:16" x14ac:dyDescent="0.25">
      <c r="A238" s="3">
        <v>44439</v>
      </c>
      <c r="B238" s="4">
        <v>2.8902358959914661E-5</v>
      </c>
      <c r="C238" s="4">
        <v>-1.903393334341863E-3</v>
      </c>
      <c r="D238" s="4">
        <v>-6.1320945372956848E-3</v>
      </c>
      <c r="E238" s="4">
        <v>2.8699071711568491E-2</v>
      </c>
      <c r="F238" s="4">
        <v>1.595132115290876E-2</v>
      </c>
      <c r="G238" s="4">
        <v>3.1496808585256282E-2</v>
      </c>
      <c r="H238" s="4">
        <v>7.6281128253838926E-3</v>
      </c>
      <c r="I238" s="4">
        <v>1.5877096581903949E-2</v>
      </c>
      <c r="J238" s="4">
        <v>1.6189701621511791E-2</v>
      </c>
      <c r="K238" s="4">
        <v>-2.3017490882783039E-2</v>
      </c>
      <c r="L238" s="4">
        <v>-5.9701492537314049E-3</v>
      </c>
      <c r="M238" s="4">
        <v>0.13163892728541149</v>
      </c>
      <c r="N238" s="4">
        <v>2.304486393723959E-2</v>
      </c>
      <c r="O238" s="4">
        <v>-4.1585257990459654E-3</v>
      </c>
      <c r="P238" s="6"/>
    </row>
    <row r="239" spans="1:16" x14ac:dyDescent="0.25">
      <c r="A239" s="3">
        <v>44469</v>
      </c>
      <c r="B239" s="4">
        <v>3.7608517359455362E-5</v>
      </c>
      <c r="C239" s="4">
        <v>-8.659484809065976E-3</v>
      </c>
      <c r="D239" s="4">
        <v>-2.4535917537616751E-2</v>
      </c>
      <c r="E239" s="4">
        <v>-4.4833846281665202E-2</v>
      </c>
      <c r="F239" s="4">
        <v>-3.060035535216243E-2</v>
      </c>
      <c r="G239" s="4">
        <v>-3.2670227559405851E-2</v>
      </c>
      <c r="H239" s="4">
        <v>-2.390575098710213E-3</v>
      </c>
      <c r="I239" s="4">
        <v>-6.1459054642939548E-2</v>
      </c>
      <c r="J239" s="4">
        <v>-5.6807476510850392E-2</v>
      </c>
      <c r="K239" s="4">
        <v>6.0333140286110698E-2</v>
      </c>
      <c r="L239" s="4">
        <v>-3.9700250709424963E-2</v>
      </c>
      <c r="M239" s="4">
        <v>-7.599003840366847E-2</v>
      </c>
      <c r="N239" s="4">
        <v>-4.1528876108315349E-2</v>
      </c>
      <c r="O239" s="4">
        <v>-1.7769114932389311E-2</v>
      </c>
      <c r="P239" s="6"/>
    </row>
    <row r="240" spans="1:16" x14ac:dyDescent="0.25">
      <c r="A240" s="3">
        <v>44500</v>
      </c>
      <c r="B240" s="4">
        <v>3.3882889502789837E-5</v>
      </c>
      <c r="C240" s="4">
        <v>-2.7602490169276178E-4</v>
      </c>
      <c r="D240" s="4">
        <v>-3.9030318214986481E-3</v>
      </c>
      <c r="E240" s="4">
        <v>6.722442008777052E-2</v>
      </c>
      <c r="F240" s="4">
        <v>2.5464058259502709E-2</v>
      </c>
      <c r="G240" s="4">
        <v>1.1099707569452329E-2</v>
      </c>
      <c r="H240" s="4">
        <v>1.3203174012546229E-2</v>
      </c>
      <c r="I240" s="4">
        <v>7.6873616621578877E-2</v>
      </c>
      <c r="J240" s="4">
        <v>6.3254813570807533E-2</v>
      </c>
      <c r="K240" s="4">
        <v>5.7970600942604873E-2</v>
      </c>
      <c r="L240" s="4">
        <v>1.5119348175349989E-2</v>
      </c>
      <c r="M240" s="4">
        <v>0.40380073371726688</v>
      </c>
      <c r="N240" s="4">
        <v>4.804110308273124E-2</v>
      </c>
      <c r="O240" s="4">
        <v>-2.4170257412495788E-3</v>
      </c>
      <c r="P240" s="6"/>
    </row>
    <row r="241" spans="1:16" x14ac:dyDescent="0.25">
      <c r="A241" s="3">
        <v>44530</v>
      </c>
      <c r="B241" s="4">
        <v>5.0589448544968718E-5</v>
      </c>
      <c r="C241" s="4">
        <v>2.960653467617425E-3</v>
      </c>
      <c r="D241" s="4">
        <v>-7.1813932623872026E-3</v>
      </c>
      <c r="E241" s="4">
        <v>-1.4831652074360321E-2</v>
      </c>
      <c r="F241" s="4">
        <v>-4.8650483428710811E-2</v>
      </c>
      <c r="G241" s="4">
        <v>-3.2439948552160369E-2</v>
      </c>
      <c r="H241" s="4">
        <v>-2.0018115414871421E-2</v>
      </c>
      <c r="I241" s="4">
        <v>-8.5160125800353148E-3</v>
      </c>
      <c r="J241" s="4">
        <v>-1.5531736838896641E-2</v>
      </c>
      <c r="K241" s="4">
        <v>-0.1082359279254731</v>
      </c>
      <c r="L241" s="4">
        <v>1.9924822654947331E-2</v>
      </c>
      <c r="M241" s="4">
        <v>-6.2931501879920693E-2</v>
      </c>
      <c r="N241" s="4">
        <v>-2.828106921764861E-2</v>
      </c>
      <c r="O241" s="4">
        <v>-2.924999686760632E-3</v>
      </c>
      <c r="P241" s="6"/>
    </row>
    <row r="242" spans="1:16" x14ac:dyDescent="0.25">
      <c r="A242" s="3">
        <v>44561</v>
      </c>
      <c r="B242" s="4">
        <v>2.533363356782559E-5</v>
      </c>
      <c r="C242" s="4">
        <v>-2.5580430123920421E-3</v>
      </c>
      <c r="D242" s="4">
        <v>-7.4673228981769757E-4</v>
      </c>
      <c r="E242" s="4">
        <v>3.820170902955411E-2</v>
      </c>
      <c r="F242" s="4">
        <v>5.1132815984301187E-2</v>
      </c>
      <c r="G242" s="4">
        <v>1.7633237287039579E-2</v>
      </c>
      <c r="H242" s="4">
        <v>1.151497676829716E-2</v>
      </c>
      <c r="I242" s="4">
        <v>8.1312545443444684E-2</v>
      </c>
      <c r="J242" s="4">
        <v>7.4411220793258126E-2</v>
      </c>
      <c r="K242" s="4">
        <v>7.591807170238285E-2</v>
      </c>
      <c r="L242" s="4">
        <v>8.035912214585661E-4</v>
      </c>
      <c r="M242" s="4">
        <v>-0.1891017064275384</v>
      </c>
      <c r="N242" s="4">
        <v>3.9709817592615382E-2</v>
      </c>
      <c r="O242" s="4">
        <v>-1.396174960753727E-3</v>
      </c>
      <c r="P242" s="6"/>
    </row>
    <row r="243" spans="1:16" x14ac:dyDescent="0.25">
      <c r="A243" s="3">
        <v>44592</v>
      </c>
      <c r="B243" s="4">
        <v>3.219657145914212E-5</v>
      </c>
      <c r="C243" s="4">
        <v>-2.1544366789235329E-2</v>
      </c>
      <c r="D243" s="4">
        <v>-1.95643915155298E-2</v>
      </c>
      <c r="E243" s="4">
        <v>-6.0290578790301967E-2</v>
      </c>
      <c r="F243" s="4">
        <v>-4.9669049791034703E-2</v>
      </c>
      <c r="G243" s="4">
        <v>-1.013606546959178E-2</v>
      </c>
      <c r="H243" s="4">
        <v>-2.0475202161880372E-2</v>
      </c>
      <c r="I243" s="4">
        <v>-6.9269424440121408E-2</v>
      </c>
      <c r="J243" s="4">
        <v>-6.3357828689694973E-2</v>
      </c>
      <c r="K243" s="4">
        <v>0.11633689236342599</v>
      </c>
      <c r="L243" s="4">
        <v>-5.8698119998892304E-3</v>
      </c>
      <c r="M243" s="4">
        <v>-0.17041200078128971</v>
      </c>
      <c r="N243" s="4">
        <v>-5.1557832847309859E-2</v>
      </c>
      <c r="O243" s="4">
        <v>-2.0493529061094921E-2</v>
      </c>
      <c r="P243" s="6"/>
    </row>
    <row r="244" spans="1:16" x14ac:dyDescent="0.25">
      <c r="A244" s="3">
        <v>44620</v>
      </c>
      <c r="B244" s="4">
        <v>2.113746437992781E-5</v>
      </c>
      <c r="C244" s="4">
        <v>-1.1156917201874729E-2</v>
      </c>
      <c r="D244" s="4">
        <v>-1.107025809052453E-2</v>
      </c>
      <c r="E244" s="4">
        <v>-2.5431121051104792E-2</v>
      </c>
      <c r="F244" s="4">
        <v>-1.371781921276005E-2</v>
      </c>
      <c r="G244" s="4">
        <v>-2.7006687472135419E-2</v>
      </c>
      <c r="H244" s="4">
        <v>-1.2783084114541541E-3</v>
      </c>
      <c r="I244" s="4">
        <v>-3.454313824976285E-2</v>
      </c>
      <c r="J244" s="4">
        <v>-2.4423740143935668E-2</v>
      </c>
      <c r="K244" s="4">
        <v>8.7738323031035348E-2</v>
      </c>
      <c r="L244" s="4">
        <v>6.3835120456760874E-2</v>
      </c>
      <c r="M244" s="4">
        <v>8.369695071315153E-2</v>
      </c>
      <c r="N244" s="4">
        <v>-2.3887768566235978E-2</v>
      </c>
      <c r="O244" s="4">
        <v>-1.188574908540563E-2</v>
      </c>
      <c r="P244" s="6"/>
    </row>
    <row r="245" spans="1:16" x14ac:dyDescent="0.25">
      <c r="A245" s="3">
        <v>44651</v>
      </c>
      <c r="B245" s="4">
        <v>1.4075455069950671E-4</v>
      </c>
      <c r="C245" s="4">
        <v>-2.778350719053491E-2</v>
      </c>
      <c r="D245" s="4">
        <v>-3.2044611832503733E-2</v>
      </c>
      <c r="E245" s="4">
        <v>3.2536883122962879E-2</v>
      </c>
      <c r="F245" s="4">
        <v>1.071155750459751E-2</v>
      </c>
      <c r="G245" s="4">
        <v>-1.796901060472211E-2</v>
      </c>
      <c r="H245" s="4">
        <v>1.2257180015118109E-2</v>
      </c>
      <c r="I245" s="4">
        <v>5.8982466061732852E-2</v>
      </c>
      <c r="J245" s="4">
        <v>5.5451863447528497E-2</v>
      </c>
      <c r="K245" s="4">
        <v>9.6333334421590644E-2</v>
      </c>
      <c r="L245" s="4">
        <v>1.69123229573005E-2</v>
      </c>
      <c r="M245" s="4">
        <v>9.8730355585419982E-2</v>
      </c>
      <c r="N245" s="4">
        <v>1.818529618057774E-2</v>
      </c>
      <c r="O245" s="4">
        <v>-3.0452729360410768E-2</v>
      </c>
      <c r="P245" s="6"/>
    </row>
    <row r="246" spans="1:16" x14ac:dyDescent="0.25">
      <c r="A246" s="3">
        <v>44681</v>
      </c>
      <c r="B246" s="4">
        <v>2.1508072832854269E-4</v>
      </c>
      <c r="C246" s="4">
        <v>-3.7948342947936808E-2</v>
      </c>
      <c r="D246" s="4">
        <v>-6.8287802037858225E-2</v>
      </c>
      <c r="E246" s="4">
        <v>-9.0173469370155024E-2</v>
      </c>
      <c r="F246" s="4">
        <v>-6.5239785463951039E-2</v>
      </c>
      <c r="G246" s="4">
        <v>-5.4359632849448107E-2</v>
      </c>
      <c r="H246" s="4">
        <v>-1.3806398684267029E-2</v>
      </c>
      <c r="I246" s="4">
        <v>-4.6004013248033708E-2</v>
      </c>
      <c r="J246" s="4">
        <v>-4.9254339499633322E-2</v>
      </c>
      <c r="K246" s="4">
        <v>5.1196615371870813E-2</v>
      </c>
      <c r="L246" s="4">
        <v>-1.5884457946090721E-2</v>
      </c>
      <c r="M246" s="4">
        <v>-0.16240491631849449</v>
      </c>
      <c r="N246" s="4">
        <v>-8.0547588331809417E-2</v>
      </c>
      <c r="O246" s="4">
        <v>-5.478821169283532E-2</v>
      </c>
      <c r="P246" s="6"/>
    </row>
    <row r="247" spans="1:16" x14ac:dyDescent="0.25">
      <c r="A247" s="3">
        <v>44712</v>
      </c>
      <c r="B247" s="4">
        <v>4.5350973419733259E-4</v>
      </c>
      <c r="C247" s="4">
        <v>6.4467393293328179E-3</v>
      </c>
      <c r="D247" s="4">
        <v>5.2403121748589847E-5</v>
      </c>
      <c r="E247" s="4">
        <v>-2.601253910005541E-3</v>
      </c>
      <c r="F247" s="4">
        <v>7.019435210972258E-3</v>
      </c>
      <c r="G247" s="4">
        <v>1.8552289826234689E-4</v>
      </c>
      <c r="H247" s="4">
        <v>-5.374345884055165E-3</v>
      </c>
      <c r="I247" s="4">
        <v>-6.3975234298799921E-2</v>
      </c>
      <c r="J247" s="4">
        <v>-4.8163132360756422E-2</v>
      </c>
      <c r="K247" s="4">
        <v>5.0697258891406083E-2</v>
      </c>
      <c r="L247" s="4">
        <v>-3.7984617799403542E-2</v>
      </c>
      <c r="M247" s="4">
        <v>-0.17077008558825291</v>
      </c>
      <c r="N247" s="4">
        <v>-1.484811333605784E-3</v>
      </c>
      <c r="O247" s="4">
        <v>2.7294841888962922E-3</v>
      </c>
      <c r="P247" s="6"/>
    </row>
    <row r="248" spans="1:16" x14ac:dyDescent="0.25">
      <c r="A248" s="3">
        <v>44742</v>
      </c>
      <c r="B248" s="4">
        <v>8.489709015238045E-4</v>
      </c>
      <c r="C248" s="4">
        <v>-1.5687280016782879E-2</v>
      </c>
      <c r="D248" s="4">
        <v>-4.4977066179135439E-2</v>
      </c>
      <c r="E248" s="4">
        <v>-8.3680958606729194E-2</v>
      </c>
      <c r="F248" s="4">
        <v>-9.9496244134247624E-2</v>
      </c>
      <c r="G248" s="4">
        <v>-5.2690569686445483E-2</v>
      </c>
      <c r="H248" s="4">
        <v>-2.8522412379420881E-2</v>
      </c>
      <c r="I248" s="4">
        <v>-7.9698326114665208E-2</v>
      </c>
      <c r="J248" s="4">
        <v>-8.2859810110433751E-2</v>
      </c>
      <c r="K248" s="4">
        <v>-7.6432014133859916E-2</v>
      </c>
      <c r="L248" s="4">
        <v>-1.18018165007886E-2</v>
      </c>
      <c r="M248" s="4">
        <v>-0.41074823802986499</v>
      </c>
      <c r="N248" s="4">
        <v>-8.714751504072249E-2</v>
      </c>
      <c r="O248" s="4">
        <v>-3.2087720683854348E-2</v>
      </c>
      <c r="P248" s="6"/>
    </row>
    <row r="249" spans="1:16" x14ac:dyDescent="0.25">
      <c r="A249" s="3">
        <v>44773</v>
      </c>
      <c r="B249" s="4">
        <v>1.410513373793387E-3</v>
      </c>
      <c r="C249" s="4">
        <v>2.4434024817656441E-2</v>
      </c>
      <c r="D249" s="4">
        <v>1.9198063999025461E-2</v>
      </c>
      <c r="E249" s="4">
        <v>9.3977439511702121E-2</v>
      </c>
      <c r="F249" s="4">
        <v>5.165513050829551E-2</v>
      </c>
      <c r="G249" s="4">
        <v>-5.2909171200747904E-3</v>
      </c>
      <c r="H249" s="4">
        <v>1.2747007097001941E-2</v>
      </c>
      <c r="I249" s="4">
        <v>8.9350473746221626E-2</v>
      </c>
      <c r="J249" s="4">
        <v>8.3629805882757147E-2</v>
      </c>
      <c r="K249" s="4">
        <v>-4.2276879324054661E-4</v>
      </c>
      <c r="L249" s="4">
        <v>-3.5002751788662627E-2</v>
      </c>
      <c r="M249" s="4">
        <v>0.27098919989536219</v>
      </c>
      <c r="N249" s="4">
        <v>6.8910376160088438E-2</v>
      </c>
      <c r="O249" s="4">
        <v>2.1258895599511881E-2</v>
      </c>
      <c r="P249" s="6"/>
    </row>
    <row r="250" spans="1:16" x14ac:dyDescent="0.25">
      <c r="A250" s="3">
        <v>44804</v>
      </c>
      <c r="B250" s="4">
        <v>1.965688658414733E-3</v>
      </c>
      <c r="C250" s="4">
        <v>-2.8252557801931481E-2</v>
      </c>
      <c r="D250" s="4">
        <v>-4.9907579873329722E-2</v>
      </c>
      <c r="E250" s="4">
        <v>-3.7283950416639233E-2</v>
      </c>
      <c r="F250" s="4">
        <v>-4.4935281889605487E-2</v>
      </c>
      <c r="G250" s="4">
        <v>1.208306109798785E-2</v>
      </c>
      <c r="H250" s="4">
        <v>4.5199769442363369E-3</v>
      </c>
      <c r="I250" s="4">
        <v>-6.2779431436111754E-2</v>
      </c>
      <c r="J250" s="4">
        <v>-6.1732645904877481E-2</v>
      </c>
      <c r="K250" s="4">
        <v>-2.6785619462917579E-2</v>
      </c>
      <c r="L250" s="4">
        <v>-2.1387019504961802E-2</v>
      </c>
      <c r="M250" s="4">
        <v>-0.1516599124301474</v>
      </c>
      <c r="N250" s="4">
        <v>-3.7036519210335017E-2</v>
      </c>
      <c r="O250" s="4">
        <v>-3.9461341178003817E-2</v>
      </c>
      <c r="P250" s="6"/>
    </row>
    <row r="251" spans="1:16" x14ac:dyDescent="0.25">
      <c r="A251" s="3">
        <v>44834</v>
      </c>
      <c r="B251" s="4">
        <v>2.1244252702223849E-3</v>
      </c>
      <c r="C251" s="4">
        <v>-4.3208936761375598E-2</v>
      </c>
      <c r="D251" s="4">
        <v>-5.8676697187066029E-2</v>
      </c>
      <c r="E251" s="4">
        <v>-9.2686931757113733E-2</v>
      </c>
      <c r="F251" s="4">
        <v>-9.9832976051132949E-2</v>
      </c>
      <c r="G251" s="4">
        <v>-0.10384897102822691</v>
      </c>
      <c r="H251" s="4">
        <v>-2.4130715635398481E-2</v>
      </c>
      <c r="I251" s="4">
        <v>-0.12631233806728689</v>
      </c>
      <c r="J251" s="4">
        <v>-0.12303878963463701</v>
      </c>
      <c r="K251" s="4">
        <v>-7.801228632740953E-2</v>
      </c>
      <c r="L251" s="4">
        <v>-2.572993764205378E-2</v>
      </c>
      <c r="M251" s="4">
        <v>-3.8201347053746892E-2</v>
      </c>
      <c r="N251" s="4">
        <v>-9.809074410163332E-2</v>
      </c>
      <c r="O251" s="4">
        <v>-5.1379718431527673E-2</v>
      </c>
      <c r="P251" s="6"/>
    </row>
    <row r="252" spans="1:16" x14ac:dyDescent="0.25">
      <c r="A252" s="3">
        <v>44865</v>
      </c>
      <c r="B252" s="4">
        <v>2.5733037314719098E-3</v>
      </c>
      <c r="C252" s="4">
        <v>-1.29533678756476E-2</v>
      </c>
      <c r="D252" s="4">
        <v>-1.4213344421156739E-3</v>
      </c>
      <c r="E252" s="4">
        <v>8.1657587881667215E-2</v>
      </c>
      <c r="F252" s="4">
        <v>5.4108348186891808E-2</v>
      </c>
      <c r="G252" s="4">
        <v>-3.8202942453152589E-2</v>
      </c>
      <c r="H252" s="4">
        <v>1.3916640724821461E-2</v>
      </c>
      <c r="I252" s="4">
        <v>4.5038117383881637E-2</v>
      </c>
      <c r="J252" s="4">
        <v>3.9023154741803401E-2</v>
      </c>
      <c r="K252" s="4">
        <v>6.7049140115298389E-2</v>
      </c>
      <c r="L252" s="4">
        <v>-1.9590249738298149E-2</v>
      </c>
      <c r="M252" s="4">
        <v>5.0477397062464791E-2</v>
      </c>
      <c r="N252" s="4">
        <v>5.9917255590076879E-2</v>
      </c>
      <c r="O252" s="4">
        <v>-6.877352051822605E-3</v>
      </c>
      <c r="P252" s="6"/>
    </row>
    <row r="253" spans="1:16" x14ac:dyDescent="0.25">
      <c r="A253" s="3">
        <v>44895</v>
      </c>
      <c r="B253" s="4">
        <v>3.201272605031225E-3</v>
      </c>
      <c r="C253" s="4">
        <v>3.6775633372124077E-2</v>
      </c>
      <c r="D253" s="4">
        <v>5.5761092628707543E-2</v>
      </c>
      <c r="E253" s="4">
        <v>5.2319657528630659E-2</v>
      </c>
      <c r="F253" s="4">
        <v>0.10756831301672221</v>
      </c>
      <c r="G253" s="4">
        <v>0.1348082638358756</v>
      </c>
      <c r="H253" s="4">
        <v>1.2065068265645349E-2</v>
      </c>
      <c r="I253" s="4">
        <v>5.5958286537127748E-2</v>
      </c>
      <c r="J253" s="4">
        <v>6.3555654474861889E-2</v>
      </c>
      <c r="K253" s="4">
        <v>-1.7054616534564641E-2</v>
      </c>
      <c r="L253" s="4">
        <v>6.9859670530811435E-2</v>
      </c>
      <c r="M253" s="4">
        <v>-0.16177668352800159</v>
      </c>
      <c r="N253" s="4">
        <v>7.4907732264090754E-2</v>
      </c>
      <c r="O253" s="4">
        <v>4.7060951040009513E-2</v>
      </c>
      <c r="P253" s="6"/>
    </row>
    <row r="254" spans="1:16" x14ac:dyDescent="0.25">
      <c r="A254" s="3">
        <v>44926</v>
      </c>
      <c r="B254" s="4">
        <v>3.214017742299458E-3</v>
      </c>
      <c r="C254" s="4">
        <v>-4.5092103536912287E-3</v>
      </c>
      <c r="D254" s="4">
        <v>1.3085660329710921E-2</v>
      </c>
      <c r="E254" s="4">
        <v>-5.8661476529960677E-2</v>
      </c>
      <c r="F254" s="4">
        <v>-4.0295080120885673E-3</v>
      </c>
      <c r="G254" s="4">
        <v>-8.4193959189199363E-3</v>
      </c>
      <c r="H254" s="4">
        <v>-2.8583481797765931E-3</v>
      </c>
      <c r="I254" s="4">
        <v>-5.7533999939985432E-2</v>
      </c>
      <c r="J254" s="4">
        <v>-3.269567412613883E-2</v>
      </c>
      <c r="K254" s="4">
        <v>-1.3798718472797461E-2</v>
      </c>
      <c r="L254" s="4">
        <v>3.4359851725121127E-2</v>
      </c>
      <c r="M254" s="4">
        <v>-3.3032242976994357E-2</v>
      </c>
      <c r="N254" s="4">
        <v>-3.8842496432255243E-2</v>
      </c>
      <c r="O254" s="4">
        <v>5.4076869241481704E-3</v>
      </c>
      <c r="P254" s="6"/>
    </row>
    <row r="255" spans="1:16" x14ac:dyDescent="0.25">
      <c r="A255" s="3">
        <v>44957</v>
      </c>
      <c r="B255" s="4">
        <v>3.7520746312744708E-3</v>
      </c>
      <c r="C255" s="4">
        <v>2.6948402180863251E-2</v>
      </c>
      <c r="D255" s="4">
        <v>3.5570719242574711E-2</v>
      </c>
      <c r="E255" s="4">
        <v>5.2118642105652979E-2</v>
      </c>
      <c r="F255" s="4">
        <v>7.5042248566061787E-2</v>
      </c>
      <c r="G255" s="4">
        <v>6.7615597625965806E-2</v>
      </c>
      <c r="H255" s="4">
        <v>0</v>
      </c>
      <c r="I255" s="4">
        <v>4.6371930618988033E-2</v>
      </c>
      <c r="J255" s="4">
        <v>7.7453761254919318E-2</v>
      </c>
      <c r="K255" s="4">
        <v>-1.1198121155169161E-2</v>
      </c>
      <c r="L255" s="4">
        <v>6.0840799448655947E-2</v>
      </c>
      <c r="M255" s="4">
        <v>0.38492336527706378</v>
      </c>
      <c r="N255" s="4">
        <v>5.9875926143714057E-2</v>
      </c>
      <c r="O255" s="4">
        <v>3.1540301833173467E-2</v>
      </c>
      <c r="P255" s="6"/>
    </row>
    <row r="257" spans="13:13" x14ac:dyDescent="0.25">
      <c r="M257" s="7"/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8C3B-286B-46D7-A6D6-5B131D1064D7}">
  <dimension ref="A1:AA67"/>
  <sheetViews>
    <sheetView zoomScale="125" workbookViewId="0">
      <selection activeCell="E10" sqref="E10"/>
    </sheetView>
  </sheetViews>
  <sheetFormatPr defaultColWidth="8.77734375" defaultRowHeight="13.8" x14ac:dyDescent="0.25"/>
  <cols>
    <col min="1" max="1" width="23.6640625" customWidth="1"/>
    <col min="2" max="2" width="8.6640625" customWidth="1"/>
    <col min="5" max="5" width="9.33203125" bestFit="1" customWidth="1"/>
    <col min="6" max="8" width="8.6640625"/>
    <col min="9" max="9" width="15.6640625" customWidth="1"/>
    <col min="13" max="13" width="9.33203125" bestFit="1" customWidth="1"/>
    <col min="14" max="14" width="8.6640625"/>
    <col min="16" max="16" width="8.77734375" customWidth="1"/>
    <col min="17" max="17" width="9.33203125" customWidth="1"/>
    <col min="18" max="29" width="8.6640625"/>
  </cols>
  <sheetData>
    <row r="1" spans="1:21" ht="14.4" thickBot="1" x14ac:dyDescent="0.3">
      <c r="A1" s="86" t="s">
        <v>14</v>
      </c>
      <c r="B1" s="87"/>
      <c r="C1" s="87"/>
      <c r="D1" s="87"/>
      <c r="E1" s="87"/>
      <c r="I1" s="88" t="s">
        <v>15</v>
      </c>
      <c r="J1" s="89"/>
      <c r="K1" s="89"/>
      <c r="L1" s="89"/>
      <c r="M1" s="89"/>
      <c r="O1" s="90" t="s">
        <v>16</v>
      </c>
      <c r="P1" s="91"/>
      <c r="Q1" s="91"/>
      <c r="R1" s="91"/>
      <c r="S1" s="92"/>
    </row>
    <row r="2" spans="1:21" s="15" customFormat="1" ht="27.6" x14ac:dyDescent="0.25">
      <c r="A2" s="14"/>
      <c r="B2" s="14" t="s">
        <v>2</v>
      </c>
      <c r="C2" s="14" t="s">
        <v>4</v>
      </c>
      <c r="D2" s="14" t="s">
        <v>10</v>
      </c>
      <c r="E2" s="14" t="s">
        <v>11</v>
      </c>
      <c r="I2" s="16"/>
      <c r="J2" s="16" t="s">
        <v>2</v>
      </c>
      <c r="K2" s="16" t="s">
        <v>4</v>
      </c>
      <c r="L2" s="16" t="s">
        <v>10</v>
      </c>
      <c r="M2" s="16" t="s">
        <v>11</v>
      </c>
      <c r="O2" s="17"/>
      <c r="P2" s="18" t="s">
        <v>2</v>
      </c>
      <c r="Q2" s="19" t="s">
        <v>4</v>
      </c>
      <c r="R2" s="19" t="s">
        <v>10</v>
      </c>
      <c r="S2" s="19" t="s">
        <v>11</v>
      </c>
    </row>
    <row r="3" spans="1:21" x14ac:dyDescent="0.25">
      <c r="A3" s="20" t="s">
        <v>17</v>
      </c>
      <c r="B3" s="21">
        <v>0.4</v>
      </c>
      <c r="C3" s="21">
        <v>0.6</v>
      </c>
      <c r="D3" s="21">
        <v>0</v>
      </c>
      <c r="E3" s="21">
        <v>0</v>
      </c>
      <c r="I3" t="s">
        <v>2</v>
      </c>
      <c r="J3" s="22">
        <f>VARP('Optimizer_4 Assets '!$P$3:$P$14)</f>
        <v>3.2757046687463716E-3</v>
      </c>
      <c r="K3" s="22">
        <f t="array" ref="K3:M3">TRANSPOSE(J4:J6)</f>
        <v>4.003829928912561E-3</v>
      </c>
      <c r="L3" s="22">
        <v>4.0994778104090643E-3</v>
      </c>
      <c r="M3" s="22">
        <v>-7.3682653020390329E-2</v>
      </c>
      <c r="O3" s="23">
        <v>2011</v>
      </c>
      <c r="P3" s="4">
        <v>7.8416915483517258E-2</v>
      </c>
      <c r="Q3" s="8">
        <v>-6.8070383702882209E-2</v>
      </c>
      <c r="R3" s="4">
        <v>8.9292066880113818E-2</v>
      </c>
      <c r="S3" s="9">
        <v>13.16666666666667</v>
      </c>
    </row>
    <row r="4" spans="1:21" x14ac:dyDescent="0.25">
      <c r="A4" s="20" t="s">
        <v>18</v>
      </c>
      <c r="B4" s="7">
        <f t="shared" ref="B4:E4" si="0">P15</f>
        <v>2.0350448493469109E-2</v>
      </c>
      <c r="C4" s="7">
        <f t="shared" si="0"/>
        <v>0.11900016091402703</v>
      </c>
      <c r="D4" s="7">
        <f t="shared" si="0"/>
        <v>3.0725183896841715E-2</v>
      </c>
      <c r="E4" s="7">
        <f t="shared" si="0"/>
        <v>7.2988195917147012</v>
      </c>
      <c r="I4" t="s">
        <v>4</v>
      </c>
      <c r="J4" s="22">
        <v>4.003829928912561E-3</v>
      </c>
      <c r="K4" s="22">
        <f>VARP('Optimizer_4 Assets '!$Q$3:$Q$14)</f>
        <v>2.4751068262632892E-2</v>
      </c>
      <c r="L4" s="22">
        <f t="array" ref="L4:M4">TRANSPOSE(K5:K6)</f>
        <v>4.3960805803569737E-4</v>
      </c>
      <c r="M4" s="22">
        <v>0.96189074258985097</v>
      </c>
      <c r="O4" s="24">
        <f t="shared" ref="O4:O14" si="1">O3+1</f>
        <v>2012</v>
      </c>
      <c r="P4" s="4">
        <v>4.2151893727504497E-2</v>
      </c>
      <c r="Q4" s="8">
        <v>0.16223510806536659</v>
      </c>
      <c r="R4" s="4">
        <v>8.2625734813847052E-2</v>
      </c>
      <c r="S4" s="9">
        <v>2.178823529411765</v>
      </c>
      <c r="U4" s="6"/>
    </row>
    <row r="5" spans="1:21" x14ac:dyDescent="0.25">
      <c r="A5" s="20" t="s">
        <v>19</v>
      </c>
      <c r="B5" s="7">
        <f>P16</f>
        <v>5.9778725331582377E-2</v>
      </c>
      <c r="C5" s="7">
        <f>Q16</f>
        <v>0.16432031334383981</v>
      </c>
      <c r="D5" s="7">
        <f>R16</f>
        <v>0.13881614908369985</v>
      </c>
      <c r="E5" s="7">
        <f>S16</f>
        <v>15.63252276337094</v>
      </c>
      <c r="I5" t="s">
        <v>10</v>
      </c>
      <c r="J5" s="22">
        <v>4.0994778104090643E-3</v>
      </c>
      <c r="K5" s="22">
        <v>4.3960805803569737E-4</v>
      </c>
      <c r="L5" s="22">
        <f>VARP('Optimizer_4 Assets '!$R$3:$R$14)</f>
        <v>1.7664096309225649E-2</v>
      </c>
      <c r="M5" s="22">
        <f>L6</f>
        <v>-1.122778605117061</v>
      </c>
      <c r="O5" s="24">
        <f t="shared" si="1"/>
        <v>2013</v>
      </c>
      <c r="P5" s="4">
        <v>-2.0239754065029762E-2</v>
      </c>
      <c r="Q5" s="8">
        <v>0.33642664054137411</v>
      </c>
      <c r="R5" s="4">
        <v>-0.27330316742081451</v>
      </c>
      <c r="S5" s="9">
        <v>54.284233900814208</v>
      </c>
    </row>
    <row r="6" spans="1:21" ht="14.4" thickBot="1" x14ac:dyDescent="0.3">
      <c r="A6" s="5"/>
      <c r="I6" s="25" t="s">
        <v>11</v>
      </c>
      <c r="J6" s="26">
        <v>-7.3682653020390329E-2</v>
      </c>
      <c r="K6" s="26">
        <v>0.96189074258985097</v>
      </c>
      <c r="L6" s="26">
        <v>-1.122778605117061</v>
      </c>
      <c r="M6" s="26">
        <f>VARP('Optimizer_4 Assets '!$S$3:$S$14)</f>
        <v>224.01112061836804</v>
      </c>
      <c r="O6" s="24">
        <f t="shared" si="1"/>
        <v>2014</v>
      </c>
      <c r="P6" s="4">
        <v>5.9660442929399198E-2</v>
      </c>
      <c r="Q6" s="8">
        <v>0.12579670795859491</v>
      </c>
      <c r="R6" s="4">
        <v>1.2453300124533051E-3</v>
      </c>
      <c r="S6" s="9">
        <v>-0.57509137891791284</v>
      </c>
    </row>
    <row r="7" spans="1:21" x14ac:dyDescent="0.25">
      <c r="A7" s="27" t="s">
        <v>20</v>
      </c>
      <c r="B7" s="28">
        <v>0.1</v>
      </c>
      <c r="I7" s="6"/>
      <c r="J7" s="6"/>
      <c r="K7" s="6"/>
      <c r="L7" s="6"/>
      <c r="M7" s="6"/>
      <c r="O7" s="24">
        <f t="shared" si="1"/>
        <v>2015</v>
      </c>
      <c r="P7" s="4">
        <v>5.4990678218365119E-3</v>
      </c>
      <c r="Q7" s="8">
        <v>4.0275416319985879E-3</v>
      </c>
      <c r="R7" s="4">
        <v>-0.12106135986733001</v>
      </c>
      <c r="S7" s="9">
        <v>0.36160826821275532</v>
      </c>
    </row>
    <row r="8" spans="1:21" ht="14.4" thickBot="1" x14ac:dyDescent="0.3">
      <c r="A8" s="27" t="s">
        <v>21</v>
      </c>
      <c r="B8" s="29">
        <f>SUM(B3:E3)</f>
        <v>1</v>
      </c>
      <c r="I8" s="88" t="s">
        <v>22</v>
      </c>
      <c r="J8" s="89"/>
      <c r="K8" s="89"/>
      <c r="L8" s="89"/>
      <c r="M8" s="89"/>
      <c r="O8" s="24">
        <f t="shared" si="1"/>
        <v>2016</v>
      </c>
      <c r="P8" s="4">
        <v>2.6472421315051339E-2</v>
      </c>
      <c r="Q8" s="8">
        <v>0.12676098627241389</v>
      </c>
      <c r="R8" s="4">
        <v>8.1037735849056602E-2</v>
      </c>
      <c r="S8" s="9">
        <v>1.2031148754975469</v>
      </c>
    </row>
    <row r="9" spans="1:21" x14ac:dyDescent="0.25">
      <c r="A9" s="27" t="s">
        <v>23</v>
      </c>
      <c r="B9" s="30">
        <f t="array" ref="B9">IFERROR(MMULT(B3:E3,TRANSPOSE(B4:E4)),0)</f>
        <v>7.9540275945803859E-2</v>
      </c>
      <c r="I9" s="31"/>
      <c r="J9" s="31" t="s">
        <v>2</v>
      </c>
      <c r="K9" s="31" t="s">
        <v>4</v>
      </c>
      <c r="L9" s="31" t="s">
        <v>10</v>
      </c>
      <c r="M9" s="31" t="s">
        <v>11</v>
      </c>
      <c r="O9" s="24">
        <f t="shared" si="1"/>
        <v>2017</v>
      </c>
      <c r="P9" s="4">
        <v>3.5418469213760677E-2</v>
      </c>
      <c r="Q9" s="8">
        <v>0.2118954352865938</v>
      </c>
      <c r="R9" s="4">
        <v>0.12662535997905569</v>
      </c>
      <c r="S9" s="9">
        <v>13.7509584983351</v>
      </c>
    </row>
    <row r="10" spans="1:21" x14ac:dyDescent="0.25">
      <c r="A10" s="27" t="s">
        <v>24</v>
      </c>
      <c r="B10" s="30">
        <f t="array" ref="B10">IFERROR(SQRT(MMULT(MMULT(B3:E3,J3:M6),TRANSPOSE(B3:E3))),0)</f>
        <v>0.10656610946931153</v>
      </c>
      <c r="I10" t="s">
        <v>2</v>
      </c>
      <c r="J10" s="32">
        <v>1</v>
      </c>
      <c r="K10" s="33">
        <f t="array" ref="K10:M10">TRANSPOSE(J11:J13)</f>
        <v>0.44465817154153503</v>
      </c>
      <c r="L10" s="33">
        <v>0.53892764043531771</v>
      </c>
      <c r="M10" s="33">
        <v>-8.6015772793975848E-2</v>
      </c>
      <c r="O10" s="24">
        <f t="shared" si="1"/>
        <v>2018</v>
      </c>
      <c r="P10" s="4">
        <v>1.123941418219587E-4</v>
      </c>
      <c r="Q10" s="8">
        <v>-5.1671548061954183E-2</v>
      </c>
      <c r="R10" s="4">
        <v>-9.2951200619674212E-3</v>
      </c>
      <c r="S10" s="9">
        <v>-0.738363291191521</v>
      </c>
    </row>
    <row r="11" spans="1:21" x14ac:dyDescent="0.25">
      <c r="I11" t="s">
        <v>4</v>
      </c>
      <c r="J11" s="33">
        <v>0.44465817154153503</v>
      </c>
      <c r="K11" s="32">
        <v>1</v>
      </c>
      <c r="L11" s="33">
        <f t="array" ref="L11:M11">TRANSPOSE(K12:K13)</f>
        <v>2.1024368430992015E-2</v>
      </c>
      <c r="M11" s="33">
        <v>0.40850180679550629</v>
      </c>
      <c r="O11" s="24">
        <f t="shared" si="1"/>
        <v>2019</v>
      </c>
      <c r="P11" s="4">
        <v>8.7168963158409163E-2</v>
      </c>
      <c r="Q11" s="8">
        <v>0.30836488994371281</v>
      </c>
      <c r="R11" s="4">
        <v>0.1843236903831118</v>
      </c>
      <c r="S11" s="9">
        <v>0.94826328595768339</v>
      </c>
    </row>
    <row r="12" spans="1:21" x14ac:dyDescent="0.25">
      <c r="I12" t="s">
        <v>10</v>
      </c>
      <c r="J12" s="33">
        <v>0.53892764043531771</v>
      </c>
      <c r="K12" s="33">
        <v>2.1024368430992015E-2</v>
      </c>
      <c r="L12" s="32">
        <v>1</v>
      </c>
      <c r="M12" s="33">
        <f>L13</f>
        <v>-0.56443459854193845</v>
      </c>
      <c r="O12" s="24">
        <f t="shared" si="1"/>
        <v>2020</v>
      </c>
      <c r="P12" s="4">
        <v>7.5065168539325766E-2</v>
      </c>
      <c r="Q12" s="8">
        <v>0.2099253104738654</v>
      </c>
      <c r="R12" s="4">
        <v>0.2461462287506189</v>
      </c>
      <c r="S12" s="9">
        <v>3.0507385164292491</v>
      </c>
    </row>
    <row r="13" spans="1:21" ht="14.4" thickBot="1" x14ac:dyDescent="0.3">
      <c r="A13" s="93" t="s">
        <v>25</v>
      </c>
      <c r="B13" s="94"/>
      <c r="C13" s="94"/>
      <c r="D13" s="94"/>
      <c r="E13" s="94"/>
      <c r="F13" s="94"/>
      <c r="I13" s="25" t="s">
        <v>11</v>
      </c>
      <c r="J13" s="34">
        <v>-8.6015772793975848E-2</v>
      </c>
      <c r="K13" s="34">
        <v>0.40850180679550629</v>
      </c>
      <c r="L13" s="34">
        <v>-0.56443459854193845</v>
      </c>
      <c r="M13" s="35">
        <v>1</v>
      </c>
      <c r="O13" s="24">
        <f t="shared" si="1"/>
        <v>2021</v>
      </c>
      <c r="P13" s="4">
        <v>-1.541793128820002E-2</v>
      </c>
      <c r="Q13" s="8">
        <v>0.25724265671929469</v>
      </c>
      <c r="R13" s="4">
        <v>-4.3308963763509227E-2</v>
      </c>
      <c r="S13" s="9">
        <v>0.59791704315174243</v>
      </c>
    </row>
    <row r="14" spans="1:21" ht="15" thickTop="1" thickBot="1" x14ac:dyDescent="0.3">
      <c r="A14" s="84" t="s">
        <v>26</v>
      </c>
      <c r="B14" s="85"/>
      <c r="C14" s="85"/>
      <c r="D14" s="85"/>
      <c r="E14" s="85"/>
      <c r="F14" s="85"/>
      <c r="O14" s="36">
        <f t="shared" si="1"/>
        <v>2022</v>
      </c>
      <c r="P14" s="11">
        <v>-0.13010266905576731</v>
      </c>
      <c r="Q14" s="10">
        <v>-0.19493141416005411</v>
      </c>
      <c r="R14" s="11">
        <v>4.3746712074645977E-3</v>
      </c>
      <c r="S14" s="12">
        <v>-0.64303481379084104</v>
      </c>
    </row>
    <row r="15" spans="1:21" ht="41.4" x14ac:dyDescent="0.25">
      <c r="A15" s="47" t="s">
        <v>20</v>
      </c>
      <c r="B15" s="48" t="s">
        <v>2</v>
      </c>
      <c r="C15" s="48" t="s">
        <v>4</v>
      </c>
      <c r="D15" s="48" t="s">
        <v>10</v>
      </c>
      <c r="E15" s="48" t="s">
        <v>11</v>
      </c>
      <c r="F15" s="49" t="s">
        <v>23</v>
      </c>
      <c r="N15" s="37"/>
      <c r="O15" s="38" t="s">
        <v>18</v>
      </c>
      <c r="P15" s="39">
        <f>AVERAGE(P3:P14)</f>
        <v>2.0350448493469109E-2</v>
      </c>
      <c r="Q15" s="39">
        <f t="shared" ref="Q15:S15" si="2">AVERAGE(Q3:Q14)</f>
        <v>0.11900016091402703</v>
      </c>
      <c r="R15" s="39">
        <f t="shared" si="2"/>
        <v>3.0725183896841715E-2</v>
      </c>
      <c r="S15" s="39">
        <f t="shared" si="2"/>
        <v>7.2988195917147012</v>
      </c>
    </row>
    <row r="16" spans="1:21" ht="28.2" thickBot="1" x14ac:dyDescent="0.3">
      <c r="A16" s="42">
        <v>0.02</v>
      </c>
      <c r="B16" s="21"/>
      <c r="C16" s="21"/>
      <c r="D16" s="21"/>
      <c r="E16" s="21"/>
      <c r="F16" s="43" t="str">
        <f t="array" ref="F16">IFERROR(MMULT(B16:E16,TRANSPOSE($B$4:$E$4))," ")</f>
        <v xml:space="preserve"> </v>
      </c>
      <c r="G16" s="5"/>
      <c r="H16" s="5"/>
      <c r="M16" s="37"/>
      <c r="O16" s="40" t="s">
        <v>19</v>
      </c>
      <c r="P16" s="41">
        <f>_xlfn.STDEV.S(P3:P14)</f>
        <v>5.9778725331582377E-2</v>
      </c>
      <c r="Q16" s="41">
        <f>_xlfn.STDEV.S(Q3:Q14)</f>
        <v>0.16432031334383981</v>
      </c>
      <c r="R16" s="41">
        <f>_xlfn.STDEV.S(R3:R14)</f>
        <v>0.13881614908369985</v>
      </c>
      <c r="S16" s="41">
        <f>_xlfn.STDEV.S(S3:S14)</f>
        <v>15.63252276337094</v>
      </c>
    </row>
    <row r="17" spans="1:27" x14ac:dyDescent="0.25">
      <c r="A17" s="42">
        <v>0.04</v>
      </c>
      <c r="B17" s="21"/>
      <c r="C17" s="21"/>
      <c r="D17" s="21"/>
      <c r="E17" s="21"/>
      <c r="F17" s="43" t="str">
        <f t="array" ref="F17">IFERROR(MMULT(B17:E17,TRANSPOSE($B$4:$E$4))," ")</f>
        <v xml:space="preserve"> </v>
      </c>
      <c r="G17" s="5"/>
      <c r="H17" s="5"/>
      <c r="M17" s="37"/>
    </row>
    <row r="18" spans="1:27" x14ac:dyDescent="0.25">
      <c r="A18" s="42">
        <v>0.06</v>
      </c>
      <c r="B18" s="21"/>
      <c r="C18" s="21"/>
      <c r="D18" s="21"/>
      <c r="E18" s="21"/>
      <c r="F18" s="43" t="str">
        <f t="array" ref="F18">IFERROR(MMULT(B18:E18,TRANSPOSE($B$4:$E$4))," ")</f>
        <v xml:space="preserve"> </v>
      </c>
      <c r="G18" s="5"/>
      <c r="H18" s="5"/>
      <c r="M18" s="37"/>
    </row>
    <row r="19" spans="1:27" x14ac:dyDescent="0.25">
      <c r="A19" s="42">
        <v>0.08</v>
      </c>
      <c r="B19" s="21"/>
      <c r="C19" s="21"/>
      <c r="D19" s="21"/>
      <c r="E19" s="21"/>
      <c r="F19" s="43" t="str">
        <f t="array" ref="F19">IFERROR(MMULT(B19:E19,TRANSPOSE($B$4:$E$4))," ")</f>
        <v xml:space="preserve"> </v>
      </c>
      <c r="G19" s="15"/>
      <c r="H19" s="15"/>
      <c r="M19" s="37"/>
    </row>
    <row r="20" spans="1:27" x14ac:dyDescent="0.25">
      <c r="A20" s="42">
        <v>0.1</v>
      </c>
      <c r="B20" s="21"/>
      <c r="C20" s="21"/>
      <c r="D20" s="21"/>
      <c r="E20" s="21"/>
      <c r="F20" s="43" t="str">
        <f t="array" ref="F20">IFERROR(MMULT(B20:E20,TRANSPOSE($B$4:$E$4))," ")</f>
        <v xml:space="preserve"> </v>
      </c>
      <c r="G20" s="4"/>
      <c r="H20" s="4"/>
      <c r="M20" s="37"/>
    </row>
    <row r="21" spans="1:27" x14ac:dyDescent="0.25">
      <c r="A21" s="42">
        <v>0.12</v>
      </c>
      <c r="B21" s="21"/>
      <c r="C21" s="21"/>
      <c r="D21" s="21"/>
      <c r="E21" s="21"/>
      <c r="F21" s="43" t="str">
        <f t="array" ref="F21">IFERROR(MMULT(B21:E21,TRANSPOSE($B$4:$E$4))," ")</f>
        <v xml:space="preserve"> </v>
      </c>
      <c r="G21" s="4"/>
      <c r="H21" s="4"/>
      <c r="I21" s="6"/>
      <c r="J21" s="4"/>
      <c r="K21" s="4"/>
      <c r="M21" s="37"/>
    </row>
    <row r="22" spans="1:27" x14ac:dyDescent="0.25">
      <c r="A22" s="42">
        <v>0.14000000000000001</v>
      </c>
      <c r="B22" s="21"/>
      <c r="C22" s="21"/>
      <c r="D22" s="21"/>
      <c r="E22" s="21"/>
      <c r="F22" s="43" t="str">
        <f t="array" ref="F22">IFERROR(MMULT(B22:E22,TRANSPOSE($B$4:$E$4))," ")</f>
        <v xml:space="preserve"> </v>
      </c>
      <c r="G22" s="4"/>
      <c r="H22" s="4"/>
      <c r="I22" s="6"/>
      <c r="J22" s="4"/>
      <c r="K22" s="4"/>
    </row>
    <row r="23" spans="1:27" x14ac:dyDescent="0.25">
      <c r="A23" s="42">
        <v>0.16</v>
      </c>
      <c r="B23" s="21"/>
      <c r="C23" s="21"/>
      <c r="D23" s="21"/>
      <c r="E23" s="21"/>
      <c r="F23" s="43" t="str">
        <f t="array" ref="F23">IFERROR(MMULT(B23:E23,TRANSPOSE($B$4:$E$4))," ")</f>
        <v xml:space="preserve"> </v>
      </c>
      <c r="G23" s="4"/>
      <c r="H23" s="4"/>
      <c r="I23" s="6"/>
      <c r="J23" s="4"/>
      <c r="K23" s="4"/>
    </row>
    <row r="24" spans="1:27" x14ac:dyDescent="0.25">
      <c r="A24" s="42">
        <v>0.18</v>
      </c>
      <c r="B24" s="21"/>
      <c r="C24" s="21"/>
      <c r="D24" s="21"/>
      <c r="E24" s="21"/>
      <c r="F24" s="43" t="str">
        <f t="array" ref="F24">IFERROR(MMULT(B24:E24,TRANSPOSE($B$4:$E$4))," ")</f>
        <v xml:space="preserve"> </v>
      </c>
      <c r="G24" s="4"/>
      <c r="H24" s="4"/>
      <c r="I24" s="6"/>
      <c r="J24" s="4"/>
      <c r="K24" s="4"/>
    </row>
    <row r="25" spans="1:27" x14ac:dyDescent="0.25">
      <c r="A25" s="5"/>
      <c r="B25" s="4"/>
      <c r="C25" s="4"/>
      <c r="D25" s="4"/>
      <c r="E25" s="4"/>
      <c r="G25" s="4"/>
      <c r="H25" s="4"/>
      <c r="I25" s="6"/>
      <c r="J25" s="4"/>
      <c r="K25" s="4"/>
      <c r="N25" s="4"/>
    </row>
    <row r="26" spans="1:27" x14ac:dyDescent="0.25">
      <c r="G26" s="4"/>
      <c r="H26" s="4"/>
      <c r="I26" s="6"/>
      <c r="J26" s="4"/>
      <c r="K26" s="4"/>
      <c r="N26" s="4"/>
    </row>
    <row r="27" spans="1:27" ht="14.4" thickBot="1" x14ac:dyDescent="0.3">
      <c r="A27" s="84" t="s">
        <v>29</v>
      </c>
      <c r="B27" s="85"/>
      <c r="C27" s="85"/>
      <c r="D27" s="85"/>
      <c r="E27" s="85"/>
      <c r="F27" s="85"/>
      <c r="G27" s="4"/>
      <c r="H27" s="4"/>
      <c r="I27" s="6"/>
      <c r="J27" s="4"/>
      <c r="K27" s="4"/>
      <c r="N27" s="4"/>
    </row>
    <row r="28" spans="1:27" ht="42" thickBot="1" x14ac:dyDescent="0.3">
      <c r="A28" s="47" t="s">
        <v>20</v>
      </c>
      <c r="B28" s="48" t="s">
        <v>2</v>
      </c>
      <c r="C28" s="48" t="s">
        <v>4</v>
      </c>
      <c r="D28" s="48" t="s">
        <v>10</v>
      </c>
      <c r="E28" s="48" t="s">
        <v>11</v>
      </c>
      <c r="F28" s="49" t="s">
        <v>23</v>
      </c>
      <c r="G28" s="4"/>
      <c r="H28" s="4"/>
      <c r="I28" s="6"/>
      <c r="J28" s="4"/>
      <c r="K28" s="4"/>
      <c r="N28" s="4"/>
    </row>
    <row r="29" spans="1:27" x14ac:dyDescent="0.25">
      <c r="A29" s="50">
        <v>0.02</v>
      </c>
      <c r="B29" s="21"/>
      <c r="C29" s="21"/>
      <c r="D29" s="21"/>
      <c r="E29" s="21"/>
      <c r="F29" s="43" t="str">
        <f t="array" ref="F29">IFERROR(MMULT(B29:E29,TRANSPOSE($B$4:$E$4))," ")</f>
        <v xml:space="preserve"> </v>
      </c>
      <c r="I29" s="6"/>
      <c r="J29" s="4"/>
      <c r="K29" s="4"/>
      <c r="N29" s="4"/>
      <c r="W29" s="44"/>
      <c r="X29" s="44" t="s">
        <v>2</v>
      </c>
      <c r="Y29" s="44" t="s">
        <v>4</v>
      </c>
      <c r="Z29" s="44" t="s">
        <v>10</v>
      </c>
      <c r="AA29" s="44" t="s">
        <v>11</v>
      </c>
    </row>
    <row r="30" spans="1:27" x14ac:dyDescent="0.25">
      <c r="A30" s="50">
        <v>0.04</v>
      </c>
      <c r="B30" s="21"/>
      <c r="C30" s="21"/>
      <c r="D30" s="21"/>
      <c r="E30" s="21"/>
      <c r="F30" s="43" t="str">
        <f t="array" ref="F30">IFERROR(MMULT(B30:E30,TRANSPOSE($B$4:$E$4))," ")</f>
        <v xml:space="preserve"> </v>
      </c>
      <c r="N30" s="4"/>
      <c r="W30" t="s">
        <v>2</v>
      </c>
      <c r="X30">
        <f>VARP('Optimizer_4 Assets '!$P$3:$P$14)</f>
        <v>3.2757046687463716E-3</v>
      </c>
      <c r="Y30">
        <v>3.7379209129079312E-3</v>
      </c>
      <c r="Z30">
        <v>3.7982423412068218E-3</v>
      </c>
      <c r="AA30">
        <v>-7.1253873824844466E-2</v>
      </c>
    </row>
    <row r="31" spans="1:27" x14ac:dyDescent="0.25">
      <c r="A31" s="50">
        <v>0.06</v>
      </c>
      <c r="B31" s="21"/>
      <c r="C31" s="21"/>
      <c r="D31" s="21"/>
      <c r="E31" s="21"/>
      <c r="F31" s="43" t="str">
        <f t="array" ref="F31">IFERROR(MMULT(B31:E31,TRANSPOSE($B$4:$E$4))," ")</f>
        <v xml:space="preserve"> </v>
      </c>
      <c r="G31" s="5"/>
      <c r="H31" s="5"/>
    </row>
    <row r="32" spans="1:27" x14ac:dyDescent="0.25">
      <c r="A32" s="50">
        <v>0.08</v>
      </c>
      <c r="B32" s="21"/>
      <c r="C32" s="21"/>
      <c r="D32" s="21"/>
      <c r="E32" s="21"/>
      <c r="F32" s="43" t="str">
        <f t="array" ref="F32">IFERROR(MMULT(B32:E32,TRANSPOSE($B$4:$E$4))," ")</f>
        <v xml:space="preserve"> </v>
      </c>
      <c r="G32" s="15"/>
      <c r="H32" s="15"/>
    </row>
    <row r="33" spans="1:8" x14ac:dyDescent="0.25">
      <c r="A33" s="50">
        <v>0.1</v>
      </c>
      <c r="B33" s="21"/>
      <c r="C33" s="21"/>
      <c r="D33" s="21"/>
      <c r="E33" s="21"/>
      <c r="F33" s="43" t="str">
        <f t="array" ref="F33">IFERROR(MMULT(B33:E33,TRANSPOSE($B$4:$E$4))," ")</f>
        <v xml:space="preserve"> </v>
      </c>
      <c r="G33" s="4"/>
      <c r="H33" s="4"/>
    </row>
    <row r="34" spans="1:8" x14ac:dyDescent="0.25">
      <c r="A34" s="50">
        <v>0.12</v>
      </c>
      <c r="B34" s="21"/>
      <c r="C34" s="21"/>
      <c r="D34" s="21"/>
      <c r="E34" s="21"/>
      <c r="F34" s="43" t="str">
        <f t="array" ref="F34">IFERROR(MMULT(B34:E34,TRANSPOSE($B$4:$E$4))," ")</f>
        <v xml:space="preserve"> </v>
      </c>
      <c r="G34" s="4"/>
      <c r="H34" s="4"/>
    </row>
    <row r="35" spans="1:8" x14ac:dyDescent="0.25">
      <c r="A35" s="50">
        <v>0.14000000000000001</v>
      </c>
      <c r="B35" s="21"/>
      <c r="C35" s="21"/>
      <c r="D35" s="21"/>
      <c r="E35" s="21"/>
      <c r="F35" s="43" t="str">
        <f t="array" ref="F35">IFERROR(MMULT(B35:E35,TRANSPOSE($B$4:$E$4))," ")</f>
        <v xml:space="preserve"> </v>
      </c>
      <c r="G35" s="4"/>
      <c r="H35" s="4"/>
    </row>
    <row r="36" spans="1:8" x14ac:dyDescent="0.25">
      <c r="A36" s="50">
        <v>0.16</v>
      </c>
      <c r="B36" s="21"/>
      <c r="C36" s="21"/>
      <c r="D36" s="21"/>
      <c r="E36" s="21"/>
      <c r="F36" s="43" t="str">
        <f t="array" ref="F36">IFERROR(MMULT(B36:E36,TRANSPOSE($B$4:$E$4))," ")</f>
        <v xml:space="preserve"> </v>
      </c>
      <c r="G36" s="4"/>
      <c r="H36" s="4"/>
    </row>
    <row r="37" spans="1:8" x14ac:dyDescent="0.25">
      <c r="A37" s="50">
        <v>0.18</v>
      </c>
      <c r="B37" s="21"/>
      <c r="C37" s="21"/>
      <c r="D37" s="21"/>
      <c r="E37" s="21"/>
      <c r="F37" s="43" t="str">
        <f t="array" ref="F37">IFERROR(MMULT(B37:E37,TRANSPOSE($B$4:$E$4))," ")</f>
        <v xml:space="preserve"> </v>
      </c>
      <c r="G37" s="4"/>
      <c r="H37" s="4"/>
    </row>
    <row r="38" spans="1:8" x14ac:dyDescent="0.25">
      <c r="A38" s="45"/>
      <c r="B38" s="4"/>
      <c r="C38" s="4"/>
      <c r="D38" s="4"/>
      <c r="E38" s="4"/>
      <c r="G38" s="4"/>
      <c r="H38" s="4"/>
    </row>
    <row r="39" spans="1:8" x14ac:dyDescent="0.25">
      <c r="B39" s="6"/>
      <c r="G39" s="4"/>
      <c r="H39" s="4"/>
    </row>
    <row r="40" spans="1:8" ht="14.4" thickBot="1" x14ac:dyDescent="0.3">
      <c r="A40" s="84" t="s">
        <v>27</v>
      </c>
      <c r="B40" s="85"/>
      <c r="C40" s="85"/>
      <c r="D40" s="85"/>
      <c r="E40" s="85"/>
      <c r="F40" s="85"/>
      <c r="G40" s="4"/>
      <c r="H40" s="4"/>
    </row>
    <row r="41" spans="1:8" ht="41.4" x14ac:dyDescent="0.25">
      <c r="A41" s="47" t="s">
        <v>20</v>
      </c>
      <c r="B41" s="48" t="s">
        <v>2</v>
      </c>
      <c r="C41" s="48" t="s">
        <v>4</v>
      </c>
      <c r="D41" s="48" t="s">
        <v>10</v>
      </c>
      <c r="E41" s="48" t="s">
        <v>11</v>
      </c>
      <c r="F41" s="49" t="s">
        <v>23</v>
      </c>
      <c r="G41" s="4"/>
      <c r="H41" s="4"/>
    </row>
    <row r="42" spans="1:8" x14ac:dyDescent="0.25">
      <c r="A42" s="42">
        <v>0.02</v>
      </c>
      <c r="B42" s="21"/>
      <c r="C42" s="21"/>
      <c r="D42" s="21"/>
      <c r="E42" s="21"/>
      <c r="F42" s="43" t="str">
        <f t="array" ref="F42">IFERROR(MMULT(B42:E42,TRANSPOSE($B$4:$E$4))," ")</f>
        <v xml:space="preserve"> </v>
      </c>
    </row>
    <row r="43" spans="1:8" x14ac:dyDescent="0.25">
      <c r="A43" s="42">
        <v>0.04</v>
      </c>
      <c r="B43" s="21"/>
      <c r="C43" s="21"/>
      <c r="D43" s="21"/>
      <c r="E43" s="21"/>
      <c r="F43" s="43" t="str">
        <f t="array" ref="F43">IFERROR(MMULT(B43:E43,TRANSPOSE($B$4:$E$4))," ")</f>
        <v xml:space="preserve"> </v>
      </c>
    </row>
    <row r="44" spans="1:8" x14ac:dyDescent="0.25">
      <c r="A44" s="42">
        <v>0.06</v>
      </c>
      <c r="B44" s="21"/>
      <c r="C44" s="21"/>
      <c r="D44" s="21"/>
      <c r="E44" s="21"/>
      <c r="F44" s="43" t="str">
        <f t="array" ref="F44">IFERROR(MMULT(B44:E44,TRANSPOSE($B$4:$E$4))," ")</f>
        <v xml:space="preserve"> </v>
      </c>
      <c r="G44" s="5"/>
      <c r="H44" s="5"/>
    </row>
    <row r="45" spans="1:8" x14ac:dyDescent="0.25">
      <c r="A45" s="42">
        <v>0.08</v>
      </c>
      <c r="B45" s="21"/>
      <c r="C45" s="21"/>
      <c r="D45" s="21"/>
      <c r="E45" s="21"/>
      <c r="F45" s="43" t="str">
        <f t="array" ref="F45">IFERROR(MMULT(B45:E45,TRANSPOSE($B$4:$E$4))," ")</f>
        <v xml:space="preserve"> </v>
      </c>
      <c r="G45" s="15"/>
      <c r="H45" s="15"/>
    </row>
    <row r="46" spans="1:8" x14ac:dyDescent="0.25">
      <c r="A46" s="42">
        <v>0.1</v>
      </c>
      <c r="B46" s="21"/>
      <c r="C46" s="21"/>
      <c r="D46" s="21"/>
      <c r="E46" s="21"/>
      <c r="F46" s="43" t="str">
        <f t="array" ref="F46">IFERROR(MMULT(B46:E46,TRANSPOSE($B$4:$E$4))," ")</f>
        <v xml:space="preserve"> </v>
      </c>
      <c r="G46" s="4"/>
      <c r="H46" s="4"/>
    </row>
    <row r="47" spans="1:8" x14ac:dyDescent="0.25">
      <c r="A47" s="42">
        <v>0.12</v>
      </c>
      <c r="B47" s="21"/>
      <c r="C47" s="21"/>
      <c r="D47" s="21"/>
      <c r="E47" s="21"/>
      <c r="F47" s="43" t="str">
        <f t="array" ref="F47">IFERROR(MMULT(B47:E47,TRANSPOSE($B$4:$E$4))," ")</f>
        <v xml:space="preserve"> </v>
      </c>
      <c r="G47" s="4"/>
      <c r="H47" s="4"/>
    </row>
    <row r="48" spans="1:8" x14ac:dyDescent="0.25">
      <c r="A48" s="42">
        <v>0.14000000000000001</v>
      </c>
      <c r="B48" s="21"/>
      <c r="C48" s="21"/>
      <c r="D48" s="21"/>
      <c r="E48" s="21"/>
      <c r="F48" s="43" t="str">
        <f t="array" ref="F48">IFERROR(MMULT(B48:E48,TRANSPOSE($B$4:$E$4))," ")</f>
        <v xml:space="preserve"> </v>
      </c>
      <c r="G48" s="4"/>
      <c r="H48" s="4"/>
    </row>
    <row r="49" spans="1:8" x14ac:dyDescent="0.25">
      <c r="A49" s="42">
        <v>0.16</v>
      </c>
      <c r="B49" s="21"/>
      <c r="C49" s="21"/>
      <c r="D49" s="21"/>
      <c r="E49" s="21"/>
      <c r="F49" s="43" t="str">
        <f t="array" ref="F49">IFERROR(MMULT(B49:E49,TRANSPOSE($B$4:$E$4))," ")</f>
        <v xml:space="preserve"> </v>
      </c>
      <c r="G49" s="4"/>
      <c r="H49" s="4"/>
    </row>
    <row r="50" spans="1:8" x14ac:dyDescent="0.25">
      <c r="A50" s="42">
        <v>0.18</v>
      </c>
      <c r="B50" s="21"/>
      <c r="C50" s="21"/>
      <c r="D50" s="21"/>
      <c r="E50" s="21"/>
      <c r="F50" s="43" t="str">
        <f t="array" ref="F50">IFERROR(MMULT(B50:E50,TRANSPOSE($B$4:$E$4))," ")</f>
        <v xml:space="preserve"> </v>
      </c>
      <c r="G50" s="4"/>
      <c r="H50" s="4"/>
    </row>
    <row r="51" spans="1:8" x14ac:dyDescent="0.25">
      <c r="A51" s="5"/>
      <c r="B51" s="6"/>
      <c r="C51" s="6"/>
      <c r="D51" s="6"/>
      <c r="E51" s="6"/>
      <c r="G51" s="4"/>
      <c r="H51" s="4"/>
    </row>
    <row r="52" spans="1:8" x14ac:dyDescent="0.25">
      <c r="G52" s="4"/>
      <c r="H52" s="4"/>
    </row>
    <row r="53" spans="1:8" ht="14.4" thickBot="1" x14ac:dyDescent="0.3">
      <c r="A53" s="84" t="s">
        <v>28</v>
      </c>
      <c r="B53" s="85"/>
      <c r="C53" s="85"/>
      <c r="D53" s="85"/>
      <c r="E53" s="85"/>
      <c r="F53" s="85"/>
      <c r="G53" s="4"/>
      <c r="H53" s="4"/>
    </row>
    <row r="54" spans="1:8" ht="41.4" x14ac:dyDescent="0.25">
      <c r="A54" s="47" t="s">
        <v>20</v>
      </c>
      <c r="B54" s="48" t="s">
        <v>2</v>
      </c>
      <c r="C54" s="48" t="s">
        <v>4</v>
      </c>
      <c r="D54" s="48" t="s">
        <v>10</v>
      </c>
      <c r="E54" s="48" t="s">
        <v>11</v>
      </c>
      <c r="F54" s="49" t="s">
        <v>23</v>
      </c>
      <c r="G54" s="4"/>
      <c r="H54" s="4"/>
    </row>
    <row r="55" spans="1:8" x14ac:dyDescent="0.25">
      <c r="A55" s="42">
        <v>0.02</v>
      </c>
      <c r="B55" s="21"/>
      <c r="C55" s="21"/>
      <c r="D55" s="21"/>
      <c r="E55" s="21"/>
      <c r="F55" s="43" t="str">
        <f t="array" ref="F55">IFERROR(MMULT(B55:E55,TRANSPOSE($B$4:$E$4))," ")</f>
        <v xml:space="preserve"> </v>
      </c>
    </row>
    <row r="56" spans="1:8" x14ac:dyDescent="0.25">
      <c r="A56" s="42">
        <v>0.04</v>
      </c>
      <c r="B56" s="21"/>
      <c r="C56" s="21"/>
      <c r="D56" s="21"/>
      <c r="E56" s="21"/>
      <c r="F56" s="43" t="str">
        <f t="array" ref="F56">IFERROR(MMULT(B56:E56,TRANSPOSE($B$4:$E$4))," ")</f>
        <v xml:space="preserve"> </v>
      </c>
    </row>
    <row r="57" spans="1:8" x14ac:dyDescent="0.25">
      <c r="A57" s="42">
        <v>0.06</v>
      </c>
      <c r="B57" s="21"/>
      <c r="C57" s="21"/>
      <c r="D57" s="21"/>
      <c r="E57" s="21"/>
      <c r="F57" s="43" t="str">
        <f t="array" ref="F57">IFERROR(MMULT(B57:E57,TRANSPOSE($B$4:$E$4))," ")</f>
        <v xml:space="preserve"> </v>
      </c>
      <c r="G57" s="5"/>
      <c r="H57" s="5"/>
    </row>
    <row r="58" spans="1:8" x14ac:dyDescent="0.25">
      <c r="A58" s="42">
        <v>0.08</v>
      </c>
      <c r="B58" s="21"/>
      <c r="C58" s="21"/>
      <c r="D58" s="21"/>
      <c r="E58" s="21"/>
      <c r="F58" s="43" t="str">
        <f t="array" ref="F58">IFERROR(MMULT(B58:E58,TRANSPOSE($B$4:$E$4))," ")</f>
        <v xml:space="preserve"> </v>
      </c>
      <c r="G58" s="15"/>
      <c r="H58" s="15"/>
    </row>
    <row r="59" spans="1:8" x14ac:dyDescent="0.25">
      <c r="A59" s="42">
        <v>0.1</v>
      </c>
      <c r="B59" s="21"/>
      <c r="C59" s="21"/>
      <c r="D59" s="21"/>
      <c r="E59" s="21"/>
      <c r="F59" s="43" t="str">
        <f t="array" ref="F59">IFERROR(MMULT(B59:E59,TRANSPOSE($B$4:$E$4))," ")</f>
        <v xml:space="preserve"> </v>
      </c>
      <c r="G59" s="4"/>
      <c r="H59" s="4"/>
    </row>
    <row r="60" spans="1:8" x14ac:dyDescent="0.25">
      <c r="A60" s="42">
        <v>0.12</v>
      </c>
      <c r="B60" s="21"/>
      <c r="C60" s="21"/>
      <c r="D60" s="21"/>
      <c r="E60" s="21"/>
      <c r="F60" s="43" t="str">
        <f t="array" ref="F60">IFERROR(MMULT(B60:E60,TRANSPOSE($B$4:$E$4))," ")</f>
        <v xml:space="preserve"> </v>
      </c>
      <c r="G60" s="4"/>
      <c r="H60" s="4"/>
    </row>
    <row r="61" spans="1:8" x14ac:dyDescent="0.25">
      <c r="A61" s="42">
        <v>0.14000000000000001</v>
      </c>
      <c r="B61" s="21"/>
      <c r="C61" s="21"/>
      <c r="D61" s="21"/>
      <c r="E61" s="21"/>
      <c r="F61" s="43" t="str">
        <f t="array" ref="F61">IFERROR(MMULT(B61:E61,TRANSPOSE($B$4:$E$4))," ")</f>
        <v xml:space="preserve"> </v>
      </c>
      <c r="G61" s="4"/>
      <c r="H61" s="4"/>
    </row>
    <row r="62" spans="1:8" x14ac:dyDescent="0.25">
      <c r="A62" s="42">
        <v>0.16</v>
      </c>
      <c r="B62" s="21"/>
      <c r="C62" s="21"/>
      <c r="D62" s="21"/>
      <c r="E62" s="21"/>
      <c r="F62" s="43" t="str">
        <f t="array" ref="F62">IFERROR(MMULT(B62:E62,TRANSPOSE($B$4:$E$4))," ")</f>
        <v xml:space="preserve"> </v>
      </c>
      <c r="G62" s="4"/>
      <c r="H62" s="4"/>
    </row>
    <row r="63" spans="1:8" x14ac:dyDescent="0.25">
      <c r="A63" s="42">
        <v>0.18</v>
      </c>
      <c r="B63" s="21"/>
      <c r="C63" s="21"/>
      <c r="D63" s="21"/>
      <c r="E63" s="21"/>
      <c r="F63" s="43" t="str">
        <f t="array" ref="F63">IFERROR(MMULT(B63:E63,TRANSPOSE($B$4:$E$4))," ")</f>
        <v xml:space="preserve"> </v>
      </c>
      <c r="G63" s="4"/>
      <c r="H63" s="4"/>
    </row>
    <row r="64" spans="1:8" x14ac:dyDescent="0.25">
      <c r="G64" s="4"/>
      <c r="H64" s="4"/>
    </row>
    <row r="65" spans="7:8" x14ac:dyDescent="0.25">
      <c r="G65" s="4"/>
      <c r="H65" s="4"/>
    </row>
    <row r="66" spans="7:8" x14ac:dyDescent="0.25">
      <c r="G66" s="4"/>
      <c r="H66" s="4"/>
    </row>
    <row r="67" spans="7:8" x14ac:dyDescent="0.25">
      <c r="G67" s="4"/>
      <c r="H67" s="4"/>
    </row>
  </sheetData>
  <mergeCells count="9">
    <mergeCell ref="A40:F40"/>
    <mergeCell ref="A53:F53"/>
    <mergeCell ref="A1:E1"/>
    <mergeCell ref="I1:M1"/>
    <mergeCell ref="O1:S1"/>
    <mergeCell ref="I8:M8"/>
    <mergeCell ref="A13:F13"/>
    <mergeCell ref="A14:F14"/>
    <mergeCell ref="A27:F2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166F-2FBB-49CF-B322-591BDFEC5D5D}">
  <dimension ref="A1:AB64"/>
  <sheetViews>
    <sheetView workbookViewId="0">
      <selection activeCell="G11" sqref="G11"/>
    </sheetView>
  </sheetViews>
  <sheetFormatPr defaultColWidth="8.77734375" defaultRowHeight="13.8" x14ac:dyDescent="0.25"/>
  <cols>
    <col min="1" max="1" width="22.6640625" customWidth="1"/>
    <col min="2" max="4" width="8.6640625"/>
    <col min="5" max="5" width="8.44140625" customWidth="1"/>
    <col min="6" max="10" width="8.6640625"/>
    <col min="11" max="11" width="15.33203125" customWidth="1"/>
    <col min="12" max="14" width="8.6640625"/>
    <col min="15" max="15" width="8.44140625" customWidth="1"/>
    <col min="16" max="22" width="8.6640625"/>
    <col min="23" max="23" width="8.77734375" customWidth="1"/>
    <col min="24" max="29" width="8.6640625"/>
  </cols>
  <sheetData>
    <row r="1" spans="1:25" ht="14.4" thickBot="1" x14ac:dyDescent="0.3">
      <c r="A1" s="95" t="s">
        <v>14</v>
      </c>
      <c r="B1" s="95"/>
      <c r="C1" s="95"/>
      <c r="D1" s="95"/>
      <c r="E1" s="95"/>
      <c r="F1" s="95"/>
      <c r="G1" s="95"/>
      <c r="K1" s="96" t="s">
        <v>15</v>
      </c>
      <c r="L1" s="96"/>
      <c r="M1" s="96"/>
      <c r="N1" s="96"/>
      <c r="O1" s="96"/>
      <c r="P1" s="96"/>
      <c r="Q1" s="96"/>
      <c r="S1" s="97" t="s">
        <v>16</v>
      </c>
      <c r="T1" s="98"/>
      <c r="U1" s="98"/>
      <c r="V1" s="98"/>
      <c r="W1" s="98"/>
      <c r="X1" s="98"/>
      <c r="Y1" s="99"/>
    </row>
    <row r="2" spans="1:25" ht="28.2" thickTop="1" x14ac:dyDescent="0.25">
      <c r="A2" s="48"/>
      <c r="B2" s="78" t="s">
        <v>2</v>
      </c>
      <c r="C2" s="78" t="s">
        <v>4</v>
      </c>
      <c r="D2" s="78" t="s">
        <v>30</v>
      </c>
      <c r="E2" s="78" t="s">
        <v>9</v>
      </c>
      <c r="F2" s="78" t="s">
        <v>10</v>
      </c>
      <c r="G2" s="78" t="s">
        <v>11</v>
      </c>
      <c r="K2" s="51"/>
      <c r="L2" s="16" t="s">
        <v>2</v>
      </c>
      <c r="M2" s="16" t="s">
        <v>4</v>
      </c>
      <c r="N2" s="16" t="s">
        <v>30</v>
      </c>
      <c r="O2" s="16" t="s">
        <v>9</v>
      </c>
      <c r="P2" s="16" t="s">
        <v>10</v>
      </c>
      <c r="Q2" s="16" t="s">
        <v>11</v>
      </c>
      <c r="S2" s="52"/>
      <c r="T2" s="53" t="s">
        <v>2</v>
      </c>
      <c r="U2" s="53" t="s">
        <v>4</v>
      </c>
      <c r="V2" s="53" t="s">
        <v>30</v>
      </c>
      <c r="W2" s="53" t="s">
        <v>9</v>
      </c>
      <c r="X2" s="53" t="s">
        <v>10</v>
      </c>
      <c r="Y2" s="53" t="s">
        <v>11</v>
      </c>
    </row>
    <row r="3" spans="1:25" x14ac:dyDescent="0.25">
      <c r="A3" s="20" t="s">
        <v>17</v>
      </c>
      <c r="B3" s="21">
        <v>0.4</v>
      </c>
      <c r="C3" s="21">
        <v>0.6</v>
      </c>
      <c r="D3" s="21">
        <v>0</v>
      </c>
      <c r="E3" s="21">
        <v>0</v>
      </c>
      <c r="F3" s="21">
        <v>0</v>
      </c>
      <c r="G3" s="21">
        <v>0</v>
      </c>
      <c r="K3" s="54" t="s">
        <v>2</v>
      </c>
      <c r="L3" s="22">
        <f>VARP('Optimizer_6 Assets'!$T$3:$T$14)</f>
        <v>3.2757046687463716E-3</v>
      </c>
      <c r="M3" s="22">
        <f t="array" ref="M3:Q3">TRANSPOSE(L4:L8)</f>
        <v>4.003829928912561E-3</v>
      </c>
      <c r="N3" s="22">
        <v>4.2891506043185425E-3</v>
      </c>
      <c r="O3" s="22">
        <v>-4.8884608634425716E-3</v>
      </c>
      <c r="P3" s="22">
        <v>4.0994778104090643E-3</v>
      </c>
      <c r="Q3" s="22">
        <v>-7.3682653020390329E-2</v>
      </c>
      <c r="S3" s="55">
        <v>2011</v>
      </c>
      <c r="T3" s="56">
        <v>7.8416915483517258E-2</v>
      </c>
      <c r="U3" s="8">
        <v>-6.8070383702882209E-2</v>
      </c>
      <c r="V3" s="57">
        <v>2.2587725203996319E-2</v>
      </c>
      <c r="W3" s="57">
        <v>-1.17530444633247E-2</v>
      </c>
      <c r="X3" s="57">
        <v>8.9292066880113818E-2</v>
      </c>
      <c r="Y3" s="58">
        <v>13.16666666666667</v>
      </c>
    </row>
    <row r="4" spans="1:25" x14ac:dyDescent="0.25">
      <c r="A4" s="20" t="s">
        <v>18</v>
      </c>
      <c r="B4" s="7">
        <f t="shared" ref="B4:G5" si="0">T15</f>
        <v>2.0350448493469109E-2</v>
      </c>
      <c r="C4" s="7">
        <f t="shared" si="0"/>
        <v>0.11900016091402703</v>
      </c>
      <c r="D4" s="7">
        <f t="shared" si="0"/>
        <v>6.9545493193644753E-2</v>
      </c>
      <c r="E4" s="7">
        <f t="shared" si="0"/>
        <v>-3.897838087625389E-3</v>
      </c>
      <c r="F4" s="7">
        <f t="shared" si="0"/>
        <v>3.0725183896841715E-2</v>
      </c>
      <c r="G4" s="7">
        <f t="shared" si="0"/>
        <v>7.2988195917147012</v>
      </c>
      <c r="K4" s="54" t="s">
        <v>4</v>
      </c>
      <c r="L4" s="22">
        <v>4.003829928912561E-3</v>
      </c>
      <c r="M4" s="22">
        <f>VARP('Optimizer_6 Assets'!$U$3:$U$14)</f>
        <v>2.4751068262632892E-2</v>
      </c>
      <c r="N4" s="22">
        <f t="array" ref="N4:Q4">TRANSPOSE(M5:M8)</f>
        <v>1.5343887144424135E-2</v>
      </c>
      <c r="O4" s="22">
        <v>4.2456366799113153E-3</v>
      </c>
      <c r="P4" s="22">
        <v>4.3960805803569737E-4</v>
      </c>
      <c r="Q4" s="22">
        <v>0.96189074258985097</v>
      </c>
      <c r="S4" s="55">
        <f t="shared" ref="S4:S14" si="1">S3+1</f>
        <v>2012</v>
      </c>
      <c r="T4" s="8">
        <v>4.2151893727504497E-2</v>
      </c>
      <c r="U4" s="8">
        <v>0.16223510806536659</v>
      </c>
      <c r="V4" s="4">
        <v>0.22966415822288949</v>
      </c>
      <c r="W4" s="4">
        <v>7.5737416330623475E-4</v>
      </c>
      <c r="X4" s="4">
        <v>8.2625734813847052E-2</v>
      </c>
      <c r="Y4" s="9">
        <v>2.178823529411765</v>
      </c>
    </row>
    <row r="5" spans="1:25" x14ac:dyDescent="0.25">
      <c r="A5" s="20" t="s">
        <v>19</v>
      </c>
      <c r="B5" s="7">
        <f t="shared" si="0"/>
        <v>5.9778725331582377E-2</v>
      </c>
      <c r="C5" s="7">
        <f t="shared" si="0"/>
        <v>0.16432031334383981</v>
      </c>
      <c r="D5" s="7">
        <f t="shared" si="0"/>
        <v>0.16344931952067349</v>
      </c>
      <c r="E5" s="7">
        <f t="shared" si="0"/>
        <v>0.2277194812175849</v>
      </c>
      <c r="F5" s="7">
        <f t="shared" si="0"/>
        <v>0.13881614908369985</v>
      </c>
      <c r="G5" s="7">
        <f t="shared" si="0"/>
        <v>15.63252276337094</v>
      </c>
      <c r="K5" s="54" t="s">
        <v>8</v>
      </c>
      <c r="L5" s="22">
        <v>4.2891506043185425E-3</v>
      </c>
      <c r="M5" s="22">
        <v>1.5343887144424135E-2</v>
      </c>
      <c r="N5" s="22">
        <f>VARP('Optimizer_6 Assets'!$V$3:$V$14)</f>
        <v>2.4489373380790283E-2</v>
      </c>
      <c r="O5" s="22">
        <f t="array" ref="O5:Q5">TRANSPOSE(N6:N8)</f>
        <v>6.803408441159506E-3</v>
      </c>
      <c r="P5" s="22">
        <v>7.0989086012693443E-4</v>
      </c>
      <c r="Q5" s="22">
        <v>-0.22402418316718886</v>
      </c>
      <c r="S5" s="55">
        <f t="shared" si="1"/>
        <v>2013</v>
      </c>
      <c r="T5" s="8">
        <v>-2.0239754065029762E-2</v>
      </c>
      <c r="U5" s="8">
        <v>0.33642664054137411</v>
      </c>
      <c r="V5" s="4">
        <v>2.3226428227231199E-2</v>
      </c>
      <c r="W5" s="4">
        <v>-1.217017795050113E-2</v>
      </c>
      <c r="X5" s="4">
        <v>-0.27330316742081451</v>
      </c>
      <c r="Y5" s="9">
        <v>54.284233900814208</v>
      </c>
    </row>
    <row r="6" spans="1:25" x14ac:dyDescent="0.25">
      <c r="A6" s="5"/>
      <c r="K6" s="54" t="s">
        <v>9</v>
      </c>
      <c r="L6" s="22">
        <v>-4.8884608634425716E-3</v>
      </c>
      <c r="M6" s="22">
        <v>4.2456366799113153E-3</v>
      </c>
      <c r="N6" s="22">
        <v>6.803408441159506E-3</v>
      </c>
      <c r="O6" s="22">
        <f>VARP('Optimizer_6 Assets'!$W$3:$W$14)</f>
        <v>4.7534815282172169E-2</v>
      </c>
      <c r="P6" s="22">
        <f t="array" ref="P6:Q6">TRANSPOSE(O7:O8)</f>
        <v>1.5575251724733636E-3</v>
      </c>
      <c r="Q6" s="22">
        <v>1.235329598907664E-2</v>
      </c>
      <c r="S6" s="55">
        <f t="shared" si="1"/>
        <v>2014</v>
      </c>
      <c r="T6" s="8">
        <v>5.9660442929399198E-2</v>
      </c>
      <c r="U6" s="8">
        <v>0.12579670795859491</v>
      </c>
      <c r="V6" s="4">
        <v>0.22870837432237259</v>
      </c>
      <c r="W6" s="4">
        <v>-0.330614349311523</v>
      </c>
      <c r="X6" s="4">
        <v>1.2453300124533051E-3</v>
      </c>
      <c r="Y6" s="9">
        <v>-0.57509137891791284</v>
      </c>
    </row>
    <row r="7" spans="1:25" x14ac:dyDescent="0.25">
      <c r="A7" s="27" t="s">
        <v>20</v>
      </c>
      <c r="B7" s="28">
        <v>0.1</v>
      </c>
      <c r="K7" s="54" t="s">
        <v>10</v>
      </c>
      <c r="L7" s="22">
        <v>4.0994778104090643E-3</v>
      </c>
      <c r="M7" s="22">
        <v>4.3960805803569737E-4</v>
      </c>
      <c r="N7" s="22">
        <v>7.0989086012693443E-4</v>
      </c>
      <c r="O7" s="22">
        <v>1.5575251724733636E-3</v>
      </c>
      <c r="P7" s="22">
        <f>VARP('Optimizer_6 Assets'!$X$3:$X$14)</f>
        <v>1.7664096309225649E-2</v>
      </c>
      <c r="Q7" s="22">
        <f>P8</f>
        <v>-1.122778605117061</v>
      </c>
      <c r="S7" s="55">
        <f t="shared" si="1"/>
        <v>2015</v>
      </c>
      <c r="T7" s="8">
        <v>5.4990678218365119E-3</v>
      </c>
      <c r="U7" s="8">
        <v>4.0275416319985879E-3</v>
      </c>
      <c r="V7" s="4">
        <v>6.2218928863451151E-3</v>
      </c>
      <c r="W7" s="4">
        <v>-0.3285646056450171</v>
      </c>
      <c r="X7" s="4">
        <v>-0.12106135986733001</v>
      </c>
      <c r="Y7" s="9">
        <v>0.36160826821275532</v>
      </c>
    </row>
    <row r="8" spans="1:25" ht="14.4" thickBot="1" x14ac:dyDescent="0.3">
      <c r="A8" s="27" t="s">
        <v>21</v>
      </c>
      <c r="B8" s="59">
        <f>SUM(B3:G3)</f>
        <v>1</v>
      </c>
      <c r="K8" s="60" t="s">
        <v>11</v>
      </c>
      <c r="L8" s="26">
        <v>-7.3682653020390329E-2</v>
      </c>
      <c r="M8" s="26">
        <v>0.96189074258985097</v>
      </c>
      <c r="N8" s="26">
        <v>-0.22402418316718886</v>
      </c>
      <c r="O8" s="26">
        <v>1.235329598907664E-2</v>
      </c>
      <c r="P8" s="26">
        <v>-1.122778605117061</v>
      </c>
      <c r="Q8" s="26">
        <f>VARP('Optimizer_6 Assets'!$Y$3:$Y$14)</f>
        <v>224.01112061836804</v>
      </c>
      <c r="S8" s="55">
        <f t="shared" si="1"/>
        <v>2016</v>
      </c>
      <c r="T8" s="8">
        <v>2.6472421315051339E-2</v>
      </c>
      <c r="U8" s="8">
        <v>0.12676098627241389</v>
      </c>
      <c r="V8" s="4">
        <v>6.5071928287560699E-2</v>
      </c>
      <c r="W8" s="4">
        <v>0.1136525823326571</v>
      </c>
      <c r="X8" s="4">
        <v>8.1037735849056602E-2</v>
      </c>
      <c r="Y8" s="9">
        <v>1.2031148754975469</v>
      </c>
    </row>
    <row r="9" spans="1:25" x14ac:dyDescent="0.25">
      <c r="A9" s="27" t="s">
        <v>23</v>
      </c>
      <c r="B9" s="30">
        <f t="array" ref="B9">MMULT(B3:G3,TRANSPOSE(B4:G4))</f>
        <v>7.9540275945803859E-2</v>
      </c>
      <c r="S9" s="55">
        <f t="shared" si="1"/>
        <v>2017</v>
      </c>
      <c r="T9" s="8">
        <v>3.5418469213760677E-2</v>
      </c>
      <c r="U9" s="8">
        <v>0.2118954352865938</v>
      </c>
      <c r="V9" s="4">
        <v>7.9828493316166815E-2</v>
      </c>
      <c r="W9" s="4">
        <v>5.7666142254761521E-2</v>
      </c>
      <c r="X9" s="4">
        <v>0.12662535997905569</v>
      </c>
      <c r="Y9" s="9">
        <v>13.7509584983351</v>
      </c>
    </row>
    <row r="10" spans="1:25" ht="14.4" thickBot="1" x14ac:dyDescent="0.3">
      <c r="A10" s="27" t="s">
        <v>24</v>
      </c>
      <c r="B10" s="30">
        <f t="array" ref="B10">IFERROR(SQRT(MMULT(MMULT(B3:G3,L3:Q8),TRANSPOSE(B3:G3))),0)</f>
        <v>0.10656610946931153</v>
      </c>
      <c r="K10" s="96" t="s">
        <v>22</v>
      </c>
      <c r="L10" s="96"/>
      <c r="M10" s="96"/>
      <c r="N10" s="96"/>
      <c r="O10" s="96"/>
      <c r="P10" s="96"/>
      <c r="Q10" s="96"/>
      <c r="S10" s="55">
        <f t="shared" si="1"/>
        <v>2018</v>
      </c>
      <c r="T10" s="8">
        <v>1.123941418219587E-4</v>
      </c>
      <c r="U10" s="8">
        <v>-5.1671548061954183E-2</v>
      </c>
      <c r="V10" s="4">
        <v>-4.9366860356000568E-2</v>
      </c>
      <c r="W10" s="4">
        <v>-0.13816165162388511</v>
      </c>
      <c r="X10" s="4">
        <v>-9.2951200619674212E-3</v>
      </c>
      <c r="Y10" s="9">
        <v>-0.738363291191521</v>
      </c>
    </row>
    <row r="11" spans="1:25" ht="27.6" x14ac:dyDescent="0.25">
      <c r="B11" s="64"/>
      <c r="K11" s="51"/>
      <c r="L11" s="16" t="s">
        <v>2</v>
      </c>
      <c r="M11" s="16" t="s">
        <v>4</v>
      </c>
      <c r="N11" s="16" t="s">
        <v>30</v>
      </c>
      <c r="O11" s="16" t="s">
        <v>9</v>
      </c>
      <c r="P11" s="16" t="s">
        <v>10</v>
      </c>
      <c r="Q11" s="16" t="s">
        <v>11</v>
      </c>
      <c r="S11" s="55">
        <f t="shared" si="1"/>
        <v>2019</v>
      </c>
      <c r="T11" s="8">
        <v>8.7168963158409163E-2</v>
      </c>
      <c r="U11" s="8">
        <v>0.30836488994371281</v>
      </c>
      <c r="V11" s="4">
        <v>0.24364175499175439</v>
      </c>
      <c r="W11" s="4">
        <v>0.17626388208774421</v>
      </c>
      <c r="X11" s="4">
        <v>0.1843236903831118</v>
      </c>
      <c r="Y11" s="9">
        <v>0.94826328595768339</v>
      </c>
    </row>
    <row r="12" spans="1:25" x14ac:dyDescent="0.25">
      <c r="K12" s="54" t="s">
        <v>2</v>
      </c>
      <c r="L12">
        <v>1</v>
      </c>
      <c r="M12" s="33">
        <f t="array" ref="M12:Q12">TRANSPOSE(L13:L17)</f>
        <v>0.44465817154153503</v>
      </c>
      <c r="N12" s="33">
        <v>0.47888373812675067</v>
      </c>
      <c r="O12" s="33">
        <v>-0.39175438602414536</v>
      </c>
      <c r="P12" s="33">
        <v>0.53892764043531771</v>
      </c>
      <c r="Q12" s="33">
        <v>-8.6015772793975848E-2</v>
      </c>
      <c r="S12" s="55">
        <f t="shared" si="1"/>
        <v>2020</v>
      </c>
      <c r="T12" s="8">
        <v>7.5065168539325766E-2</v>
      </c>
      <c r="U12" s="8">
        <v>0.2099253104738654</v>
      </c>
      <c r="V12" s="4">
        <v>-0.1040293838419996</v>
      </c>
      <c r="W12" s="4">
        <v>-0.23724497571436121</v>
      </c>
      <c r="X12" s="4">
        <v>0.2461462287506189</v>
      </c>
      <c r="Y12" s="9">
        <v>3.0507385164292491</v>
      </c>
    </row>
    <row r="13" spans="1:25" ht="14.4" thickBot="1" x14ac:dyDescent="0.3">
      <c r="A13" s="93" t="s">
        <v>25</v>
      </c>
      <c r="B13" s="94"/>
      <c r="C13" s="94"/>
      <c r="D13" s="94"/>
      <c r="E13" s="94"/>
      <c r="F13" s="94"/>
      <c r="G13" s="100"/>
      <c r="H13" s="100"/>
      <c r="K13" s="54" t="s">
        <v>4</v>
      </c>
      <c r="L13" s="33">
        <v>0.44465817154153503</v>
      </c>
      <c r="M13">
        <v>1</v>
      </c>
      <c r="N13" s="33">
        <f t="array" ref="N13:Q13">TRANSPOSE(M14:M17)</f>
        <v>0.62323177182977352</v>
      </c>
      <c r="O13" s="33">
        <v>0.12377699857399908</v>
      </c>
      <c r="P13" s="33">
        <v>2.1024368430992015E-2</v>
      </c>
      <c r="Q13" s="33">
        <v>0.40850180679550629</v>
      </c>
      <c r="S13" s="55">
        <f t="shared" si="1"/>
        <v>2021</v>
      </c>
      <c r="T13" s="8">
        <v>-1.541793128820002E-2</v>
      </c>
      <c r="U13" s="8">
        <v>0.25724265671929469</v>
      </c>
      <c r="V13" s="4">
        <v>0.3260828782257057</v>
      </c>
      <c r="W13" s="4">
        <v>0.40353523474231839</v>
      </c>
      <c r="X13" s="4">
        <v>-4.3308963763509227E-2</v>
      </c>
      <c r="Y13" s="9">
        <v>0.59791704315174243</v>
      </c>
    </row>
    <row r="14" spans="1:25" ht="15" thickTop="1" thickBot="1" x14ac:dyDescent="0.3">
      <c r="A14" s="84" t="s">
        <v>31</v>
      </c>
      <c r="B14" s="84"/>
      <c r="C14" s="84"/>
      <c r="D14" s="84"/>
      <c r="E14" s="84"/>
      <c r="F14" s="84"/>
      <c r="G14" s="84"/>
      <c r="H14" s="84"/>
      <c r="K14" s="54" t="s">
        <v>8</v>
      </c>
      <c r="L14" s="33">
        <v>0.47888373812675067</v>
      </c>
      <c r="M14" s="33">
        <v>0.62323177182977352</v>
      </c>
      <c r="N14">
        <v>1</v>
      </c>
      <c r="O14" s="33">
        <f t="array" ref="O14:Q14">TRANSPOSE(N15:N17)</f>
        <v>0.19940305274152156</v>
      </c>
      <c r="P14" s="33">
        <v>3.413163056680369E-2</v>
      </c>
      <c r="Q14" s="33">
        <v>-9.5646983259071783E-2</v>
      </c>
      <c r="S14" s="61">
        <f t="shared" si="1"/>
        <v>2022</v>
      </c>
      <c r="T14" s="10">
        <v>-0.13010266905576731</v>
      </c>
      <c r="U14" s="10">
        <v>-0.19493141416005411</v>
      </c>
      <c r="V14" s="11">
        <v>-0.23709147116228499</v>
      </c>
      <c r="W14" s="11">
        <v>0.25985953207632018</v>
      </c>
      <c r="X14" s="11">
        <v>4.3746712074645977E-3</v>
      </c>
      <c r="Y14" s="12">
        <v>-0.64303481379084104</v>
      </c>
    </row>
    <row r="15" spans="1:25" ht="41.4" x14ac:dyDescent="0.25">
      <c r="A15" s="65" t="s">
        <v>20</v>
      </c>
      <c r="B15" s="48" t="s">
        <v>2</v>
      </c>
      <c r="C15" s="48" t="s">
        <v>4</v>
      </c>
      <c r="D15" s="48" t="s">
        <v>30</v>
      </c>
      <c r="E15" s="48" t="s">
        <v>9</v>
      </c>
      <c r="F15" s="48" t="s">
        <v>10</v>
      </c>
      <c r="G15" s="48" t="s">
        <v>11</v>
      </c>
      <c r="H15" s="66" t="s">
        <v>23</v>
      </c>
      <c r="I15" s="46"/>
      <c r="J15" s="46"/>
      <c r="K15" s="54" t="s">
        <v>9</v>
      </c>
      <c r="L15" s="33">
        <v>-0.39175438602414536</v>
      </c>
      <c r="M15" s="33">
        <v>0.12377699857399908</v>
      </c>
      <c r="N15" s="33">
        <v>0.19940305274152156</v>
      </c>
      <c r="O15">
        <v>1</v>
      </c>
      <c r="P15" s="33">
        <f t="array" ref="P15:Q15">TRANSPOSE(O16:O17)</f>
        <v>5.3750617403217037E-2</v>
      </c>
      <c r="Q15" s="33">
        <v>3.7856647638709177E-3</v>
      </c>
      <c r="S15" s="62" t="s">
        <v>18</v>
      </c>
      <c r="T15" s="39">
        <f t="shared" ref="T15:Y15" si="2">AVERAGE(T3:T14)</f>
        <v>2.0350448493469109E-2</v>
      </c>
      <c r="U15" s="39">
        <f t="shared" si="2"/>
        <v>0.11900016091402703</v>
      </c>
      <c r="V15" s="39">
        <f t="shared" si="2"/>
        <v>6.9545493193644753E-2</v>
      </c>
      <c r="W15" s="39">
        <f t="shared" si="2"/>
        <v>-3.897838087625389E-3</v>
      </c>
      <c r="X15" s="39">
        <f t="shared" si="2"/>
        <v>3.0725183896841715E-2</v>
      </c>
      <c r="Y15" s="39">
        <f t="shared" si="2"/>
        <v>7.2988195917147012</v>
      </c>
    </row>
    <row r="16" spans="1:25" ht="28.2" thickBot="1" x14ac:dyDescent="0.3">
      <c r="A16" s="50">
        <v>0.02</v>
      </c>
      <c r="B16" s="21"/>
      <c r="C16" s="21"/>
      <c r="D16" s="21"/>
      <c r="E16" s="21"/>
      <c r="F16" s="21"/>
      <c r="G16" s="21"/>
      <c r="H16" s="67" t="str">
        <f t="array" ref="H16">IFERROR(MMULT(B16:G16,TRANSPOSE($B$4:$G$4)),"")</f>
        <v/>
      </c>
      <c r="I16" s="80"/>
      <c r="J16" s="80"/>
      <c r="K16" s="54" t="s">
        <v>10</v>
      </c>
      <c r="L16" s="33">
        <v>0.53892764043531771</v>
      </c>
      <c r="M16" s="33">
        <v>2.1024368430992015E-2</v>
      </c>
      <c r="N16" s="33">
        <v>3.413163056680369E-2</v>
      </c>
      <c r="O16" s="33">
        <v>5.3750617403217037E-2</v>
      </c>
      <c r="P16">
        <v>1</v>
      </c>
      <c r="Q16" s="33">
        <f>P17</f>
        <v>-0.56443459854193845</v>
      </c>
      <c r="S16" s="63" t="s">
        <v>19</v>
      </c>
      <c r="T16" s="41">
        <f>_xlfn.STDEV.S(T3:T14)</f>
        <v>5.9778725331582377E-2</v>
      </c>
      <c r="U16" s="41">
        <f t="shared" ref="U16:Y16" si="3">_xlfn.STDEV.S(U3:U14)</f>
        <v>0.16432031334383981</v>
      </c>
      <c r="V16" s="41">
        <f t="shared" si="3"/>
        <v>0.16344931952067349</v>
      </c>
      <c r="W16" s="41">
        <f t="shared" si="3"/>
        <v>0.2277194812175849</v>
      </c>
      <c r="X16" s="41">
        <f t="shared" si="3"/>
        <v>0.13881614908369985</v>
      </c>
      <c r="Y16" s="41">
        <f t="shared" si="3"/>
        <v>15.63252276337094</v>
      </c>
    </row>
    <row r="17" spans="1:28" ht="14.4" thickBot="1" x14ac:dyDescent="0.3">
      <c r="A17" s="50">
        <v>0.04</v>
      </c>
      <c r="B17" s="21"/>
      <c r="C17" s="21"/>
      <c r="D17" s="21"/>
      <c r="E17" s="21"/>
      <c r="F17" s="21"/>
      <c r="G17" s="21"/>
      <c r="H17" s="68" t="str">
        <f t="array" ref="H17">IFERROR(MMULT(B17:G17,TRANSPOSE($B$4:$G$4)),"")</f>
        <v/>
      </c>
      <c r="I17" s="4"/>
      <c r="J17" s="4"/>
      <c r="K17" s="60" t="s">
        <v>11</v>
      </c>
      <c r="L17" s="34">
        <v>-8.6015772793975848E-2</v>
      </c>
      <c r="M17" s="34">
        <v>0.40850180679550629</v>
      </c>
      <c r="N17" s="34">
        <v>-9.5646983259071783E-2</v>
      </c>
      <c r="O17" s="34">
        <v>3.7856647638709177E-3</v>
      </c>
      <c r="P17" s="34">
        <v>-0.56443459854193845</v>
      </c>
      <c r="Q17" s="34">
        <v>1</v>
      </c>
    </row>
    <row r="18" spans="1:28" x14ac:dyDescent="0.25">
      <c r="A18" s="50">
        <v>0.06</v>
      </c>
      <c r="B18" s="21"/>
      <c r="C18" s="21"/>
      <c r="D18" s="21"/>
      <c r="E18" s="21"/>
      <c r="F18" s="21"/>
      <c r="G18" s="21"/>
      <c r="H18" s="68" t="str">
        <f t="array" ref="H18">IFERROR(MMULT(B18:G18,TRANSPOSE($B$4:$G$4)),"")</f>
        <v/>
      </c>
      <c r="I18" s="4"/>
      <c r="J18" s="4"/>
      <c r="L18" s="33"/>
      <c r="M18" s="33"/>
      <c r="N18" s="33"/>
      <c r="O18" s="33"/>
      <c r="P18" s="33"/>
      <c r="Q18" s="33"/>
    </row>
    <row r="19" spans="1:28" x14ac:dyDescent="0.25">
      <c r="A19" s="50">
        <v>0.08</v>
      </c>
      <c r="B19" s="21"/>
      <c r="C19" s="21"/>
      <c r="D19" s="21"/>
      <c r="E19" s="21"/>
      <c r="F19" s="21"/>
      <c r="G19" s="21"/>
      <c r="H19" s="68" t="str">
        <f t="array" ref="H19">IFERROR(MMULT(B19:G19,TRANSPOSE($B$4:$G$4)),"")</f>
        <v/>
      </c>
      <c r="I19" s="4"/>
      <c r="J19" s="4"/>
    </row>
    <row r="20" spans="1:28" x14ac:dyDescent="0.25">
      <c r="A20" s="50">
        <v>0.1</v>
      </c>
      <c r="B20" s="21"/>
      <c r="C20" s="21"/>
      <c r="D20" s="21"/>
      <c r="E20" s="21"/>
      <c r="F20" s="21"/>
      <c r="G20" s="21"/>
      <c r="H20" s="68" t="str">
        <f t="array" ref="H20">IFERROR(MMULT(B20:G20,TRANSPOSE($B$4:$G$4)),"")</f>
        <v/>
      </c>
      <c r="I20" s="4"/>
      <c r="J20" s="4"/>
    </row>
    <row r="21" spans="1:28" x14ac:dyDescent="0.25">
      <c r="A21" s="50">
        <v>0.12</v>
      </c>
      <c r="B21" s="21"/>
      <c r="C21" s="21"/>
      <c r="D21" s="21"/>
      <c r="E21" s="21"/>
      <c r="F21" s="21"/>
      <c r="G21" s="21"/>
      <c r="H21" s="68" t="str">
        <f t="array" ref="H21">IFERROR(MMULT(B21:G21,TRANSPOSE($B$4:$G$4)),"")</f>
        <v/>
      </c>
      <c r="I21" s="4"/>
      <c r="J21" s="4"/>
    </row>
    <row r="22" spans="1:28" x14ac:dyDescent="0.25">
      <c r="A22" s="50">
        <v>0.14000000000000001</v>
      </c>
      <c r="B22" s="21"/>
      <c r="C22" s="21"/>
      <c r="D22" s="21"/>
      <c r="E22" s="21"/>
      <c r="F22" s="21"/>
      <c r="G22" s="21"/>
      <c r="H22" s="68" t="str">
        <f t="array" ref="H22">IFERROR(MMULT(B22:G22,TRANSPOSE($B$4:$G$4)),"")</f>
        <v/>
      </c>
      <c r="I22" s="4"/>
      <c r="J22" s="4"/>
    </row>
    <row r="23" spans="1:28" x14ac:dyDescent="0.25">
      <c r="A23" s="50">
        <v>0.16</v>
      </c>
      <c r="B23" s="21"/>
      <c r="C23" s="21"/>
      <c r="D23" s="21"/>
      <c r="E23" s="21"/>
      <c r="F23" s="21"/>
      <c r="G23" s="21"/>
      <c r="H23" s="68" t="str">
        <f t="array" ref="H23">IFERROR(MMULT(B23:G23,TRANSPOSE($B$4:$G$4)),"")</f>
        <v/>
      </c>
      <c r="I23" s="4"/>
      <c r="J23" s="4"/>
    </row>
    <row r="24" spans="1:28" x14ac:dyDescent="0.25">
      <c r="A24" s="50">
        <v>0.18</v>
      </c>
      <c r="B24" s="21"/>
      <c r="C24" s="21"/>
      <c r="D24" s="21"/>
      <c r="E24" s="21"/>
      <c r="F24" s="21"/>
      <c r="G24" s="21"/>
      <c r="H24" s="69" t="str">
        <f t="array" ref="H24">IFERROR(MMULT(B24:G24,TRANSPOSE($B$4:$G$4)),"")</f>
        <v/>
      </c>
      <c r="I24" s="4"/>
      <c r="J24" s="4"/>
    </row>
    <row r="25" spans="1:28" x14ac:dyDescent="0.25">
      <c r="A25" s="5"/>
      <c r="B25" s="4"/>
      <c r="C25" s="4"/>
      <c r="D25" s="4"/>
      <c r="E25" s="4"/>
      <c r="H25" s="6"/>
      <c r="I25" s="4"/>
      <c r="J25" s="4"/>
    </row>
    <row r="26" spans="1:28" x14ac:dyDescent="0.25">
      <c r="H26" s="6" t="str">
        <f t="array" ref="H26">IFERROR(MMULT(B26:G26,TRANSPOSE($B$4:$G$4)),"")</f>
        <v/>
      </c>
      <c r="I26" s="6"/>
      <c r="J26" s="6"/>
    </row>
    <row r="27" spans="1:28" ht="14.4" thickBot="1" x14ac:dyDescent="0.3">
      <c r="A27" s="84" t="s">
        <v>32</v>
      </c>
      <c r="B27" s="84"/>
      <c r="C27" s="84"/>
      <c r="D27" s="84"/>
      <c r="E27" s="84"/>
      <c r="F27" s="84"/>
      <c r="G27" s="84"/>
      <c r="H27" s="84"/>
      <c r="I27" s="6"/>
      <c r="J27" s="6"/>
    </row>
    <row r="28" spans="1:28" ht="41.4" x14ac:dyDescent="0.25">
      <c r="A28" s="65" t="s">
        <v>20</v>
      </c>
      <c r="B28" s="48" t="s">
        <v>2</v>
      </c>
      <c r="C28" s="48" t="s">
        <v>4</v>
      </c>
      <c r="D28" s="48" t="s">
        <v>30</v>
      </c>
      <c r="E28" s="48" t="s">
        <v>9</v>
      </c>
      <c r="F28" s="48" t="s">
        <v>10</v>
      </c>
      <c r="G28" s="48" t="s">
        <v>11</v>
      </c>
      <c r="H28" s="66" t="s">
        <v>23</v>
      </c>
      <c r="I28" s="46"/>
      <c r="J28" s="46"/>
    </row>
    <row r="29" spans="1:28" x14ac:dyDescent="0.25">
      <c r="A29" s="50">
        <v>0.02</v>
      </c>
      <c r="B29" s="21"/>
      <c r="C29" s="21"/>
      <c r="D29" s="21"/>
      <c r="E29" s="21"/>
      <c r="F29" s="21"/>
      <c r="G29" s="21"/>
      <c r="H29" s="43" t="str">
        <f t="array" ref="H29">IFERROR(MMULT(B29:G29,TRANSPOSE($B$4:$G$4)),"")</f>
        <v/>
      </c>
      <c r="I29" s="80"/>
      <c r="J29" s="80"/>
      <c r="V29" s="5"/>
      <c r="W29" s="5"/>
      <c r="X29" s="5"/>
      <c r="Y29" s="5"/>
      <c r="Z29" s="5"/>
      <c r="AA29" s="5"/>
      <c r="AB29" s="5"/>
    </row>
    <row r="30" spans="1:28" x14ac:dyDescent="0.25">
      <c r="A30" s="50">
        <v>0.04</v>
      </c>
      <c r="B30" s="21"/>
      <c r="C30" s="21"/>
      <c r="D30" s="21"/>
      <c r="E30" s="21"/>
      <c r="F30" s="21"/>
      <c r="G30" s="21"/>
      <c r="H30" s="43" t="str">
        <f t="array" ref="H30">IFERROR(MMULT(B30:G30,TRANSPOSE($B$4:$G$4)),"")</f>
        <v/>
      </c>
      <c r="I30" s="4"/>
      <c r="J30" s="4"/>
    </row>
    <row r="31" spans="1:28" x14ac:dyDescent="0.25">
      <c r="A31" s="50">
        <v>0.06</v>
      </c>
      <c r="B31" s="21"/>
      <c r="C31" s="21"/>
      <c r="D31" s="21"/>
      <c r="E31" s="21"/>
      <c r="F31" s="21"/>
      <c r="G31" s="21"/>
      <c r="H31" s="43" t="str">
        <f t="array" ref="H31">IFERROR(MMULT(B31:G31,TRANSPOSE($B$4:$G$4)),"")</f>
        <v/>
      </c>
      <c r="I31" s="4"/>
      <c r="J31" s="4"/>
    </row>
    <row r="32" spans="1:28" x14ac:dyDescent="0.25">
      <c r="A32" s="50">
        <v>0.08</v>
      </c>
      <c r="B32" s="21"/>
      <c r="C32" s="21"/>
      <c r="D32" s="21"/>
      <c r="E32" s="21"/>
      <c r="F32" s="21"/>
      <c r="G32" s="21"/>
      <c r="H32" s="43" t="str">
        <f t="array" ref="H32">IFERROR(MMULT(B32:G32,TRANSPOSE($B$4:$G$4)),"")</f>
        <v/>
      </c>
      <c r="I32" s="4"/>
      <c r="J32" s="4"/>
    </row>
    <row r="33" spans="1:10" x14ac:dyDescent="0.25">
      <c r="A33" s="50">
        <v>0.1</v>
      </c>
      <c r="B33" s="21"/>
      <c r="C33" s="21"/>
      <c r="D33" s="21"/>
      <c r="E33" s="21"/>
      <c r="F33" s="21"/>
      <c r="G33" s="21"/>
      <c r="H33" s="43" t="str">
        <f t="array" ref="H33">IFERROR(MMULT(B33:G33,TRANSPOSE($B$4:$G$4)),"")</f>
        <v/>
      </c>
      <c r="I33" s="4"/>
      <c r="J33" s="4"/>
    </row>
    <row r="34" spans="1:10" x14ac:dyDescent="0.25">
      <c r="A34" s="50">
        <v>0.12</v>
      </c>
      <c r="B34" s="21"/>
      <c r="C34" s="21"/>
      <c r="D34" s="21"/>
      <c r="E34" s="21"/>
      <c r="F34" s="21"/>
      <c r="G34" s="21"/>
      <c r="H34" s="43" t="str">
        <f t="array" ref="H34">IFERROR(MMULT(B34:G34,TRANSPOSE($B$4:$G$4)),"")</f>
        <v/>
      </c>
      <c r="I34" s="4"/>
      <c r="J34" s="4"/>
    </row>
    <row r="35" spans="1:10" x14ac:dyDescent="0.25">
      <c r="A35" s="50">
        <v>0.14000000000000001</v>
      </c>
      <c r="B35" s="21"/>
      <c r="C35" s="21"/>
      <c r="D35" s="21"/>
      <c r="E35" s="21"/>
      <c r="F35" s="21"/>
      <c r="G35" s="21"/>
      <c r="H35" s="43" t="str">
        <f t="array" ref="H35">IFERROR(MMULT(B35:G35,TRANSPOSE($B$4:$G$4)),"")</f>
        <v/>
      </c>
      <c r="I35" s="4"/>
      <c r="J35" s="4"/>
    </row>
    <row r="36" spans="1:10" x14ac:dyDescent="0.25">
      <c r="A36" s="50">
        <v>0.16</v>
      </c>
      <c r="B36" s="21"/>
      <c r="C36" s="21"/>
      <c r="D36" s="21"/>
      <c r="E36" s="21"/>
      <c r="F36" s="21"/>
      <c r="G36" s="21"/>
      <c r="H36" s="43" t="str">
        <f t="array" ref="H36">IFERROR(MMULT(B36:G36,TRANSPOSE($B$4:$G$4)),"")</f>
        <v/>
      </c>
      <c r="I36" s="4"/>
      <c r="J36" s="4"/>
    </row>
    <row r="37" spans="1:10" x14ac:dyDescent="0.25">
      <c r="A37" s="50">
        <v>0.18</v>
      </c>
      <c r="B37" s="21"/>
      <c r="C37" s="21"/>
      <c r="D37" s="21"/>
      <c r="E37" s="21"/>
      <c r="F37" s="21"/>
      <c r="G37" s="21"/>
      <c r="H37" s="43" t="str">
        <f t="array" ref="H37">IFERROR(MMULT(B37:G37,TRANSPOSE($B$4:$G$4)),"")</f>
        <v/>
      </c>
      <c r="I37" s="4"/>
      <c r="J37" s="4"/>
    </row>
    <row r="38" spans="1:10" x14ac:dyDescent="0.25">
      <c r="A38" s="45"/>
      <c r="B38" s="4"/>
      <c r="C38" s="4"/>
      <c r="D38" s="4"/>
      <c r="E38" s="4"/>
      <c r="H38" s="6"/>
      <c r="I38" s="4"/>
      <c r="J38" s="4"/>
    </row>
    <row r="39" spans="1:10" x14ac:dyDescent="0.25">
      <c r="B39" s="6"/>
      <c r="H39" s="6"/>
      <c r="I39" s="6"/>
      <c r="J39" s="6"/>
    </row>
    <row r="40" spans="1:10" ht="14.4" thickBot="1" x14ac:dyDescent="0.3">
      <c r="A40" s="84" t="s">
        <v>33</v>
      </c>
      <c r="B40" s="84"/>
      <c r="C40" s="84"/>
      <c r="D40" s="84"/>
      <c r="E40" s="84"/>
      <c r="F40" s="84"/>
      <c r="G40" s="84"/>
      <c r="H40" s="84"/>
      <c r="I40" s="6"/>
      <c r="J40" s="6"/>
    </row>
    <row r="41" spans="1:10" ht="41.4" x14ac:dyDescent="0.25">
      <c r="A41" s="65" t="s">
        <v>20</v>
      </c>
      <c r="B41" s="48" t="s">
        <v>2</v>
      </c>
      <c r="C41" s="48" t="s">
        <v>4</v>
      </c>
      <c r="D41" s="48" t="s">
        <v>30</v>
      </c>
      <c r="E41" s="48" t="s">
        <v>9</v>
      </c>
      <c r="F41" s="48" t="s">
        <v>10</v>
      </c>
      <c r="G41" s="48" t="s">
        <v>11</v>
      </c>
      <c r="H41" s="66" t="s">
        <v>23</v>
      </c>
      <c r="I41" s="46"/>
      <c r="J41" s="46"/>
    </row>
    <row r="42" spans="1:10" x14ac:dyDescent="0.25">
      <c r="A42" s="50">
        <v>0.02</v>
      </c>
      <c r="B42" s="21"/>
      <c r="C42" s="21"/>
      <c r="D42" s="21"/>
      <c r="E42" s="21"/>
      <c r="F42" s="21"/>
      <c r="G42" s="21"/>
      <c r="H42" s="69" t="str">
        <f t="array" ref="H42">IFERROR(MMULT(B42:G42,TRANSPOSE($B$4:$G$4)),"")</f>
        <v/>
      </c>
      <c r="I42" s="80"/>
      <c r="J42" s="80"/>
    </row>
    <row r="43" spans="1:10" x14ac:dyDescent="0.25">
      <c r="A43" s="50">
        <v>0.04</v>
      </c>
      <c r="B43" s="21"/>
      <c r="C43" s="21"/>
      <c r="D43" s="21"/>
      <c r="E43" s="21"/>
      <c r="F43" s="21"/>
      <c r="G43" s="21"/>
      <c r="H43" s="69" t="str">
        <f t="array" ref="H43">IFERROR(MMULT(B43:G43,TRANSPOSE($B$4:$G$4)),"")</f>
        <v/>
      </c>
      <c r="I43" s="4"/>
      <c r="J43" s="4"/>
    </row>
    <row r="44" spans="1:10" x14ac:dyDescent="0.25">
      <c r="A44" s="50">
        <v>0.06</v>
      </c>
      <c r="B44" s="21"/>
      <c r="C44" s="21"/>
      <c r="D44" s="21"/>
      <c r="E44" s="21"/>
      <c r="F44" s="21"/>
      <c r="G44" s="21"/>
      <c r="H44" s="69" t="str">
        <f t="array" ref="H44">IFERROR(MMULT(B44:G44,TRANSPOSE($B$4:$G$4)),"")</f>
        <v/>
      </c>
      <c r="I44" s="4"/>
      <c r="J44" s="4"/>
    </row>
    <row r="45" spans="1:10" x14ac:dyDescent="0.25">
      <c r="A45" s="50">
        <v>0.08</v>
      </c>
      <c r="B45" s="21"/>
      <c r="C45" s="21"/>
      <c r="D45" s="21"/>
      <c r="E45" s="21"/>
      <c r="F45" s="21"/>
      <c r="G45" s="21"/>
      <c r="H45" s="69" t="str">
        <f t="array" ref="H45">IFERROR(MMULT(B45:G45,TRANSPOSE($B$4:$G$4)),"")</f>
        <v/>
      </c>
      <c r="I45" s="4"/>
      <c r="J45" s="4"/>
    </row>
    <row r="46" spans="1:10" x14ac:dyDescent="0.25">
      <c r="A46" s="50">
        <v>0.1</v>
      </c>
      <c r="B46" s="21"/>
      <c r="C46" s="21"/>
      <c r="D46" s="21"/>
      <c r="E46" s="21"/>
      <c r="F46" s="21"/>
      <c r="G46" s="21"/>
      <c r="H46" s="69" t="str">
        <f t="array" ref="H46">IFERROR(MMULT(B46:G46,TRANSPOSE($B$4:$G$4)),"")</f>
        <v/>
      </c>
      <c r="I46" s="4"/>
      <c r="J46" s="4"/>
    </row>
    <row r="47" spans="1:10" x14ac:dyDescent="0.25">
      <c r="A47" s="50">
        <v>0.12</v>
      </c>
      <c r="B47" s="21"/>
      <c r="C47" s="21"/>
      <c r="D47" s="21"/>
      <c r="E47" s="21"/>
      <c r="F47" s="21"/>
      <c r="G47" s="21"/>
      <c r="H47" s="69" t="str">
        <f t="array" ref="H47">IFERROR(MMULT(B47:G47,TRANSPOSE($B$4:$G$4)),"")</f>
        <v/>
      </c>
      <c r="I47" s="4"/>
      <c r="J47" s="4"/>
    </row>
    <row r="48" spans="1:10" x14ac:dyDescent="0.25">
      <c r="A48" s="50">
        <v>0.14000000000000001</v>
      </c>
      <c r="B48" s="21"/>
      <c r="C48" s="21"/>
      <c r="D48" s="21"/>
      <c r="E48" s="21"/>
      <c r="F48" s="21"/>
      <c r="G48" s="21"/>
      <c r="H48" s="69" t="str">
        <f t="array" ref="H48">IFERROR(MMULT(B48:G48,TRANSPOSE($B$4:$G$4)),"")</f>
        <v/>
      </c>
      <c r="I48" s="4"/>
      <c r="J48" s="4"/>
    </row>
    <row r="49" spans="1:12" x14ac:dyDescent="0.25">
      <c r="A49" s="50">
        <v>0.16</v>
      </c>
      <c r="B49" s="21"/>
      <c r="C49" s="21"/>
      <c r="D49" s="21"/>
      <c r="E49" s="21"/>
      <c r="F49" s="21"/>
      <c r="G49" s="21"/>
      <c r="H49" s="69" t="str">
        <f t="array" ref="H49">IFERROR(MMULT(B49:G49,TRANSPOSE($B$4:$G$4)),"")</f>
        <v/>
      </c>
      <c r="I49" s="4"/>
      <c r="J49" s="4"/>
      <c r="K49" s="6"/>
      <c r="L49" s="6"/>
    </row>
    <row r="50" spans="1:12" x14ac:dyDescent="0.25">
      <c r="A50" s="50">
        <v>0.18</v>
      </c>
      <c r="B50" s="21"/>
      <c r="C50" s="21"/>
      <c r="D50" s="21"/>
      <c r="E50" s="21"/>
      <c r="F50" s="21"/>
      <c r="G50" s="21"/>
      <c r="H50" s="69" t="str">
        <f t="array" ref="H50">IFERROR(MMULT(B50:G50,TRANSPOSE($B$4:$G$4)),"")</f>
        <v/>
      </c>
      <c r="I50" s="4"/>
      <c r="J50" s="4"/>
    </row>
    <row r="51" spans="1:12" x14ac:dyDescent="0.25">
      <c r="A51" s="5"/>
      <c r="B51" s="6"/>
      <c r="C51" s="6"/>
      <c r="D51" s="6"/>
      <c r="E51" s="6"/>
      <c r="H51" s="6"/>
      <c r="I51" s="4"/>
      <c r="J51" s="4"/>
    </row>
    <row r="52" spans="1:12" x14ac:dyDescent="0.25">
      <c r="H52" s="6"/>
      <c r="I52" s="6"/>
      <c r="J52" s="6"/>
    </row>
    <row r="53" spans="1:12" ht="14.4" thickBot="1" x14ac:dyDescent="0.3">
      <c r="A53" s="84" t="s">
        <v>34</v>
      </c>
      <c r="B53" s="84"/>
      <c r="C53" s="84"/>
      <c r="D53" s="84"/>
      <c r="E53" s="84"/>
      <c r="F53" s="84"/>
      <c r="G53" s="84"/>
      <c r="H53" s="84"/>
      <c r="I53" s="6"/>
      <c r="J53" s="6"/>
    </row>
    <row r="54" spans="1:12" ht="41.4" x14ac:dyDescent="0.25">
      <c r="A54" s="65" t="s">
        <v>20</v>
      </c>
      <c r="B54" s="48" t="s">
        <v>2</v>
      </c>
      <c r="C54" s="48" t="s">
        <v>4</v>
      </c>
      <c r="D54" s="48" t="s">
        <v>30</v>
      </c>
      <c r="E54" s="48" t="s">
        <v>9</v>
      </c>
      <c r="F54" s="48" t="s">
        <v>10</v>
      </c>
      <c r="G54" s="48" t="s">
        <v>11</v>
      </c>
      <c r="H54" s="66" t="s">
        <v>23</v>
      </c>
      <c r="I54" s="46"/>
      <c r="J54" s="46"/>
    </row>
    <row r="55" spans="1:12" x14ac:dyDescent="0.25">
      <c r="A55" s="50">
        <v>0.02</v>
      </c>
      <c r="B55" s="21"/>
      <c r="C55" s="21"/>
      <c r="D55" s="21"/>
      <c r="E55" s="21"/>
      <c r="F55" s="21"/>
      <c r="G55" s="21"/>
      <c r="H55" s="43" t="str">
        <f t="array" ref="H55">IFERROR(MMULT(B55:G55,TRANSPOSE($B$4:$G$4)),"")</f>
        <v/>
      </c>
      <c r="I55" s="80"/>
      <c r="J55" s="80"/>
    </row>
    <row r="56" spans="1:12" x14ac:dyDescent="0.25">
      <c r="A56" s="50">
        <v>0.04</v>
      </c>
      <c r="B56" s="21"/>
      <c r="C56" s="21"/>
      <c r="D56" s="21"/>
      <c r="E56" s="21"/>
      <c r="F56" s="21"/>
      <c r="G56" s="21"/>
      <c r="H56" s="43" t="str">
        <f t="array" ref="H56">IFERROR(MMULT(B56:G56,TRANSPOSE($B$4:$G$4)),"")</f>
        <v/>
      </c>
      <c r="I56" s="4"/>
      <c r="J56" s="4"/>
    </row>
    <row r="57" spans="1:12" x14ac:dyDescent="0.25">
      <c r="A57" s="50">
        <v>0.06</v>
      </c>
      <c r="B57" s="21"/>
      <c r="C57" s="21"/>
      <c r="D57" s="21"/>
      <c r="E57" s="21"/>
      <c r="F57" s="21"/>
      <c r="G57" s="21"/>
      <c r="H57" s="43" t="str">
        <f t="array" ref="H57">IFERROR(MMULT(B57:G57,TRANSPOSE($B$4:$G$4)),"")</f>
        <v/>
      </c>
      <c r="I57" s="4"/>
      <c r="J57" s="4"/>
    </row>
    <row r="58" spans="1:12" x14ac:dyDescent="0.25">
      <c r="A58" s="50">
        <v>0.08</v>
      </c>
      <c r="B58" s="21"/>
      <c r="C58" s="21"/>
      <c r="D58" s="21"/>
      <c r="E58" s="21"/>
      <c r="F58" s="21"/>
      <c r="G58" s="21"/>
      <c r="H58" s="43" t="str">
        <f t="array" ref="H58">IFERROR(MMULT(B58:G58,TRANSPOSE($B$4:$G$4)),"")</f>
        <v/>
      </c>
      <c r="I58" s="4"/>
      <c r="J58" s="4"/>
    </row>
    <row r="59" spans="1:12" x14ac:dyDescent="0.25">
      <c r="A59" s="50">
        <v>0.1</v>
      </c>
      <c r="B59" s="21"/>
      <c r="C59" s="21"/>
      <c r="D59" s="21"/>
      <c r="E59" s="21"/>
      <c r="F59" s="21"/>
      <c r="G59" s="21"/>
      <c r="H59" s="43" t="str">
        <f t="array" ref="H59">IFERROR(MMULT(B59:G59,TRANSPOSE($B$4:$G$4)),"")</f>
        <v/>
      </c>
      <c r="I59" s="4"/>
      <c r="J59" s="4"/>
    </row>
    <row r="60" spans="1:12" x14ac:dyDescent="0.25">
      <c r="A60" s="50">
        <v>0.12</v>
      </c>
      <c r="B60" s="21"/>
      <c r="C60" s="21"/>
      <c r="D60" s="21"/>
      <c r="E60" s="21"/>
      <c r="F60" s="21"/>
      <c r="G60" s="21"/>
      <c r="H60" s="43" t="str">
        <f t="array" ref="H60">IFERROR(MMULT(B60:G60,TRANSPOSE($B$4:$G$4)),"")</f>
        <v/>
      </c>
      <c r="I60" s="4"/>
      <c r="J60" s="4"/>
    </row>
    <row r="61" spans="1:12" x14ac:dyDescent="0.25">
      <c r="A61" s="50">
        <v>0.14000000000000001</v>
      </c>
      <c r="B61" s="21"/>
      <c r="C61" s="21"/>
      <c r="D61" s="21"/>
      <c r="E61" s="21"/>
      <c r="F61" s="21"/>
      <c r="G61" s="21"/>
      <c r="H61" s="43" t="str">
        <f t="array" ref="H61">IFERROR(MMULT(B61:G61,TRANSPOSE($B$4:$G$4)),"")</f>
        <v/>
      </c>
      <c r="I61" s="4"/>
      <c r="J61" s="4"/>
    </row>
    <row r="62" spans="1:12" x14ac:dyDescent="0.25">
      <c r="A62" s="50">
        <v>0.16</v>
      </c>
      <c r="B62" s="21"/>
      <c r="C62" s="21"/>
      <c r="D62" s="21"/>
      <c r="E62" s="21"/>
      <c r="F62" s="21"/>
      <c r="G62" s="21"/>
      <c r="H62" s="43" t="str">
        <f t="array" ref="H62">IFERROR(MMULT(B62:G62,TRANSPOSE($B$4:$G$4)),"")</f>
        <v/>
      </c>
      <c r="I62" s="4"/>
      <c r="J62" s="4"/>
    </row>
    <row r="63" spans="1:12" x14ac:dyDescent="0.25">
      <c r="A63" s="50">
        <v>0.18</v>
      </c>
      <c r="B63" s="21"/>
      <c r="C63" s="21"/>
      <c r="D63" s="21"/>
      <c r="E63" s="21"/>
      <c r="F63" s="21"/>
      <c r="G63" s="21"/>
      <c r="H63" s="43" t="str">
        <f t="array" ref="H63">IFERROR(MMULT(B63:G63,TRANSPOSE($B$4:$G$4)),"")</f>
        <v/>
      </c>
      <c r="I63" s="4"/>
      <c r="J63" s="4"/>
    </row>
    <row r="64" spans="1:12" x14ac:dyDescent="0.25">
      <c r="I64" s="4"/>
      <c r="J64" s="4"/>
    </row>
  </sheetData>
  <mergeCells count="9">
    <mergeCell ref="A40:H40"/>
    <mergeCell ref="A53:H53"/>
    <mergeCell ref="A1:G1"/>
    <mergeCell ref="K1:Q1"/>
    <mergeCell ref="S1:Y1"/>
    <mergeCell ref="K10:Q10"/>
    <mergeCell ref="A13:H13"/>
    <mergeCell ref="A14:H14"/>
    <mergeCell ref="A27:H2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4697-E637-4272-B604-6AAF34ADC7AC}">
  <dimension ref="A1:AJ68"/>
  <sheetViews>
    <sheetView workbookViewId="0">
      <selection activeCell="M28" sqref="M28"/>
    </sheetView>
  </sheetViews>
  <sheetFormatPr defaultColWidth="8.77734375" defaultRowHeight="13.8" x14ac:dyDescent="0.25"/>
  <cols>
    <col min="1" max="1" width="22.33203125" customWidth="1"/>
    <col min="2" max="13" width="8.6640625"/>
    <col min="14" max="14" width="29" customWidth="1"/>
    <col min="15" max="37" width="8.6640625"/>
  </cols>
  <sheetData>
    <row r="1" spans="1:34" ht="14.4" thickBot="1" x14ac:dyDescent="0.3">
      <c r="A1" s="93" t="s">
        <v>14</v>
      </c>
      <c r="B1" s="93"/>
      <c r="C1" s="93"/>
      <c r="D1" s="93"/>
      <c r="E1" s="93"/>
      <c r="F1" s="93"/>
      <c r="G1" s="93"/>
      <c r="H1" s="93"/>
      <c r="I1" s="93"/>
      <c r="J1" s="93"/>
      <c r="N1" s="84" t="s">
        <v>15</v>
      </c>
      <c r="O1" s="85"/>
      <c r="P1" s="85"/>
      <c r="Q1" s="85"/>
      <c r="R1" s="85"/>
      <c r="S1" s="85"/>
      <c r="T1" s="85"/>
      <c r="U1" s="85"/>
      <c r="V1" s="85"/>
      <c r="W1" s="85"/>
      <c r="Y1" s="101" t="s">
        <v>16</v>
      </c>
      <c r="Z1" s="102"/>
      <c r="AA1" s="102"/>
      <c r="AB1" s="102"/>
      <c r="AC1" s="102"/>
      <c r="AD1" s="102"/>
      <c r="AE1" s="102"/>
      <c r="AF1" s="102"/>
      <c r="AG1" s="102"/>
      <c r="AH1" s="103"/>
    </row>
    <row r="2" spans="1:34" ht="70.2" thickTop="1" thickBot="1" x14ac:dyDescent="0.3">
      <c r="A2" s="81"/>
      <c r="B2" s="78" t="s">
        <v>2</v>
      </c>
      <c r="C2" s="78" t="s">
        <v>4</v>
      </c>
      <c r="D2" s="78" t="s">
        <v>5</v>
      </c>
      <c r="E2" s="78" t="s">
        <v>6</v>
      </c>
      <c r="F2" s="53" t="s">
        <v>7</v>
      </c>
      <c r="G2" s="78" t="s">
        <v>8</v>
      </c>
      <c r="H2" s="78" t="s">
        <v>9</v>
      </c>
      <c r="I2" s="78" t="s">
        <v>10</v>
      </c>
      <c r="J2" s="78" t="s">
        <v>11</v>
      </c>
      <c r="N2" s="44"/>
      <c r="O2" s="71" t="s">
        <v>2</v>
      </c>
      <c r="P2" s="72" t="s">
        <v>4</v>
      </c>
      <c r="Q2" s="72" t="s">
        <v>5</v>
      </c>
      <c r="R2" s="72" t="s">
        <v>6</v>
      </c>
      <c r="S2" s="72" t="s">
        <v>7</v>
      </c>
      <c r="T2" s="72" t="s">
        <v>8</v>
      </c>
      <c r="U2" s="72" t="s">
        <v>9</v>
      </c>
      <c r="V2" s="72" t="s">
        <v>10</v>
      </c>
      <c r="W2" s="73" t="s">
        <v>11</v>
      </c>
      <c r="Y2" s="74"/>
      <c r="Z2" s="75" t="s">
        <v>2</v>
      </c>
      <c r="AA2" s="75" t="s">
        <v>4</v>
      </c>
      <c r="AB2" s="75" t="s">
        <v>5</v>
      </c>
      <c r="AC2" s="75" t="s">
        <v>6</v>
      </c>
      <c r="AD2" s="75" t="s">
        <v>7</v>
      </c>
      <c r="AE2" s="75" t="s">
        <v>8</v>
      </c>
      <c r="AF2" s="75" t="s">
        <v>9</v>
      </c>
      <c r="AG2" s="75" t="s">
        <v>10</v>
      </c>
      <c r="AH2" s="13" t="s">
        <v>11</v>
      </c>
    </row>
    <row r="3" spans="1:34" x14ac:dyDescent="0.25">
      <c r="A3" s="20" t="s">
        <v>17</v>
      </c>
      <c r="B3" s="21">
        <v>0.4</v>
      </c>
      <c r="C3" s="21">
        <v>0.6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N3" s="54" t="s">
        <v>2</v>
      </c>
      <c r="O3" s="22">
        <f>VARP('Optimizer_9 Assets'!$Z$3:$Z$14)</f>
        <v>3.2757046687463716E-3</v>
      </c>
      <c r="P3" s="22">
        <f t="array" ref="P3:W3">TRANSPOSE(O4:O11)</f>
        <v>4.003829928912561E-3</v>
      </c>
      <c r="Q3" s="22">
        <v>2.7905275303028647E-3</v>
      </c>
      <c r="R3" s="22">
        <v>4.419701945826672E-3</v>
      </c>
      <c r="S3" s="22">
        <v>1.2174241323958345E-3</v>
      </c>
      <c r="T3" s="22">
        <v>4.2891506043185425E-3</v>
      </c>
      <c r="U3" s="22">
        <v>-4.8884608634425716E-3</v>
      </c>
      <c r="V3" s="22">
        <v>4.0994778104090643E-3</v>
      </c>
      <c r="W3" s="22">
        <v>-7.3682653020390329E-2</v>
      </c>
      <c r="Y3" s="76">
        <v>2011</v>
      </c>
      <c r="Z3" s="8">
        <v>7.8416915483517258E-2</v>
      </c>
      <c r="AA3" s="8">
        <v>-6.8070383702882209E-2</v>
      </c>
      <c r="AB3" s="4">
        <v>-0.12679320351514051</v>
      </c>
      <c r="AC3" s="4">
        <v>-0.19807039798686091</v>
      </c>
      <c r="AD3" s="4">
        <v>-5.2543112696228238E-2</v>
      </c>
      <c r="AE3" s="4">
        <v>2.2587725203996319E-2</v>
      </c>
      <c r="AF3" s="4">
        <v>-1.17530444633247E-2</v>
      </c>
      <c r="AG3" s="4">
        <v>8.9292066880113818E-2</v>
      </c>
      <c r="AH3" s="9">
        <v>13.16666666666667</v>
      </c>
    </row>
    <row r="4" spans="1:34" x14ac:dyDescent="0.25">
      <c r="A4" s="20" t="s">
        <v>18</v>
      </c>
      <c r="B4" s="7">
        <f t="shared" ref="B4:J5" si="0">Z15</f>
        <v>2.0350448493469109E-2</v>
      </c>
      <c r="C4" s="7">
        <f t="shared" si="0"/>
        <v>0.11900016091402703</v>
      </c>
      <c r="D4" s="7">
        <f t="shared" si="0"/>
        <v>5.1706144368539951E-2</v>
      </c>
      <c r="E4" s="7">
        <f t="shared" si="0"/>
        <v>2.860437316293148E-2</v>
      </c>
      <c r="F4" s="7">
        <f t="shared" si="0"/>
        <v>4.1398859306244679E-2</v>
      </c>
      <c r="G4" s="7">
        <f t="shared" si="0"/>
        <v>6.9545493193644753E-2</v>
      </c>
      <c r="H4" s="7">
        <f t="shared" si="0"/>
        <v>-3.897838087625389E-3</v>
      </c>
      <c r="I4" s="7">
        <f t="shared" si="0"/>
        <v>3.0725183896841715E-2</v>
      </c>
      <c r="J4" s="7">
        <f t="shared" si="0"/>
        <v>7.2988195917147012</v>
      </c>
      <c r="N4" s="54" t="s">
        <v>4</v>
      </c>
      <c r="O4" s="22">
        <v>4.003829928912561E-3</v>
      </c>
      <c r="P4" s="22">
        <f>VARP('Optimizer_9 Assets'!$AA$3:$AA$14)</f>
        <v>2.4751068262632892E-2</v>
      </c>
      <c r="Q4" s="22">
        <f t="array" ref="Q4:W4">TRANSPOSE(P5:P11)</f>
        <v>2.0319755416277563E-2</v>
      </c>
      <c r="R4" s="22">
        <v>1.8297589940270476E-2</v>
      </c>
      <c r="S4" s="22">
        <v>9.0023682276871488E-3</v>
      </c>
      <c r="T4" s="22">
        <v>1.5343887144424135E-2</v>
      </c>
      <c r="U4" s="22">
        <v>4.2456366799113153E-3</v>
      </c>
      <c r="V4" s="22">
        <v>4.3960805803569737E-4</v>
      </c>
      <c r="W4" s="22">
        <v>0.96189074258985097</v>
      </c>
      <c r="Y4" s="55">
        <f t="shared" ref="Y4:Y14" si="1">Y3+1</f>
        <v>2012</v>
      </c>
      <c r="Z4" s="8">
        <v>4.2151893727504497E-2</v>
      </c>
      <c r="AA4" s="4">
        <v>0.16223510806536659</v>
      </c>
      <c r="AB4" s="4">
        <v>0.17431537413687839</v>
      </c>
      <c r="AC4" s="4">
        <v>0.1848246149889077</v>
      </c>
      <c r="AD4" s="4">
        <v>6.3588345505030786E-2</v>
      </c>
      <c r="AE4" s="4">
        <v>0.22966415822288949</v>
      </c>
      <c r="AF4" s="4">
        <v>7.5737416330623475E-4</v>
      </c>
      <c r="AG4" s="4">
        <v>8.2625734813847052E-2</v>
      </c>
      <c r="AH4" s="9">
        <v>2.178823529411765</v>
      </c>
    </row>
    <row r="5" spans="1:34" x14ac:dyDescent="0.25">
      <c r="A5" s="20" t="s">
        <v>19</v>
      </c>
      <c r="B5" s="7">
        <f t="shared" si="0"/>
        <v>5.9778725331582377E-2</v>
      </c>
      <c r="C5" s="7">
        <f t="shared" si="0"/>
        <v>0.16432031334383981</v>
      </c>
      <c r="D5" s="7">
        <f t="shared" si="0"/>
        <v>0.15026115801630124</v>
      </c>
      <c r="E5" s="7">
        <f t="shared" si="0"/>
        <v>0.1685929588154137</v>
      </c>
      <c r="F5" s="7">
        <f t="shared" si="0"/>
        <v>6.4060951693405033E-2</v>
      </c>
      <c r="G5" s="7">
        <f t="shared" si="0"/>
        <v>0.16344931952067349</v>
      </c>
      <c r="H5" s="7">
        <f t="shared" si="0"/>
        <v>0.2277194812175849</v>
      </c>
      <c r="I5" s="7">
        <f t="shared" si="0"/>
        <v>0.13881614908369985</v>
      </c>
      <c r="J5" s="7">
        <f t="shared" si="0"/>
        <v>15.63252276337094</v>
      </c>
      <c r="N5" s="54" t="s">
        <v>5</v>
      </c>
      <c r="O5" s="22">
        <v>2.7905275303028647E-3</v>
      </c>
      <c r="P5" s="22">
        <v>2.0319755416277563E-2</v>
      </c>
      <c r="Q5" s="22">
        <f>VARP('Optimizer_9 Assets'!$AB$3:$AB$14)</f>
        <v>2.0696880974366529E-2</v>
      </c>
      <c r="R5" s="22">
        <f t="array" ref="R5:W5">TRANSPOSE(Q6:Q11)</f>
        <v>1.9466761839035045E-2</v>
      </c>
      <c r="S5" s="22">
        <v>7.8651822975737227E-3</v>
      </c>
      <c r="T5" s="22">
        <v>1.1470396064690769E-2</v>
      </c>
      <c r="U5" s="22">
        <v>6.9136877386794032E-3</v>
      </c>
      <c r="V5" s="22">
        <v>2.2785360001820174E-3</v>
      </c>
      <c r="W5" s="22">
        <v>0.8156300779656851</v>
      </c>
      <c r="Y5" s="55">
        <f t="shared" si="1"/>
        <v>2013</v>
      </c>
      <c r="Z5" s="8">
        <v>-2.0239754065029762E-2</v>
      </c>
      <c r="AA5" s="4">
        <v>0.33642664054137411</v>
      </c>
      <c r="AB5" s="4">
        <v>0.20515000000000019</v>
      </c>
      <c r="AC5" s="4">
        <v>-2.817245384189548E-2</v>
      </c>
      <c r="AD5" s="4">
        <v>9.1318611475867728E-2</v>
      </c>
      <c r="AE5" s="4">
        <v>2.3226428227231199E-2</v>
      </c>
      <c r="AF5" s="4">
        <v>-1.217017795050113E-2</v>
      </c>
      <c r="AG5" s="4">
        <v>-0.27330316742081451</v>
      </c>
      <c r="AH5" s="9">
        <v>54.284233900814208</v>
      </c>
    </row>
    <row r="6" spans="1:34" x14ac:dyDescent="0.25">
      <c r="A6" s="5"/>
      <c r="N6" s="54" t="s">
        <v>6</v>
      </c>
      <c r="O6" s="22">
        <v>4.419701945826672E-3</v>
      </c>
      <c r="P6" s="22">
        <v>1.8297589940270476E-2</v>
      </c>
      <c r="Q6" s="22">
        <v>1.9466761839035045E-2</v>
      </c>
      <c r="R6" s="22">
        <f>VARP('Optimizer_9 Assets'!$AC$3:$AC$14)</f>
        <v>2.6054953615291129E-2</v>
      </c>
      <c r="S6" s="22">
        <f t="array" ref="S6:W6">TRANSPOSE(R7:R11)</f>
        <v>8.0721358358743067E-3</v>
      </c>
      <c r="T6" s="22">
        <v>1.1621876250267317E-2</v>
      </c>
      <c r="U6" s="22">
        <v>4.1325531230676426E-3</v>
      </c>
      <c r="V6" s="22">
        <v>1.1374509309658448E-2</v>
      </c>
      <c r="W6" s="22">
        <v>-7.8482155510914808E-2</v>
      </c>
      <c r="Y6" s="55">
        <f t="shared" si="1"/>
        <v>2014</v>
      </c>
      <c r="Z6" s="8">
        <v>5.9660442929399198E-2</v>
      </c>
      <c r="AA6" s="4">
        <v>0.12579670795859491</v>
      </c>
      <c r="AB6" s="4">
        <v>-4.4019416670124212E-2</v>
      </c>
      <c r="AC6" s="4">
        <v>2.9636951532107991E-2</v>
      </c>
      <c r="AD6" s="4">
        <v>2.9823612403645949E-2</v>
      </c>
      <c r="AE6" s="4">
        <v>0.22870837432237259</v>
      </c>
      <c r="AF6" s="4">
        <v>-0.330614349311523</v>
      </c>
      <c r="AG6" s="4">
        <v>1.2453300124533051E-3</v>
      </c>
      <c r="AH6" s="9">
        <v>-0.57509137891791284</v>
      </c>
    </row>
    <row r="7" spans="1:34" x14ac:dyDescent="0.25">
      <c r="A7" s="27" t="s">
        <v>36</v>
      </c>
      <c r="B7" s="28">
        <v>0.1</v>
      </c>
      <c r="N7" s="77" t="s">
        <v>7</v>
      </c>
      <c r="O7" s="22">
        <v>1.2174241323958345E-3</v>
      </c>
      <c r="P7" s="22">
        <v>9.0023682276871488E-3</v>
      </c>
      <c r="Q7" s="22">
        <v>7.8651822975737227E-3</v>
      </c>
      <c r="R7" s="22">
        <v>8.0721358358743067E-3</v>
      </c>
      <c r="S7" s="22">
        <f>VARP('Optimizer_9 Assets'!$AD$3:$AD$14)</f>
        <v>3.7618217375427099E-3</v>
      </c>
      <c r="T7" s="22">
        <f t="array" ref="T7:W7">TRANSPOSE(S8:S11)</f>
        <v>4.715769625653613E-3</v>
      </c>
      <c r="U7" s="22">
        <v>2.7997606419818224E-3</v>
      </c>
      <c r="V7" s="22">
        <v>1.7718090075067689E-3</v>
      </c>
      <c r="W7" s="22">
        <v>0.21549148452670366</v>
      </c>
      <c r="Y7" s="55">
        <f t="shared" si="1"/>
        <v>2015</v>
      </c>
      <c r="Z7" s="8">
        <v>5.4990678218365119E-3</v>
      </c>
      <c r="AA7" s="4">
        <v>4.0275416319985879E-3</v>
      </c>
      <c r="AB7" s="4">
        <v>-1.775887509764762E-2</v>
      </c>
      <c r="AC7" s="4">
        <v>-0.13276275396747919</v>
      </c>
      <c r="AD7" s="4">
        <v>-1.1220406160636021E-2</v>
      </c>
      <c r="AE7" s="4">
        <v>6.2218928863451151E-3</v>
      </c>
      <c r="AF7" s="4">
        <v>-0.3285646056450171</v>
      </c>
      <c r="AG7" s="4">
        <v>-0.12106135986733001</v>
      </c>
      <c r="AH7" s="9">
        <v>0.36160826821275532</v>
      </c>
    </row>
    <row r="8" spans="1:34" x14ac:dyDescent="0.25">
      <c r="A8" s="27" t="s">
        <v>37</v>
      </c>
      <c r="B8" s="59">
        <f>SUM(B3:J3)</f>
        <v>1</v>
      </c>
      <c r="N8" s="54" t="s">
        <v>8</v>
      </c>
      <c r="O8" s="22">
        <v>4.2891506043185425E-3</v>
      </c>
      <c r="P8" s="22">
        <v>1.5343887144424135E-2</v>
      </c>
      <c r="Q8" s="22">
        <v>1.1470396064690769E-2</v>
      </c>
      <c r="R8" s="22">
        <v>1.1621876250267317E-2</v>
      </c>
      <c r="S8" s="22">
        <v>4.715769625653613E-3</v>
      </c>
      <c r="T8" s="22">
        <f>VARP('Optimizer_9 Assets'!$AE$3:$AE$14)</f>
        <v>2.4489373380790283E-2</v>
      </c>
      <c r="U8" s="22">
        <f t="array" ref="U8:W8">TRANSPOSE(T9:T11)</f>
        <v>6.803408441159506E-3</v>
      </c>
      <c r="V8" s="22">
        <v>7.0989086012693443E-4</v>
      </c>
      <c r="W8" s="22">
        <v>-0.22402418316718886</v>
      </c>
      <c r="Y8" s="55">
        <f t="shared" si="1"/>
        <v>2016</v>
      </c>
      <c r="Z8" s="8">
        <v>2.6472421315051339E-2</v>
      </c>
      <c r="AA8" s="4">
        <v>0.12676098627241389</v>
      </c>
      <c r="AB8" s="4">
        <v>3.1008094446997259E-2</v>
      </c>
      <c r="AC8" s="4">
        <v>0.10657552409065869</v>
      </c>
      <c r="AD8" s="4">
        <v>5.4351323877676938E-2</v>
      </c>
      <c r="AE8" s="4">
        <v>6.5071928287560699E-2</v>
      </c>
      <c r="AF8" s="4">
        <v>0.1136525823326571</v>
      </c>
      <c r="AG8" s="4">
        <v>8.1037735849056602E-2</v>
      </c>
      <c r="AH8" s="9">
        <v>1.2031148754975469</v>
      </c>
    </row>
    <row r="9" spans="1:34" x14ac:dyDescent="0.25">
      <c r="A9" s="27" t="s">
        <v>38</v>
      </c>
      <c r="B9" s="30">
        <f t="array" ref="B9">MMULT(B3:J3,TRANSPOSE(B4:J4))</f>
        <v>7.9540275945803859E-2</v>
      </c>
      <c r="N9" s="54" t="s">
        <v>9</v>
      </c>
      <c r="O9" s="22">
        <v>-4.8884608634425716E-3</v>
      </c>
      <c r="P9" s="22">
        <v>4.2456366799113153E-3</v>
      </c>
      <c r="Q9" s="22">
        <v>6.9136877386794032E-3</v>
      </c>
      <c r="R9" s="22">
        <v>4.1325531230676426E-3</v>
      </c>
      <c r="S9" s="22">
        <v>2.7997606419818224E-3</v>
      </c>
      <c r="T9" s="22">
        <v>6.803408441159506E-3</v>
      </c>
      <c r="U9" s="22">
        <f>VARP('Optimizer_9 Assets'!$AF$3:$AF$14)</f>
        <v>4.7534815282172169E-2</v>
      </c>
      <c r="V9" s="22">
        <f t="array" ref="V9:W9">TRANSPOSE(U10:U11)</f>
        <v>1.5575251724733636E-3</v>
      </c>
      <c r="W9" s="22">
        <v>1.235329598907664E-2</v>
      </c>
      <c r="Y9" s="55">
        <f t="shared" si="1"/>
        <v>2017</v>
      </c>
      <c r="Z9" s="8">
        <v>3.5418469213760677E-2</v>
      </c>
      <c r="AA9" s="4">
        <v>0.2118954352865938</v>
      </c>
      <c r="AB9" s="4">
        <v>0.26309428916715949</v>
      </c>
      <c r="AC9" s="4">
        <v>0.3145865477542853</v>
      </c>
      <c r="AD9" s="4">
        <v>8.5905007786595267E-2</v>
      </c>
      <c r="AE9" s="4">
        <v>7.9828493316166815E-2</v>
      </c>
      <c r="AF9" s="4">
        <v>5.7666142254761521E-2</v>
      </c>
      <c r="AG9" s="4">
        <v>0.12662535997905569</v>
      </c>
      <c r="AH9" s="9">
        <v>13.7509584983351</v>
      </c>
    </row>
    <row r="10" spans="1:34" x14ac:dyDescent="0.25">
      <c r="A10" s="27" t="s">
        <v>24</v>
      </c>
      <c r="B10" s="30">
        <f t="array" ref="B10">IFERROR(SQRT(MMULT(MMULT(B3:J3,O3:W11),TRANSPOSE(B3:J3))),0)</f>
        <v>0.10656610946931153</v>
      </c>
      <c r="N10" s="54" t="s">
        <v>10</v>
      </c>
      <c r="O10" s="22">
        <v>4.0994778104090643E-3</v>
      </c>
      <c r="P10" s="22">
        <v>4.3960805803569737E-4</v>
      </c>
      <c r="Q10" s="22">
        <v>2.2785360001820174E-3</v>
      </c>
      <c r="R10" s="22">
        <v>1.1374509309658448E-2</v>
      </c>
      <c r="S10" s="22">
        <v>1.7718090075067689E-3</v>
      </c>
      <c r="T10" s="22">
        <v>7.0989086012693443E-4</v>
      </c>
      <c r="U10" s="22">
        <v>1.5575251724733636E-3</v>
      </c>
      <c r="V10" s="22">
        <f>VARP('Optimizer_9 Assets'!$AG$3:$AG$14)</f>
        <v>1.7664096309225649E-2</v>
      </c>
      <c r="W10" s="22">
        <f>V11</f>
        <v>-1.122778605117061</v>
      </c>
      <c r="Y10" s="55">
        <f t="shared" si="1"/>
        <v>2018</v>
      </c>
      <c r="Z10" s="8">
        <v>1.123941418219587E-4</v>
      </c>
      <c r="AA10" s="4">
        <v>-5.1671548061954183E-2</v>
      </c>
      <c r="AB10" s="4">
        <v>-0.1479279902828953</v>
      </c>
      <c r="AC10" s="4">
        <v>-0.14488454378565671</v>
      </c>
      <c r="AD10" s="4">
        <v>-4.7453149977323639E-2</v>
      </c>
      <c r="AE10" s="4">
        <v>-4.9366860356000568E-2</v>
      </c>
      <c r="AF10" s="4">
        <v>-0.13816165162388511</v>
      </c>
      <c r="AG10" s="4">
        <v>-9.2951200619674212E-3</v>
      </c>
      <c r="AH10" s="9">
        <v>-0.738363291191521</v>
      </c>
    </row>
    <row r="11" spans="1:34" ht="14.4" thickBot="1" x14ac:dyDescent="0.3">
      <c r="N11" s="60" t="s">
        <v>11</v>
      </c>
      <c r="O11" s="26">
        <v>-7.3682653020390329E-2</v>
      </c>
      <c r="P11" s="26">
        <v>0.96189074258985097</v>
      </c>
      <c r="Q11" s="26">
        <v>0.8156300779656851</v>
      </c>
      <c r="R11" s="26">
        <v>-7.8482155510914808E-2</v>
      </c>
      <c r="S11" s="26">
        <v>0.21549148452670366</v>
      </c>
      <c r="T11" s="26">
        <v>-0.22402418316718886</v>
      </c>
      <c r="U11" s="26">
        <v>1.235329598907664E-2</v>
      </c>
      <c r="V11" s="26">
        <v>-1.122778605117061</v>
      </c>
      <c r="W11" s="26">
        <f>VARP('Optimizer_9 Assets'!$AH$3:$AH$14)</f>
        <v>224.01112061836804</v>
      </c>
      <c r="Y11" s="55">
        <f t="shared" si="1"/>
        <v>2019</v>
      </c>
      <c r="Z11" s="8">
        <v>8.7168963158409163E-2</v>
      </c>
      <c r="AA11" s="4">
        <v>0.30836488994371281</v>
      </c>
      <c r="AB11" s="4">
        <v>0.22340705110337741</v>
      </c>
      <c r="AC11" s="4">
        <v>0.20806037234978561</v>
      </c>
      <c r="AD11" s="4">
        <v>0.1044908906805511</v>
      </c>
      <c r="AE11" s="4">
        <v>0.24364175499175439</v>
      </c>
      <c r="AF11" s="4">
        <v>0.17626388208774421</v>
      </c>
      <c r="AG11" s="4">
        <v>0.1843236903831118</v>
      </c>
      <c r="AH11" s="9">
        <v>0.94826328595768339</v>
      </c>
    </row>
    <row r="12" spans="1:34" x14ac:dyDescent="0.25">
      <c r="B12" s="64"/>
      <c r="Y12" s="55">
        <f t="shared" si="1"/>
        <v>2020</v>
      </c>
      <c r="Z12" s="8">
        <v>7.5065168539325766E-2</v>
      </c>
      <c r="AA12" s="4">
        <v>0.2099253104738654</v>
      </c>
      <c r="AB12" s="4">
        <v>9.9992188618817535E-2</v>
      </c>
      <c r="AC12" s="4">
        <v>0.1584221872632989</v>
      </c>
      <c r="AD12" s="4">
        <v>0.1183227248268794</v>
      </c>
      <c r="AE12" s="4">
        <v>-0.1040293838419996</v>
      </c>
      <c r="AF12" s="4">
        <v>-0.23724497571436121</v>
      </c>
      <c r="AG12" s="4">
        <v>0.2461462287506189</v>
      </c>
      <c r="AH12" s="9">
        <v>3.0507385164292491</v>
      </c>
    </row>
    <row r="13" spans="1:34" ht="14.4" thickBot="1" x14ac:dyDescent="0.3">
      <c r="A13" s="93" t="s">
        <v>25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Y13" s="55">
        <f t="shared" si="1"/>
        <v>2021</v>
      </c>
      <c r="Z13" s="8">
        <v>-1.541793128820002E-2</v>
      </c>
      <c r="AA13" s="4">
        <v>0.25724265671929469</v>
      </c>
      <c r="AB13" s="4">
        <v>0.1157808773663624</v>
      </c>
      <c r="AC13" s="4">
        <v>1.759667754034511E-2</v>
      </c>
      <c r="AD13" s="4">
        <v>0.1016317741676247</v>
      </c>
      <c r="AE13" s="4">
        <v>0.3260828782257057</v>
      </c>
      <c r="AF13" s="4">
        <v>0.40353523474231839</v>
      </c>
      <c r="AG13" s="4">
        <v>-4.3308963763509227E-2</v>
      </c>
      <c r="AH13" s="9">
        <v>0.59791704315174243</v>
      </c>
    </row>
    <row r="14" spans="1:34" ht="15" thickTop="1" thickBot="1" x14ac:dyDescent="0.3">
      <c r="A14" s="84" t="s">
        <v>39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46"/>
      <c r="M14" s="46"/>
      <c r="N14" s="84" t="s">
        <v>22</v>
      </c>
      <c r="O14" s="85"/>
      <c r="P14" s="85"/>
      <c r="Q14" s="85"/>
      <c r="R14" s="85"/>
      <c r="S14" s="85"/>
      <c r="T14" s="85"/>
      <c r="U14" s="85"/>
      <c r="V14" s="85"/>
      <c r="W14" s="85"/>
      <c r="Y14" s="61">
        <f t="shared" si="1"/>
        <v>2022</v>
      </c>
      <c r="Z14" s="10">
        <v>-0.13010266905576731</v>
      </c>
      <c r="AA14" s="11">
        <v>-0.19493141416005411</v>
      </c>
      <c r="AB14" s="11">
        <v>-0.15577465685130579</v>
      </c>
      <c r="AC14" s="11">
        <v>-0.17256024798231931</v>
      </c>
      <c r="AD14" s="11">
        <v>-4.1429310214747828E-2</v>
      </c>
      <c r="AE14" s="11">
        <v>-0.23709147116228499</v>
      </c>
      <c r="AF14" s="11">
        <v>0.25985953207632018</v>
      </c>
      <c r="AG14" s="11">
        <v>4.3746712074645977E-3</v>
      </c>
      <c r="AH14" s="12">
        <v>-0.64303481379084104</v>
      </c>
    </row>
    <row r="15" spans="1:34" ht="69" x14ac:dyDescent="0.25">
      <c r="A15" s="65" t="s">
        <v>20</v>
      </c>
      <c r="B15" s="48" t="s">
        <v>2</v>
      </c>
      <c r="C15" s="48" t="s">
        <v>4</v>
      </c>
      <c r="D15" s="78" t="s">
        <v>5</v>
      </c>
      <c r="E15" s="78" t="s">
        <v>6</v>
      </c>
      <c r="F15" s="53" t="s">
        <v>7</v>
      </c>
      <c r="G15" s="48" t="s">
        <v>40</v>
      </c>
      <c r="H15" s="48" t="s">
        <v>9</v>
      </c>
      <c r="I15" s="48" t="s">
        <v>10</v>
      </c>
      <c r="J15" s="48" t="s">
        <v>11</v>
      </c>
      <c r="K15" s="66" t="s">
        <v>23</v>
      </c>
      <c r="L15" s="46"/>
      <c r="M15" s="46"/>
      <c r="N15" s="51"/>
      <c r="O15" s="16" t="s">
        <v>2</v>
      </c>
      <c r="P15" s="16" t="s">
        <v>4</v>
      </c>
      <c r="Q15" s="16" t="s">
        <v>5</v>
      </c>
      <c r="R15" s="16" t="s">
        <v>6</v>
      </c>
      <c r="S15" s="70" t="s">
        <v>7</v>
      </c>
      <c r="T15" s="16" t="s">
        <v>8</v>
      </c>
      <c r="U15" s="16" t="s">
        <v>9</v>
      </c>
      <c r="V15" s="16" t="s">
        <v>10</v>
      </c>
      <c r="W15" s="16" t="s">
        <v>11</v>
      </c>
      <c r="Y15" s="62" t="s">
        <v>18</v>
      </c>
      <c r="Z15" s="39">
        <f>AVERAGE(Z3:Z14)</f>
        <v>2.0350448493469109E-2</v>
      </c>
      <c r="AA15" s="39">
        <f t="shared" ref="AA15:AH15" si="2">AVERAGE(AA3:AA14)</f>
        <v>0.11900016091402703</v>
      </c>
      <c r="AB15" s="39">
        <f t="shared" si="2"/>
        <v>5.1706144368539951E-2</v>
      </c>
      <c r="AC15" s="39">
        <f t="shared" si="2"/>
        <v>2.860437316293148E-2</v>
      </c>
      <c r="AD15" s="39">
        <f t="shared" si="2"/>
        <v>4.1398859306244679E-2</v>
      </c>
      <c r="AE15" s="39">
        <f t="shared" si="2"/>
        <v>6.9545493193644753E-2</v>
      </c>
      <c r="AF15" s="39">
        <f t="shared" si="2"/>
        <v>-3.897838087625389E-3</v>
      </c>
      <c r="AG15" s="39">
        <f t="shared" si="2"/>
        <v>3.0725183896841715E-2</v>
      </c>
      <c r="AH15" s="39">
        <f t="shared" si="2"/>
        <v>7.2988195917147012</v>
      </c>
    </row>
    <row r="16" spans="1:34" ht="28.2" thickBot="1" x14ac:dyDescent="0.3">
      <c r="A16" s="50">
        <v>0.02</v>
      </c>
      <c r="B16" s="21"/>
      <c r="C16" s="21"/>
      <c r="D16" s="21"/>
      <c r="E16" s="21"/>
      <c r="F16" s="21"/>
      <c r="G16" s="21"/>
      <c r="H16" s="21"/>
      <c r="I16" s="79"/>
      <c r="J16" s="79"/>
      <c r="K16" s="30" t="str">
        <f t="array" ref="K16">IFERROR(MMULT(B16:J16,TRANSPOSE($B$4:$J$4)),"")</f>
        <v/>
      </c>
      <c r="L16" s="46"/>
      <c r="M16" s="46"/>
      <c r="N16" s="54" t="s">
        <v>2</v>
      </c>
      <c r="O16">
        <v>1</v>
      </c>
      <c r="P16" s="33">
        <f t="array" ref="P16:W16">TRANSPOSE(O17:O24)</f>
        <v>0.44465817154153503</v>
      </c>
      <c r="Q16" s="33">
        <v>0.33890774247218125</v>
      </c>
      <c r="R16" s="33">
        <v>0.47840472520678834</v>
      </c>
      <c r="S16" s="33">
        <v>0.34680905697451941</v>
      </c>
      <c r="T16" s="33">
        <v>0.47888373812675067</v>
      </c>
      <c r="U16" s="33">
        <v>-0.39175438602414536</v>
      </c>
      <c r="V16" s="33">
        <v>0.53892764043531771</v>
      </c>
      <c r="W16" s="33">
        <v>-8.6015772793975848E-2</v>
      </c>
      <c r="Y16" s="63" t="s">
        <v>19</v>
      </c>
      <c r="Z16" s="41">
        <f>_xlfn.STDEV.S(Z3:Z14)</f>
        <v>5.9778725331582377E-2</v>
      </c>
      <c r="AA16" s="41">
        <f t="shared" ref="AA16:AH16" si="3">_xlfn.STDEV.S(AA3:AA14)</f>
        <v>0.16432031334383981</v>
      </c>
      <c r="AB16" s="41">
        <f t="shared" si="3"/>
        <v>0.15026115801630124</v>
      </c>
      <c r="AC16" s="41">
        <f t="shared" si="3"/>
        <v>0.1685929588154137</v>
      </c>
      <c r="AD16" s="41">
        <f t="shared" si="3"/>
        <v>6.4060951693405033E-2</v>
      </c>
      <c r="AE16" s="41">
        <f t="shared" si="3"/>
        <v>0.16344931952067349</v>
      </c>
      <c r="AF16" s="41">
        <f t="shared" si="3"/>
        <v>0.2277194812175849</v>
      </c>
      <c r="AG16" s="41">
        <f t="shared" si="3"/>
        <v>0.13881614908369985</v>
      </c>
      <c r="AH16" s="41">
        <f t="shared" si="3"/>
        <v>15.63252276337094</v>
      </c>
    </row>
    <row r="17" spans="1:36" x14ac:dyDescent="0.25">
      <c r="A17" s="50">
        <v>0.04</v>
      </c>
      <c r="B17" s="21"/>
      <c r="C17" s="21"/>
      <c r="D17" s="21"/>
      <c r="E17" s="21"/>
      <c r="F17" s="21"/>
      <c r="G17" s="21"/>
      <c r="H17" s="21"/>
      <c r="I17" s="79"/>
      <c r="J17" s="79"/>
      <c r="K17" s="30" t="str">
        <f t="array" ref="K17">IFERROR(MMULT(B17:J17,TRANSPOSE($B$4:$J$4)),"")</f>
        <v/>
      </c>
      <c r="L17" s="80"/>
      <c r="M17" s="80"/>
      <c r="N17" s="54" t="s">
        <v>4</v>
      </c>
      <c r="O17" s="33">
        <v>0.44465817154153503</v>
      </c>
      <c r="P17">
        <v>1</v>
      </c>
      <c r="Q17" s="33">
        <f t="array" ref="Q17:W17">TRANSPOSE(P18:P24)</f>
        <v>0.89777819080941756</v>
      </c>
      <c r="R17" s="33">
        <v>0.7205294966561705</v>
      </c>
      <c r="S17" s="33">
        <v>0.93295499297432372</v>
      </c>
      <c r="T17" s="33">
        <v>0.62323177182977352</v>
      </c>
      <c r="U17" s="33">
        <v>0.12377699857399908</v>
      </c>
      <c r="V17" s="33">
        <v>2.1024368430992015E-2</v>
      </c>
      <c r="W17" s="33">
        <v>0.40850180679550629</v>
      </c>
    </row>
    <row r="18" spans="1:36" x14ac:dyDescent="0.25">
      <c r="A18" s="50">
        <v>0.06</v>
      </c>
      <c r="B18" s="21"/>
      <c r="C18" s="21"/>
      <c r="D18" s="21"/>
      <c r="E18" s="21"/>
      <c r="F18" s="21"/>
      <c r="G18" s="21"/>
      <c r="H18" s="21"/>
      <c r="I18" s="79"/>
      <c r="J18" s="79"/>
      <c r="K18" s="30" t="str">
        <f t="array" ref="K18">IFERROR(MMULT(B18:J18,TRANSPOSE($B$4:$J$4)),"")</f>
        <v/>
      </c>
      <c r="L18" s="6"/>
      <c r="M18" s="6"/>
      <c r="N18" s="54" t="s">
        <v>5</v>
      </c>
      <c r="O18" s="33">
        <v>0.33890774247218125</v>
      </c>
      <c r="P18" s="33">
        <v>0.89777819080941756</v>
      </c>
      <c r="Q18">
        <v>1</v>
      </c>
      <c r="R18" s="33">
        <f t="array" ref="R18:W18">TRANSPOSE(Q19:Q24)</f>
        <v>0.83829352647044608</v>
      </c>
      <c r="S18" s="33">
        <v>0.89136840488708524</v>
      </c>
      <c r="T18" s="33">
        <v>0.50949171545811445</v>
      </c>
      <c r="U18" s="33">
        <v>0.22042020608394036</v>
      </c>
      <c r="V18" s="33">
        <v>0.11916747345173577</v>
      </c>
      <c r="W18" s="33">
        <v>0.37879653048561274</v>
      </c>
    </row>
    <row r="19" spans="1:36" x14ac:dyDescent="0.25">
      <c r="A19" s="50">
        <v>0.08</v>
      </c>
      <c r="B19" s="21"/>
      <c r="C19" s="21"/>
      <c r="D19" s="21"/>
      <c r="E19" s="21"/>
      <c r="F19" s="21"/>
      <c r="G19" s="21"/>
      <c r="H19" s="21"/>
      <c r="I19" s="79"/>
      <c r="J19" s="79"/>
      <c r="K19" s="30" t="str">
        <f t="array" ref="K19">IFERROR(MMULT(B19:J19,TRANSPOSE($B$4:$J$4)),"")</f>
        <v/>
      </c>
      <c r="L19" s="6"/>
      <c r="M19" s="6"/>
      <c r="N19" s="54" t="s">
        <v>6</v>
      </c>
      <c r="O19" s="33">
        <v>0.47840472520678834</v>
      </c>
      <c r="P19" s="33">
        <v>0.7205294966561705</v>
      </c>
      <c r="Q19" s="33">
        <v>0.83829352647044608</v>
      </c>
      <c r="R19">
        <v>1</v>
      </c>
      <c r="S19" s="33">
        <f t="array" ref="S19:W19">TRANSPOSE(R20:R24)</f>
        <v>0.81535024020293712</v>
      </c>
      <c r="T19" s="33">
        <v>0.4600894323293383</v>
      </c>
      <c r="U19" s="33">
        <v>0.11742684366470488</v>
      </c>
      <c r="V19" s="33">
        <v>0.53020254294497016</v>
      </c>
      <c r="W19" s="33">
        <v>-3.2485606617707802E-2</v>
      </c>
    </row>
    <row r="20" spans="1:36" x14ac:dyDescent="0.25">
      <c r="A20" s="50">
        <v>0.1</v>
      </c>
      <c r="B20" s="21"/>
      <c r="C20" s="21"/>
      <c r="D20" s="21"/>
      <c r="E20" s="21"/>
      <c r="F20" s="21"/>
      <c r="G20" s="21"/>
      <c r="H20" s="21"/>
      <c r="I20" s="79"/>
      <c r="J20" s="79"/>
      <c r="K20" s="30" t="str">
        <f t="array" ref="K20">IFERROR(MMULT(B20:J20,TRANSPOSE($B$4:$J$4)),"")</f>
        <v/>
      </c>
      <c r="L20" s="6"/>
      <c r="M20" s="6"/>
      <c r="N20" s="77" t="s">
        <v>7</v>
      </c>
      <c r="O20" s="33">
        <v>0.34680905697451941</v>
      </c>
      <c r="P20" s="33">
        <v>0.93295499297432372</v>
      </c>
      <c r="Q20" s="33">
        <v>0.89136840488708524</v>
      </c>
      <c r="R20" s="33">
        <v>0.81535024020293712</v>
      </c>
      <c r="S20">
        <v>1</v>
      </c>
      <c r="T20" s="33">
        <f t="array" ref="T20:W20">TRANSPOSE(S21:S24)</f>
        <v>0.49132022107201251</v>
      </c>
      <c r="U20" s="33">
        <v>0.20937069416820722</v>
      </c>
      <c r="V20" s="33">
        <v>0.21735622733981269</v>
      </c>
      <c r="W20" s="33">
        <v>0.23474492821572679</v>
      </c>
    </row>
    <row r="21" spans="1:36" x14ac:dyDescent="0.25">
      <c r="A21" s="50">
        <v>0.12</v>
      </c>
      <c r="B21" s="21"/>
      <c r="C21" s="21"/>
      <c r="D21" s="21"/>
      <c r="E21" s="21"/>
      <c r="F21" s="21"/>
      <c r="G21" s="21"/>
      <c r="H21" s="21"/>
      <c r="I21" s="79"/>
      <c r="J21" s="79"/>
      <c r="K21" s="30" t="str">
        <f t="array" ref="K21">IFERROR(MMULT(B21:J21,TRANSPOSE($B$4:$J$4)),"")</f>
        <v/>
      </c>
      <c r="L21" s="6"/>
      <c r="M21" s="6"/>
      <c r="N21" s="54" t="s">
        <v>8</v>
      </c>
      <c r="O21" s="33">
        <v>0.47888373812675067</v>
      </c>
      <c r="P21" s="33">
        <v>0.62323177182977352</v>
      </c>
      <c r="Q21" s="33">
        <v>0.50949171545811445</v>
      </c>
      <c r="R21" s="33">
        <v>0.4600894323293383</v>
      </c>
      <c r="S21" s="33">
        <v>0.49132022107201251</v>
      </c>
      <c r="T21">
        <v>1</v>
      </c>
      <c r="U21" s="33">
        <f t="array" ref="U21:W21">TRANSPOSE(T22:T24)</f>
        <v>0.19940305274152156</v>
      </c>
      <c r="V21" s="33">
        <v>3.413163056680369E-2</v>
      </c>
      <c r="W21" s="33">
        <v>-9.5646983259071783E-2</v>
      </c>
    </row>
    <row r="22" spans="1:36" x14ac:dyDescent="0.25">
      <c r="A22" s="50">
        <v>0.14000000000000001</v>
      </c>
      <c r="B22" s="21"/>
      <c r="C22" s="21"/>
      <c r="D22" s="21"/>
      <c r="E22" s="21"/>
      <c r="F22" s="21"/>
      <c r="G22" s="21"/>
      <c r="H22" s="21"/>
      <c r="I22" s="79"/>
      <c r="J22" s="79"/>
      <c r="K22" s="30" t="str">
        <f t="array" ref="K22">IFERROR(MMULT(B22:J22,TRANSPOSE($B$4:$J$4)),"")</f>
        <v/>
      </c>
      <c r="L22" s="6"/>
      <c r="M22" s="6"/>
      <c r="N22" s="54" t="s">
        <v>9</v>
      </c>
      <c r="O22" s="33">
        <v>-0.39175438602414536</v>
      </c>
      <c r="P22" s="33">
        <v>0.12377699857399908</v>
      </c>
      <c r="Q22" s="33">
        <v>0.22042020608394036</v>
      </c>
      <c r="R22" s="33">
        <v>0.11742684366470488</v>
      </c>
      <c r="S22" s="33">
        <v>0.20937069416820722</v>
      </c>
      <c r="T22" s="33">
        <v>0.19940305274152156</v>
      </c>
      <c r="U22">
        <v>1</v>
      </c>
      <c r="V22" s="33">
        <f t="array" ref="V22:W22">TRANSPOSE(U23:U24)</f>
        <v>5.3750617403217037E-2</v>
      </c>
      <c r="W22" s="33">
        <v>3.7856647638709177E-3</v>
      </c>
    </row>
    <row r="23" spans="1:36" x14ac:dyDescent="0.25">
      <c r="A23" s="50">
        <v>0.16</v>
      </c>
      <c r="B23" s="21"/>
      <c r="C23" s="21"/>
      <c r="D23" s="21"/>
      <c r="E23" s="21"/>
      <c r="F23" s="21"/>
      <c r="G23" s="21"/>
      <c r="H23" s="21"/>
      <c r="I23" s="79"/>
      <c r="J23" s="79"/>
      <c r="K23" s="30" t="str">
        <f t="array" ref="K23">IFERROR(MMULT(B23:J23,TRANSPOSE($B$4:$J$4)),"")</f>
        <v/>
      </c>
      <c r="L23" s="6"/>
      <c r="M23" s="6"/>
      <c r="N23" s="54" t="s">
        <v>10</v>
      </c>
      <c r="O23" s="33">
        <v>0.53892764043531771</v>
      </c>
      <c r="P23" s="33">
        <v>2.1024368430992015E-2</v>
      </c>
      <c r="Q23" s="33">
        <v>0.11916747345173577</v>
      </c>
      <c r="R23" s="33">
        <v>0.53020254294497016</v>
      </c>
      <c r="S23" s="33">
        <v>0.21735622733981269</v>
      </c>
      <c r="T23" s="33">
        <v>3.413163056680369E-2</v>
      </c>
      <c r="U23" s="33">
        <v>5.3750617403217037E-2</v>
      </c>
      <c r="V23">
        <v>1</v>
      </c>
      <c r="W23" s="33">
        <f>V24</f>
        <v>-0.56443459854193845</v>
      </c>
    </row>
    <row r="24" spans="1:36" ht="14.4" thickBot="1" x14ac:dyDescent="0.3">
      <c r="A24" s="50">
        <v>0.18</v>
      </c>
      <c r="B24" s="21"/>
      <c r="C24" s="21"/>
      <c r="D24" s="21"/>
      <c r="E24" s="21"/>
      <c r="F24" s="21"/>
      <c r="G24" s="21"/>
      <c r="H24" s="21"/>
      <c r="I24" s="79"/>
      <c r="J24" s="79"/>
      <c r="K24" s="30" t="str">
        <f t="array" ref="K24">IFERROR(MMULT(B24:J24,TRANSPOSE($B$4:$J$4)),"")</f>
        <v/>
      </c>
      <c r="L24" s="6"/>
      <c r="M24" s="6"/>
      <c r="N24" s="60" t="s">
        <v>11</v>
      </c>
      <c r="O24" s="34">
        <v>-8.6015772793975848E-2</v>
      </c>
      <c r="P24" s="34">
        <v>0.40850180679550629</v>
      </c>
      <c r="Q24" s="34">
        <v>0.37879653048561274</v>
      </c>
      <c r="R24" s="34">
        <v>-3.2485606617707802E-2</v>
      </c>
      <c r="S24" s="34">
        <v>0.23474492821572679</v>
      </c>
      <c r="T24" s="34">
        <v>-9.5646983259071783E-2</v>
      </c>
      <c r="U24" s="34">
        <v>3.7856647638709177E-3</v>
      </c>
      <c r="V24" s="34">
        <v>-0.56443459854193845</v>
      </c>
      <c r="W24" s="25">
        <v>1</v>
      </c>
    </row>
    <row r="25" spans="1:36" x14ac:dyDescent="0.25">
      <c r="A25" s="5"/>
      <c r="B25" s="4"/>
      <c r="C25" s="4"/>
      <c r="D25" s="4"/>
      <c r="E25" s="4"/>
      <c r="F25" s="4"/>
      <c r="G25" s="4"/>
      <c r="H25" s="4"/>
      <c r="K25" s="6"/>
      <c r="L25" s="6"/>
      <c r="M25" s="6"/>
      <c r="N25" s="6"/>
    </row>
    <row r="26" spans="1:36" x14ac:dyDescent="0.25">
      <c r="A26" s="5"/>
      <c r="B26" s="4"/>
      <c r="C26" s="4"/>
      <c r="D26" s="4"/>
      <c r="E26" s="4"/>
      <c r="F26" s="4"/>
      <c r="G26" s="4"/>
      <c r="H26" s="4"/>
      <c r="K26" s="6"/>
      <c r="L26" s="6"/>
      <c r="M26" s="6"/>
      <c r="N26" s="6"/>
    </row>
    <row r="27" spans="1:36" ht="14.4" thickBot="1" x14ac:dyDescent="0.3">
      <c r="A27" s="84" t="s">
        <v>41</v>
      </c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6"/>
      <c r="M27" s="6"/>
      <c r="N27" s="6"/>
    </row>
    <row r="28" spans="1:36" ht="69" x14ac:dyDescent="0.25">
      <c r="A28" s="65" t="s">
        <v>20</v>
      </c>
      <c r="B28" s="48" t="s">
        <v>2</v>
      </c>
      <c r="C28" s="48" t="s">
        <v>4</v>
      </c>
      <c r="D28" s="78" t="s">
        <v>5</v>
      </c>
      <c r="E28" s="78" t="s">
        <v>6</v>
      </c>
      <c r="F28" s="53" t="s">
        <v>7</v>
      </c>
      <c r="G28" s="48" t="s">
        <v>40</v>
      </c>
      <c r="H28" s="48" t="s">
        <v>9</v>
      </c>
      <c r="I28" s="48" t="s">
        <v>10</v>
      </c>
      <c r="J28" s="48" t="s">
        <v>11</v>
      </c>
      <c r="K28" s="66" t="s">
        <v>23</v>
      </c>
      <c r="L28" s="6"/>
      <c r="M28" s="6"/>
      <c r="N28" s="6"/>
      <c r="AA28" s="5"/>
      <c r="AB28" s="5"/>
      <c r="AC28" s="5"/>
      <c r="AD28" s="5"/>
      <c r="AE28" s="5"/>
      <c r="AF28" s="5"/>
      <c r="AH28" s="5"/>
      <c r="AI28" s="5"/>
      <c r="AJ28" s="5"/>
    </row>
    <row r="29" spans="1:36" x14ac:dyDescent="0.25">
      <c r="A29" s="50">
        <v>0.02</v>
      </c>
      <c r="B29" s="21"/>
      <c r="C29" s="21"/>
      <c r="D29" s="21"/>
      <c r="E29" s="21"/>
      <c r="F29" s="21"/>
      <c r="G29" s="21"/>
      <c r="H29" s="21"/>
      <c r="I29" s="21"/>
      <c r="J29" s="21"/>
      <c r="K29" s="30" t="str">
        <f t="array" ref="K29">IFERROR(MMULT(B29:J29,TRANSPOSE($B$4:$J$4)),"")</f>
        <v/>
      </c>
      <c r="L29" s="46"/>
      <c r="M29" s="46"/>
      <c r="N29" s="6"/>
    </row>
    <row r="30" spans="1:36" x14ac:dyDescent="0.25">
      <c r="A30" s="50">
        <v>0.04</v>
      </c>
      <c r="B30" s="21"/>
      <c r="C30" s="21"/>
      <c r="D30" s="21"/>
      <c r="E30" s="21"/>
      <c r="F30" s="21"/>
      <c r="G30" s="21"/>
      <c r="H30" s="21"/>
      <c r="I30" s="21"/>
      <c r="J30" s="21"/>
      <c r="K30" s="30" t="str">
        <f t="array" ref="K30">IFERROR(MMULT(B30:J30,TRANSPOSE($B$4:$J$4)),"")</f>
        <v/>
      </c>
      <c r="L30" s="80"/>
      <c r="M30" s="80"/>
      <c r="N30" s="6"/>
    </row>
    <row r="31" spans="1:36" x14ac:dyDescent="0.25">
      <c r="A31" s="50">
        <v>0.06</v>
      </c>
      <c r="B31" s="21"/>
      <c r="C31" s="21"/>
      <c r="D31" s="21"/>
      <c r="E31" s="21"/>
      <c r="F31" s="21"/>
      <c r="G31" s="21"/>
      <c r="H31" s="21"/>
      <c r="I31" s="21"/>
      <c r="J31" s="21"/>
      <c r="K31" s="30" t="str">
        <f t="array" ref="K31">IFERROR(MMULT(B31:J31,TRANSPOSE($B$4:$J$4)),"")</f>
        <v/>
      </c>
      <c r="L31" s="6"/>
      <c r="M31" s="6"/>
      <c r="N31" s="6"/>
    </row>
    <row r="32" spans="1:36" x14ac:dyDescent="0.25">
      <c r="A32" s="50">
        <v>0.08</v>
      </c>
      <c r="B32" s="21"/>
      <c r="C32" s="21"/>
      <c r="D32" s="21"/>
      <c r="E32" s="21"/>
      <c r="F32" s="21"/>
      <c r="G32" s="21"/>
      <c r="H32" s="21"/>
      <c r="I32" s="21"/>
      <c r="J32" s="21"/>
      <c r="K32" s="30" t="str">
        <f t="array" ref="K32">IFERROR(MMULT(B32:J32,TRANSPOSE($B$4:$J$4)),"")</f>
        <v/>
      </c>
      <c r="L32" s="6"/>
      <c r="M32" s="6"/>
      <c r="N32" s="6"/>
    </row>
    <row r="33" spans="1:33" x14ac:dyDescent="0.25">
      <c r="A33" s="50">
        <v>0.1</v>
      </c>
      <c r="B33" s="21"/>
      <c r="C33" s="21"/>
      <c r="D33" s="21"/>
      <c r="E33" s="21"/>
      <c r="F33" s="21"/>
      <c r="G33" s="21"/>
      <c r="H33" s="21"/>
      <c r="I33" s="21"/>
      <c r="J33" s="21"/>
      <c r="K33" s="30" t="str">
        <f t="array" ref="K33">IFERROR(MMULT(B33:J33,TRANSPOSE($B$4:$J$4)),"")</f>
        <v/>
      </c>
      <c r="L33" s="6"/>
      <c r="M33" s="6"/>
      <c r="N33" s="6"/>
    </row>
    <row r="34" spans="1:33" x14ac:dyDescent="0.25">
      <c r="A34" s="50">
        <v>0.12</v>
      </c>
      <c r="B34" s="21"/>
      <c r="C34" s="21"/>
      <c r="D34" s="21"/>
      <c r="E34" s="21"/>
      <c r="F34" s="21"/>
      <c r="G34" s="21"/>
      <c r="H34" s="21"/>
      <c r="I34" s="21"/>
      <c r="J34" s="21"/>
      <c r="K34" s="30" t="str">
        <f t="array" ref="K34">IFERROR(MMULT(B34:J34,TRANSPOSE($B$4:$J$4)),"")</f>
        <v/>
      </c>
      <c r="L34" s="6"/>
      <c r="M34" s="6"/>
      <c r="N34" s="6"/>
    </row>
    <row r="35" spans="1:33" x14ac:dyDescent="0.25">
      <c r="A35" s="50">
        <v>0.14000000000000001</v>
      </c>
      <c r="B35" s="21"/>
      <c r="C35" s="21"/>
      <c r="D35" s="21"/>
      <c r="E35" s="21"/>
      <c r="F35" s="21"/>
      <c r="G35" s="21"/>
      <c r="H35" s="21"/>
      <c r="I35" s="21"/>
      <c r="J35" s="21"/>
      <c r="K35" s="30" t="str">
        <f t="array" ref="K35">IFERROR(MMULT(B35:J35,TRANSPOSE($B$4:$J$4)),"")</f>
        <v/>
      </c>
      <c r="L35" s="6"/>
      <c r="M35" s="6"/>
      <c r="N35" s="6"/>
    </row>
    <row r="36" spans="1:33" x14ac:dyDescent="0.25">
      <c r="A36" s="50">
        <v>0.16</v>
      </c>
      <c r="B36" s="21"/>
      <c r="C36" s="21"/>
      <c r="D36" s="21"/>
      <c r="E36" s="21"/>
      <c r="F36" s="21"/>
      <c r="G36" s="21"/>
      <c r="H36" s="21"/>
      <c r="I36" s="21"/>
      <c r="J36" s="21"/>
      <c r="K36" s="30" t="str">
        <f t="array" ref="K36">IFERROR(MMULT(B36:J36,TRANSPOSE($B$4:$J$4)),"")</f>
        <v/>
      </c>
      <c r="L36" s="6"/>
      <c r="M36" s="6"/>
      <c r="N36" s="6"/>
    </row>
    <row r="37" spans="1:33" x14ac:dyDescent="0.25">
      <c r="A37" s="50">
        <v>0.18</v>
      </c>
      <c r="B37" s="21"/>
      <c r="C37" s="21"/>
      <c r="D37" s="21"/>
      <c r="E37" s="21"/>
      <c r="F37" s="21"/>
      <c r="G37" s="21"/>
      <c r="H37" s="21"/>
      <c r="I37" s="21"/>
      <c r="J37" s="21"/>
      <c r="K37" s="30" t="str">
        <f t="array" ref="K37">IFERROR(MMULT(B37:J37,TRANSPOSE($B$4:$J$4)),"")</f>
        <v/>
      </c>
      <c r="L37" s="6"/>
      <c r="M37" s="6"/>
      <c r="N37" s="6"/>
      <c r="AG37" s="5"/>
    </row>
    <row r="38" spans="1:33" x14ac:dyDescent="0.25">
      <c r="A38" s="45"/>
      <c r="B38" s="4"/>
      <c r="C38" s="4"/>
      <c r="D38" s="4"/>
      <c r="E38" s="4"/>
      <c r="F38" s="4"/>
      <c r="G38" s="4"/>
      <c r="H38" s="4"/>
      <c r="K38" s="6"/>
      <c r="L38" s="6"/>
      <c r="M38" s="6"/>
      <c r="N38" s="6"/>
    </row>
    <row r="39" spans="1:33" x14ac:dyDescent="0.25">
      <c r="B39" s="6"/>
      <c r="K39" s="6" t="str">
        <f t="array" ref="K39">IFERROR(MMULT(B39:J39,TRANSPOSE($B$4:$J$4)),"")</f>
        <v/>
      </c>
      <c r="L39" s="6"/>
      <c r="M39" s="6"/>
      <c r="N39" s="6"/>
    </row>
    <row r="40" spans="1:33" ht="14.4" thickBot="1" x14ac:dyDescent="0.3">
      <c r="A40" s="84" t="s">
        <v>42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6"/>
      <c r="M40" s="6"/>
      <c r="N40" s="6"/>
    </row>
    <row r="41" spans="1:33" ht="69" x14ac:dyDescent="0.25">
      <c r="A41" s="65" t="s">
        <v>20</v>
      </c>
      <c r="B41" s="48" t="s">
        <v>2</v>
      </c>
      <c r="C41" s="48" t="s">
        <v>4</v>
      </c>
      <c r="D41" s="78" t="s">
        <v>5</v>
      </c>
      <c r="E41" s="78" t="s">
        <v>6</v>
      </c>
      <c r="F41" s="53" t="s">
        <v>7</v>
      </c>
      <c r="G41" s="48" t="s">
        <v>40</v>
      </c>
      <c r="H41" s="48" t="s">
        <v>9</v>
      </c>
      <c r="I41" s="48" t="s">
        <v>10</v>
      </c>
      <c r="J41" s="48" t="s">
        <v>11</v>
      </c>
      <c r="K41" s="66" t="s">
        <v>23</v>
      </c>
      <c r="L41" s="6"/>
      <c r="M41" s="6"/>
      <c r="N41" s="6"/>
    </row>
    <row r="42" spans="1:33" x14ac:dyDescent="0.25">
      <c r="A42" s="50">
        <v>0.02</v>
      </c>
      <c r="B42" s="21"/>
      <c r="C42" s="21"/>
      <c r="D42" s="21"/>
      <c r="E42" s="21"/>
      <c r="F42" s="21"/>
      <c r="G42" s="21"/>
      <c r="H42" s="21"/>
      <c r="I42" s="21"/>
      <c r="J42" s="21"/>
      <c r="K42" s="30" t="str">
        <f t="array" ref="K42">IFERROR(MMULT(B42:J42,TRANSPOSE($B$4:$J$4)),"")</f>
        <v/>
      </c>
      <c r="L42" s="46"/>
      <c r="M42" s="46"/>
      <c r="N42" s="6"/>
    </row>
    <row r="43" spans="1:33" x14ac:dyDescent="0.25">
      <c r="A43" s="50">
        <v>0.04</v>
      </c>
      <c r="B43" s="21"/>
      <c r="C43" s="21"/>
      <c r="D43" s="21"/>
      <c r="E43" s="21"/>
      <c r="F43" s="21"/>
      <c r="G43" s="21"/>
      <c r="H43" s="21"/>
      <c r="I43" s="21"/>
      <c r="J43" s="21"/>
      <c r="K43" s="30" t="str">
        <f t="array" ref="K43">IFERROR(MMULT(B43:J43,TRANSPOSE($B$4:$J$4)),"")</f>
        <v/>
      </c>
      <c r="L43" s="80"/>
      <c r="M43" s="80"/>
      <c r="N43" s="6"/>
    </row>
    <row r="44" spans="1:33" x14ac:dyDescent="0.25">
      <c r="A44" s="50">
        <v>0.06</v>
      </c>
      <c r="B44" s="21"/>
      <c r="C44" s="21"/>
      <c r="D44" s="21"/>
      <c r="E44" s="21"/>
      <c r="F44" s="21"/>
      <c r="G44" s="21"/>
      <c r="H44" s="21"/>
      <c r="I44" s="21"/>
      <c r="J44" s="21"/>
      <c r="K44" s="30" t="str">
        <f t="array" ref="K44">IFERROR(MMULT(B44:J44,TRANSPOSE($B$4:$J$4)),"")</f>
        <v/>
      </c>
      <c r="L44" s="6"/>
      <c r="M44" s="6"/>
      <c r="N44" s="6"/>
    </row>
    <row r="45" spans="1:33" x14ac:dyDescent="0.25">
      <c r="A45" s="50">
        <v>0.08</v>
      </c>
      <c r="B45" s="21"/>
      <c r="C45" s="21"/>
      <c r="D45" s="21"/>
      <c r="E45" s="21"/>
      <c r="F45" s="21"/>
      <c r="G45" s="21"/>
      <c r="H45" s="21"/>
      <c r="I45" s="21"/>
      <c r="J45" s="21"/>
      <c r="K45" s="30" t="str">
        <f t="array" ref="K45">IFERROR(MMULT(B45:J45,TRANSPOSE($B$4:$J$4)),"")</f>
        <v/>
      </c>
      <c r="L45" s="6"/>
      <c r="M45" s="6"/>
      <c r="N45" s="6"/>
    </row>
    <row r="46" spans="1:33" x14ac:dyDescent="0.25">
      <c r="A46" s="50">
        <v>0.1</v>
      </c>
      <c r="B46" s="21"/>
      <c r="C46" s="21"/>
      <c r="D46" s="21"/>
      <c r="E46" s="21"/>
      <c r="F46" s="21"/>
      <c r="G46" s="21"/>
      <c r="H46" s="21"/>
      <c r="I46" s="21"/>
      <c r="J46" s="21"/>
      <c r="K46" s="30" t="str">
        <f t="array" ref="K46">IFERROR(MMULT(B46:J46,TRANSPOSE($B$4:$J$4)),"")</f>
        <v/>
      </c>
      <c r="L46" s="6"/>
      <c r="M46" s="6"/>
      <c r="N46" s="6"/>
    </row>
    <row r="47" spans="1:33" x14ac:dyDescent="0.25">
      <c r="A47" s="50">
        <v>0.12</v>
      </c>
      <c r="B47" s="21"/>
      <c r="C47" s="21"/>
      <c r="D47" s="21"/>
      <c r="E47" s="21"/>
      <c r="F47" s="21"/>
      <c r="G47" s="21"/>
      <c r="H47" s="21"/>
      <c r="I47" s="21"/>
      <c r="J47" s="21"/>
      <c r="K47" s="30" t="str">
        <f t="array" ref="K47">IFERROR(MMULT(B47:J47,TRANSPOSE($B$4:$J$4)),"")</f>
        <v/>
      </c>
      <c r="L47" s="6"/>
      <c r="M47" s="6"/>
      <c r="N47" s="6"/>
    </row>
    <row r="48" spans="1:33" x14ac:dyDescent="0.25">
      <c r="A48" s="50">
        <v>0.14000000000000001</v>
      </c>
      <c r="B48" s="21"/>
      <c r="C48" s="21"/>
      <c r="D48" s="21"/>
      <c r="E48" s="21"/>
      <c r="F48" s="21"/>
      <c r="G48" s="21"/>
      <c r="H48" s="21"/>
      <c r="I48" s="21"/>
      <c r="J48" s="21"/>
      <c r="K48" s="30" t="str">
        <f t="array" ref="K48">IFERROR(MMULT(B48:J48,TRANSPOSE($B$4:$J$4)),"")</f>
        <v/>
      </c>
      <c r="L48" s="6"/>
      <c r="M48" s="6"/>
      <c r="N48" s="6"/>
      <c r="O48" s="6"/>
      <c r="P48" s="6"/>
    </row>
    <row r="49" spans="1:14" x14ac:dyDescent="0.25">
      <c r="A49" s="50">
        <v>0.16</v>
      </c>
      <c r="B49" s="21"/>
      <c r="C49" s="21"/>
      <c r="D49" s="21"/>
      <c r="E49" s="21"/>
      <c r="F49" s="21"/>
      <c r="G49" s="21"/>
      <c r="H49" s="21"/>
      <c r="I49" s="21"/>
      <c r="J49" s="21"/>
      <c r="K49" s="30" t="str">
        <f t="array" ref="K49">IFERROR(MMULT(B49:J49,TRANSPOSE($B$4:$J$4)),"")</f>
        <v/>
      </c>
      <c r="L49" s="6"/>
      <c r="M49" s="6"/>
      <c r="N49" s="6"/>
    </row>
    <row r="50" spans="1:14" x14ac:dyDescent="0.25">
      <c r="A50" s="50">
        <v>0.18</v>
      </c>
      <c r="B50" s="21"/>
      <c r="C50" s="21"/>
      <c r="D50" s="21"/>
      <c r="E50" s="21"/>
      <c r="F50" s="21"/>
      <c r="G50" s="21"/>
      <c r="H50" s="21"/>
      <c r="I50" s="21"/>
      <c r="J50" s="21"/>
      <c r="K50" s="30" t="str">
        <f t="array" ref="K50">IFERROR(MMULT(B50:J50,TRANSPOSE($B$4:$J$4)),"")</f>
        <v/>
      </c>
      <c r="L50" s="6"/>
      <c r="M50" s="6"/>
      <c r="N50" s="6"/>
    </row>
    <row r="51" spans="1:14" x14ac:dyDescent="0.25">
      <c r="A51" s="5"/>
      <c r="B51" s="6"/>
      <c r="C51" s="6"/>
      <c r="D51" s="6"/>
      <c r="E51" s="6"/>
      <c r="F51" s="6"/>
      <c r="G51" s="6"/>
      <c r="H51" s="6"/>
      <c r="K51" s="6" t="str">
        <f t="array" ref="K51">IFERROR(MMULT(B51:J51,TRANSPOSE($B$4:$J$4)),"")</f>
        <v/>
      </c>
      <c r="L51" s="6"/>
      <c r="M51" s="6"/>
      <c r="N51" s="6"/>
    </row>
    <row r="52" spans="1:14" x14ac:dyDescent="0.25">
      <c r="K52" s="6" t="str">
        <f t="array" ref="K52">IFERROR(MMULT(B52:J52,TRANSPOSE($B$4:$J$4)),"")</f>
        <v/>
      </c>
      <c r="L52" s="6"/>
      <c r="M52" s="6"/>
      <c r="N52" s="6"/>
    </row>
    <row r="53" spans="1:14" ht="14.4" thickBot="1" x14ac:dyDescent="0.3">
      <c r="A53" s="84" t="s">
        <v>43</v>
      </c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6"/>
      <c r="M53" s="6"/>
      <c r="N53" s="6"/>
    </row>
    <row r="54" spans="1:14" ht="69" x14ac:dyDescent="0.25">
      <c r="A54" s="65" t="s">
        <v>20</v>
      </c>
      <c r="B54" s="48" t="s">
        <v>2</v>
      </c>
      <c r="C54" s="48" t="s">
        <v>4</v>
      </c>
      <c r="D54" s="78" t="s">
        <v>5</v>
      </c>
      <c r="E54" s="78" t="s">
        <v>6</v>
      </c>
      <c r="F54" s="53" t="s">
        <v>7</v>
      </c>
      <c r="G54" s="48" t="s">
        <v>40</v>
      </c>
      <c r="H54" s="48" t="s">
        <v>9</v>
      </c>
      <c r="I54" s="48" t="s">
        <v>10</v>
      </c>
      <c r="J54" s="48" t="s">
        <v>11</v>
      </c>
      <c r="K54" s="66" t="s">
        <v>23</v>
      </c>
      <c r="L54" s="6"/>
      <c r="M54" s="6"/>
      <c r="N54" s="6"/>
    </row>
    <row r="55" spans="1:14" x14ac:dyDescent="0.25">
      <c r="A55" s="50">
        <v>0.02</v>
      </c>
      <c r="B55" s="21"/>
      <c r="C55" s="21"/>
      <c r="D55" s="21"/>
      <c r="E55" s="21"/>
      <c r="F55" s="21"/>
      <c r="G55" s="21"/>
      <c r="H55" s="21"/>
      <c r="I55" s="21"/>
      <c r="J55" s="21"/>
      <c r="K55" s="30" t="str">
        <f t="array" ref="K55">IFERROR(MMULT(B55:J55,TRANSPOSE($B$4:$J$4)),"")</f>
        <v/>
      </c>
      <c r="L55" s="46"/>
      <c r="M55" s="46"/>
      <c r="N55" s="6"/>
    </row>
    <row r="56" spans="1:14" x14ac:dyDescent="0.25">
      <c r="A56" s="50">
        <v>0.04</v>
      </c>
      <c r="B56" s="21"/>
      <c r="C56" s="21"/>
      <c r="D56" s="21"/>
      <c r="E56" s="21"/>
      <c r="F56" s="21"/>
      <c r="G56" s="21"/>
      <c r="H56" s="21"/>
      <c r="I56" s="21"/>
      <c r="J56" s="21"/>
      <c r="K56" s="30" t="str">
        <f t="array" ref="K56">IFERROR(MMULT(B56:J56,TRANSPOSE($B$4:$J$4)),"")</f>
        <v/>
      </c>
      <c r="L56" s="80"/>
      <c r="M56" s="80"/>
      <c r="N56" s="6"/>
    </row>
    <row r="57" spans="1:14" x14ac:dyDescent="0.25">
      <c r="A57" s="50">
        <v>0.06</v>
      </c>
      <c r="B57" s="21"/>
      <c r="C57" s="21"/>
      <c r="D57" s="21"/>
      <c r="E57" s="21"/>
      <c r="F57" s="21"/>
      <c r="G57" s="21"/>
      <c r="H57" s="21"/>
      <c r="I57" s="21"/>
      <c r="J57" s="21"/>
      <c r="K57" s="30" t="str">
        <f t="array" ref="K57">IFERROR(MMULT(B57:J57,TRANSPOSE($B$4:$J$4)),"")</f>
        <v/>
      </c>
      <c r="L57" s="6"/>
      <c r="M57" s="6"/>
      <c r="N57" s="6"/>
    </row>
    <row r="58" spans="1:14" x14ac:dyDescent="0.25">
      <c r="A58" s="50">
        <v>0.08</v>
      </c>
      <c r="B58" s="21"/>
      <c r="C58" s="21"/>
      <c r="D58" s="21"/>
      <c r="E58" s="21"/>
      <c r="F58" s="21"/>
      <c r="G58" s="21"/>
      <c r="H58" s="21"/>
      <c r="I58" s="21"/>
      <c r="J58" s="21"/>
      <c r="K58" s="30" t="str">
        <f t="array" ref="K58">IFERROR(MMULT(B58:J58,TRANSPOSE($B$4:$J$4)),"")</f>
        <v/>
      </c>
      <c r="L58" s="6"/>
      <c r="M58" s="6"/>
      <c r="N58" s="6"/>
    </row>
    <row r="59" spans="1:14" x14ac:dyDescent="0.25">
      <c r="A59" s="50">
        <v>0.1</v>
      </c>
      <c r="B59" s="21"/>
      <c r="C59" s="21"/>
      <c r="D59" s="21"/>
      <c r="E59" s="21"/>
      <c r="F59" s="21"/>
      <c r="G59" s="21"/>
      <c r="H59" s="21"/>
      <c r="I59" s="21"/>
      <c r="J59" s="21"/>
      <c r="K59" s="30" t="str">
        <f t="array" ref="K59">IFERROR(MMULT(B59:J59,TRANSPOSE($B$4:$J$4)),"")</f>
        <v/>
      </c>
      <c r="L59" s="6"/>
      <c r="M59" s="6"/>
      <c r="N59" s="6"/>
    </row>
    <row r="60" spans="1:14" x14ac:dyDescent="0.25">
      <c r="A60" s="50">
        <v>0.12</v>
      </c>
      <c r="B60" s="21"/>
      <c r="C60" s="21"/>
      <c r="D60" s="21"/>
      <c r="E60" s="21"/>
      <c r="F60" s="21"/>
      <c r="G60" s="21"/>
      <c r="H60" s="21"/>
      <c r="I60" s="21"/>
      <c r="J60" s="21"/>
      <c r="K60" s="30" t="str">
        <f t="array" ref="K60">IFERROR(MMULT(B60:J60,TRANSPOSE($B$4:$J$4)),"")</f>
        <v/>
      </c>
      <c r="L60" s="6"/>
      <c r="M60" s="6"/>
      <c r="N60" s="6"/>
    </row>
    <row r="61" spans="1:14" x14ac:dyDescent="0.25">
      <c r="A61" s="50">
        <v>0.14000000000000001</v>
      </c>
      <c r="B61" s="21"/>
      <c r="C61" s="21"/>
      <c r="D61" s="21"/>
      <c r="E61" s="21"/>
      <c r="F61" s="21"/>
      <c r="G61" s="21"/>
      <c r="H61" s="21"/>
      <c r="I61" s="21"/>
      <c r="J61" s="21"/>
      <c r="K61" s="30" t="str">
        <f t="array" ref="K61">IFERROR(MMULT(B61:J61,TRANSPOSE($B$4:$J$4)),"")</f>
        <v/>
      </c>
      <c r="L61" s="6"/>
      <c r="M61" s="6"/>
      <c r="N61" s="6"/>
    </row>
    <row r="62" spans="1:14" x14ac:dyDescent="0.25">
      <c r="A62" s="50">
        <v>0.16</v>
      </c>
      <c r="B62" s="21"/>
      <c r="C62" s="21"/>
      <c r="D62" s="21"/>
      <c r="E62" s="21"/>
      <c r="F62" s="21"/>
      <c r="G62" s="21"/>
      <c r="H62" s="21"/>
      <c r="I62" s="21"/>
      <c r="J62" s="21"/>
      <c r="K62" s="30" t="str">
        <f t="array" ref="K62">IFERROR(MMULT(B62:J62,TRANSPOSE($B$4:$J$4)),"")</f>
        <v/>
      </c>
      <c r="L62" s="6"/>
      <c r="M62" s="6"/>
      <c r="N62" s="6"/>
    </row>
    <row r="63" spans="1:14" x14ac:dyDescent="0.25">
      <c r="A63" s="50">
        <v>0.18</v>
      </c>
      <c r="B63" s="21"/>
      <c r="C63" s="21"/>
      <c r="D63" s="21"/>
      <c r="E63" s="21"/>
      <c r="F63" s="21"/>
      <c r="G63" s="21"/>
      <c r="H63" s="21"/>
      <c r="I63" s="21"/>
      <c r="J63" s="21"/>
      <c r="K63" s="30" t="str">
        <f t="array" ref="K63">IFERROR(MMULT(B63:J63,TRANSPOSE($B$4:$J$4)),"")</f>
        <v/>
      </c>
      <c r="L63" s="6"/>
      <c r="M63" s="6"/>
      <c r="N63" s="6"/>
    </row>
    <row r="64" spans="1:14" x14ac:dyDescent="0.25">
      <c r="L64" s="6"/>
      <c r="M64" s="6"/>
      <c r="N64" s="6"/>
    </row>
    <row r="65" spans="12:14" x14ac:dyDescent="0.25">
      <c r="L65" s="6"/>
      <c r="M65" s="6"/>
      <c r="N65" s="6"/>
    </row>
    <row r="66" spans="12:14" x14ac:dyDescent="0.25">
      <c r="N66" s="6"/>
    </row>
    <row r="67" spans="12:14" x14ac:dyDescent="0.25">
      <c r="N67" s="6"/>
    </row>
    <row r="68" spans="12:14" x14ac:dyDescent="0.25">
      <c r="N68" s="6"/>
    </row>
  </sheetData>
  <mergeCells count="9">
    <mergeCell ref="A40:K40"/>
    <mergeCell ref="A53:K53"/>
    <mergeCell ref="A1:J1"/>
    <mergeCell ref="N1:W1"/>
    <mergeCell ref="Y1:AH1"/>
    <mergeCell ref="N14:W14"/>
    <mergeCell ref="A13:K13"/>
    <mergeCell ref="A14:K14"/>
    <mergeCell ref="A27:K2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AFCB-08B3-4194-A75D-D257FBCD3E96}">
  <dimension ref="A1:AJ68"/>
  <sheetViews>
    <sheetView tabSelected="1" topLeftCell="E1" zoomScale="87" workbookViewId="0">
      <selection activeCell="V13" sqref="V13"/>
    </sheetView>
  </sheetViews>
  <sheetFormatPr defaultColWidth="8.77734375" defaultRowHeight="13.8" x14ac:dyDescent="0.25"/>
  <cols>
    <col min="1" max="1" width="22.33203125" customWidth="1"/>
    <col min="2" max="9" width="9" bestFit="1" customWidth="1"/>
    <col min="10" max="10" width="9.44140625" bestFit="1" customWidth="1"/>
    <col min="11" max="13" width="8.6640625"/>
    <col min="14" max="14" width="29" customWidth="1"/>
    <col min="23" max="23" width="9.33203125" bestFit="1" customWidth="1"/>
    <col min="24" max="37" width="8.6640625"/>
  </cols>
  <sheetData>
    <row r="1" spans="1:34" ht="14.4" thickBot="1" x14ac:dyDescent="0.3">
      <c r="A1" s="93" t="s">
        <v>14</v>
      </c>
      <c r="B1" s="93"/>
      <c r="C1" s="93"/>
      <c r="D1" s="93"/>
      <c r="E1" s="93"/>
      <c r="F1" s="93"/>
      <c r="G1" s="93"/>
      <c r="H1" s="93"/>
      <c r="I1" s="93"/>
      <c r="J1" s="93"/>
      <c r="N1" s="84" t="s">
        <v>15</v>
      </c>
      <c r="O1" s="85"/>
      <c r="P1" s="85"/>
      <c r="Q1" s="85"/>
      <c r="R1" s="85"/>
      <c r="S1" s="85"/>
      <c r="T1" s="85"/>
      <c r="U1" s="85"/>
      <c r="V1" s="85"/>
      <c r="W1" s="85"/>
      <c r="Y1" s="101" t="s">
        <v>16</v>
      </c>
      <c r="Z1" s="102"/>
      <c r="AA1" s="102"/>
      <c r="AB1" s="102"/>
      <c r="AC1" s="102"/>
      <c r="AD1" s="102"/>
      <c r="AE1" s="102"/>
      <c r="AF1" s="102"/>
      <c r="AG1" s="102"/>
      <c r="AH1" s="103"/>
    </row>
    <row r="2" spans="1:34" ht="70.2" thickTop="1" thickBot="1" x14ac:dyDescent="0.3">
      <c r="A2" s="81"/>
      <c r="B2" s="78" t="s">
        <v>2</v>
      </c>
      <c r="C2" s="78" t="s">
        <v>4</v>
      </c>
      <c r="D2" s="78" t="s">
        <v>5</v>
      </c>
      <c r="E2" s="78" t="s">
        <v>6</v>
      </c>
      <c r="F2" s="53" t="s">
        <v>7</v>
      </c>
      <c r="G2" s="78" t="s">
        <v>8</v>
      </c>
      <c r="H2" s="78" t="s">
        <v>9</v>
      </c>
      <c r="I2" s="78" t="s">
        <v>10</v>
      </c>
      <c r="J2" s="78" t="s">
        <v>11</v>
      </c>
      <c r="N2" s="44"/>
      <c r="O2" s="71" t="s">
        <v>2</v>
      </c>
      <c r="P2" s="72" t="s">
        <v>4</v>
      </c>
      <c r="Q2" s="72" t="s">
        <v>5</v>
      </c>
      <c r="R2" s="72" t="s">
        <v>6</v>
      </c>
      <c r="S2" s="72" t="s">
        <v>7</v>
      </c>
      <c r="T2" s="72" t="s">
        <v>8</v>
      </c>
      <c r="U2" s="72" t="s">
        <v>9</v>
      </c>
      <c r="V2" s="72" t="s">
        <v>10</v>
      </c>
      <c r="W2" s="73" t="s">
        <v>11</v>
      </c>
      <c r="Y2" s="74"/>
      <c r="Z2" s="75" t="s">
        <v>2</v>
      </c>
      <c r="AA2" s="75" t="s">
        <v>4</v>
      </c>
      <c r="AB2" s="75" t="s">
        <v>5</v>
      </c>
      <c r="AC2" s="75" t="s">
        <v>6</v>
      </c>
      <c r="AD2" s="75" t="s">
        <v>7</v>
      </c>
      <c r="AE2" s="75" t="s">
        <v>8</v>
      </c>
      <c r="AF2" s="75" t="s">
        <v>9</v>
      </c>
      <c r="AG2" s="75" t="s">
        <v>10</v>
      </c>
      <c r="AH2" s="13" t="s">
        <v>11</v>
      </c>
    </row>
    <row r="3" spans="1:34" x14ac:dyDescent="0.25">
      <c r="A3" s="20" t="s">
        <v>17</v>
      </c>
      <c r="B3" s="21">
        <v>0.2</v>
      </c>
      <c r="C3" s="21">
        <v>0.32</v>
      </c>
      <c r="D3" s="21">
        <v>0.1</v>
      </c>
      <c r="E3" s="21">
        <v>0.05</v>
      </c>
      <c r="F3" s="21">
        <v>0.1</v>
      </c>
      <c r="G3" s="21">
        <v>0.1</v>
      </c>
      <c r="H3" s="21">
        <v>0.02</v>
      </c>
      <c r="I3" s="21">
        <v>0.1</v>
      </c>
      <c r="J3" s="21">
        <v>0.01</v>
      </c>
      <c r="N3" s="54" t="s">
        <v>2</v>
      </c>
      <c r="O3" s="22">
        <f>VARP(Optimizer_9Asset_Constraints!$Z$3:$Z$14)</f>
        <v>3.2757046687463716E-3</v>
      </c>
      <c r="P3" s="22">
        <f t="array" ref="P3:W3">TRANSPOSE(O4:O11)</f>
        <v>4.003829928912561E-3</v>
      </c>
      <c r="Q3" s="22">
        <v>2.7905275303028647E-3</v>
      </c>
      <c r="R3" s="22">
        <v>4.419701945826672E-3</v>
      </c>
      <c r="S3" s="22">
        <v>1.2174241323958345E-3</v>
      </c>
      <c r="T3" s="22">
        <v>4.2891506043185425E-3</v>
      </c>
      <c r="U3" s="22">
        <v>-4.8884608634425716E-3</v>
      </c>
      <c r="V3" s="22">
        <v>4.0994778104090643E-3</v>
      </c>
      <c r="W3" s="22">
        <v>-7.3682653020390329E-2</v>
      </c>
      <c r="Y3" s="76">
        <v>2011</v>
      </c>
      <c r="Z3" s="8">
        <v>7.8416915483517258E-2</v>
      </c>
      <c r="AA3" s="8">
        <v>-6.8070383702882209E-2</v>
      </c>
      <c r="AB3" s="4">
        <v>-0.12679320351514051</v>
      </c>
      <c r="AC3" s="4">
        <v>-0.19807039798686091</v>
      </c>
      <c r="AD3" s="4">
        <v>-5.2543112696228238E-2</v>
      </c>
      <c r="AE3" s="4">
        <v>2.2587725203996319E-2</v>
      </c>
      <c r="AF3" s="4">
        <v>-1.17530444633247E-2</v>
      </c>
      <c r="AG3" s="4">
        <v>8.9292066880113818E-2</v>
      </c>
      <c r="AH3" s="9">
        <v>13.16666666666667</v>
      </c>
    </row>
    <row r="4" spans="1:34" x14ac:dyDescent="0.25">
      <c r="A4" s="20" t="s">
        <v>18</v>
      </c>
      <c r="B4" s="7">
        <f t="shared" ref="B4:J5" si="0">Z15</f>
        <v>2.0350448493469109E-2</v>
      </c>
      <c r="C4" s="7">
        <f t="shared" si="0"/>
        <v>0.11900016091402703</v>
      </c>
      <c r="D4" s="7">
        <f t="shared" si="0"/>
        <v>5.1706144368539951E-2</v>
      </c>
      <c r="E4" s="7">
        <f t="shared" si="0"/>
        <v>2.860437316293148E-2</v>
      </c>
      <c r="F4" s="7">
        <f t="shared" si="0"/>
        <v>4.1398859306244679E-2</v>
      </c>
      <c r="G4" s="7">
        <f t="shared" si="0"/>
        <v>6.9545493193644753E-2</v>
      </c>
      <c r="H4" s="7">
        <f t="shared" si="0"/>
        <v>-3.897838087625389E-3</v>
      </c>
      <c r="I4" s="7">
        <f t="shared" si="0"/>
        <v>3.0725183896841715E-2</v>
      </c>
      <c r="J4" s="7">
        <f t="shared" si="0"/>
        <v>7.2988195917147012</v>
      </c>
      <c r="N4" s="54" t="s">
        <v>4</v>
      </c>
      <c r="O4" s="22">
        <v>4.003829928912561E-3</v>
      </c>
      <c r="P4" s="22">
        <f>VARP(Optimizer_9Asset_Constraints!$AA$3:$AA$14)</f>
        <v>2.4751068262632892E-2</v>
      </c>
      <c r="Q4" s="22">
        <f t="array" ref="Q4:W4">TRANSPOSE(P5:P11)</f>
        <v>2.0319755416277563E-2</v>
      </c>
      <c r="R4" s="22">
        <v>1.8297589940270476E-2</v>
      </c>
      <c r="S4" s="22">
        <v>9.0023682276871488E-3</v>
      </c>
      <c r="T4" s="22">
        <v>1.5343887144424135E-2</v>
      </c>
      <c r="U4" s="22">
        <v>4.2456366799113153E-3</v>
      </c>
      <c r="V4" s="22">
        <v>4.3960805803569737E-4</v>
      </c>
      <c r="W4" s="22">
        <v>0.96189074258985097</v>
      </c>
      <c r="Y4" s="55">
        <f t="shared" ref="Y4:Y14" si="1">Y3+1</f>
        <v>2012</v>
      </c>
      <c r="Z4" s="8">
        <v>4.2151893727504497E-2</v>
      </c>
      <c r="AA4" s="4">
        <v>0.16223510806536659</v>
      </c>
      <c r="AB4" s="4">
        <v>0.17431537413687839</v>
      </c>
      <c r="AC4" s="4">
        <v>0.1848246149889077</v>
      </c>
      <c r="AD4" s="4">
        <v>6.3588345505030786E-2</v>
      </c>
      <c r="AE4" s="4">
        <v>0.22966415822288949</v>
      </c>
      <c r="AF4" s="4">
        <v>7.5737416330623475E-4</v>
      </c>
      <c r="AG4" s="4">
        <v>8.2625734813847052E-2</v>
      </c>
      <c r="AH4" s="9">
        <v>2.178823529411765</v>
      </c>
    </row>
    <row r="5" spans="1:34" x14ac:dyDescent="0.25">
      <c r="A5" s="20" t="s">
        <v>19</v>
      </c>
      <c r="B5" s="7">
        <f t="shared" si="0"/>
        <v>5.9778725331582377E-2</v>
      </c>
      <c r="C5" s="7">
        <f t="shared" si="0"/>
        <v>0.16432031334383981</v>
      </c>
      <c r="D5" s="7">
        <f t="shared" si="0"/>
        <v>0.15026115801630124</v>
      </c>
      <c r="E5" s="7">
        <f t="shared" si="0"/>
        <v>0.1685929588154137</v>
      </c>
      <c r="F5" s="7">
        <f t="shared" si="0"/>
        <v>6.4060951693405033E-2</v>
      </c>
      <c r="G5" s="7">
        <f t="shared" si="0"/>
        <v>0.16344931952067349</v>
      </c>
      <c r="H5" s="7">
        <f t="shared" si="0"/>
        <v>0.2277194812175849</v>
      </c>
      <c r="I5" s="7">
        <f t="shared" si="0"/>
        <v>0.13881614908369985</v>
      </c>
      <c r="J5" s="7">
        <f t="shared" si="0"/>
        <v>15.63252276337094</v>
      </c>
      <c r="N5" s="54" t="s">
        <v>5</v>
      </c>
      <c r="O5" s="22">
        <v>2.7905275303028647E-3</v>
      </c>
      <c r="P5" s="22">
        <v>2.0319755416277563E-2</v>
      </c>
      <c r="Q5" s="22">
        <f>VARP(Optimizer_9Asset_Constraints!$AB$3:$AB$14)</f>
        <v>2.0696880974366529E-2</v>
      </c>
      <c r="R5" s="22">
        <f t="array" ref="R5:W5">TRANSPOSE(Q6:Q11)</f>
        <v>1.9466761839035045E-2</v>
      </c>
      <c r="S5" s="22">
        <v>7.8651822975737227E-3</v>
      </c>
      <c r="T5" s="22">
        <v>1.1470396064690769E-2</v>
      </c>
      <c r="U5" s="22">
        <v>6.9136877386794032E-3</v>
      </c>
      <c r="V5" s="22">
        <v>2.2785360001820174E-3</v>
      </c>
      <c r="W5" s="22">
        <v>0.8156300779656851</v>
      </c>
      <c r="Y5" s="55">
        <f t="shared" si="1"/>
        <v>2013</v>
      </c>
      <c r="Z5" s="8">
        <v>-2.0239754065029762E-2</v>
      </c>
      <c r="AA5" s="4">
        <v>0.33642664054137411</v>
      </c>
      <c r="AB5" s="4">
        <v>0.20515000000000019</v>
      </c>
      <c r="AC5" s="4">
        <v>-2.817245384189548E-2</v>
      </c>
      <c r="AD5" s="4">
        <v>9.1318611475867728E-2</v>
      </c>
      <c r="AE5" s="4">
        <v>2.3226428227231199E-2</v>
      </c>
      <c r="AF5" s="4">
        <v>-1.217017795050113E-2</v>
      </c>
      <c r="AG5" s="4">
        <v>-0.27330316742081451</v>
      </c>
      <c r="AH5" s="9">
        <v>54.284233900814208</v>
      </c>
    </row>
    <row r="6" spans="1:34" x14ac:dyDescent="0.25">
      <c r="A6" s="5"/>
      <c r="N6" s="54" t="s">
        <v>6</v>
      </c>
      <c r="O6" s="22">
        <v>4.419701945826672E-3</v>
      </c>
      <c r="P6" s="22">
        <v>1.8297589940270476E-2</v>
      </c>
      <c r="Q6" s="22">
        <v>1.9466761839035045E-2</v>
      </c>
      <c r="R6" s="22">
        <f>VARP(Optimizer_9Asset_Constraints!$AC$3:$AC$14)</f>
        <v>2.6054953615291129E-2</v>
      </c>
      <c r="S6" s="22">
        <f t="array" ref="S6:W6">TRANSPOSE(R7:R11)</f>
        <v>8.0721358358743067E-3</v>
      </c>
      <c r="T6" s="22">
        <v>1.1621876250267317E-2</v>
      </c>
      <c r="U6" s="22">
        <v>4.1325531230676426E-3</v>
      </c>
      <c r="V6" s="22">
        <v>1.1374509309658448E-2</v>
      </c>
      <c r="W6" s="22">
        <v>-7.8482155510914808E-2</v>
      </c>
      <c r="Y6" s="55">
        <f t="shared" si="1"/>
        <v>2014</v>
      </c>
      <c r="Z6" s="8">
        <v>5.9660442929399198E-2</v>
      </c>
      <c r="AA6" s="4">
        <v>0.12579670795859491</v>
      </c>
      <c r="AB6" s="4">
        <v>-4.4019416670124212E-2</v>
      </c>
      <c r="AC6" s="4">
        <v>2.9636951532107991E-2</v>
      </c>
      <c r="AD6" s="4">
        <v>2.9823612403645949E-2</v>
      </c>
      <c r="AE6" s="4">
        <v>0.22870837432237259</v>
      </c>
      <c r="AF6" s="4">
        <v>-0.330614349311523</v>
      </c>
      <c r="AG6" s="4">
        <v>1.2453300124533051E-3</v>
      </c>
      <c r="AH6" s="9">
        <v>-0.57509137891791284</v>
      </c>
    </row>
    <row r="7" spans="1:34" x14ac:dyDescent="0.25">
      <c r="A7" s="27" t="s">
        <v>36</v>
      </c>
      <c r="B7" s="28">
        <v>0.1</v>
      </c>
      <c r="N7" s="77" t="s">
        <v>7</v>
      </c>
      <c r="O7" s="22">
        <v>1.2174241323958345E-3</v>
      </c>
      <c r="P7" s="22">
        <v>9.0023682276871488E-3</v>
      </c>
      <c r="Q7" s="22">
        <v>7.8651822975737227E-3</v>
      </c>
      <c r="R7" s="22">
        <v>8.0721358358743067E-3</v>
      </c>
      <c r="S7" s="22">
        <f>VARP(Optimizer_9Asset_Constraints!$AD$3:$AD$14)</f>
        <v>3.7618217375427099E-3</v>
      </c>
      <c r="T7" s="22">
        <f t="array" ref="T7:W7">TRANSPOSE(S8:S11)</f>
        <v>4.715769625653613E-3</v>
      </c>
      <c r="U7" s="22">
        <v>2.7997606419818224E-3</v>
      </c>
      <c r="V7" s="22">
        <v>1.7718090075067689E-3</v>
      </c>
      <c r="W7" s="22">
        <v>0.21549148452670366</v>
      </c>
      <c r="Y7" s="55">
        <f t="shared" si="1"/>
        <v>2015</v>
      </c>
      <c r="Z7" s="8">
        <v>5.4990678218365119E-3</v>
      </c>
      <c r="AA7" s="4">
        <v>4.0275416319985879E-3</v>
      </c>
      <c r="AB7" s="4">
        <v>-1.775887509764762E-2</v>
      </c>
      <c r="AC7" s="4">
        <v>-0.13276275396747919</v>
      </c>
      <c r="AD7" s="4">
        <v>-1.1220406160636021E-2</v>
      </c>
      <c r="AE7" s="4">
        <v>6.2218928863451151E-3</v>
      </c>
      <c r="AF7" s="4">
        <v>-0.3285646056450171</v>
      </c>
      <c r="AG7" s="4">
        <v>-0.12106135986733001</v>
      </c>
      <c r="AH7" s="9">
        <v>0.36160826821275532</v>
      </c>
    </row>
    <row r="8" spans="1:34" x14ac:dyDescent="0.25">
      <c r="A8" s="27" t="s">
        <v>37</v>
      </c>
      <c r="B8" s="59">
        <f>SUM(B3:J3)</f>
        <v>1</v>
      </c>
      <c r="N8" s="54" t="s">
        <v>8</v>
      </c>
      <c r="O8" s="22">
        <v>4.2891506043185425E-3</v>
      </c>
      <c r="P8" s="22">
        <v>1.5343887144424135E-2</v>
      </c>
      <c r="Q8" s="22">
        <v>1.1470396064690769E-2</v>
      </c>
      <c r="R8" s="22">
        <v>1.1621876250267317E-2</v>
      </c>
      <c r="S8" s="22">
        <v>4.715769625653613E-3</v>
      </c>
      <c r="T8" s="22">
        <f>VARP(Optimizer_9Asset_Constraints!$AE$3:$AE$14)</f>
        <v>2.4489373380790283E-2</v>
      </c>
      <c r="U8" s="22">
        <f t="array" ref="U8:W8">TRANSPOSE(T9:T11)</f>
        <v>6.803408441159506E-3</v>
      </c>
      <c r="V8" s="22">
        <v>7.0989086012693443E-4</v>
      </c>
      <c r="W8" s="22">
        <v>-0.22402418316718886</v>
      </c>
      <c r="Y8" s="55">
        <f t="shared" si="1"/>
        <v>2016</v>
      </c>
      <c r="Z8" s="8">
        <v>2.6472421315051339E-2</v>
      </c>
      <c r="AA8" s="4">
        <v>0.12676098627241389</v>
      </c>
      <c r="AB8" s="4">
        <v>3.1008094446997259E-2</v>
      </c>
      <c r="AC8" s="4">
        <v>0.10657552409065869</v>
      </c>
      <c r="AD8" s="4">
        <v>5.4351323877676938E-2</v>
      </c>
      <c r="AE8" s="4">
        <v>6.5071928287560699E-2</v>
      </c>
      <c r="AF8" s="4">
        <v>0.1136525823326571</v>
      </c>
      <c r="AG8" s="4">
        <v>8.1037735849056602E-2</v>
      </c>
      <c r="AH8" s="9">
        <v>1.2031148754975469</v>
      </c>
    </row>
    <row r="9" spans="1:34" x14ac:dyDescent="0.25">
      <c r="A9" s="27" t="s">
        <v>38</v>
      </c>
      <c r="B9" s="30">
        <f t="array" ref="B9">MMULT(B3:J3,TRANSPOSE(B4:J4))</f>
        <v>0.13582816708125067</v>
      </c>
      <c r="N9" s="54" t="s">
        <v>9</v>
      </c>
      <c r="O9" s="22">
        <v>-4.8884608634425716E-3</v>
      </c>
      <c r="P9" s="22">
        <v>4.2456366799113153E-3</v>
      </c>
      <c r="Q9" s="22">
        <v>6.9136877386794032E-3</v>
      </c>
      <c r="R9" s="22">
        <v>4.1325531230676426E-3</v>
      </c>
      <c r="S9" s="22">
        <v>2.7997606419818224E-3</v>
      </c>
      <c r="T9" s="22">
        <v>6.803408441159506E-3</v>
      </c>
      <c r="U9" s="22">
        <f>VARP(Optimizer_9Asset_Constraints!$AF$3:$AF$14)</f>
        <v>4.7534815282172169E-2</v>
      </c>
      <c r="V9" s="22">
        <f t="array" ref="V9:W9">TRANSPOSE(U10:U11)</f>
        <v>1.5575251724733636E-3</v>
      </c>
      <c r="W9" s="22">
        <v>1.235329598907664E-2</v>
      </c>
      <c r="Y9" s="55">
        <f t="shared" si="1"/>
        <v>2017</v>
      </c>
      <c r="Z9" s="8">
        <v>3.5418469213760677E-2</v>
      </c>
      <c r="AA9" s="4">
        <v>0.2118954352865938</v>
      </c>
      <c r="AB9" s="4">
        <v>0.26309428916715949</v>
      </c>
      <c r="AC9" s="4">
        <v>0.3145865477542853</v>
      </c>
      <c r="AD9" s="4">
        <v>8.5905007786595267E-2</v>
      </c>
      <c r="AE9" s="4">
        <v>7.9828493316166815E-2</v>
      </c>
      <c r="AF9" s="4">
        <v>5.7666142254761521E-2</v>
      </c>
      <c r="AG9" s="4">
        <v>0.12662535997905569</v>
      </c>
      <c r="AH9" s="9">
        <v>13.7509584983351</v>
      </c>
    </row>
    <row r="10" spans="1:34" x14ac:dyDescent="0.25">
      <c r="A10" s="27" t="s">
        <v>24</v>
      </c>
      <c r="B10" s="30">
        <f t="array" ref="B10">IFERROR(SQRT(MMULT(MMULT(B3:J3,O3:W11),TRANSPOSE(B3:J3))),0)</f>
        <v>0.19162411927547374</v>
      </c>
      <c r="N10" s="54" t="s">
        <v>10</v>
      </c>
      <c r="O10" s="22">
        <v>4.0994778104090643E-3</v>
      </c>
      <c r="P10" s="22">
        <v>4.3960805803569737E-4</v>
      </c>
      <c r="Q10" s="22">
        <v>2.2785360001820174E-3</v>
      </c>
      <c r="R10" s="22">
        <v>1.1374509309658448E-2</v>
      </c>
      <c r="S10" s="22">
        <v>1.7718090075067689E-3</v>
      </c>
      <c r="T10" s="22">
        <v>7.0989086012693443E-4</v>
      </c>
      <c r="U10" s="22">
        <v>1.5575251724733636E-3</v>
      </c>
      <c r="V10" s="22">
        <f>VARP(Optimizer_9Asset_Constraints!$AG$3:$AG$14)</f>
        <v>1.7664096309225649E-2</v>
      </c>
      <c r="W10" s="22">
        <f>V11</f>
        <v>-1.122778605117061</v>
      </c>
      <c r="Y10" s="55">
        <f t="shared" si="1"/>
        <v>2018</v>
      </c>
      <c r="Z10" s="8">
        <v>1.123941418219587E-4</v>
      </c>
      <c r="AA10" s="4">
        <v>-5.1671548061954183E-2</v>
      </c>
      <c r="AB10" s="4">
        <v>-0.1479279902828953</v>
      </c>
      <c r="AC10" s="4">
        <v>-0.14488454378565671</v>
      </c>
      <c r="AD10" s="4">
        <v>-4.7453149977323639E-2</v>
      </c>
      <c r="AE10" s="4">
        <v>-4.9366860356000568E-2</v>
      </c>
      <c r="AF10" s="4">
        <v>-0.13816165162388511</v>
      </c>
      <c r="AG10" s="4">
        <v>-9.2951200619674212E-3</v>
      </c>
      <c r="AH10" s="9">
        <v>-0.738363291191521</v>
      </c>
    </row>
    <row r="11" spans="1:34" ht="14.4" thickBot="1" x14ac:dyDescent="0.3">
      <c r="N11" s="60" t="s">
        <v>11</v>
      </c>
      <c r="O11" s="26">
        <v>-7.3682653020390329E-2</v>
      </c>
      <c r="P11" s="26">
        <v>0.96189074258985097</v>
      </c>
      <c r="Q11" s="26">
        <v>0.8156300779656851</v>
      </c>
      <c r="R11" s="26">
        <v>-7.8482155510914808E-2</v>
      </c>
      <c r="S11" s="26">
        <v>0.21549148452670366</v>
      </c>
      <c r="T11" s="26">
        <v>-0.22402418316718886</v>
      </c>
      <c r="U11" s="26">
        <v>1.235329598907664E-2</v>
      </c>
      <c r="V11" s="26">
        <v>-1.122778605117061</v>
      </c>
      <c r="W11" s="26">
        <f>VARP(Optimizer_9Asset_Constraints!$AH$3:$AH$14)</f>
        <v>224.01112061836804</v>
      </c>
      <c r="Y11" s="55">
        <f t="shared" si="1"/>
        <v>2019</v>
      </c>
      <c r="Z11" s="8">
        <v>8.7168963158409163E-2</v>
      </c>
      <c r="AA11" s="4">
        <v>0.30836488994371281</v>
      </c>
      <c r="AB11" s="4">
        <v>0.22340705110337741</v>
      </c>
      <c r="AC11" s="4">
        <v>0.20806037234978561</v>
      </c>
      <c r="AD11" s="4">
        <v>0.1044908906805511</v>
      </c>
      <c r="AE11" s="4">
        <v>0.24364175499175439</v>
      </c>
      <c r="AF11" s="4">
        <v>0.17626388208774421</v>
      </c>
      <c r="AG11" s="4">
        <v>0.1843236903831118</v>
      </c>
      <c r="AH11" s="9">
        <v>0.94826328595768339</v>
      </c>
    </row>
    <row r="12" spans="1:34" x14ac:dyDescent="0.25">
      <c r="B12" s="64"/>
      <c r="Y12" s="55">
        <f t="shared" si="1"/>
        <v>2020</v>
      </c>
      <c r="Z12" s="8">
        <v>7.5065168539325766E-2</v>
      </c>
      <c r="AA12" s="4">
        <v>0.2099253104738654</v>
      </c>
      <c r="AB12" s="4">
        <v>9.9992188618817535E-2</v>
      </c>
      <c r="AC12" s="4">
        <v>0.1584221872632989</v>
      </c>
      <c r="AD12" s="4">
        <v>0.1183227248268794</v>
      </c>
      <c r="AE12" s="4">
        <v>-0.1040293838419996</v>
      </c>
      <c r="AF12" s="4">
        <v>-0.23724497571436121</v>
      </c>
      <c r="AG12" s="4">
        <v>0.2461462287506189</v>
      </c>
      <c r="AH12" s="9">
        <v>3.0507385164292491</v>
      </c>
    </row>
    <row r="13" spans="1:34" ht="14.4" thickBot="1" x14ac:dyDescent="0.3">
      <c r="A13" s="93" t="s">
        <v>25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Y13" s="55">
        <f t="shared" si="1"/>
        <v>2021</v>
      </c>
      <c r="Z13" s="8">
        <v>-1.541793128820002E-2</v>
      </c>
      <c r="AA13" s="4">
        <v>0.25724265671929469</v>
      </c>
      <c r="AB13" s="4">
        <v>0.1157808773663624</v>
      </c>
      <c r="AC13" s="4">
        <v>1.759667754034511E-2</v>
      </c>
      <c r="AD13" s="4">
        <v>0.1016317741676247</v>
      </c>
      <c r="AE13" s="4">
        <v>0.3260828782257057</v>
      </c>
      <c r="AF13" s="4">
        <v>0.40353523474231839</v>
      </c>
      <c r="AG13" s="4">
        <v>-4.3308963763509227E-2</v>
      </c>
      <c r="AH13" s="9">
        <v>0.59791704315174243</v>
      </c>
    </row>
    <row r="14" spans="1:34" ht="15" thickTop="1" thickBot="1" x14ac:dyDescent="0.3">
      <c r="A14" s="84" t="s">
        <v>44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46"/>
      <c r="M14" s="46"/>
      <c r="N14" s="84" t="s">
        <v>22</v>
      </c>
      <c r="O14" s="85"/>
      <c r="P14" s="85"/>
      <c r="Q14" s="85"/>
      <c r="R14" s="85"/>
      <c r="S14" s="85"/>
      <c r="T14" s="85"/>
      <c r="U14" s="85"/>
      <c r="V14" s="85"/>
      <c r="W14" s="85"/>
      <c r="Y14" s="61">
        <f t="shared" si="1"/>
        <v>2022</v>
      </c>
      <c r="Z14" s="10">
        <v>-0.13010266905576731</v>
      </c>
      <c r="AA14" s="11">
        <v>-0.19493141416005411</v>
      </c>
      <c r="AB14" s="11">
        <v>-0.15577465685130579</v>
      </c>
      <c r="AC14" s="11">
        <v>-0.17256024798231931</v>
      </c>
      <c r="AD14" s="11">
        <v>-4.1429310214747828E-2</v>
      </c>
      <c r="AE14" s="11">
        <v>-0.23709147116228499</v>
      </c>
      <c r="AF14" s="11">
        <v>0.25985953207632018</v>
      </c>
      <c r="AG14" s="11">
        <v>4.3746712074645977E-3</v>
      </c>
      <c r="AH14" s="12">
        <v>-0.64303481379084104</v>
      </c>
    </row>
    <row r="15" spans="1:34" ht="69" x14ac:dyDescent="0.25">
      <c r="A15" s="65" t="s">
        <v>20</v>
      </c>
      <c r="B15" s="48" t="s">
        <v>2</v>
      </c>
      <c r="C15" s="48" t="s">
        <v>4</v>
      </c>
      <c r="D15" s="78" t="s">
        <v>5</v>
      </c>
      <c r="E15" s="78" t="s">
        <v>6</v>
      </c>
      <c r="F15" s="53" t="s">
        <v>7</v>
      </c>
      <c r="G15" s="48" t="s">
        <v>40</v>
      </c>
      <c r="H15" s="48" t="s">
        <v>9</v>
      </c>
      <c r="I15" s="48" t="s">
        <v>10</v>
      </c>
      <c r="J15" s="48" t="s">
        <v>11</v>
      </c>
      <c r="K15" s="66" t="s">
        <v>23</v>
      </c>
      <c r="L15" s="46"/>
      <c r="M15" s="46"/>
      <c r="N15" s="51"/>
      <c r="O15" s="16" t="s">
        <v>2</v>
      </c>
      <c r="P15" s="16" t="s">
        <v>4</v>
      </c>
      <c r="Q15" s="16" t="s">
        <v>5</v>
      </c>
      <c r="R15" s="16" t="s">
        <v>6</v>
      </c>
      <c r="S15" s="70" t="s">
        <v>7</v>
      </c>
      <c r="T15" s="16" t="s">
        <v>8</v>
      </c>
      <c r="U15" s="16" t="s">
        <v>9</v>
      </c>
      <c r="V15" s="16" t="s">
        <v>10</v>
      </c>
      <c r="W15" s="16" t="s">
        <v>11</v>
      </c>
      <c r="Y15" s="62" t="s">
        <v>18</v>
      </c>
      <c r="Z15" s="39">
        <f>AVERAGE(Z3:Z14)</f>
        <v>2.0350448493469109E-2</v>
      </c>
      <c r="AA15" s="39">
        <f t="shared" ref="AA15:AH15" si="2">AVERAGE(AA3:AA14)</f>
        <v>0.11900016091402703</v>
      </c>
      <c r="AB15" s="39">
        <f t="shared" si="2"/>
        <v>5.1706144368539951E-2</v>
      </c>
      <c r="AC15" s="39">
        <f t="shared" si="2"/>
        <v>2.860437316293148E-2</v>
      </c>
      <c r="AD15" s="39">
        <f t="shared" si="2"/>
        <v>4.1398859306244679E-2</v>
      </c>
      <c r="AE15" s="39">
        <f t="shared" si="2"/>
        <v>6.9545493193644753E-2</v>
      </c>
      <c r="AF15" s="39">
        <f t="shared" si="2"/>
        <v>-3.897838087625389E-3</v>
      </c>
      <c r="AG15" s="39">
        <f t="shared" si="2"/>
        <v>3.0725183896841715E-2</v>
      </c>
      <c r="AH15" s="39">
        <f t="shared" si="2"/>
        <v>7.2988195917147012</v>
      </c>
    </row>
    <row r="16" spans="1:34" ht="28.2" thickBot="1" x14ac:dyDescent="0.3">
      <c r="A16" s="50">
        <v>0.02</v>
      </c>
      <c r="B16" s="21"/>
      <c r="C16" s="21"/>
      <c r="D16" s="21"/>
      <c r="E16" s="21"/>
      <c r="F16" s="21"/>
      <c r="G16" s="21"/>
      <c r="H16" s="21"/>
      <c r="I16" s="21"/>
      <c r="J16" s="21"/>
      <c r="K16" s="30" t="str">
        <f t="array" ref="K16">IFERROR(MMULT(B16:J16,TRANSPOSE($B$4:$J$4)),"")</f>
        <v/>
      </c>
      <c r="L16" s="46"/>
      <c r="M16" s="46"/>
      <c r="N16" s="54" t="s">
        <v>2</v>
      </c>
      <c r="O16">
        <v>1</v>
      </c>
      <c r="P16" s="33">
        <f t="array" ref="P16:W16">TRANSPOSE(O17:O24)</f>
        <v>0.44465817154153503</v>
      </c>
      <c r="Q16" s="33">
        <v>0.33890774247218125</v>
      </c>
      <c r="R16" s="33">
        <v>0.47840472520678834</v>
      </c>
      <c r="S16" s="33">
        <v>0.34680905697451941</v>
      </c>
      <c r="T16" s="33">
        <v>0.47888373812675067</v>
      </c>
      <c r="U16" s="33">
        <v>-0.39175438602414536</v>
      </c>
      <c r="V16" s="33">
        <v>0.53892764043531771</v>
      </c>
      <c r="W16" s="33">
        <v>-8.6015772793975848E-2</v>
      </c>
      <c r="Y16" s="63" t="s">
        <v>19</v>
      </c>
      <c r="Z16" s="41">
        <f>_xlfn.STDEV.S(Z3:Z14)</f>
        <v>5.9778725331582377E-2</v>
      </c>
      <c r="AA16" s="41">
        <f t="shared" ref="AA16:AH16" si="3">_xlfn.STDEV.S(AA3:AA14)</f>
        <v>0.16432031334383981</v>
      </c>
      <c r="AB16" s="41">
        <f t="shared" si="3"/>
        <v>0.15026115801630124</v>
      </c>
      <c r="AC16" s="41">
        <f t="shared" si="3"/>
        <v>0.1685929588154137</v>
      </c>
      <c r="AD16" s="41">
        <f t="shared" si="3"/>
        <v>6.4060951693405033E-2</v>
      </c>
      <c r="AE16" s="41">
        <f t="shared" si="3"/>
        <v>0.16344931952067349</v>
      </c>
      <c r="AF16" s="41">
        <f t="shared" si="3"/>
        <v>0.2277194812175849</v>
      </c>
      <c r="AG16" s="41">
        <f t="shared" si="3"/>
        <v>0.13881614908369985</v>
      </c>
      <c r="AH16" s="41">
        <f t="shared" si="3"/>
        <v>15.63252276337094</v>
      </c>
    </row>
    <row r="17" spans="1:36" x14ac:dyDescent="0.25">
      <c r="A17" s="50">
        <v>0.04</v>
      </c>
      <c r="B17" s="21"/>
      <c r="C17" s="21"/>
      <c r="D17" s="21"/>
      <c r="E17" s="21"/>
      <c r="F17" s="21"/>
      <c r="G17" s="21"/>
      <c r="H17" s="21"/>
      <c r="I17" s="21"/>
      <c r="J17" s="21"/>
      <c r="K17" s="30" t="str">
        <f t="array" ref="K17">IFERROR(MMULT(B17:J17,TRANSPOSE($B$4:$J$4)),"")</f>
        <v/>
      </c>
      <c r="L17" s="80"/>
      <c r="M17" s="80"/>
      <c r="N17" s="54" t="s">
        <v>4</v>
      </c>
      <c r="O17" s="33">
        <v>0.44465817154153503</v>
      </c>
      <c r="P17">
        <v>1</v>
      </c>
      <c r="Q17" s="33">
        <f t="array" ref="Q17:W17">TRANSPOSE(P18:P24)</f>
        <v>0.89777819080941756</v>
      </c>
      <c r="R17" s="33">
        <v>0.7205294966561705</v>
      </c>
      <c r="S17" s="33">
        <v>0.93295499297432372</v>
      </c>
      <c r="T17" s="33">
        <v>0.62323177182977352</v>
      </c>
      <c r="U17" s="33">
        <v>0.12377699857399908</v>
      </c>
      <c r="V17" s="33">
        <v>2.1024368430992015E-2</v>
      </c>
      <c r="W17" s="33">
        <v>0.40850180679550629</v>
      </c>
    </row>
    <row r="18" spans="1:36" x14ac:dyDescent="0.25">
      <c r="A18" s="50">
        <v>0.06</v>
      </c>
      <c r="B18" s="21"/>
      <c r="C18" s="21"/>
      <c r="D18" s="21"/>
      <c r="E18" s="21"/>
      <c r="F18" s="21"/>
      <c r="G18" s="21"/>
      <c r="H18" s="21"/>
      <c r="I18" s="21"/>
      <c r="J18" s="21"/>
      <c r="K18" s="30" t="str">
        <f t="array" ref="K18">IFERROR(MMULT(B18:J18,TRANSPOSE($B$4:$J$4)),"")</f>
        <v/>
      </c>
      <c r="L18" s="6"/>
      <c r="M18" s="6"/>
      <c r="N18" s="54" t="s">
        <v>5</v>
      </c>
      <c r="O18" s="33">
        <v>0.33890774247218125</v>
      </c>
      <c r="P18" s="33">
        <v>0.89777819080941756</v>
      </c>
      <c r="Q18">
        <v>1</v>
      </c>
      <c r="R18" s="33">
        <f t="array" ref="R18:W18">TRANSPOSE(Q19:Q24)</f>
        <v>0.83829352647044608</v>
      </c>
      <c r="S18" s="33">
        <v>0.89136840488708524</v>
      </c>
      <c r="T18" s="33">
        <v>0.50949171545811445</v>
      </c>
      <c r="U18" s="33">
        <v>0.22042020608394036</v>
      </c>
      <c r="V18" s="33">
        <v>0.11916747345173577</v>
      </c>
      <c r="W18" s="33">
        <v>0.37879653048561274</v>
      </c>
    </row>
    <row r="19" spans="1:36" x14ac:dyDescent="0.25">
      <c r="A19" s="50">
        <v>0.08</v>
      </c>
      <c r="B19" s="21"/>
      <c r="C19" s="21"/>
      <c r="D19" s="21"/>
      <c r="E19" s="21"/>
      <c r="F19" s="21"/>
      <c r="G19" s="21"/>
      <c r="H19" s="21"/>
      <c r="I19" s="21"/>
      <c r="J19" s="21"/>
      <c r="K19" s="30" t="str">
        <f t="array" ref="K19">IFERROR(MMULT(B19:J19,TRANSPOSE($B$4:$J$4)),"")</f>
        <v/>
      </c>
      <c r="L19" s="6"/>
      <c r="M19" s="6"/>
      <c r="N19" s="54" t="s">
        <v>6</v>
      </c>
      <c r="O19" s="33">
        <v>0.47840472520678834</v>
      </c>
      <c r="P19" s="33">
        <v>0.7205294966561705</v>
      </c>
      <c r="Q19" s="33">
        <v>0.83829352647044608</v>
      </c>
      <c r="R19">
        <v>1</v>
      </c>
      <c r="S19" s="33">
        <f t="array" ref="S19:W19">TRANSPOSE(R20:R24)</f>
        <v>0.81535024020293712</v>
      </c>
      <c r="T19" s="33">
        <v>0.4600894323293383</v>
      </c>
      <c r="U19" s="33">
        <v>0.11742684366470488</v>
      </c>
      <c r="V19" s="33">
        <v>0.53020254294497016</v>
      </c>
      <c r="W19" s="33">
        <v>-3.2485606617707802E-2</v>
      </c>
    </row>
    <row r="20" spans="1:36" x14ac:dyDescent="0.25">
      <c r="A20" s="50">
        <v>0.1</v>
      </c>
      <c r="B20" s="21"/>
      <c r="C20" s="21"/>
      <c r="D20" s="21"/>
      <c r="E20" s="21"/>
      <c r="F20" s="21"/>
      <c r="G20" s="21"/>
      <c r="H20" s="21"/>
      <c r="I20" s="21"/>
      <c r="J20" s="21"/>
      <c r="K20" s="30" t="str">
        <f t="array" ref="K20">IFERROR(MMULT(B20:J20,TRANSPOSE($B$4:$J$4)),"")</f>
        <v/>
      </c>
      <c r="L20" s="6"/>
      <c r="M20" s="6"/>
      <c r="N20" s="77" t="s">
        <v>7</v>
      </c>
      <c r="O20" s="33">
        <v>0.34680905697451941</v>
      </c>
      <c r="P20" s="33">
        <v>0.93295499297432372</v>
      </c>
      <c r="Q20" s="33">
        <v>0.89136840488708524</v>
      </c>
      <c r="R20" s="33">
        <v>0.81535024020293712</v>
      </c>
      <c r="S20">
        <v>1</v>
      </c>
      <c r="T20" s="33">
        <f t="array" ref="T20:W20">TRANSPOSE(S21:S24)</f>
        <v>0.49132022107201251</v>
      </c>
      <c r="U20" s="33">
        <v>0.20937069416820722</v>
      </c>
      <c r="V20" s="33">
        <v>0.21735622733981269</v>
      </c>
      <c r="W20" s="33">
        <v>0.23474492821572679</v>
      </c>
    </row>
    <row r="21" spans="1:36" x14ac:dyDescent="0.25">
      <c r="A21" s="50">
        <v>0.12</v>
      </c>
      <c r="B21" s="21"/>
      <c r="C21" s="21"/>
      <c r="D21" s="21"/>
      <c r="E21" s="21"/>
      <c r="F21" s="21"/>
      <c r="G21" s="21"/>
      <c r="H21" s="21"/>
      <c r="I21" s="21"/>
      <c r="J21" s="21"/>
      <c r="K21" s="30" t="str">
        <f t="array" ref="K21">IFERROR(MMULT(B21:J21,TRANSPOSE($B$4:$J$4)),"")</f>
        <v/>
      </c>
      <c r="L21" s="6"/>
      <c r="M21" s="6"/>
      <c r="N21" s="54" t="s">
        <v>8</v>
      </c>
      <c r="O21" s="33">
        <v>0.47888373812675067</v>
      </c>
      <c r="P21" s="33">
        <v>0.62323177182977352</v>
      </c>
      <c r="Q21" s="33">
        <v>0.50949171545811445</v>
      </c>
      <c r="R21" s="33">
        <v>0.4600894323293383</v>
      </c>
      <c r="S21" s="33">
        <v>0.49132022107201251</v>
      </c>
      <c r="T21">
        <v>1</v>
      </c>
      <c r="U21" s="33">
        <f t="array" ref="U21:W21">TRANSPOSE(T22:T24)</f>
        <v>0.19940305274152156</v>
      </c>
      <c r="V21" s="33">
        <v>3.413163056680369E-2</v>
      </c>
      <c r="W21" s="33">
        <v>-9.5646983259071783E-2</v>
      </c>
    </row>
    <row r="22" spans="1:36" x14ac:dyDescent="0.25">
      <c r="A22" s="50">
        <v>0.14000000000000001</v>
      </c>
      <c r="B22" s="21"/>
      <c r="C22" s="21"/>
      <c r="D22" s="21"/>
      <c r="E22" s="21"/>
      <c r="F22" s="21"/>
      <c r="G22" s="21"/>
      <c r="H22" s="21"/>
      <c r="I22" s="21"/>
      <c r="J22" s="21"/>
      <c r="K22" s="30" t="str">
        <f t="array" ref="K22">IFERROR(MMULT(B22:J22,TRANSPOSE($B$4:$J$4)),"")</f>
        <v/>
      </c>
      <c r="L22" s="6"/>
      <c r="M22" s="6"/>
      <c r="N22" s="54" t="s">
        <v>9</v>
      </c>
      <c r="O22" s="33">
        <v>-0.39175438602414536</v>
      </c>
      <c r="P22" s="33">
        <v>0.12377699857399908</v>
      </c>
      <c r="Q22" s="33">
        <v>0.22042020608394036</v>
      </c>
      <c r="R22" s="33">
        <v>0.11742684366470488</v>
      </c>
      <c r="S22" s="33">
        <v>0.20937069416820722</v>
      </c>
      <c r="T22" s="33">
        <v>0.19940305274152156</v>
      </c>
      <c r="U22">
        <v>1</v>
      </c>
      <c r="V22" s="33">
        <f t="array" ref="V22:W22">TRANSPOSE(U23:U24)</f>
        <v>5.3750617403217037E-2</v>
      </c>
      <c r="W22" s="33">
        <v>3.7856647638709177E-3</v>
      </c>
    </row>
    <row r="23" spans="1:36" x14ac:dyDescent="0.25">
      <c r="A23" s="50">
        <v>0.16</v>
      </c>
      <c r="B23" s="21"/>
      <c r="C23" s="21"/>
      <c r="D23" s="21"/>
      <c r="E23" s="21"/>
      <c r="F23" s="21"/>
      <c r="G23" s="21"/>
      <c r="H23" s="21"/>
      <c r="I23" s="21"/>
      <c r="J23" s="21"/>
      <c r="K23" s="30" t="str">
        <f t="array" ref="K23">IFERROR(MMULT(B23:J23,TRANSPOSE($B$4:$J$4)),"")</f>
        <v/>
      </c>
      <c r="L23" s="6"/>
      <c r="M23" s="6"/>
      <c r="N23" s="54" t="s">
        <v>10</v>
      </c>
      <c r="O23" s="33">
        <v>0.53892764043531771</v>
      </c>
      <c r="P23" s="33">
        <v>2.1024368430992015E-2</v>
      </c>
      <c r="Q23" s="33">
        <v>0.11916747345173577</v>
      </c>
      <c r="R23" s="33">
        <v>0.53020254294497016</v>
      </c>
      <c r="S23" s="33">
        <v>0.21735622733981269</v>
      </c>
      <c r="T23" s="33">
        <v>3.413163056680369E-2</v>
      </c>
      <c r="U23" s="33">
        <v>5.3750617403217037E-2</v>
      </c>
      <c r="V23">
        <v>1</v>
      </c>
      <c r="W23" s="33">
        <f>V24</f>
        <v>-0.56443459854193845</v>
      </c>
    </row>
    <row r="24" spans="1:36" ht="14.4" thickBot="1" x14ac:dyDescent="0.3">
      <c r="A24" s="50">
        <v>0.18</v>
      </c>
      <c r="B24" s="21"/>
      <c r="C24" s="21"/>
      <c r="D24" s="21"/>
      <c r="E24" s="21"/>
      <c r="F24" s="21"/>
      <c r="G24" s="21"/>
      <c r="H24" s="21"/>
      <c r="I24" s="21"/>
      <c r="J24" s="21"/>
      <c r="K24" s="30" t="str">
        <f t="array" ref="K24">IFERROR(MMULT(B24:J24,TRANSPOSE($B$4:$J$4)),"")</f>
        <v/>
      </c>
      <c r="L24" s="6"/>
      <c r="M24" s="6"/>
      <c r="N24" s="60" t="s">
        <v>11</v>
      </c>
      <c r="O24" s="34">
        <v>-8.6015772793975848E-2</v>
      </c>
      <c r="P24" s="34">
        <v>0.40850180679550629</v>
      </c>
      <c r="Q24" s="34">
        <v>0.37879653048561274</v>
      </c>
      <c r="R24" s="34">
        <v>-3.2485606617707802E-2</v>
      </c>
      <c r="S24" s="34">
        <v>0.23474492821572679</v>
      </c>
      <c r="T24" s="34">
        <v>-9.5646983259071783E-2</v>
      </c>
      <c r="U24" s="34">
        <v>3.7856647638709177E-3</v>
      </c>
      <c r="V24" s="34">
        <v>-0.56443459854193845</v>
      </c>
      <c r="W24" s="25">
        <v>1</v>
      </c>
    </row>
    <row r="25" spans="1:36" x14ac:dyDescent="0.25">
      <c r="A25" s="5"/>
      <c r="B25" s="4"/>
      <c r="C25" s="4"/>
      <c r="D25" s="4"/>
      <c r="E25" s="4"/>
      <c r="F25" s="4"/>
      <c r="G25" s="4"/>
      <c r="H25" s="4"/>
      <c r="K25" s="6"/>
      <c r="L25" s="6"/>
      <c r="M25" s="6"/>
      <c r="N25" s="6"/>
    </row>
    <row r="26" spans="1:36" x14ac:dyDescent="0.25">
      <c r="A26" s="5"/>
      <c r="B26" s="4"/>
      <c r="C26" s="4"/>
      <c r="D26" s="4"/>
      <c r="E26" s="4"/>
      <c r="F26" s="4"/>
      <c r="G26" s="4"/>
      <c r="H26" s="4"/>
      <c r="K26" s="6"/>
      <c r="L26" s="6"/>
      <c r="M26" s="6"/>
      <c r="N26" s="6"/>
    </row>
    <row r="27" spans="1:36" ht="14.4" thickBot="1" x14ac:dyDescent="0.3">
      <c r="A27" s="84" t="s">
        <v>45</v>
      </c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6"/>
      <c r="M27" s="6"/>
      <c r="N27" s="6"/>
    </row>
    <row r="28" spans="1:36" ht="55.2" x14ac:dyDescent="0.25">
      <c r="A28" s="65" t="s">
        <v>20</v>
      </c>
      <c r="B28" s="48" t="s">
        <v>2</v>
      </c>
      <c r="C28" s="48" t="s">
        <v>4</v>
      </c>
      <c r="D28" s="78" t="s">
        <v>5</v>
      </c>
      <c r="E28" s="78" t="s">
        <v>6</v>
      </c>
      <c r="F28" s="53" t="s">
        <v>7</v>
      </c>
      <c r="G28" s="48" t="s">
        <v>40</v>
      </c>
      <c r="H28" s="48" t="s">
        <v>9</v>
      </c>
      <c r="I28" s="48" t="s">
        <v>10</v>
      </c>
      <c r="J28" s="48" t="s">
        <v>11</v>
      </c>
      <c r="K28" s="66" t="s">
        <v>23</v>
      </c>
      <c r="L28" s="6"/>
      <c r="M28" s="6"/>
      <c r="N28" s="6"/>
      <c r="AA28" s="5"/>
      <c r="AB28" s="5"/>
      <c r="AC28" s="5"/>
      <c r="AD28" s="5"/>
      <c r="AE28" s="5"/>
      <c r="AF28" s="5"/>
      <c r="AH28" s="5"/>
      <c r="AI28" s="5"/>
      <c r="AJ28" s="5"/>
    </row>
    <row r="29" spans="1:36" x14ac:dyDescent="0.25">
      <c r="A29" s="50">
        <v>0.02</v>
      </c>
      <c r="B29" s="21"/>
      <c r="C29" s="21"/>
      <c r="D29" s="21"/>
      <c r="E29" s="21"/>
      <c r="F29" s="21"/>
      <c r="G29" s="21"/>
      <c r="H29" s="21"/>
      <c r="I29" s="21"/>
      <c r="J29" s="21"/>
      <c r="K29" s="30" t="str">
        <f t="array" ref="K29">IFERROR(MMULT(B29:J29,TRANSPOSE($B$4:$J$4)),"")</f>
        <v/>
      </c>
      <c r="L29" s="46"/>
      <c r="M29" s="46"/>
      <c r="N29" s="6"/>
    </row>
    <row r="30" spans="1:36" x14ac:dyDescent="0.25">
      <c r="A30" s="50">
        <v>0.04</v>
      </c>
      <c r="B30" s="21"/>
      <c r="C30" s="21"/>
      <c r="D30" s="21"/>
      <c r="E30" s="21"/>
      <c r="F30" s="21"/>
      <c r="G30" s="21"/>
      <c r="H30" s="21"/>
      <c r="I30" s="21"/>
      <c r="J30" s="21"/>
      <c r="K30" s="30" t="str">
        <f t="array" ref="K30">IFERROR(MMULT(B30:J30,TRANSPOSE($B$4:$J$4)),"")</f>
        <v/>
      </c>
      <c r="L30" s="80"/>
      <c r="M30" s="80"/>
      <c r="N30" s="6"/>
    </row>
    <row r="31" spans="1:36" x14ac:dyDescent="0.25">
      <c r="A31" s="50">
        <v>0.06</v>
      </c>
      <c r="B31" s="21"/>
      <c r="C31" s="21"/>
      <c r="D31" s="21"/>
      <c r="E31" s="21"/>
      <c r="F31" s="21"/>
      <c r="G31" s="21"/>
      <c r="H31" s="21"/>
      <c r="I31" s="21"/>
      <c r="J31" s="21"/>
      <c r="K31" s="30" t="str">
        <f t="array" ref="K31">IFERROR(MMULT(B31:J31,TRANSPOSE($B$4:$J$4)),"")</f>
        <v/>
      </c>
      <c r="L31" s="6"/>
      <c r="M31" s="6"/>
      <c r="N31" s="6"/>
    </row>
    <row r="32" spans="1:36" x14ac:dyDescent="0.25">
      <c r="A32" s="50">
        <v>0.08</v>
      </c>
      <c r="B32" s="21"/>
      <c r="C32" s="21"/>
      <c r="D32" s="21"/>
      <c r="E32" s="21"/>
      <c r="F32" s="21"/>
      <c r="G32" s="21"/>
      <c r="H32" s="21"/>
      <c r="I32" s="21"/>
      <c r="J32" s="21"/>
      <c r="K32" s="30" t="str">
        <f t="array" ref="K32">IFERROR(MMULT(B32:J32,TRANSPOSE($B$4:$J$4)),"")</f>
        <v/>
      </c>
      <c r="L32" s="6"/>
      <c r="M32" s="6"/>
      <c r="N32" s="6"/>
    </row>
    <row r="33" spans="1:33" x14ac:dyDescent="0.25">
      <c r="A33" s="50">
        <v>0.1</v>
      </c>
      <c r="B33" s="21"/>
      <c r="C33" s="21"/>
      <c r="D33" s="21"/>
      <c r="E33" s="21"/>
      <c r="F33" s="21"/>
      <c r="G33" s="21"/>
      <c r="H33" s="21"/>
      <c r="I33" s="21"/>
      <c r="J33" s="21"/>
      <c r="K33" s="30" t="str">
        <f t="array" ref="K33">IFERROR(MMULT(B33:J33,TRANSPOSE($B$4:$J$4)),"")</f>
        <v/>
      </c>
      <c r="L33" s="6"/>
      <c r="M33" s="6"/>
      <c r="N33" s="6"/>
    </row>
    <row r="34" spans="1:33" x14ac:dyDescent="0.25">
      <c r="A34" s="50">
        <v>0.12</v>
      </c>
      <c r="B34" s="21"/>
      <c r="C34" s="21"/>
      <c r="D34" s="21"/>
      <c r="E34" s="21"/>
      <c r="F34" s="21"/>
      <c r="G34" s="21"/>
      <c r="H34" s="21"/>
      <c r="I34" s="21"/>
      <c r="J34" s="21"/>
      <c r="K34" s="30" t="str">
        <f t="array" ref="K34">IFERROR(MMULT(B34:J34,TRANSPOSE($B$4:$J$4)),"")</f>
        <v/>
      </c>
      <c r="L34" s="6"/>
      <c r="M34" s="6"/>
      <c r="N34" s="6"/>
    </row>
    <row r="35" spans="1:33" x14ac:dyDescent="0.25">
      <c r="A35" s="50">
        <v>0.14000000000000001</v>
      </c>
      <c r="B35" s="21"/>
      <c r="C35" s="21"/>
      <c r="D35" s="21"/>
      <c r="E35" s="21"/>
      <c r="F35" s="21"/>
      <c r="G35" s="21"/>
      <c r="H35" s="21"/>
      <c r="I35" s="21"/>
      <c r="J35" s="21"/>
      <c r="K35" s="30" t="str">
        <f t="array" ref="K35">IFERROR(MMULT(B35:J35,TRANSPOSE($B$4:$J$4)),"")</f>
        <v/>
      </c>
      <c r="L35" s="6"/>
      <c r="M35" s="6"/>
      <c r="N35" s="6"/>
    </row>
    <row r="36" spans="1:33" x14ac:dyDescent="0.25">
      <c r="A36" s="50">
        <v>0.16</v>
      </c>
      <c r="B36" s="21"/>
      <c r="C36" s="21"/>
      <c r="D36" s="21"/>
      <c r="E36" s="21"/>
      <c r="F36" s="21"/>
      <c r="G36" s="21"/>
      <c r="H36" s="21"/>
      <c r="I36" s="21"/>
      <c r="J36" s="21"/>
      <c r="K36" s="30" t="str">
        <f t="array" ref="K36">IFERROR(MMULT(B36:J36,TRANSPOSE($B$4:$J$4)),"")</f>
        <v/>
      </c>
      <c r="L36" s="6"/>
      <c r="M36" s="6"/>
      <c r="N36" s="6"/>
    </row>
    <row r="37" spans="1:33" x14ac:dyDescent="0.25">
      <c r="A37" s="50">
        <v>0.18</v>
      </c>
      <c r="B37" s="21"/>
      <c r="C37" s="21"/>
      <c r="D37" s="21"/>
      <c r="E37" s="21"/>
      <c r="F37" s="21"/>
      <c r="G37" s="21"/>
      <c r="H37" s="21"/>
      <c r="I37" s="21"/>
      <c r="J37" s="21"/>
      <c r="K37" s="30" t="str">
        <f t="array" ref="K37">IFERROR(MMULT(B37:J37,TRANSPOSE($B$4:$J$4)),"")</f>
        <v/>
      </c>
      <c r="L37" s="6"/>
      <c r="M37" s="6"/>
      <c r="N37" s="6"/>
      <c r="AG37" s="5"/>
    </row>
    <row r="38" spans="1:33" x14ac:dyDescent="0.25">
      <c r="A38" s="45"/>
      <c r="B38" s="4"/>
      <c r="C38" s="4"/>
      <c r="D38" s="4"/>
      <c r="E38" s="4"/>
      <c r="F38" s="4"/>
      <c r="G38" s="4"/>
      <c r="H38" s="4"/>
      <c r="K38" s="6"/>
      <c r="L38" s="6"/>
      <c r="M38" s="6"/>
      <c r="N38" s="6"/>
    </row>
    <row r="39" spans="1:33" x14ac:dyDescent="0.25">
      <c r="B39" s="6"/>
      <c r="K39" s="6" t="str">
        <f t="array" ref="K39">IFERROR(MMULT(B39:J39,TRANSPOSE($B$4:$J$4)),"")</f>
        <v/>
      </c>
      <c r="L39" s="6"/>
      <c r="M39" s="6"/>
      <c r="N39" s="6"/>
    </row>
    <row r="40" spans="1:33" ht="14.4" thickBot="1" x14ac:dyDescent="0.3">
      <c r="A40" s="84" t="s">
        <v>46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6"/>
      <c r="M40" s="6"/>
      <c r="N40" s="6"/>
    </row>
    <row r="41" spans="1:33" ht="55.2" x14ac:dyDescent="0.25">
      <c r="A41" s="65" t="s">
        <v>20</v>
      </c>
      <c r="B41" s="48" t="s">
        <v>2</v>
      </c>
      <c r="C41" s="48" t="s">
        <v>4</v>
      </c>
      <c r="D41" s="78" t="s">
        <v>5</v>
      </c>
      <c r="E41" s="78" t="s">
        <v>6</v>
      </c>
      <c r="F41" s="53" t="s">
        <v>7</v>
      </c>
      <c r="G41" s="48" t="s">
        <v>40</v>
      </c>
      <c r="H41" s="48" t="s">
        <v>9</v>
      </c>
      <c r="I41" s="48" t="s">
        <v>10</v>
      </c>
      <c r="J41" s="48" t="s">
        <v>11</v>
      </c>
      <c r="K41" s="66" t="s">
        <v>23</v>
      </c>
      <c r="L41" s="6"/>
      <c r="M41" s="6"/>
      <c r="N41" s="6"/>
    </row>
    <row r="42" spans="1:33" x14ac:dyDescent="0.25">
      <c r="A42" s="50">
        <v>0.02</v>
      </c>
      <c r="B42" s="21"/>
      <c r="C42" s="21"/>
      <c r="D42" s="21"/>
      <c r="E42" s="21"/>
      <c r="F42" s="21"/>
      <c r="G42" s="21"/>
      <c r="H42" s="21"/>
      <c r="I42" s="21"/>
      <c r="J42" s="21"/>
      <c r="K42" s="30" t="str">
        <f t="array" ref="K42">IFERROR(MMULT(B42:J42,TRANSPOSE($B$4:$J$4)),"")</f>
        <v/>
      </c>
      <c r="L42" s="46"/>
      <c r="M42" s="46"/>
      <c r="N42" s="6"/>
    </row>
    <row r="43" spans="1:33" x14ac:dyDescent="0.25">
      <c r="A43" s="50">
        <v>0.04</v>
      </c>
      <c r="B43" s="21"/>
      <c r="C43" s="21"/>
      <c r="D43" s="21"/>
      <c r="E43" s="21"/>
      <c r="F43" s="21"/>
      <c r="G43" s="21"/>
      <c r="H43" s="21"/>
      <c r="I43" s="21"/>
      <c r="J43" s="21"/>
      <c r="K43" s="30" t="str">
        <f t="array" ref="K43">IFERROR(MMULT(B43:J43,TRANSPOSE($B$4:$J$4)),"")</f>
        <v/>
      </c>
      <c r="L43" s="80"/>
      <c r="M43" s="80"/>
      <c r="N43" s="6"/>
    </row>
    <row r="44" spans="1:33" x14ac:dyDescent="0.25">
      <c r="A44" s="50">
        <v>0.06</v>
      </c>
      <c r="B44" s="21"/>
      <c r="C44" s="21"/>
      <c r="D44" s="21"/>
      <c r="E44" s="21"/>
      <c r="F44" s="21"/>
      <c r="G44" s="21"/>
      <c r="H44" s="21"/>
      <c r="I44" s="21"/>
      <c r="J44" s="21"/>
      <c r="K44" s="30" t="str">
        <f t="array" ref="K44">IFERROR(MMULT(B44:J44,TRANSPOSE($B$4:$J$4)),"")</f>
        <v/>
      </c>
      <c r="L44" s="6"/>
      <c r="M44" s="6"/>
      <c r="N44" s="6"/>
    </row>
    <row r="45" spans="1:33" x14ac:dyDescent="0.25">
      <c r="A45" s="50">
        <v>0.08</v>
      </c>
      <c r="B45" s="21"/>
      <c r="C45" s="21"/>
      <c r="D45" s="21"/>
      <c r="E45" s="21"/>
      <c r="F45" s="21"/>
      <c r="G45" s="21"/>
      <c r="H45" s="21"/>
      <c r="I45" s="21"/>
      <c r="J45" s="21"/>
      <c r="K45" s="30" t="str">
        <f t="array" ref="K45">IFERROR(MMULT(B45:J45,TRANSPOSE($B$4:$J$4)),"")</f>
        <v/>
      </c>
      <c r="L45" s="6"/>
      <c r="M45" s="6"/>
      <c r="N45" s="6"/>
    </row>
    <row r="46" spans="1:33" x14ac:dyDescent="0.25">
      <c r="A46" s="50">
        <v>0.1</v>
      </c>
      <c r="B46" s="21"/>
      <c r="C46" s="21"/>
      <c r="D46" s="21"/>
      <c r="E46" s="21"/>
      <c r="F46" s="21"/>
      <c r="G46" s="21"/>
      <c r="H46" s="21"/>
      <c r="I46" s="21"/>
      <c r="J46" s="21"/>
      <c r="K46" s="30" t="str">
        <f t="array" ref="K46">IFERROR(MMULT(B46:J46,TRANSPOSE($B$4:$J$4)),"")</f>
        <v/>
      </c>
      <c r="L46" s="6"/>
      <c r="M46" s="6"/>
      <c r="N46" s="6"/>
    </row>
    <row r="47" spans="1:33" x14ac:dyDescent="0.25">
      <c r="A47" s="50">
        <v>0.12</v>
      </c>
      <c r="B47" s="21"/>
      <c r="C47" s="21"/>
      <c r="D47" s="21"/>
      <c r="E47" s="21"/>
      <c r="F47" s="21"/>
      <c r="G47" s="21"/>
      <c r="H47" s="21"/>
      <c r="I47" s="21"/>
      <c r="J47" s="21"/>
      <c r="K47" s="30" t="str">
        <f t="array" ref="K47">IFERROR(MMULT(B47:J47,TRANSPOSE($B$4:$J$4)),"")</f>
        <v/>
      </c>
      <c r="L47" s="6"/>
      <c r="M47" s="6"/>
      <c r="N47" s="6"/>
    </row>
    <row r="48" spans="1:33" x14ac:dyDescent="0.25">
      <c r="A48" s="50">
        <v>0.14000000000000001</v>
      </c>
      <c r="B48" s="21"/>
      <c r="C48" s="21"/>
      <c r="D48" s="21"/>
      <c r="E48" s="21"/>
      <c r="F48" s="21"/>
      <c r="G48" s="21"/>
      <c r="H48" s="21"/>
      <c r="I48" s="21"/>
      <c r="J48" s="21"/>
      <c r="K48" s="30" t="str">
        <f t="array" ref="K48">IFERROR(MMULT(B48:J48,TRANSPOSE($B$4:$J$4)),"")</f>
        <v/>
      </c>
      <c r="L48" s="6"/>
      <c r="M48" s="6"/>
      <c r="N48" s="6"/>
      <c r="O48" s="6"/>
      <c r="P48" s="6"/>
    </row>
    <row r="49" spans="1:14" x14ac:dyDescent="0.25">
      <c r="A49" s="50">
        <v>0.16</v>
      </c>
      <c r="B49" s="21"/>
      <c r="C49" s="21"/>
      <c r="D49" s="21"/>
      <c r="E49" s="21"/>
      <c r="F49" s="21"/>
      <c r="G49" s="21"/>
      <c r="H49" s="21"/>
      <c r="I49" s="21"/>
      <c r="J49" s="21"/>
      <c r="K49" s="30" t="str">
        <f t="array" ref="K49">IFERROR(MMULT(B49:J49,TRANSPOSE($B$4:$J$4)),"")</f>
        <v/>
      </c>
      <c r="L49" s="6"/>
      <c r="M49" s="6"/>
      <c r="N49" s="6"/>
    </row>
    <row r="50" spans="1:14" x14ac:dyDescent="0.25">
      <c r="A50" s="50">
        <v>0.18</v>
      </c>
      <c r="B50" s="21"/>
      <c r="C50" s="21"/>
      <c r="D50" s="21"/>
      <c r="E50" s="21"/>
      <c r="F50" s="21"/>
      <c r="G50" s="21"/>
      <c r="H50" s="21"/>
      <c r="I50" s="21"/>
      <c r="J50" s="21"/>
      <c r="K50" s="30" t="str">
        <f t="array" ref="K50">IFERROR(MMULT(B50:J50,TRANSPOSE($B$4:$J$4)),"")</f>
        <v/>
      </c>
      <c r="L50" s="6"/>
      <c r="M50" s="6"/>
      <c r="N50" s="6"/>
    </row>
    <row r="51" spans="1:14" x14ac:dyDescent="0.25">
      <c r="A51" s="5"/>
      <c r="B51" s="6"/>
      <c r="C51" s="6"/>
      <c r="D51" s="6"/>
      <c r="E51" s="6"/>
      <c r="F51" s="6"/>
      <c r="G51" s="6"/>
      <c r="H51" s="6"/>
      <c r="K51" s="6" t="str">
        <f t="array" ref="K51">IFERROR(MMULT(B51:J51,TRANSPOSE($B$4:$J$4)),"")</f>
        <v/>
      </c>
      <c r="L51" s="6"/>
      <c r="M51" s="6"/>
      <c r="N51" s="6"/>
    </row>
    <row r="52" spans="1:14" x14ac:dyDescent="0.25">
      <c r="K52" s="6" t="str">
        <f t="array" ref="K52">IFERROR(MMULT(B52:J52,TRANSPOSE($B$4:$J$4)),"")</f>
        <v/>
      </c>
      <c r="L52" s="6"/>
      <c r="M52" s="6"/>
      <c r="N52" s="6"/>
    </row>
    <row r="53" spans="1:14" x14ac:dyDescent="0.25">
      <c r="L53" s="6"/>
      <c r="M53" s="6"/>
      <c r="N53" s="6"/>
    </row>
    <row r="54" spans="1:14" ht="14.4" thickBot="1" x14ac:dyDescent="0.3">
      <c r="A54" s="84" t="s">
        <v>47</v>
      </c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6"/>
      <c r="M54" s="6"/>
      <c r="N54" s="6"/>
    </row>
    <row r="55" spans="1:14" ht="55.2" x14ac:dyDescent="0.25">
      <c r="A55" s="65" t="s">
        <v>20</v>
      </c>
      <c r="B55" s="48" t="s">
        <v>2</v>
      </c>
      <c r="C55" s="48" t="s">
        <v>4</v>
      </c>
      <c r="D55" s="78" t="s">
        <v>5</v>
      </c>
      <c r="E55" s="78" t="s">
        <v>6</v>
      </c>
      <c r="F55" s="53" t="s">
        <v>7</v>
      </c>
      <c r="G55" s="48" t="s">
        <v>40</v>
      </c>
      <c r="H55" s="48" t="s">
        <v>9</v>
      </c>
      <c r="I55" s="48" t="s">
        <v>10</v>
      </c>
      <c r="J55" s="48" t="s">
        <v>11</v>
      </c>
      <c r="K55" s="66" t="s">
        <v>23</v>
      </c>
      <c r="L55" s="46"/>
      <c r="M55" s="46"/>
      <c r="N55" s="6"/>
    </row>
    <row r="56" spans="1:14" x14ac:dyDescent="0.25">
      <c r="A56" s="50">
        <v>0.02</v>
      </c>
      <c r="B56" s="21"/>
      <c r="C56" s="21"/>
      <c r="D56" s="21"/>
      <c r="E56" s="21"/>
      <c r="F56" s="21"/>
      <c r="G56" s="21"/>
      <c r="H56" s="21"/>
      <c r="I56" s="21"/>
      <c r="J56" s="21"/>
      <c r="K56" s="30" t="str">
        <f t="array" ref="K56">IFERROR(MMULT(B56:J56,TRANSPOSE($B$4:$J$4)),"")</f>
        <v/>
      </c>
      <c r="L56" s="80"/>
      <c r="M56" s="80"/>
      <c r="N56" s="6"/>
    </row>
    <row r="57" spans="1:14" x14ac:dyDescent="0.25">
      <c r="A57" s="50">
        <v>0.04</v>
      </c>
      <c r="B57" s="21"/>
      <c r="C57" s="21"/>
      <c r="D57" s="21"/>
      <c r="E57" s="21"/>
      <c r="F57" s="21"/>
      <c r="G57" s="21"/>
      <c r="H57" s="21"/>
      <c r="I57" s="21"/>
      <c r="J57" s="21"/>
      <c r="K57" s="30" t="str">
        <f t="array" ref="K57">IFERROR(MMULT(B57:J57,TRANSPOSE($B$4:$J$4)),"")</f>
        <v/>
      </c>
      <c r="L57" s="6"/>
      <c r="M57" s="6"/>
      <c r="N57" s="6"/>
    </row>
    <row r="58" spans="1:14" x14ac:dyDescent="0.25">
      <c r="A58" s="50">
        <v>0.06</v>
      </c>
      <c r="B58" s="21"/>
      <c r="C58" s="21"/>
      <c r="D58" s="21"/>
      <c r="E58" s="21"/>
      <c r="F58" s="21"/>
      <c r="G58" s="21"/>
      <c r="H58" s="21"/>
      <c r="I58" s="21"/>
      <c r="J58" s="21"/>
      <c r="K58" s="30" t="str">
        <f t="array" ref="K58">IFERROR(MMULT(B58:J58,TRANSPOSE($B$4:$J$4)),"")</f>
        <v/>
      </c>
      <c r="L58" s="6"/>
      <c r="M58" s="6"/>
      <c r="N58" s="6"/>
    </row>
    <row r="59" spans="1:14" x14ac:dyDescent="0.25">
      <c r="A59" s="50">
        <v>0.08</v>
      </c>
      <c r="B59" s="21"/>
      <c r="C59" s="21"/>
      <c r="D59" s="21"/>
      <c r="E59" s="21"/>
      <c r="F59" s="21"/>
      <c r="G59" s="21"/>
      <c r="H59" s="21"/>
      <c r="I59" s="21"/>
      <c r="J59" s="21"/>
      <c r="K59" s="30" t="str">
        <f t="array" ref="K59">IFERROR(MMULT(B59:J59,TRANSPOSE($B$4:$J$4)),"")</f>
        <v/>
      </c>
      <c r="L59" s="6"/>
      <c r="M59" s="6"/>
      <c r="N59" s="6"/>
    </row>
    <row r="60" spans="1:14" x14ac:dyDescent="0.25">
      <c r="A60" s="50">
        <v>0.1</v>
      </c>
      <c r="B60" s="21"/>
      <c r="C60" s="21"/>
      <c r="D60" s="21"/>
      <c r="E60" s="21"/>
      <c r="F60" s="21"/>
      <c r="G60" s="21"/>
      <c r="H60" s="21"/>
      <c r="I60" s="21"/>
      <c r="J60" s="21"/>
      <c r="K60" s="30" t="str">
        <f t="array" ref="K60">IFERROR(MMULT(B60:J60,TRANSPOSE($B$4:$J$4)),"")</f>
        <v/>
      </c>
      <c r="L60" s="6"/>
      <c r="M60" s="6"/>
      <c r="N60" s="6"/>
    </row>
    <row r="61" spans="1:14" x14ac:dyDescent="0.25">
      <c r="A61" s="50">
        <v>0.12</v>
      </c>
      <c r="B61" s="21"/>
      <c r="C61" s="21"/>
      <c r="D61" s="21"/>
      <c r="E61" s="21"/>
      <c r="F61" s="21"/>
      <c r="G61" s="21"/>
      <c r="H61" s="21"/>
      <c r="I61" s="21"/>
      <c r="J61" s="21"/>
      <c r="K61" s="30" t="str">
        <f t="array" ref="K61">IFERROR(MMULT(B61:J61,TRANSPOSE($B$4:$J$4)),"")</f>
        <v/>
      </c>
      <c r="L61" s="6"/>
      <c r="M61" s="6"/>
      <c r="N61" s="6"/>
    </row>
    <row r="62" spans="1:14" x14ac:dyDescent="0.25">
      <c r="A62" s="50">
        <v>0.14000000000000001</v>
      </c>
      <c r="B62" s="21"/>
      <c r="C62" s="21"/>
      <c r="D62" s="21"/>
      <c r="E62" s="21"/>
      <c r="F62" s="21"/>
      <c r="G62" s="21"/>
      <c r="H62" s="21"/>
      <c r="I62" s="21"/>
      <c r="J62" s="21"/>
      <c r="K62" s="30" t="str">
        <f t="array" ref="K62">IFERROR(MMULT(B62:J62,TRANSPOSE($B$4:$J$4)),"")</f>
        <v/>
      </c>
      <c r="L62" s="6"/>
      <c r="M62" s="6"/>
      <c r="N62" s="6"/>
    </row>
    <row r="63" spans="1:14" x14ac:dyDescent="0.25">
      <c r="A63" s="50">
        <v>0.16</v>
      </c>
      <c r="B63" s="21"/>
      <c r="C63" s="21"/>
      <c r="D63" s="21"/>
      <c r="E63" s="21"/>
      <c r="F63" s="21"/>
      <c r="G63" s="21"/>
      <c r="H63" s="21"/>
      <c r="I63" s="21"/>
      <c r="J63" s="21"/>
      <c r="K63" s="30" t="str">
        <f t="array" ref="K63">IFERROR(MMULT(B63:J63,TRANSPOSE($B$4:$J$4)),"")</f>
        <v/>
      </c>
      <c r="L63" s="6"/>
      <c r="M63" s="6"/>
      <c r="N63" s="6"/>
    </row>
    <row r="64" spans="1:14" x14ac:dyDescent="0.25">
      <c r="A64" s="50">
        <v>0.18</v>
      </c>
      <c r="B64" s="21"/>
      <c r="C64" s="21"/>
      <c r="D64" s="21"/>
      <c r="E64" s="21"/>
      <c r="F64" s="21"/>
      <c r="G64" s="21"/>
      <c r="H64" s="21"/>
      <c r="I64" s="21"/>
      <c r="J64" s="21"/>
      <c r="K64" s="30" t="str">
        <f t="array" ref="K64">IFERROR(MMULT(B64:J64,TRANSPOSE($B$4:$J$4)),"")</f>
        <v/>
      </c>
      <c r="L64" s="6"/>
      <c r="M64" s="6"/>
      <c r="N64" s="6"/>
    </row>
    <row r="65" spans="12:14" x14ac:dyDescent="0.25">
      <c r="L65" s="6"/>
      <c r="M65" s="6"/>
      <c r="N65" s="6"/>
    </row>
    <row r="66" spans="12:14" x14ac:dyDescent="0.25">
      <c r="N66" s="6"/>
    </row>
    <row r="67" spans="12:14" x14ac:dyDescent="0.25">
      <c r="N67" s="6"/>
    </row>
    <row r="68" spans="12:14" x14ac:dyDescent="0.25">
      <c r="N68" s="6"/>
    </row>
  </sheetData>
  <mergeCells count="9">
    <mergeCell ref="A40:K40"/>
    <mergeCell ref="A54:K54"/>
    <mergeCell ref="A1:J1"/>
    <mergeCell ref="N1:W1"/>
    <mergeCell ref="Y1:AH1"/>
    <mergeCell ref="A13:K13"/>
    <mergeCell ref="A14:K14"/>
    <mergeCell ref="N14:W14"/>
    <mergeCell ref="A27:K27"/>
  </mergeCells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2807-D174-B643-B9CA-9E05C9BF3DE0}">
  <dimension ref="A1:AJ257"/>
  <sheetViews>
    <sheetView workbookViewId="0">
      <pane ySplit="2" topLeftCell="A106" activePane="bottomLeft" state="frozen"/>
      <selection pane="bottomLeft" activeCell="V121" sqref="V121"/>
    </sheetView>
  </sheetViews>
  <sheetFormatPr defaultColWidth="8.77734375" defaultRowHeight="13.8" x14ac:dyDescent="0.25"/>
  <cols>
    <col min="1" max="1" width="13.109375" customWidth="1"/>
    <col min="6" max="6" width="10.109375" customWidth="1"/>
  </cols>
  <sheetData>
    <row r="1" spans="1:28" x14ac:dyDescent="0.2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spans="1:28" ht="55.2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35</v>
      </c>
      <c r="J2" s="2" t="s">
        <v>30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Q2" s="2" t="s">
        <v>48</v>
      </c>
      <c r="R2" s="2" t="s">
        <v>49</v>
      </c>
    </row>
    <row r="3" spans="1:28" x14ac:dyDescent="0.25">
      <c r="A3" s="3">
        <v>37287</v>
      </c>
      <c r="B3" s="4">
        <v>1.3635119526294039E-3</v>
      </c>
      <c r="C3" s="4">
        <v>1.258969535922949E-2</v>
      </c>
      <c r="D3" s="4">
        <v>-3.3933865340735607E-2</v>
      </c>
      <c r="E3" s="4"/>
      <c r="F3" s="4"/>
      <c r="G3" s="4"/>
      <c r="H3" s="4"/>
      <c r="I3" s="4">
        <v>-8.6818572860503096E-4</v>
      </c>
      <c r="J3" s="4"/>
      <c r="K3" s="4">
        <v>-5.3957640730641347E-2</v>
      </c>
      <c r="L3" s="4">
        <v>1.419076701993882E-2</v>
      </c>
      <c r="M3" s="4"/>
      <c r="N3" s="4"/>
      <c r="O3" s="4">
        <v>-1.1806408582201829E-2</v>
      </c>
    </row>
    <row r="4" spans="1:28" x14ac:dyDescent="0.25">
      <c r="A4" s="3">
        <v>37315</v>
      </c>
      <c r="B4" s="4">
        <v>1.3481566754058869E-3</v>
      </c>
      <c r="C4" s="4">
        <v>9.6909891492371614E-3</v>
      </c>
      <c r="D4" s="4">
        <v>3.8870510279356289E-3</v>
      </c>
      <c r="E4" s="4"/>
      <c r="F4" s="4"/>
      <c r="G4" s="4"/>
      <c r="H4" s="4">
        <v>-7.0425852886938367E-3</v>
      </c>
      <c r="I4" s="4">
        <v>1.6912734712578151E-2</v>
      </c>
      <c r="J4" s="4"/>
      <c r="K4" s="4">
        <v>4.3679545140465459E-2</v>
      </c>
      <c r="L4" s="4">
        <v>5.1540913921360287E-2</v>
      </c>
      <c r="M4" s="4"/>
      <c r="N4" s="4"/>
      <c r="O4" s="4">
        <v>6.721491821313208E-3</v>
      </c>
    </row>
    <row r="5" spans="1:28" x14ac:dyDescent="0.25">
      <c r="A5" s="3">
        <v>37346</v>
      </c>
      <c r="B5" s="4">
        <v>1.4536719813871279E-3</v>
      </c>
      <c r="C5" s="4">
        <v>-1.663584152633113E-2</v>
      </c>
      <c r="D5" s="4">
        <v>4.483368843611224E-3</v>
      </c>
      <c r="E5" s="4"/>
      <c r="F5" s="4"/>
      <c r="G5" s="4"/>
      <c r="H5" s="4">
        <v>1.9111171792333789E-2</v>
      </c>
      <c r="I5" s="4">
        <v>5.5813628313084562E-2</v>
      </c>
      <c r="J5" s="4"/>
      <c r="K5" s="4">
        <v>0.13481767322173629</v>
      </c>
      <c r="L5" s="4">
        <v>1.532760653528698E-2</v>
      </c>
      <c r="M5" s="4"/>
      <c r="N5" s="4"/>
      <c r="O5" s="4">
        <v>-5.909440235607355E-3</v>
      </c>
    </row>
    <row r="6" spans="1:28" x14ac:dyDescent="0.25">
      <c r="A6" s="3">
        <v>37376</v>
      </c>
      <c r="B6" s="4">
        <v>1.4741341663548899E-3</v>
      </c>
      <c r="C6" s="4">
        <v>1.9392007602379691E-2</v>
      </c>
      <c r="D6" s="4">
        <v>3.927922840476672E-2</v>
      </c>
      <c r="E6" s="4"/>
      <c r="F6" s="4"/>
      <c r="G6" s="4"/>
      <c r="H6" s="4">
        <v>2.7859556752374282E-3</v>
      </c>
      <c r="I6" s="4">
        <v>2.5088840983835681E-3</v>
      </c>
      <c r="J6" s="4"/>
      <c r="K6" s="4">
        <v>1.107079070726491E-2</v>
      </c>
      <c r="L6" s="4">
        <v>2.256138022561394E-2</v>
      </c>
      <c r="M6" s="4"/>
      <c r="N6" s="4"/>
      <c r="O6" s="4">
        <v>2.9595350306103722E-2</v>
      </c>
    </row>
    <row r="7" spans="1:28" x14ac:dyDescent="0.25">
      <c r="A7" s="3">
        <v>37407</v>
      </c>
      <c r="B7" s="4">
        <v>1.552838337849138E-3</v>
      </c>
      <c r="C7" s="4">
        <v>8.4967954942707369E-3</v>
      </c>
      <c r="D7" s="4">
        <v>3.5687246426098218E-2</v>
      </c>
      <c r="E7" s="4"/>
      <c r="F7" s="4"/>
      <c r="G7" s="4"/>
      <c r="H7" s="4">
        <v>4.1649855311010059E-4</v>
      </c>
      <c r="I7" s="4">
        <v>3.4566777730482561E-3</v>
      </c>
      <c r="J7" s="4"/>
      <c r="K7" s="4">
        <v>-4.3511910195510817E-2</v>
      </c>
      <c r="L7" s="4">
        <v>5.9701492537313612E-2</v>
      </c>
      <c r="M7" s="4"/>
      <c r="N7" s="4"/>
      <c r="O7" s="4">
        <v>2.242967753509828E-2</v>
      </c>
    </row>
    <row r="8" spans="1:28" x14ac:dyDescent="0.25">
      <c r="A8" s="3">
        <v>37437</v>
      </c>
      <c r="B8" s="4">
        <v>1.3331179408724301E-3</v>
      </c>
      <c r="C8" s="4">
        <v>8.6466708391508273E-3</v>
      </c>
      <c r="D8" s="4">
        <v>5.8540598696285029E-2</v>
      </c>
      <c r="E8" s="4"/>
      <c r="F8" s="4"/>
      <c r="G8" s="4"/>
      <c r="H8" s="4">
        <v>-1.9391504229189119E-2</v>
      </c>
      <c r="I8" s="4">
        <v>1.400580710749E-2</v>
      </c>
      <c r="J8" s="4"/>
      <c r="K8" s="4">
        <v>3.4174191791823023E-2</v>
      </c>
      <c r="L8" s="4">
        <v>-2.4800979791794301E-2</v>
      </c>
      <c r="M8" s="4"/>
      <c r="N8" s="4"/>
      <c r="O8" s="4">
        <v>3.4816455357620457E-2</v>
      </c>
    </row>
    <row r="9" spans="1:28" x14ac:dyDescent="0.25">
      <c r="A9" s="3">
        <v>37468</v>
      </c>
      <c r="B9" s="4">
        <v>1.5360685052363541E-3</v>
      </c>
      <c r="C9" s="4">
        <v>1.206648019627132E-2</v>
      </c>
      <c r="D9" s="4">
        <v>5.7434663034379163E-3</v>
      </c>
      <c r="E9" s="4"/>
      <c r="F9" s="4"/>
      <c r="G9" s="4"/>
      <c r="H9" s="4">
        <v>-2.8606082890943681E-2</v>
      </c>
      <c r="I9" s="4">
        <v>-6.4294163469028609E-2</v>
      </c>
      <c r="J9" s="4"/>
      <c r="K9" s="4">
        <v>5.7817633560339754E-3</v>
      </c>
      <c r="L9" s="4">
        <v>-4.3485086342229251E-2</v>
      </c>
      <c r="M9" s="4"/>
      <c r="N9" s="4"/>
      <c r="O9" s="4">
        <v>8.9980140431384914E-3</v>
      </c>
      <c r="AB9">
        <f>CORREL(M108:M255,L108:L255)</f>
        <v>-3.9618757828226107E-3</v>
      </c>
    </row>
    <row r="10" spans="1:28" x14ac:dyDescent="0.25">
      <c r="A10" s="3">
        <v>37499</v>
      </c>
      <c r="B10" s="4">
        <v>1.4435426284229451E-3</v>
      </c>
      <c r="C10" s="4">
        <v>1.6884084627937002E-2</v>
      </c>
      <c r="D10" s="4">
        <v>1.5959025520742461E-2</v>
      </c>
      <c r="E10" s="4"/>
      <c r="F10" s="4"/>
      <c r="G10" s="4"/>
      <c r="H10" s="4">
        <v>5.2992278888801536E-3</v>
      </c>
      <c r="I10" s="4">
        <v>-3.3299930625143581E-3</v>
      </c>
      <c r="J10" s="4"/>
      <c r="K10" s="4">
        <v>6.0479362012650251E-2</v>
      </c>
      <c r="L10" s="4">
        <v>2.6752010503857001E-2</v>
      </c>
      <c r="M10" s="4"/>
      <c r="N10" s="4"/>
      <c r="O10" s="4">
        <v>1.6318165702422501E-2</v>
      </c>
    </row>
    <row r="11" spans="1:28" x14ac:dyDescent="0.25">
      <c r="A11" s="3">
        <v>37529</v>
      </c>
      <c r="B11" s="4">
        <v>1.3727003954597809E-3</v>
      </c>
      <c r="C11" s="4">
        <v>1.6195608819464361E-2</v>
      </c>
      <c r="D11" s="4">
        <v>6.5927691962621724E-3</v>
      </c>
      <c r="E11" s="4"/>
      <c r="F11" s="4"/>
      <c r="G11" s="4"/>
      <c r="H11" s="4">
        <v>-1.544501896787309E-2</v>
      </c>
      <c r="I11" s="4">
        <v>-4.975328311342786E-2</v>
      </c>
      <c r="J11" s="4"/>
      <c r="K11" s="4">
        <v>4.5665664014630458E-2</v>
      </c>
      <c r="L11" s="4">
        <v>3.4846547314578043E-2</v>
      </c>
      <c r="M11" s="4"/>
      <c r="N11" s="4"/>
      <c r="O11" s="4">
        <v>1.105000227864195E-2</v>
      </c>
    </row>
    <row r="12" spans="1:28" x14ac:dyDescent="0.25">
      <c r="A12" s="3">
        <v>37560</v>
      </c>
      <c r="B12" s="4">
        <v>1.4495136872190171E-3</v>
      </c>
      <c r="C12" s="4">
        <v>-4.5548729838525981E-3</v>
      </c>
      <c r="D12" s="4">
        <v>-1.8045173590021111E-3</v>
      </c>
      <c r="E12" s="4"/>
      <c r="F12" s="4"/>
      <c r="G12" s="4"/>
      <c r="H12" s="4">
        <v>5.9037443910976428E-3</v>
      </c>
      <c r="I12" s="4">
        <v>-5.0567696251983978E-2</v>
      </c>
      <c r="J12" s="4"/>
      <c r="K12" s="4">
        <v>-4.7185282019720831E-2</v>
      </c>
      <c r="L12" s="4">
        <v>-2.100710534445482E-2</v>
      </c>
      <c r="M12" s="4"/>
      <c r="N12" s="4"/>
      <c r="O12" s="4">
        <v>-2.8476879837060491E-3</v>
      </c>
    </row>
    <row r="13" spans="1:28" x14ac:dyDescent="0.25">
      <c r="A13" s="3">
        <v>37590</v>
      </c>
      <c r="B13" s="4">
        <v>1.0273256642632229E-3</v>
      </c>
      <c r="C13" s="4">
        <v>-2.6592330405117442E-4</v>
      </c>
      <c r="D13" s="4">
        <v>5.5722989436053361E-3</v>
      </c>
      <c r="E13" s="4"/>
      <c r="F13" s="4"/>
      <c r="G13" s="4"/>
      <c r="H13" s="4">
        <v>2.1183587867885659E-2</v>
      </c>
      <c r="I13" s="4">
        <v>4.2965401364743139E-2</v>
      </c>
      <c r="J13" s="4"/>
      <c r="K13" s="4">
        <v>-2.1706949215207771E-3</v>
      </c>
      <c r="L13" s="4">
        <v>6.7844745976650689E-3</v>
      </c>
      <c r="M13" s="4"/>
      <c r="N13" s="4"/>
      <c r="O13" s="4">
        <v>2.616201970792043E-3</v>
      </c>
    </row>
    <row r="14" spans="1:28" x14ac:dyDescent="0.25">
      <c r="A14" s="3">
        <v>37621</v>
      </c>
      <c r="B14" s="4">
        <v>1.0173171048981631E-3</v>
      </c>
      <c r="C14" s="4">
        <v>2.0655812886952511E-2</v>
      </c>
      <c r="D14" s="4">
        <v>5.7776390149574253E-2</v>
      </c>
      <c r="E14" s="4"/>
      <c r="F14" s="4"/>
      <c r="G14" s="4"/>
      <c r="H14" s="4">
        <v>-2.0999252796840562E-3</v>
      </c>
      <c r="I14" s="4">
        <v>-3.5178853235141578E-3</v>
      </c>
      <c r="J14" s="4"/>
      <c r="K14" s="4">
        <v>8.5309298379963261E-2</v>
      </c>
      <c r="L14" s="4">
        <v>8.8230684845635343E-2</v>
      </c>
      <c r="M14" s="4"/>
      <c r="N14" s="4"/>
      <c r="O14" s="4">
        <v>4.0532695592430112E-2</v>
      </c>
    </row>
    <row r="15" spans="1:28" x14ac:dyDescent="0.25">
      <c r="A15" s="3">
        <v>37652</v>
      </c>
      <c r="B15" s="4">
        <v>1.041695091018147E-3</v>
      </c>
      <c r="C15" s="4">
        <v>8.53725387995663E-4</v>
      </c>
      <c r="D15" s="4">
        <v>2.006949023304383E-2</v>
      </c>
      <c r="E15" s="4"/>
      <c r="F15" s="4"/>
      <c r="G15" s="4"/>
      <c r="H15" s="4">
        <v>6.5199607838530849E-3</v>
      </c>
      <c r="I15" s="4">
        <v>-3.2440859150747237E-2</v>
      </c>
      <c r="J15" s="4"/>
      <c r="K15" s="4">
        <v>8.991200016520251E-2</v>
      </c>
      <c r="L15" s="4">
        <v>5.8467741935483993E-2</v>
      </c>
      <c r="M15" s="4"/>
      <c r="N15" s="4">
        <v>-2.8550000000000079E-2</v>
      </c>
      <c r="O15" s="4">
        <v>1.1238005840634059E-2</v>
      </c>
    </row>
    <row r="16" spans="1:28" x14ac:dyDescent="0.25">
      <c r="A16" s="3">
        <v>37680</v>
      </c>
      <c r="B16" s="4">
        <v>9.2428789352916318E-4</v>
      </c>
      <c r="C16" s="4">
        <v>1.384549078763064E-2</v>
      </c>
      <c r="D16" s="4">
        <v>1.2326007397237991E-2</v>
      </c>
      <c r="E16" s="4"/>
      <c r="F16" s="4"/>
      <c r="G16" s="4"/>
      <c r="H16" s="4">
        <v>2.100494594401425E-4</v>
      </c>
      <c r="I16" s="4">
        <v>8.6613300597597753E-3</v>
      </c>
      <c r="J16" s="4"/>
      <c r="K16" s="4">
        <v>0.12122636298027301</v>
      </c>
      <c r="L16" s="4">
        <v>-5.4557823129251733E-2</v>
      </c>
      <c r="M16" s="4"/>
      <c r="N16" s="4">
        <v>-2.04848422461269E-2</v>
      </c>
      <c r="O16" s="4">
        <v>1.2932440077596089E-2</v>
      </c>
    </row>
    <row r="17" spans="1:15" x14ac:dyDescent="0.25">
      <c r="A17" s="3">
        <v>37711</v>
      </c>
      <c r="B17" s="4">
        <v>9.5682784024808676E-4</v>
      </c>
      <c r="C17" s="4">
        <v>-7.79354198770843E-4</v>
      </c>
      <c r="D17" s="4">
        <v>5.1814825102394213E-3</v>
      </c>
      <c r="E17" s="4"/>
      <c r="F17" s="4"/>
      <c r="G17" s="4"/>
      <c r="H17" s="4">
        <v>1.4199381204829109E-3</v>
      </c>
      <c r="I17" s="4">
        <v>1.34297957217353E-2</v>
      </c>
      <c r="J17" s="4"/>
      <c r="K17" s="4">
        <v>-0.14411118789698549</v>
      </c>
      <c r="L17" s="4">
        <v>-3.6264210677795283E-2</v>
      </c>
      <c r="M17" s="4"/>
      <c r="N17" s="4">
        <v>-5.5698597025904961E-3</v>
      </c>
      <c r="O17" s="4">
        <v>2.497239223613557E-3</v>
      </c>
    </row>
    <row r="18" spans="1:15" x14ac:dyDescent="0.25">
      <c r="A18" s="3">
        <v>37741</v>
      </c>
      <c r="B18" s="4">
        <v>9.8685665732767269E-4</v>
      </c>
      <c r="C18" s="4">
        <v>8.2516441245812366E-3</v>
      </c>
      <c r="D18" s="4">
        <v>1.6776804858565701E-2</v>
      </c>
      <c r="E18" s="4"/>
      <c r="F18" s="4"/>
      <c r="G18" s="4"/>
      <c r="H18" s="4">
        <v>2.636010525812638E-2</v>
      </c>
      <c r="I18" s="4">
        <v>4.3758548220302229E-2</v>
      </c>
      <c r="J18" s="4"/>
      <c r="K18" s="4">
        <v>-6.1371574563578453E-2</v>
      </c>
      <c r="L18" s="4">
        <v>5.6741824697625898E-3</v>
      </c>
      <c r="M18" s="4"/>
      <c r="N18" s="4">
        <v>8.4914134742404279E-2</v>
      </c>
      <c r="O18" s="4">
        <v>1.2827009198210121E-2</v>
      </c>
    </row>
    <row r="19" spans="1:15" x14ac:dyDescent="0.25">
      <c r="A19" s="3">
        <v>37772</v>
      </c>
      <c r="B19" s="4">
        <v>9.1463423035209601E-4</v>
      </c>
      <c r="C19" s="4">
        <v>1.8645006461140982E-2</v>
      </c>
      <c r="D19" s="4">
        <v>4.9162032173002627E-2</v>
      </c>
      <c r="E19" s="4"/>
      <c r="F19" s="4"/>
      <c r="G19" s="4"/>
      <c r="H19" s="4">
        <v>3.5759958801813818E-2</v>
      </c>
      <c r="I19" s="4">
        <v>5.2295154009028837E-2</v>
      </c>
      <c r="J19" s="4"/>
      <c r="K19" s="4">
        <v>9.5876868240297286E-2</v>
      </c>
      <c r="L19" s="4">
        <v>7.3199703043800968E-2</v>
      </c>
      <c r="M19" s="4"/>
      <c r="N19" s="4">
        <v>6.0637054354178987E-2</v>
      </c>
      <c r="O19" s="4">
        <v>3.5544903132756378E-2</v>
      </c>
    </row>
    <row r="20" spans="1:15" x14ac:dyDescent="0.25">
      <c r="A20" s="3">
        <v>37802</v>
      </c>
      <c r="B20" s="4">
        <v>7.9779281537084579E-4</v>
      </c>
      <c r="C20" s="4">
        <v>-1.9848461312759191E-3</v>
      </c>
      <c r="D20" s="4">
        <v>-1.7561233223854059E-2</v>
      </c>
      <c r="E20" s="4"/>
      <c r="F20" s="4"/>
      <c r="G20" s="4"/>
      <c r="H20" s="4">
        <v>1.345995190479843E-2</v>
      </c>
      <c r="I20" s="4">
        <v>1.501898253606671E-2</v>
      </c>
      <c r="J20" s="4"/>
      <c r="K20" s="4">
        <v>2.194615315393555E-3</v>
      </c>
      <c r="L20" s="4">
        <v>-4.2612064194797912E-2</v>
      </c>
      <c r="M20" s="4"/>
      <c r="N20" s="4">
        <v>1.8827203012352411E-2</v>
      </c>
      <c r="O20" s="4">
        <v>-1.0843486307058999E-2</v>
      </c>
    </row>
    <row r="21" spans="1:15" x14ac:dyDescent="0.25">
      <c r="A21" s="3">
        <v>37833</v>
      </c>
      <c r="B21" s="4">
        <v>7.8700192450353867E-4</v>
      </c>
      <c r="C21" s="4">
        <v>-3.3619258439402389E-2</v>
      </c>
      <c r="D21" s="4">
        <v>-2.5924883190692079E-2</v>
      </c>
      <c r="E21" s="4"/>
      <c r="F21" s="4"/>
      <c r="G21" s="4"/>
      <c r="H21" s="4">
        <v>1.304010484244289E-2</v>
      </c>
      <c r="I21" s="4">
        <v>5.3404449498047679E-2</v>
      </c>
      <c r="J21" s="4"/>
      <c r="K21" s="4">
        <v>7.1216068088053586E-3</v>
      </c>
      <c r="L21" s="4">
        <v>2.5289017341040498E-2</v>
      </c>
      <c r="M21" s="4"/>
      <c r="N21" s="4">
        <v>2.3527290755847918E-2</v>
      </c>
      <c r="O21" s="4">
        <v>-2.9136609598729549E-2</v>
      </c>
    </row>
    <row r="22" spans="1:15" x14ac:dyDescent="0.25">
      <c r="A22" s="3">
        <v>37864</v>
      </c>
      <c r="B22" s="4">
        <v>7.6918354023125524E-4</v>
      </c>
      <c r="C22" s="4">
        <v>6.6392269148174421E-3</v>
      </c>
      <c r="D22" s="4">
        <v>-9.0000404344757756E-3</v>
      </c>
      <c r="E22" s="4"/>
      <c r="F22" s="4"/>
      <c r="G22" s="4"/>
      <c r="H22" s="4">
        <v>1.8299943189426401E-2</v>
      </c>
      <c r="I22" s="4">
        <v>3.55780907134795E-3</v>
      </c>
      <c r="J22" s="4"/>
      <c r="K22" s="4">
        <v>4.0864168168862403E-2</v>
      </c>
      <c r="L22" s="4">
        <v>5.8773784355179659E-2</v>
      </c>
      <c r="M22" s="4"/>
      <c r="N22" s="4">
        <v>2.5100180545158279E-2</v>
      </c>
      <c r="O22" s="4">
        <v>-2.2881505167061671E-3</v>
      </c>
    </row>
    <row r="23" spans="1:15" x14ac:dyDescent="0.25">
      <c r="A23" s="3">
        <v>37894</v>
      </c>
      <c r="B23" s="4">
        <v>7.753848052589607E-4</v>
      </c>
      <c r="C23" s="4">
        <v>2.6470640521946139E-2</v>
      </c>
      <c r="D23" s="4">
        <v>6.4525232635762819E-2</v>
      </c>
      <c r="E23" s="4"/>
      <c r="F23" s="4"/>
      <c r="G23" s="4"/>
      <c r="H23" s="4">
        <v>1.1629955838479139E-2</v>
      </c>
      <c r="I23" s="4">
        <v>2.838279624676265E-2</v>
      </c>
      <c r="J23" s="4"/>
      <c r="K23" s="4">
        <v>-4.0839380856962808E-2</v>
      </c>
      <c r="L23" s="4">
        <v>3.3013844515441981E-2</v>
      </c>
      <c r="M23" s="4"/>
      <c r="N23" s="4">
        <v>5.1978177756777377E-3</v>
      </c>
      <c r="O23" s="4">
        <v>4.8061777576793967E-2</v>
      </c>
    </row>
    <row r="24" spans="1:15" x14ac:dyDescent="0.25">
      <c r="A24" s="3">
        <v>37925</v>
      </c>
      <c r="B24" s="4">
        <v>8.0509411976326106E-4</v>
      </c>
      <c r="C24" s="4">
        <v>-9.3262902667128333E-3</v>
      </c>
      <c r="D24" s="4">
        <v>-2.8143081841359718E-3</v>
      </c>
      <c r="E24" s="4"/>
      <c r="F24" s="4">
        <v>6.3851171185953737E-2</v>
      </c>
      <c r="G24" s="4"/>
      <c r="H24" s="4">
        <v>2.4480095502941172E-2</v>
      </c>
      <c r="I24" s="4">
        <v>1.0954455064027259E-2</v>
      </c>
      <c r="J24" s="4"/>
      <c r="K24" s="4">
        <v>2.1908432976714961E-2</v>
      </c>
      <c r="L24" s="4">
        <v>-4.5103092783504986E-3</v>
      </c>
      <c r="M24" s="4"/>
      <c r="N24" s="4">
        <v>6.102564102564112E-2</v>
      </c>
      <c r="O24" s="4">
        <v>-5.5776415000354804E-3</v>
      </c>
    </row>
    <row r="25" spans="1:15" x14ac:dyDescent="0.25">
      <c r="A25" s="3">
        <v>37955</v>
      </c>
      <c r="B25" s="4">
        <v>7.251123706195628E-4</v>
      </c>
      <c r="C25" s="4">
        <v>2.395042088057187E-3</v>
      </c>
      <c r="D25" s="4">
        <v>2.087718261778182E-2</v>
      </c>
      <c r="E25" s="4"/>
      <c r="F25" s="4">
        <v>2.107312935006855E-2</v>
      </c>
      <c r="G25" s="4"/>
      <c r="H25" s="4">
        <v>1.0549970794101469E-2</v>
      </c>
      <c r="I25" s="4">
        <v>3.8551330306763498E-2</v>
      </c>
      <c r="J25" s="4"/>
      <c r="K25" s="4">
        <v>2.5589817813162389E-2</v>
      </c>
      <c r="L25" s="4">
        <v>3.1326860841424109E-2</v>
      </c>
      <c r="M25" s="4"/>
      <c r="N25" s="4">
        <v>1.5023360721765799E-2</v>
      </c>
      <c r="O25" s="4">
        <v>1.3028310245060791E-2</v>
      </c>
    </row>
    <row r="26" spans="1:15" x14ac:dyDescent="0.25">
      <c r="A26" s="3">
        <v>37986</v>
      </c>
      <c r="B26" s="4">
        <v>7.9202529498223484E-4</v>
      </c>
      <c r="C26" s="4">
        <v>1.0176408521325181E-2</v>
      </c>
      <c r="D26" s="4">
        <v>4.8863943384550801E-2</v>
      </c>
      <c r="E26" s="4"/>
      <c r="F26" s="4">
        <v>7.4395770392749139E-2</v>
      </c>
      <c r="G26" s="4"/>
      <c r="H26" s="4">
        <v>1.8739943160642761E-2</v>
      </c>
      <c r="I26" s="4">
        <v>2.4314316610414059E-2</v>
      </c>
      <c r="J26" s="4"/>
      <c r="K26" s="4">
        <v>6.2449695399002803E-2</v>
      </c>
      <c r="L26" s="4">
        <v>4.4935358353206827E-2</v>
      </c>
      <c r="M26" s="4"/>
      <c r="N26" s="4">
        <v>5.8013570890043997E-2</v>
      </c>
      <c r="O26" s="4">
        <v>3.2671360902554618E-2</v>
      </c>
    </row>
    <row r="27" spans="1:15" x14ac:dyDescent="0.25">
      <c r="A27" s="3">
        <v>38017</v>
      </c>
      <c r="B27" s="4">
        <v>7.1275211607524369E-4</v>
      </c>
      <c r="C27" s="4">
        <v>8.0453023030973014E-3</v>
      </c>
      <c r="D27" s="4">
        <v>7.7310678579034509E-4</v>
      </c>
      <c r="E27" s="4"/>
      <c r="F27" s="4">
        <v>1.780316344463961E-2</v>
      </c>
      <c r="G27" s="4"/>
      <c r="H27" s="4">
        <v>1.9760009859560501E-2</v>
      </c>
      <c r="I27" s="4">
        <v>4.0372372756646069E-2</v>
      </c>
      <c r="J27" s="4"/>
      <c r="K27" s="4">
        <v>3.9182275224547416E-3</v>
      </c>
      <c r="L27" s="4">
        <v>-3.9639639639639679E-2</v>
      </c>
      <c r="M27" s="4"/>
      <c r="N27" s="4">
        <v>2.002775381614974E-2</v>
      </c>
      <c r="O27" s="4">
        <v>3.7328896444264181E-3</v>
      </c>
    </row>
    <row r="28" spans="1:15" x14ac:dyDescent="0.25">
      <c r="A28" s="3">
        <v>38046</v>
      </c>
      <c r="B28" s="4">
        <v>7.0396075615430931E-4</v>
      </c>
      <c r="C28" s="4">
        <v>1.082414194697545E-2</v>
      </c>
      <c r="D28" s="4">
        <v>1.2079179904389561E-3</v>
      </c>
      <c r="E28" s="4"/>
      <c r="F28" s="4">
        <v>2.4036054081121531E-2</v>
      </c>
      <c r="G28" s="4"/>
      <c r="H28" s="4">
        <v>1.1880054928021799E-2</v>
      </c>
      <c r="I28" s="4">
        <v>1.731804065065656E-2</v>
      </c>
      <c r="J28" s="4"/>
      <c r="K28" s="4">
        <v>7.4204005526115058E-2</v>
      </c>
      <c r="L28" s="4">
        <v>-9.7560975609755074E-3</v>
      </c>
      <c r="M28" s="4"/>
      <c r="N28" s="4">
        <v>1.8935912049123042E-2</v>
      </c>
      <c r="O28" s="4">
        <v>5.1522151231468971E-3</v>
      </c>
    </row>
    <row r="29" spans="1:15" x14ac:dyDescent="0.25">
      <c r="A29" s="3">
        <v>38077</v>
      </c>
      <c r="B29" s="4">
        <v>8.565467670715865E-4</v>
      </c>
      <c r="C29" s="4">
        <v>7.4889867841410052E-3</v>
      </c>
      <c r="D29" s="4">
        <v>1.356895087014753E-2</v>
      </c>
      <c r="E29" s="4"/>
      <c r="F29" s="4">
        <v>7.1494814939718756E-3</v>
      </c>
      <c r="G29" s="4"/>
      <c r="H29" s="4">
        <v>5.0599196590557227E-3</v>
      </c>
      <c r="I29" s="4">
        <v>5.135381843901321E-2</v>
      </c>
      <c r="J29" s="4"/>
      <c r="K29" s="4">
        <v>2.0096089429668451E-2</v>
      </c>
      <c r="L29" s="4">
        <v>7.0354932423897898E-2</v>
      </c>
      <c r="M29" s="4"/>
      <c r="N29" s="4">
        <v>-4.8354503464204113E-3</v>
      </c>
      <c r="O29" s="4">
        <v>1.107652395099845E-2</v>
      </c>
    </row>
    <row r="30" spans="1:15" x14ac:dyDescent="0.25">
      <c r="A30" s="3">
        <v>38107</v>
      </c>
      <c r="B30" s="4">
        <v>7.7593423477217982E-4</v>
      </c>
      <c r="C30" s="4">
        <v>-2.6016615653694841E-2</v>
      </c>
      <c r="D30" s="4">
        <v>-4.3962575126623722E-2</v>
      </c>
      <c r="E30" s="4"/>
      <c r="F30" s="4">
        <v>-2.7005307304659332E-2</v>
      </c>
      <c r="G30" s="4"/>
      <c r="H30" s="4">
        <v>-1.481996948989606E-2</v>
      </c>
      <c r="I30" s="4">
        <v>-0.14277582281101231</v>
      </c>
      <c r="J30" s="4"/>
      <c r="K30" s="4">
        <v>2.7579784962131759E-2</v>
      </c>
      <c r="L30" s="4">
        <v>-8.3077649280151045E-2</v>
      </c>
      <c r="M30" s="4"/>
      <c r="N30" s="4">
        <v>-2.7993328015084359E-2</v>
      </c>
      <c r="O30" s="4">
        <v>-3.656403634352956E-2</v>
      </c>
    </row>
    <row r="31" spans="1:15" x14ac:dyDescent="0.25">
      <c r="A31" s="3">
        <v>38138</v>
      </c>
      <c r="B31" s="4">
        <v>7.2978288904157473E-4</v>
      </c>
      <c r="C31" s="4">
        <v>-4.0058706725372151E-3</v>
      </c>
      <c r="D31" s="4">
        <v>1.1306732210955911E-2</v>
      </c>
      <c r="E31" s="4"/>
      <c r="F31" s="4">
        <v>4.3361552756555621E-3</v>
      </c>
      <c r="G31" s="4"/>
      <c r="H31" s="4">
        <v>-3.059998107917461E-3</v>
      </c>
      <c r="I31" s="4">
        <v>6.7102659556628863E-2</v>
      </c>
      <c r="J31" s="4"/>
      <c r="K31" s="4">
        <v>4.6268847964014981E-2</v>
      </c>
      <c r="L31" s="4">
        <v>1.222651222651217E-2</v>
      </c>
      <c r="M31" s="4"/>
      <c r="N31" s="4">
        <v>5.4092367380436102E-3</v>
      </c>
      <c r="O31" s="4">
        <v>4.9003611723277274E-3</v>
      </c>
    </row>
    <row r="32" spans="1:15" x14ac:dyDescent="0.25">
      <c r="A32" s="3">
        <v>38168</v>
      </c>
      <c r="B32" s="4">
        <v>8.7240220635775856E-4</v>
      </c>
      <c r="C32" s="4">
        <v>5.6515784546573578E-3</v>
      </c>
      <c r="D32" s="4">
        <v>9.9146675133665596E-4</v>
      </c>
      <c r="E32" s="4"/>
      <c r="F32" s="4">
        <v>2.4379797149122862E-2</v>
      </c>
      <c r="G32" s="4"/>
      <c r="H32" s="4">
        <v>7.5199285553595452E-3</v>
      </c>
      <c r="I32" s="4">
        <v>2.361571195997203E-2</v>
      </c>
      <c r="J32" s="4"/>
      <c r="K32" s="4">
        <v>-4.6999876027934977E-2</v>
      </c>
      <c r="L32" s="4">
        <v>6.4844246662427718E-3</v>
      </c>
      <c r="M32" s="4"/>
      <c r="N32" s="4">
        <v>1.9368483544210061E-2</v>
      </c>
      <c r="O32" s="4">
        <v>2.922565977729219E-3</v>
      </c>
    </row>
    <row r="33" spans="1:15" x14ac:dyDescent="0.25">
      <c r="A33" s="3">
        <v>38199</v>
      </c>
      <c r="B33" s="4">
        <v>9.9066403771486122E-4</v>
      </c>
      <c r="C33" s="4">
        <v>9.9122549949146599E-3</v>
      </c>
      <c r="D33" s="4">
        <v>-7.1528619902081481E-3</v>
      </c>
      <c r="E33" s="4"/>
      <c r="F33" s="4">
        <v>-3.0422638858691009E-2</v>
      </c>
      <c r="G33" s="4"/>
      <c r="H33" s="4">
        <v>-9.6199479962477685E-3</v>
      </c>
      <c r="I33" s="4">
        <v>2.4563084140827312E-4</v>
      </c>
      <c r="J33" s="4"/>
      <c r="K33" s="4">
        <v>7.7526582403727007E-2</v>
      </c>
      <c r="L33" s="4">
        <v>-1.111672561899957E-2</v>
      </c>
      <c r="M33" s="4"/>
      <c r="N33" s="4">
        <v>-3.4397408364576283E-2</v>
      </c>
      <c r="O33" s="4">
        <v>-2.074828000888651E-4</v>
      </c>
    </row>
    <row r="34" spans="1:15" x14ac:dyDescent="0.25">
      <c r="A34" s="3">
        <v>38230</v>
      </c>
      <c r="B34" s="4">
        <v>1.1610742590510981E-3</v>
      </c>
      <c r="C34" s="4">
        <v>1.9075174108971641E-2</v>
      </c>
      <c r="D34" s="4">
        <v>2.3781448549141659E-2</v>
      </c>
      <c r="E34" s="4"/>
      <c r="F34" s="4">
        <v>4.6919202373560953E-3</v>
      </c>
      <c r="G34" s="4"/>
      <c r="H34" s="4">
        <v>1.1500267462958289E-3</v>
      </c>
      <c r="I34" s="4">
        <v>7.2093365912355933E-2</v>
      </c>
      <c r="J34" s="4"/>
      <c r="K34" s="4">
        <v>-3.8830057039649153E-2</v>
      </c>
      <c r="L34" s="4">
        <v>4.0495656617271392E-2</v>
      </c>
      <c r="M34" s="4"/>
      <c r="N34" s="4">
        <v>4.3727382388420999E-3</v>
      </c>
      <c r="O34" s="4">
        <v>2.1887266998019909E-2</v>
      </c>
    </row>
    <row r="35" spans="1:15" x14ac:dyDescent="0.25">
      <c r="A35" s="3">
        <v>38260</v>
      </c>
      <c r="B35" s="4">
        <v>1.315413319674885E-3</v>
      </c>
      <c r="C35" s="4">
        <v>2.713499660812468E-3</v>
      </c>
      <c r="D35" s="4">
        <v>1.8100291169629079E-2</v>
      </c>
      <c r="E35" s="4"/>
      <c r="F35" s="4">
        <v>3.073277934207819E-2</v>
      </c>
      <c r="G35" s="4"/>
      <c r="H35" s="4">
        <v>1.648996146227244E-2</v>
      </c>
      <c r="I35" s="4">
        <v>-5.9898413207428716E-3</v>
      </c>
      <c r="J35" s="4"/>
      <c r="K35" s="4">
        <v>0.1261393071505279</v>
      </c>
      <c r="L35" s="4">
        <v>2.062615101289134E-2</v>
      </c>
      <c r="M35" s="4"/>
      <c r="N35" s="4">
        <v>2.2218886053145152E-2</v>
      </c>
      <c r="O35" s="4">
        <v>1.181708971834383E-2</v>
      </c>
    </row>
    <row r="36" spans="1:15" x14ac:dyDescent="0.25">
      <c r="A36" s="3">
        <v>38291</v>
      </c>
      <c r="B36" s="4">
        <v>1.311995380385955E-3</v>
      </c>
      <c r="C36" s="4">
        <v>8.3857442348007627E-3</v>
      </c>
      <c r="D36" s="4">
        <v>3.4637120149113798E-2</v>
      </c>
      <c r="E36" s="4"/>
      <c r="F36" s="4">
        <v>3.5396608588466487E-2</v>
      </c>
      <c r="G36" s="4"/>
      <c r="H36" s="4">
        <v>8.4200757021770656E-3</v>
      </c>
      <c r="I36" s="4">
        <v>5.0333269963072517E-2</v>
      </c>
      <c r="J36" s="4"/>
      <c r="K36" s="4">
        <v>4.1483021438519119E-2</v>
      </c>
      <c r="L36" s="4">
        <v>2.3818116203536691E-2</v>
      </c>
      <c r="M36" s="4"/>
      <c r="N36" s="4">
        <v>2.3681891614040221E-2</v>
      </c>
      <c r="O36" s="4">
        <v>2.3953957382419459E-2</v>
      </c>
    </row>
    <row r="37" spans="1:15" x14ac:dyDescent="0.25">
      <c r="A37" s="3">
        <v>38321</v>
      </c>
      <c r="B37" s="4">
        <v>1.6325647475123879E-3</v>
      </c>
      <c r="C37" s="4">
        <v>-7.9764103668484854E-3</v>
      </c>
      <c r="D37" s="4">
        <v>4.9352680538347071E-2</v>
      </c>
      <c r="E37" s="4"/>
      <c r="F37" s="4">
        <v>6.8710886597274534E-2</v>
      </c>
      <c r="G37" s="4"/>
      <c r="H37" s="4">
        <v>2.8399994957834851E-2</v>
      </c>
      <c r="I37" s="4">
        <v>4.232119350592356E-2</v>
      </c>
      <c r="J37" s="4"/>
      <c r="K37" s="4">
        <v>-4.8373445903604588E-2</v>
      </c>
      <c r="L37" s="4">
        <v>6.544471859945955E-2</v>
      </c>
      <c r="M37" s="4"/>
      <c r="N37" s="4">
        <v>5.6274882536494493E-2</v>
      </c>
      <c r="O37" s="4">
        <v>2.6496978688449468E-2</v>
      </c>
    </row>
    <row r="38" spans="1:15" x14ac:dyDescent="0.25">
      <c r="A38" s="3">
        <v>38352</v>
      </c>
      <c r="B38" s="4">
        <v>1.7374025734009371E-3</v>
      </c>
      <c r="C38" s="4">
        <v>9.2011221695278422E-3</v>
      </c>
      <c r="D38" s="4">
        <v>1.9177889234281102E-2</v>
      </c>
      <c r="E38" s="4"/>
      <c r="F38" s="4">
        <v>4.2947463495408789E-2</v>
      </c>
      <c r="G38" s="4"/>
      <c r="H38" s="4">
        <v>1.6469912221530159E-2</v>
      </c>
      <c r="I38" s="4">
        <v>4.5954450735650187E-2</v>
      </c>
      <c r="J38" s="4"/>
      <c r="K38" s="4">
        <v>-9.9885673558365751E-2</v>
      </c>
      <c r="L38" s="4">
        <v>-3.925893250992496E-2</v>
      </c>
      <c r="M38" s="4"/>
      <c r="N38" s="4">
        <v>3.8370118845500789E-2</v>
      </c>
      <c r="O38" s="4">
        <v>1.532193350741928E-2</v>
      </c>
    </row>
    <row r="39" spans="1:15" x14ac:dyDescent="0.25">
      <c r="A39" s="3">
        <v>38383</v>
      </c>
      <c r="B39" s="4">
        <v>1.6444627778455789E-3</v>
      </c>
      <c r="C39" s="4">
        <v>6.2794738148423956E-3</v>
      </c>
      <c r="D39" s="4">
        <v>-2.067101964154416E-2</v>
      </c>
      <c r="E39" s="4"/>
      <c r="F39" s="4">
        <v>-1.6324350850858149E-2</v>
      </c>
      <c r="G39" s="4"/>
      <c r="H39" s="4">
        <v>-2.049978937029628E-3</v>
      </c>
      <c r="I39" s="4">
        <v>-8.2970684563488328E-2</v>
      </c>
      <c r="J39" s="4"/>
      <c r="K39" s="4">
        <v>6.7615562636472948E-2</v>
      </c>
      <c r="L39" s="4">
        <v>-3.087695133149693E-2</v>
      </c>
      <c r="M39" s="4"/>
      <c r="N39" s="4">
        <v>-2.0830608240680171E-2</v>
      </c>
      <c r="O39" s="4">
        <v>-1.052426385046523E-2</v>
      </c>
    </row>
    <row r="40" spans="1:15" x14ac:dyDescent="0.25">
      <c r="A40" s="3">
        <v>38411</v>
      </c>
      <c r="B40" s="4">
        <v>1.8208276843509901E-3</v>
      </c>
      <c r="C40" s="4">
        <v>-5.9031974282449662E-3</v>
      </c>
      <c r="D40" s="4">
        <v>6.7125144065758313E-3</v>
      </c>
      <c r="E40" s="4"/>
      <c r="F40" s="4">
        <v>4.4415424345580552E-2</v>
      </c>
      <c r="G40" s="4"/>
      <c r="H40" s="4">
        <v>1.8340052495376069E-2</v>
      </c>
      <c r="I40" s="4">
        <v>2.4133598863268491E-2</v>
      </c>
      <c r="J40" s="4"/>
      <c r="K40" s="4">
        <v>6.2262084011868168E-2</v>
      </c>
      <c r="L40" s="4">
        <v>3.150538907971101E-2</v>
      </c>
      <c r="M40" s="4"/>
      <c r="N40" s="4">
        <v>3.3363390441839558E-2</v>
      </c>
      <c r="O40" s="4">
        <v>1.9035658999762011E-3</v>
      </c>
    </row>
    <row r="41" spans="1:15" x14ac:dyDescent="0.25">
      <c r="A41" s="3">
        <v>38442</v>
      </c>
      <c r="B41" s="4">
        <v>2.3581848693947638E-3</v>
      </c>
      <c r="C41" s="4">
        <v>-5.1360091306827949E-3</v>
      </c>
      <c r="D41" s="4">
        <v>-1.6257525189803501E-2</v>
      </c>
      <c r="E41" s="4"/>
      <c r="F41" s="4">
        <v>-2.173393838070203E-2</v>
      </c>
      <c r="G41" s="4"/>
      <c r="H41" s="4">
        <v>-8.6599843240383612E-3</v>
      </c>
      <c r="I41" s="4">
        <v>-1.9038333797595789E-2</v>
      </c>
      <c r="J41" s="4"/>
      <c r="K41" s="4">
        <v>7.5592693418979229E-2</v>
      </c>
      <c r="L41" s="4">
        <v>-1.8256975542542131E-2</v>
      </c>
      <c r="M41" s="4"/>
      <c r="N41" s="4">
        <v>-2.440049124167798E-2</v>
      </c>
      <c r="O41" s="4">
        <v>-1.2098136671757079E-2</v>
      </c>
    </row>
    <row r="42" spans="1:15" x14ac:dyDescent="0.25">
      <c r="A42" s="3">
        <v>38472</v>
      </c>
      <c r="B42" s="4">
        <v>2.1563286998740332E-3</v>
      </c>
      <c r="C42" s="4">
        <v>1.3533959597638919E-2</v>
      </c>
      <c r="D42" s="4">
        <v>1.2665265809202349E-2</v>
      </c>
      <c r="E42" s="4"/>
      <c r="F42" s="4">
        <v>-2.5132123161764719E-2</v>
      </c>
      <c r="G42" s="4"/>
      <c r="H42" s="4">
        <v>-1.495004441212822E-2</v>
      </c>
      <c r="I42" s="4">
        <v>4.6914079138497877E-2</v>
      </c>
      <c r="J42" s="4"/>
      <c r="K42" s="4">
        <v>-9.0508685460809701E-2</v>
      </c>
      <c r="L42" s="4">
        <v>1.9181286549707629E-2</v>
      </c>
      <c r="M42" s="4"/>
      <c r="N42" s="4">
        <v>-2.633583993109612E-2</v>
      </c>
      <c r="O42" s="4">
        <v>1.308672595230909E-2</v>
      </c>
    </row>
    <row r="43" spans="1:15" x14ac:dyDescent="0.25">
      <c r="A43" s="3">
        <v>38503</v>
      </c>
      <c r="B43" s="4">
        <v>2.242631974840092E-3</v>
      </c>
      <c r="C43" s="4">
        <v>1.0818747026689829E-2</v>
      </c>
      <c r="D43" s="4">
        <v>-2.8421053264593429E-2</v>
      </c>
      <c r="E43" s="4"/>
      <c r="F43" s="4">
        <v>2.961020594561159E-3</v>
      </c>
      <c r="G43" s="4"/>
      <c r="H43" s="4">
        <v>1.0429973696062911E-2</v>
      </c>
      <c r="I43" s="4">
        <v>2.9512865585536781E-2</v>
      </c>
      <c r="J43" s="4"/>
      <c r="K43" s="4">
        <v>-7.3283609052546828E-3</v>
      </c>
      <c r="L43" s="4">
        <v>-4.8772090888225872E-2</v>
      </c>
      <c r="M43" s="4"/>
      <c r="N43" s="4">
        <v>1.9529123571039749E-2</v>
      </c>
      <c r="O43" s="4">
        <v>-1.3397377359409929E-2</v>
      </c>
    </row>
    <row r="44" spans="1:15" x14ac:dyDescent="0.25">
      <c r="A44" s="3">
        <v>38533</v>
      </c>
      <c r="B44" s="4">
        <v>2.4192202346766671E-3</v>
      </c>
      <c r="C44" s="4">
        <v>5.4529078117773189E-3</v>
      </c>
      <c r="D44" s="4">
        <v>-1.0811908201526889E-2</v>
      </c>
      <c r="E44" s="4"/>
      <c r="F44" s="4">
        <v>1.7801800743210579E-2</v>
      </c>
      <c r="G44" s="4"/>
      <c r="H44" s="4">
        <v>1.591996302944465E-2</v>
      </c>
      <c r="I44" s="4">
        <v>4.6176996620577393E-2</v>
      </c>
      <c r="J44" s="4"/>
      <c r="K44" s="4">
        <v>5.7951958866411253E-2</v>
      </c>
      <c r="L44" s="4">
        <v>5.465074194715891E-2</v>
      </c>
      <c r="M44" s="4"/>
      <c r="N44" s="4">
        <v>1.1846759660948839E-2</v>
      </c>
      <c r="O44" s="4">
        <v>-4.4845892626027561E-3</v>
      </c>
    </row>
    <row r="45" spans="1:15" x14ac:dyDescent="0.25">
      <c r="A45" s="3">
        <v>38564</v>
      </c>
      <c r="B45" s="4">
        <v>2.5168938309609872E-3</v>
      </c>
      <c r="C45" s="4">
        <v>-9.0953845160560709E-3</v>
      </c>
      <c r="D45" s="4">
        <v>-7.3403255497892514E-3</v>
      </c>
      <c r="E45" s="4"/>
      <c r="F45" s="4">
        <v>3.3941842845804038E-2</v>
      </c>
      <c r="G45" s="4"/>
      <c r="H45" s="4">
        <v>2.2970064276479411E-2</v>
      </c>
      <c r="I45" s="4">
        <v>6.8140542896578671E-2</v>
      </c>
      <c r="J45" s="4"/>
      <c r="K45" s="4">
        <v>5.4953089599231182E-2</v>
      </c>
      <c r="L45" s="4">
        <v>-1.8531228551818879E-2</v>
      </c>
      <c r="M45" s="4"/>
      <c r="N45" s="4">
        <v>3.8521156953926328E-2</v>
      </c>
      <c r="O45" s="4">
        <v>-8.006846642818255E-3</v>
      </c>
    </row>
    <row r="46" spans="1:15" x14ac:dyDescent="0.25">
      <c r="A46" s="3">
        <v>38595</v>
      </c>
      <c r="B46" s="4">
        <v>2.991998527341666E-3</v>
      </c>
      <c r="C46" s="4">
        <v>1.2819468651756869E-2</v>
      </c>
      <c r="D46" s="4">
        <v>1.8840450900041491E-2</v>
      </c>
      <c r="E46" s="4"/>
      <c r="F46" s="4">
        <v>2.7593618713972701E-2</v>
      </c>
      <c r="G46" s="4"/>
      <c r="H46" s="4">
        <v>8.1999909716936603E-3</v>
      </c>
      <c r="I46" s="4">
        <v>-4.2583482578041787E-2</v>
      </c>
      <c r="J46" s="4"/>
      <c r="K46" s="4">
        <v>0.15143467404952141</v>
      </c>
      <c r="L46" s="4">
        <v>9.9067599067599321E-3</v>
      </c>
      <c r="M46" s="4"/>
      <c r="N46" s="4">
        <v>4.8905967163137554E-3</v>
      </c>
      <c r="O46" s="4">
        <v>1.6459134151590279E-2</v>
      </c>
    </row>
    <row r="47" spans="1:15" x14ac:dyDescent="0.25">
      <c r="A47" s="3">
        <v>38625</v>
      </c>
      <c r="B47" s="4">
        <v>2.752589759766888E-3</v>
      </c>
      <c r="C47" s="4">
        <v>-1.03091125478465E-2</v>
      </c>
      <c r="D47" s="4">
        <v>-1.9687363114638371E-2</v>
      </c>
      <c r="E47" s="4"/>
      <c r="F47" s="4">
        <v>4.2635553623818323E-2</v>
      </c>
      <c r="G47" s="4"/>
      <c r="H47" s="4">
        <v>1.92799749667063E-2</v>
      </c>
      <c r="I47" s="4">
        <v>-5.4460298442438049E-4</v>
      </c>
      <c r="J47" s="4"/>
      <c r="K47" s="4">
        <v>1.794907281862379E-4</v>
      </c>
      <c r="L47" s="4">
        <v>9.2325447201384803E-2</v>
      </c>
      <c r="M47" s="4"/>
      <c r="N47" s="4">
        <v>2.711500173814119E-2</v>
      </c>
      <c r="O47" s="4">
        <v>-1.592027546558461E-2</v>
      </c>
    </row>
    <row r="48" spans="1:15" x14ac:dyDescent="0.25">
      <c r="A48" s="3">
        <v>38656</v>
      </c>
      <c r="B48" s="4">
        <v>2.815886169577952E-3</v>
      </c>
      <c r="C48" s="4">
        <v>-7.9139379560264622E-3</v>
      </c>
      <c r="D48" s="4">
        <v>-1.932382241660591E-2</v>
      </c>
      <c r="E48" s="4"/>
      <c r="F48" s="4">
        <v>-3.1877336737751283E-2</v>
      </c>
      <c r="G48" s="4"/>
      <c r="H48" s="4">
        <v>-1.4070027798040121E-2</v>
      </c>
      <c r="I48" s="4">
        <v>-2.5174367916303449E-2</v>
      </c>
      <c r="J48" s="4"/>
      <c r="K48" s="4">
        <v>-0.1032510094708865</v>
      </c>
      <c r="L48" s="4">
        <v>-5.282620179609121E-3</v>
      </c>
      <c r="M48" s="4"/>
      <c r="N48" s="4">
        <v>-2.781452878372959E-2</v>
      </c>
      <c r="O48" s="4">
        <v>-1.4886017188058379E-2</v>
      </c>
    </row>
    <row r="49" spans="1:15" x14ac:dyDescent="0.25">
      <c r="A49" s="3">
        <v>38686</v>
      </c>
      <c r="B49" s="4">
        <v>3.3477687087593022E-3</v>
      </c>
      <c r="C49" s="4">
        <v>4.4226044226045591E-3</v>
      </c>
      <c r="D49" s="4">
        <v>-1.4673946095458801E-2</v>
      </c>
      <c r="E49" s="4"/>
      <c r="F49" s="4">
        <v>2.6508423488885269E-2</v>
      </c>
      <c r="G49" s="4"/>
      <c r="H49" s="4">
        <v>1.6630065169824789E-2</v>
      </c>
      <c r="I49" s="4">
        <v>4.1538872821833987E-2</v>
      </c>
      <c r="J49" s="4"/>
      <c r="K49" s="4">
        <v>-3.8477896676554768E-2</v>
      </c>
      <c r="L49" s="4">
        <v>5.2894317578332288E-2</v>
      </c>
      <c r="M49" s="4"/>
      <c r="N49" s="4">
        <v>3.4845080229135572E-2</v>
      </c>
      <c r="O49" s="4">
        <v>-7.0979041242693608E-3</v>
      </c>
    </row>
    <row r="50" spans="1:15" x14ac:dyDescent="0.25">
      <c r="A50" s="3">
        <v>38717</v>
      </c>
      <c r="B50" s="4">
        <v>3.027453184941908E-3</v>
      </c>
      <c r="C50" s="4">
        <v>9.5075016307892835E-3</v>
      </c>
      <c r="D50" s="4">
        <v>1.016050813970582E-2</v>
      </c>
      <c r="E50" s="4"/>
      <c r="F50" s="4">
        <v>4.6666491885798189E-2</v>
      </c>
      <c r="G50" s="4"/>
      <c r="H50" s="4">
        <v>1.8229935349332042E-2</v>
      </c>
      <c r="I50" s="4">
        <v>-3.5887456190702989E-3</v>
      </c>
      <c r="J50" s="4"/>
      <c r="K50" s="4">
        <v>2.868541540562752E-2</v>
      </c>
      <c r="L50" s="4">
        <v>3.5004539493594278E-2</v>
      </c>
      <c r="M50" s="4"/>
      <c r="N50" s="4">
        <v>2.449691112606267E-2</v>
      </c>
      <c r="O50" s="4">
        <v>9.8715136837612683E-3</v>
      </c>
    </row>
    <row r="51" spans="1:15" x14ac:dyDescent="0.25">
      <c r="A51" s="3">
        <v>38748</v>
      </c>
      <c r="B51" s="4">
        <v>3.5075445949674928E-3</v>
      </c>
      <c r="C51" s="4">
        <v>5.6540070755950467E-5</v>
      </c>
      <c r="D51" s="4">
        <v>2.0802628163204991E-2</v>
      </c>
      <c r="E51" s="4"/>
      <c r="F51" s="4">
        <v>6.5388372617288137E-2</v>
      </c>
      <c r="G51" s="4">
        <v>0.1074600000000001</v>
      </c>
      <c r="H51" s="4">
        <v>3.4860088620583207E-2</v>
      </c>
      <c r="I51" s="4">
        <v>6.6347558919405136E-2</v>
      </c>
      <c r="J51" s="4"/>
      <c r="K51" s="4">
        <v>4.3341028554495953E-2</v>
      </c>
      <c r="L51" s="4">
        <v>0.1086744639376218</v>
      </c>
      <c r="M51" s="4"/>
      <c r="N51" s="4">
        <v>5.2598585032389122E-2</v>
      </c>
      <c r="O51" s="4">
        <v>1.2614297684363731E-2</v>
      </c>
    </row>
    <row r="52" spans="1:15" x14ac:dyDescent="0.25">
      <c r="A52" s="3">
        <v>38776</v>
      </c>
      <c r="B52" s="4">
        <v>3.424695873488703E-3</v>
      </c>
      <c r="C52" s="4">
        <v>3.3195221826463062E-3</v>
      </c>
      <c r="D52" s="4">
        <v>-7.8964761650500703E-3</v>
      </c>
      <c r="E52" s="4"/>
      <c r="F52" s="4">
        <v>-1.3871418999141789E-3</v>
      </c>
      <c r="G52" s="4">
        <v>6.5013634803978704E-4</v>
      </c>
      <c r="H52" s="4">
        <v>4.5099898119571602E-3</v>
      </c>
      <c r="I52" s="4">
        <v>1.7305141471727351E-2</v>
      </c>
      <c r="J52" s="4"/>
      <c r="K52" s="4">
        <v>-0.1010438767789837</v>
      </c>
      <c r="L52" s="4">
        <v>-2.2417582417582401E-2</v>
      </c>
      <c r="M52" s="4"/>
      <c r="N52" s="4">
        <v>-2.0986358866736938E-3</v>
      </c>
      <c r="O52" s="4">
        <v>-3.5465658484864489E-3</v>
      </c>
    </row>
    <row r="53" spans="1:15" x14ac:dyDescent="0.25">
      <c r="A53" s="3">
        <v>38807</v>
      </c>
      <c r="B53" s="4">
        <v>4.0851364613683216E-3</v>
      </c>
      <c r="C53" s="4">
        <v>-9.8129185986605139E-3</v>
      </c>
      <c r="D53" s="4">
        <v>-9.979324392524247E-3</v>
      </c>
      <c r="E53" s="4"/>
      <c r="F53" s="4">
        <v>3.4079271092066987E-2</v>
      </c>
      <c r="G53" s="4">
        <v>1.250699344871764E-2</v>
      </c>
      <c r="H53" s="4">
        <v>1.9509934171846099E-2</v>
      </c>
      <c r="I53" s="4">
        <v>4.7228626445267707E-2</v>
      </c>
      <c r="J53" s="4"/>
      <c r="K53" s="4">
        <v>5.1304064846044772E-2</v>
      </c>
      <c r="L53" s="4">
        <v>4.6762589928057492E-2</v>
      </c>
      <c r="M53" s="4"/>
      <c r="N53" s="4">
        <v>2.2252536448120089E-2</v>
      </c>
      <c r="O53" s="4">
        <v>-9.9131723640223379E-3</v>
      </c>
    </row>
    <row r="54" spans="1:15" x14ac:dyDescent="0.25">
      <c r="A54" s="3">
        <v>38837</v>
      </c>
      <c r="B54" s="4">
        <v>3.604627968498253E-3</v>
      </c>
      <c r="C54" s="4">
        <v>-1.812934433559676E-3</v>
      </c>
      <c r="D54" s="4">
        <v>3.2363292239187443E-2</v>
      </c>
      <c r="E54" s="4"/>
      <c r="F54" s="4">
        <v>4.895041209416684E-2</v>
      </c>
      <c r="G54" s="4">
        <v>7.1325442943210637E-2</v>
      </c>
      <c r="H54" s="4">
        <v>1.8670058088819719E-2</v>
      </c>
      <c r="I54" s="4">
        <v>-3.6152327081881763E-2</v>
      </c>
      <c r="J54" s="4"/>
      <c r="K54" s="4">
        <v>6.3334381985060917E-2</v>
      </c>
      <c r="L54" s="4">
        <v>0.10652920962199321</v>
      </c>
      <c r="M54" s="4"/>
      <c r="N54" s="4">
        <v>3.0859049207673021E-2</v>
      </c>
      <c r="O54" s="4">
        <v>1.8928887317047449E-2</v>
      </c>
    </row>
    <row r="55" spans="1:15" x14ac:dyDescent="0.25">
      <c r="A55" s="3">
        <v>38868</v>
      </c>
      <c r="B55" s="4">
        <v>4.2194718771757511E-3</v>
      </c>
      <c r="C55" s="4">
        <v>-1.0669316349301019E-3</v>
      </c>
      <c r="D55" s="4">
        <v>2.1642913785332899E-2</v>
      </c>
      <c r="E55" s="4"/>
      <c r="F55" s="4">
        <v>-3.8049140475777121E-2</v>
      </c>
      <c r="G55" s="4">
        <v>-9.9977538745663619E-2</v>
      </c>
      <c r="H55" s="4">
        <v>-1.560003184917591E-2</v>
      </c>
      <c r="I55" s="4">
        <v>-2.7058702756343481E-2</v>
      </c>
      <c r="J55" s="4"/>
      <c r="K55" s="4">
        <v>-7.6963258117016542E-3</v>
      </c>
      <c r="L55" s="4">
        <v>1.3975155279503101E-2</v>
      </c>
      <c r="M55" s="4"/>
      <c r="N55" s="4">
        <v>-4.3203883495145701E-2</v>
      </c>
      <c r="O55" s="4">
        <v>1.2897983485114841E-2</v>
      </c>
    </row>
    <row r="56" spans="1:15" x14ac:dyDescent="0.25">
      <c r="A56" s="3">
        <v>38898</v>
      </c>
      <c r="B56" s="4">
        <v>4.0387842173144062E-3</v>
      </c>
      <c r="C56" s="4">
        <v>2.1198359573098009E-3</v>
      </c>
      <c r="D56" s="4">
        <v>-1.3962959668097571E-2</v>
      </c>
      <c r="E56" s="4"/>
      <c r="F56" s="4">
        <v>-1.838940409305212E-3</v>
      </c>
      <c r="G56" s="4">
        <v>-9.3724870365750057E-3</v>
      </c>
      <c r="H56" s="4">
        <v>-2.3499927386262391E-3</v>
      </c>
      <c r="I56" s="4">
        <v>4.6728684351671879E-2</v>
      </c>
      <c r="J56" s="4"/>
      <c r="K56" s="4">
        <v>1.1624456952530339E-2</v>
      </c>
      <c r="L56" s="4">
        <v>-6.0490045941807069E-2</v>
      </c>
      <c r="M56" s="4"/>
      <c r="N56" s="4">
        <v>-2.3112915045944149E-3</v>
      </c>
      <c r="O56" s="4">
        <v>-7.9451695573354852E-3</v>
      </c>
    </row>
    <row r="57" spans="1:15" x14ac:dyDescent="0.25">
      <c r="A57" s="3">
        <v>38929</v>
      </c>
      <c r="B57" s="4">
        <v>3.9823163753900381E-3</v>
      </c>
      <c r="C57" s="4">
        <v>1.3521979318368739E-2</v>
      </c>
      <c r="D57" s="4">
        <v>7.7308025121773927E-3</v>
      </c>
      <c r="E57" s="4"/>
      <c r="F57" s="4">
        <v>8.7482339643967233E-3</v>
      </c>
      <c r="G57" s="4">
        <v>1.238161884767908E-2</v>
      </c>
      <c r="H57" s="4">
        <v>-1.769933767564291E-3</v>
      </c>
      <c r="I57" s="4">
        <v>3.3041988147389123E-2</v>
      </c>
      <c r="J57" s="4"/>
      <c r="K57" s="4">
        <v>2.005213328161282E-2</v>
      </c>
      <c r="L57" s="4">
        <v>3.0969845150774281E-2</v>
      </c>
      <c r="M57" s="4"/>
      <c r="N57" s="4">
        <v>3.7292349418012179E-3</v>
      </c>
      <c r="O57" s="4">
        <v>9.9619177322134433E-3</v>
      </c>
    </row>
    <row r="58" spans="1:15" x14ac:dyDescent="0.25">
      <c r="A58" s="3">
        <v>38960</v>
      </c>
      <c r="B58" s="4">
        <v>4.6559047231360404E-3</v>
      </c>
      <c r="C58" s="4">
        <v>1.5308293129329799E-2</v>
      </c>
      <c r="D58" s="4">
        <v>9.2014875963897236E-3</v>
      </c>
      <c r="E58" s="4"/>
      <c r="F58" s="4">
        <v>2.940088964582244E-2</v>
      </c>
      <c r="G58" s="4">
        <v>3.244179830786531E-2</v>
      </c>
      <c r="H58" s="4">
        <v>1.009991199936033E-2</v>
      </c>
      <c r="I58" s="4">
        <v>3.6697322307060583E-2</v>
      </c>
      <c r="J58" s="4"/>
      <c r="K58" s="4">
        <v>-7.2574895841662768E-2</v>
      </c>
      <c r="L58" s="4">
        <v>-1.422924901185774E-2</v>
      </c>
      <c r="M58" s="4"/>
      <c r="N58" s="4">
        <v>2.454402161675295E-2</v>
      </c>
      <c r="O58" s="4">
        <v>1.1555066104359749E-2</v>
      </c>
    </row>
    <row r="59" spans="1:15" x14ac:dyDescent="0.25">
      <c r="A59" s="3">
        <v>38990</v>
      </c>
      <c r="B59" s="4">
        <v>3.9372843436247251E-3</v>
      </c>
      <c r="C59" s="4">
        <v>8.7839974699557288E-3</v>
      </c>
      <c r="D59" s="4">
        <v>-5.623958159312048E-3</v>
      </c>
      <c r="E59" s="4"/>
      <c r="F59" s="4">
        <v>1.07757447781176E-3</v>
      </c>
      <c r="G59" s="4">
        <v>1.0408669725589631E-2</v>
      </c>
      <c r="H59" s="4">
        <v>1.7599929414291451E-3</v>
      </c>
      <c r="I59" s="4">
        <v>1.5604900699651701E-2</v>
      </c>
      <c r="J59" s="4"/>
      <c r="K59" s="4">
        <v>-0.1070643058318638</v>
      </c>
      <c r="L59" s="4">
        <v>-3.889334402566158E-2</v>
      </c>
      <c r="M59" s="4"/>
      <c r="N59" s="4">
        <v>1.071428571428568E-2</v>
      </c>
      <c r="O59" s="4">
        <v>-7.4683065693026407E-5</v>
      </c>
    </row>
    <row r="60" spans="1:15" x14ac:dyDescent="0.25">
      <c r="A60" s="3">
        <v>39021</v>
      </c>
      <c r="B60" s="4">
        <v>4.2570956978487118E-3</v>
      </c>
      <c r="C60" s="4">
        <v>6.61488662993448E-3</v>
      </c>
      <c r="D60" s="4">
        <v>1.1607073876909849E-2</v>
      </c>
      <c r="E60" s="4"/>
      <c r="F60" s="4">
        <v>4.0871134693167388E-2</v>
      </c>
      <c r="G60" s="4">
        <v>4.8088136551577731E-2</v>
      </c>
      <c r="H60" s="4">
        <v>1.7680066766532661E-2</v>
      </c>
      <c r="I60" s="4">
        <v>6.0800191533153303E-2</v>
      </c>
      <c r="J60" s="4"/>
      <c r="K60" s="4">
        <v>-2.5682627520955289E-2</v>
      </c>
      <c r="L60" s="4">
        <v>7.509386733416834E-3</v>
      </c>
      <c r="M60" s="4"/>
      <c r="N60" s="4">
        <v>3.8053818972546782E-2</v>
      </c>
      <c r="O60" s="4">
        <v>9.6735856267800013E-3</v>
      </c>
    </row>
    <row r="61" spans="1:15" x14ac:dyDescent="0.25">
      <c r="A61" s="3">
        <v>39051</v>
      </c>
      <c r="B61" s="4">
        <v>4.497902064161341E-3</v>
      </c>
      <c r="C61" s="4">
        <v>1.160119905010326E-2</v>
      </c>
      <c r="D61" s="4">
        <v>3.2497551265825868E-2</v>
      </c>
      <c r="E61" s="4"/>
      <c r="F61" s="4">
        <v>3.2643553289947842E-2</v>
      </c>
      <c r="G61" s="4">
        <v>7.5368158407161712E-2</v>
      </c>
      <c r="H61" s="4">
        <v>2.0699964702632689E-2</v>
      </c>
      <c r="I61" s="4">
        <v>4.4512718959768272E-2</v>
      </c>
      <c r="J61" s="4"/>
      <c r="K61" s="4">
        <v>5.5280918211251251E-2</v>
      </c>
      <c r="L61" s="4">
        <v>7.113871635610769E-2</v>
      </c>
      <c r="M61" s="4"/>
      <c r="N61" s="4">
        <v>2.914375490966226E-2</v>
      </c>
      <c r="O61" s="4">
        <v>2.435446899414595E-2</v>
      </c>
    </row>
    <row r="62" spans="1:15" x14ac:dyDescent="0.25">
      <c r="A62" s="3">
        <v>39082</v>
      </c>
      <c r="B62" s="4">
        <v>4.0188864490056098E-3</v>
      </c>
      <c r="C62" s="4">
        <v>-5.8033480854339237E-3</v>
      </c>
      <c r="D62" s="4">
        <v>-1.795916809881137E-2</v>
      </c>
      <c r="E62" s="4"/>
      <c r="F62" s="4">
        <v>2.9881848345067571E-2</v>
      </c>
      <c r="G62" s="4">
        <v>4.7196877057661617E-2</v>
      </c>
      <c r="H62" s="4">
        <v>1.4820033267149091E-2</v>
      </c>
      <c r="I62" s="4">
        <v>-2.1949145454038591E-2</v>
      </c>
      <c r="J62" s="4"/>
      <c r="K62" s="4">
        <v>-7.117884463319879E-2</v>
      </c>
      <c r="L62" s="4">
        <v>-2.2730787072831379E-2</v>
      </c>
      <c r="M62" s="4"/>
      <c r="N62" s="4">
        <v>2.1804951275984141E-2</v>
      </c>
      <c r="O62" s="4">
        <v>-1.3256312785288051E-2</v>
      </c>
    </row>
    <row r="63" spans="1:15" x14ac:dyDescent="0.25">
      <c r="A63" s="3">
        <v>39113</v>
      </c>
      <c r="B63" s="4">
        <v>4.4177383361683198E-3</v>
      </c>
      <c r="C63" s="4">
        <v>-4.1030881544612541E-4</v>
      </c>
      <c r="D63" s="4">
        <v>-1.5750319065310551E-2</v>
      </c>
      <c r="E63" s="4"/>
      <c r="F63" s="4">
        <v>7.2880856497397062E-3</v>
      </c>
      <c r="G63" s="4">
        <v>-8.3761873750870519E-3</v>
      </c>
      <c r="H63" s="4">
        <v>1.1019183155955851E-2</v>
      </c>
      <c r="I63" s="4">
        <v>8.3527533691089451E-2</v>
      </c>
      <c r="J63" s="4"/>
      <c r="K63" s="4">
        <v>-2.2898759888912549E-2</v>
      </c>
      <c r="L63" s="4">
        <v>2.9272151898734219E-2</v>
      </c>
      <c r="M63" s="4"/>
      <c r="N63" s="4">
        <v>1.0308764940238911E-2</v>
      </c>
      <c r="O63" s="4">
        <v>-9.8284604926325292E-3</v>
      </c>
    </row>
    <row r="64" spans="1:15" x14ac:dyDescent="0.25">
      <c r="A64" s="3">
        <v>39141</v>
      </c>
      <c r="B64" s="4">
        <v>4.0533914843152719E-3</v>
      </c>
      <c r="C64" s="4">
        <v>1.542000340773542E-2</v>
      </c>
      <c r="D64" s="4">
        <v>2.3863245039347E-2</v>
      </c>
      <c r="E64" s="4"/>
      <c r="F64" s="4">
        <v>7.9959435213354801E-3</v>
      </c>
      <c r="G64" s="4">
        <v>-7.3221915243748548E-4</v>
      </c>
      <c r="H64" s="4">
        <v>6.809537537808108E-3</v>
      </c>
      <c r="I64" s="4">
        <v>-2.4223968113549429E-2</v>
      </c>
      <c r="J64" s="4"/>
      <c r="K64" s="4">
        <v>4.2970116071306963E-2</v>
      </c>
      <c r="L64" s="4">
        <v>2.1060722521137661E-2</v>
      </c>
      <c r="M64" s="4"/>
      <c r="N64" s="4">
        <v>-5.4221915512396857E-3</v>
      </c>
      <c r="O64" s="4">
        <v>2.0578465702402401E-2</v>
      </c>
    </row>
    <row r="65" spans="1:15" x14ac:dyDescent="0.25">
      <c r="A65" s="3">
        <v>39172</v>
      </c>
      <c r="B65" s="4">
        <v>4.490931070748605E-3</v>
      </c>
      <c r="C65" s="4">
        <v>3.0508965822573231E-5</v>
      </c>
      <c r="D65" s="4">
        <v>3.8391313787298209E-3</v>
      </c>
      <c r="E65" s="4"/>
      <c r="F65" s="4">
        <v>2.751228572534159E-2</v>
      </c>
      <c r="G65" s="4">
        <v>4.151023214002425E-2</v>
      </c>
      <c r="H65" s="4">
        <v>9.552540396515985E-3</v>
      </c>
      <c r="I65" s="4">
        <v>-2.6146478246655839E-2</v>
      </c>
      <c r="J65" s="4"/>
      <c r="K65" s="4">
        <v>3.2343003331439579E-2</v>
      </c>
      <c r="L65" s="4">
        <v>-3.6886479975911661E-3</v>
      </c>
      <c r="M65" s="4"/>
      <c r="N65" s="4">
        <v>1.895722852753123E-2</v>
      </c>
      <c r="O65" s="4">
        <v>2.3638204866058832E-3</v>
      </c>
    </row>
    <row r="66" spans="1:15" x14ac:dyDescent="0.25">
      <c r="A66" s="3">
        <v>39202</v>
      </c>
      <c r="B66" s="4">
        <v>4.0996289275962994E-3</v>
      </c>
      <c r="C66" s="4">
        <v>5.3922951957470211E-3</v>
      </c>
      <c r="D66" s="4">
        <v>1.501415258794392E-2</v>
      </c>
      <c r="E66" s="4"/>
      <c r="F66" s="4">
        <v>4.6895006402048578E-2</v>
      </c>
      <c r="G66" s="4">
        <v>5.7981316003249413E-2</v>
      </c>
      <c r="H66" s="4">
        <v>1.7749531360076402E-2</v>
      </c>
      <c r="I66" s="4">
        <v>-2.5990206087453949E-3</v>
      </c>
      <c r="J66" s="4"/>
      <c r="K66" s="4">
        <v>-2.7504215404420269E-3</v>
      </c>
      <c r="L66" s="4">
        <v>2.3044956554590049E-2</v>
      </c>
      <c r="M66" s="4"/>
      <c r="N66" s="4">
        <v>4.2608040078795588E-2</v>
      </c>
      <c r="O66" s="4">
        <v>1.13027125119447E-2</v>
      </c>
    </row>
    <row r="67" spans="1:15" x14ac:dyDescent="0.25">
      <c r="A67" s="3">
        <v>39233</v>
      </c>
      <c r="B67" s="4">
        <v>4.3196832181298106E-3</v>
      </c>
      <c r="C67" s="4">
        <v>-7.5785161583977736E-3</v>
      </c>
      <c r="D67" s="4">
        <v>-2.052247278011354E-2</v>
      </c>
      <c r="E67" s="4"/>
      <c r="F67" s="4">
        <v>2.311213432017056E-2</v>
      </c>
      <c r="G67" s="4">
        <v>5.9993418617086958E-2</v>
      </c>
      <c r="H67" s="4">
        <v>1.9931742983457571E-2</v>
      </c>
      <c r="I67" s="4">
        <v>-1.887551872978843E-3</v>
      </c>
      <c r="J67" s="4"/>
      <c r="K67" s="4">
        <v>-1.553335276562029E-2</v>
      </c>
      <c r="L67" s="4">
        <v>-2.6440177252584851E-2</v>
      </c>
      <c r="M67" s="4"/>
      <c r="N67" s="4">
        <v>2.880735228942655E-2</v>
      </c>
      <c r="O67" s="4">
        <v>-1.559266039249629E-2</v>
      </c>
    </row>
    <row r="68" spans="1:15" x14ac:dyDescent="0.25">
      <c r="A68" s="3">
        <v>39263</v>
      </c>
      <c r="B68" s="4">
        <v>3.6987332990425781E-3</v>
      </c>
      <c r="C68" s="4">
        <v>-2.958240649437061E-3</v>
      </c>
      <c r="D68" s="4">
        <v>-5.2091413178700918E-3</v>
      </c>
      <c r="E68" s="4"/>
      <c r="F68" s="4">
        <v>7.29561296333614E-4</v>
      </c>
      <c r="G68" s="4">
        <v>4.0331916930220979E-2</v>
      </c>
      <c r="H68" s="4">
        <v>7.3047405254078601E-3</v>
      </c>
      <c r="I68" s="4">
        <v>-9.7038170061878537E-2</v>
      </c>
      <c r="J68" s="4"/>
      <c r="K68" s="4">
        <v>3.2211335816465958E-2</v>
      </c>
      <c r="L68" s="4">
        <v>-1.3048095888332559E-2</v>
      </c>
      <c r="M68" s="4"/>
      <c r="N68" s="4">
        <v>-4.7159116673468624E-3</v>
      </c>
      <c r="O68" s="4">
        <v>-4.4349055764421053E-3</v>
      </c>
    </row>
    <row r="69" spans="1:15" x14ac:dyDescent="0.25">
      <c r="A69" s="3">
        <v>39294</v>
      </c>
      <c r="B69" s="4">
        <v>4.0992926375114092E-3</v>
      </c>
      <c r="C69" s="4">
        <v>8.3413833816337046E-3</v>
      </c>
      <c r="D69" s="4">
        <v>2.7881060882626981E-2</v>
      </c>
      <c r="E69" s="4"/>
      <c r="F69" s="4">
        <v>-1.139218269653053E-2</v>
      </c>
      <c r="G69" s="4">
        <v>5.7829198087695037E-2</v>
      </c>
      <c r="H69" s="4">
        <v>7.9439120628510551E-4</v>
      </c>
      <c r="I69" s="4">
        <v>-8.1903089941712359E-2</v>
      </c>
      <c r="J69" s="4"/>
      <c r="K69" s="4">
        <v>5.5460366880119023E-2</v>
      </c>
      <c r="L69" s="4">
        <v>2.3059185242121361E-2</v>
      </c>
      <c r="M69" s="4"/>
      <c r="N69" s="4">
        <v>-1.555879538931171E-2</v>
      </c>
      <c r="O69" s="4">
        <v>2.0308132647347099E-2</v>
      </c>
    </row>
    <row r="70" spans="1:15" x14ac:dyDescent="0.25">
      <c r="A70" s="3">
        <v>39325</v>
      </c>
      <c r="B70" s="4">
        <v>3.7316909805751308E-3</v>
      </c>
      <c r="C70" s="4">
        <v>1.225650461519745E-2</v>
      </c>
      <c r="D70" s="4">
        <v>1.206602351355968E-2</v>
      </c>
      <c r="E70" s="4"/>
      <c r="F70" s="4">
        <v>-1.6623279699341631E-2</v>
      </c>
      <c r="G70" s="4">
        <v>-2.5923422761599649E-2</v>
      </c>
      <c r="H70" s="4">
        <v>-1.532123837047761E-2</v>
      </c>
      <c r="I70" s="4">
        <v>5.9826730182159782E-2</v>
      </c>
      <c r="J70" s="4"/>
      <c r="K70" s="4">
        <v>-4.1867942196878727E-2</v>
      </c>
      <c r="L70" s="4">
        <v>9.7670924117205793E-3</v>
      </c>
      <c r="M70" s="4"/>
      <c r="N70" s="4">
        <v>-6.4329515214623934E-3</v>
      </c>
      <c r="O70" s="4">
        <v>1.231267768155297E-2</v>
      </c>
    </row>
    <row r="71" spans="1:15" x14ac:dyDescent="0.25">
      <c r="A71" s="3">
        <v>39355</v>
      </c>
      <c r="B71" s="4">
        <v>2.96982575700433E-3</v>
      </c>
      <c r="C71" s="4">
        <v>7.5863415806631807E-3</v>
      </c>
      <c r="D71" s="4">
        <v>3.1883585168779982E-2</v>
      </c>
      <c r="E71" s="4"/>
      <c r="F71" s="4">
        <v>5.555555555555558E-2</v>
      </c>
      <c r="G71" s="4">
        <v>0.1024471474080508</v>
      </c>
      <c r="H71" s="4">
        <v>2.6943062356682649E-2</v>
      </c>
      <c r="I71" s="4">
        <v>3.7315174943320928E-2</v>
      </c>
      <c r="J71" s="4"/>
      <c r="K71" s="4">
        <v>0.1022579688169563</v>
      </c>
      <c r="L71" s="4">
        <v>0.1056547619047619</v>
      </c>
      <c r="M71" s="4"/>
      <c r="N71" s="4">
        <v>5.0213102918229113E-2</v>
      </c>
      <c r="O71" s="4">
        <v>2.2443580979919941E-2</v>
      </c>
    </row>
    <row r="72" spans="1:15" x14ac:dyDescent="0.25">
      <c r="A72" s="3">
        <v>39386</v>
      </c>
      <c r="B72" s="4">
        <v>3.3742165081216409E-3</v>
      </c>
      <c r="C72" s="4">
        <v>8.9828840648855657E-3</v>
      </c>
      <c r="D72" s="4">
        <v>2.0703040639075129E-2</v>
      </c>
      <c r="E72" s="4"/>
      <c r="F72" s="4">
        <v>4.7906805556744432E-2</v>
      </c>
      <c r="G72" s="4">
        <v>0.1049068540531075</v>
      </c>
      <c r="H72" s="4">
        <v>2.8476106114456941E-2</v>
      </c>
      <c r="I72" s="4">
        <v>1.136667048098561E-2</v>
      </c>
      <c r="J72" s="4"/>
      <c r="K72" s="4">
        <v>9.6069882054594657E-2</v>
      </c>
      <c r="L72" s="4">
        <v>6.2584118438761882E-2</v>
      </c>
      <c r="M72" s="4"/>
      <c r="N72" s="4">
        <v>4.1004146985119672E-2</v>
      </c>
      <c r="O72" s="4">
        <v>1.6299287191395399E-2</v>
      </c>
    </row>
    <row r="73" spans="1:15" x14ac:dyDescent="0.25">
      <c r="A73" s="3">
        <v>39416</v>
      </c>
      <c r="B73" s="4">
        <v>3.1495477191834098E-3</v>
      </c>
      <c r="C73" s="4">
        <v>1.7983139882821408E-2</v>
      </c>
      <c r="D73" s="4">
        <v>1.9361530294346618E-2</v>
      </c>
      <c r="E73" s="4"/>
      <c r="F73" s="4">
        <v>-4.1853170843271108E-2</v>
      </c>
      <c r="G73" s="4">
        <v>-6.8169773097630948E-2</v>
      </c>
      <c r="H73" s="4">
        <v>-2.1991785597783479E-2</v>
      </c>
      <c r="I73" s="4">
        <v>-9.607392042240237E-2</v>
      </c>
      <c r="J73" s="4"/>
      <c r="K73" s="4">
        <v>-3.697372836730628E-2</v>
      </c>
      <c r="L73" s="4">
        <v>-7.5997466751108744E-3</v>
      </c>
      <c r="M73" s="4"/>
      <c r="N73" s="4">
        <v>-4.7185888969366492E-2</v>
      </c>
      <c r="O73" s="4">
        <v>1.911052479912145E-2</v>
      </c>
    </row>
    <row r="74" spans="1:15" x14ac:dyDescent="0.25">
      <c r="A74" s="3">
        <v>39447</v>
      </c>
      <c r="B74" s="4">
        <v>2.3481093838850779E-3</v>
      </c>
      <c r="C74" s="4">
        <v>2.8087645065066891E-3</v>
      </c>
      <c r="D74" s="4">
        <v>-6.3593459783790607E-3</v>
      </c>
      <c r="E74" s="4"/>
      <c r="F74" s="4">
        <v>-2.037441178476429E-2</v>
      </c>
      <c r="G74" s="4">
        <v>8.2177217881251874E-3</v>
      </c>
      <c r="H74" s="4">
        <v>5.3292966687306098E-3</v>
      </c>
      <c r="I74" s="4">
        <v>-5.8629149351624887E-2</v>
      </c>
      <c r="J74" s="4"/>
      <c r="K74" s="4">
        <v>5.7652943417982661E-2</v>
      </c>
      <c r="L74" s="4">
        <v>6.4135290363752429E-2</v>
      </c>
      <c r="M74" s="4"/>
      <c r="N74" s="4">
        <v>-1.243097010754135E-2</v>
      </c>
      <c r="O74" s="4">
        <v>-2.9812829750922591E-3</v>
      </c>
    </row>
    <row r="75" spans="1:15" x14ac:dyDescent="0.25">
      <c r="A75" s="3">
        <v>39478</v>
      </c>
      <c r="B75" s="4">
        <v>2.423779450928532E-3</v>
      </c>
      <c r="C75" s="4">
        <v>1.6798147209958762E-2</v>
      </c>
      <c r="D75" s="4">
        <v>3.3937337963081397E-2</v>
      </c>
      <c r="E75" s="4"/>
      <c r="F75" s="4">
        <v>-9.2791130758654417E-2</v>
      </c>
      <c r="G75" s="4">
        <v>-0.12246146059596361</v>
      </c>
      <c r="H75" s="4">
        <v>-2.6916698172258949E-2</v>
      </c>
      <c r="I75" s="4">
        <v>-1.2511966812041029E-2</v>
      </c>
      <c r="J75" s="4"/>
      <c r="K75" s="4">
        <v>-2.5447678234202797E-4</v>
      </c>
      <c r="L75" s="4">
        <v>0.1073463268365817</v>
      </c>
      <c r="M75" s="4"/>
      <c r="N75" s="4">
        <v>-8.3131466346697991E-2</v>
      </c>
      <c r="O75" s="4">
        <v>2.7778826626435601E-2</v>
      </c>
    </row>
    <row r="76" spans="1:15" x14ac:dyDescent="0.25">
      <c r="A76" s="3">
        <v>39507</v>
      </c>
      <c r="B76" s="4">
        <v>1.8535944528683681E-3</v>
      </c>
      <c r="C76" s="4">
        <v>1.3879892662163049E-3</v>
      </c>
      <c r="D76" s="4">
        <v>2.5649537294500702E-2</v>
      </c>
      <c r="E76" s="4"/>
      <c r="F76" s="4">
        <v>2.2167653068075891E-2</v>
      </c>
      <c r="G76" s="4">
        <v>7.1680044218014105E-2</v>
      </c>
      <c r="H76" s="4">
        <v>1.497431831241069E-2</v>
      </c>
      <c r="I76" s="4">
        <v>-3.9223342803668022E-2</v>
      </c>
      <c r="J76" s="4"/>
      <c r="K76" s="4">
        <v>0.1125837307754141</v>
      </c>
      <c r="L76" s="4">
        <v>5.226103438938523E-2</v>
      </c>
      <c r="M76" s="4"/>
      <c r="N76" s="4">
        <v>2.987728092051611E-3</v>
      </c>
      <c r="O76" s="4">
        <v>1.67274975589633E-2</v>
      </c>
    </row>
    <row r="77" spans="1:15" x14ac:dyDescent="0.25">
      <c r="A77" s="3">
        <v>39538</v>
      </c>
      <c r="B77" s="4">
        <v>9.6161008668183001E-4</v>
      </c>
      <c r="C77" s="4">
        <v>3.4118533471703132E-3</v>
      </c>
      <c r="D77" s="4">
        <v>3.0912790129473899E-2</v>
      </c>
      <c r="E77" s="4"/>
      <c r="F77" s="4">
        <v>-1.3363112554193649E-2</v>
      </c>
      <c r="G77" s="4">
        <v>-5.3010724356566619E-2</v>
      </c>
      <c r="H77" s="4">
        <v>-2.236930284135941E-2</v>
      </c>
      <c r="I77" s="4">
        <v>5.6240715306780542E-2</v>
      </c>
      <c r="J77" s="4"/>
      <c r="K77" s="4">
        <v>-1.1741444976802519E-2</v>
      </c>
      <c r="L77" s="4">
        <v>-3.9114770972722653E-2</v>
      </c>
      <c r="M77" s="4"/>
      <c r="N77" s="4">
        <v>-1.7676021664204788E-2</v>
      </c>
      <c r="O77" s="4">
        <v>2.039968566454764E-2</v>
      </c>
    </row>
    <row r="78" spans="1:15" x14ac:dyDescent="0.25">
      <c r="A78" s="3">
        <v>39568</v>
      </c>
      <c r="B78" s="4">
        <v>8.8884598719718433E-4</v>
      </c>
      <c r="C78" s="4">
        <v>-2.0897383222588939E-3</v>
      </c>
      <c r="D78" s="4">
        <v>-2.8713062179172799E-2</v>
      </c>
      <c r="E78" s="4"/>
      <c r="F78" s="4">
        <v>5.3187239627917382E-2</v>
      </c>
      <c r="G78" s="4">
        <v>7.342990593347265E-2</v>
      </c>
      <c r="H78" s="4">
        <v>1.6310434966174011E-2</v>
      </c>
      <c r="I78" s="4">
        <v>5.5116961004152858E-2</v>
      </c>
      <c r="J78" s="4"/>
      <c r="K78" s="4">
        <v>7.9645338395518017E-2</v>
      </c>
      <c r="L78" s="4">
        <v>-6.6952329941081912E-2</v>
      </c>
      <c r="M78" s="4"/>
      <c r="N78" s="4">
        <v>5.1175379680216571E-2</v>
      </c>
      <c r="O78" s="4">
        <v>-1.90876917976095E-2</v>
      </c>
    </row>
    <row r="79" spans="1:15" x14ac:dyDescent="0.25">
      <c r="A79" s="3">
        <v>39599</v>
      </c>
      <c r="B79" s="4">
        <v>1.490666103837635E-3</v>
      </c>
      <c r="C79" s="4">
        <v>-7.332950003904215E-3</v>
      </c>
      <c r="D79" s="4">
        <v>-1.286323947782453E-2</v>
      </c>
      <c r="E79" s="4"/>
      <c r="F79" s="4">
        <v>1.54249074324937E-2</v>
      </c>
      <c r="G79" s="4">
        <v>1.690316389726854E-2</v>
      </c>
      <c r="H79" s="4">
        <v>1.8697675724024029E-2</v>
      </c>
      <c r="I79" s="4">
        <v>-5.407376667798669E-4</v>
      </c>
      <c r="J79" s="4"/>
      <c r="K79" s="4">
        <v>9.103671962198101E-2</v>
      </c>
      <c r="L79" s="4">
        <v>1.6934557979334078E-2</v>
      </c>
      <c r="M79" s="4"/>
      <c r="N79" s="4">
        <v>1.327961090978436E-2</v>
      </c>
      <c r="O79" s="4">
        <v>-1.10576500107098E-2</v>
      </c>
    </row>
    <row r="80" spans="1:15" x14ac:dyDescent="0.25">
      <c r="A80" s="3">
        <v>39629</v>
      </c>
      <c r="B80" s="4">
        <v>1.3946109319937781E-3</v>
      </c>
      <c r="C80" s="4">
        <v>-8.0092678671039863E-4</v>
      </c>
      <c r="D80" s="4">
        <v>1.7276031797965889E-3</v>
      </c>
      <c r="E80" s="4"/>
      <c r="F80" s="4">
        <v>-7.9803980860563173E-2</v>
      </c>
      <c r="G80" s="4">
        <v>-0.1056553429649877</v>
      </c>
      <c r="H80" s="4">
        <v>-1.3292462208457371E-2</v>
      </c>
      <c r="I80" s="4">
        <v>-0.1136792571529229</v>
      </c>
      <c r="J80" s="4"/>
      <c r="K80" s="4">
        <v>9.2308328851007371E-2</v>
      </c>
      <c r="L80" s="4">
        <v>5.023990968106129E-2</v>
      </c>
      <c r="M80" s="4"/>
      <c r="N80" s="4">
        <v>-8.5456812780875691E-2</v>
      </c>
      <c r="O80" s="4">
        <v>8.517583537215323E-4</v>
      </c>
    </row>
    <row r="81" spans="1:15" x14ac:dyDescent="0.25">
      <c r="A81" s="3">
        <v>39660</v>
      </c>
      <c r="B81" s="4">
        <v>1.4144452856259539E-3</v>
      </c>
      <c r="C81" s="4">
        <v>-8.2303937706662555E-4</v>
      </c>
      <c r="D81" s="4">
        <v>2.7337093305297429E-3</v>
      </c>
      <c r="E81" s="4"/>
      <c r="F81" s="4">
        <v>-3.5606243657275487E-2</v>
      </c>
      <c r="G81" s="4">
        <v>-3.1738524043417593E-2</v>
      </c>
      <c r="H81" s="4">
        <v>-2.291192194048508E-2</v>
      </c>
      <c r="I81" s="4">
        <v>2.3181863350510531E-2</v>
      </c>
      <c r="J81" s="4"/>
      <c r="K81" s="4">
        <v>-0.1223768939393939</v>
      </c>
      <c r="L81" s="4">
        <v>-1.316850309056705E-2</v>
      </c>
      <c r="M81" s="4"/>
      <c r="N81" s="4">
        <v>-2.5187167151200281E-2</v>
      </c>
      <c r="O81" s="4">
        <v>1.3773233889398111E-3</v>
      </c>
    </row>
    <row r="82" spans="1:15" x14ac:dyDescent="0.25">
      <c r="A82" s="3">
        <v>39691</v>
      </c>
      <c r="B82" s="4">
        <v>1.353852318369597E-3</v>
      </c>
      <c r="C82" s="4">
        <v>9.4906561803869138E-3</v>
      </c>
      <c r="D82" s="4">
        <v>-3.2927032560651208E-2</v>
      </c>
      <c r="E82" s="4"/>
      <c r="F82" s="4">
        <v>-3.9737024082741157E-2</v>
      </c>
      <c r="G82" s="4">
        <v>-7.8765750645056198E-2</v>
      </c>
      <c r="H82" s="4">
        <v>-1.439403727715172E-2</v>
      </c>
      <c r="I82" s="4">
        <v>1.9086334794753631E-2</v>
      </c>
      <c r="J82" s="4"/>
      <c r="K82" s="4">
        <v>-7.1020857386406622E-2</v>
      </c>
      <c r="L82" s="4">
        <v>-9.259259259259256E-2</v>
      </c>
      <c r="M82" s="4"/>
      <c r="N82" s="4">
        <v>-2.280285035629448E-2</v>
      </c>
      <c r="O82" s="4">
        <v>-1.6528350348578798E-2</v>
      </c>
    </row>
    <row r="83" spans="1:15" x14ac:dyDescent="0.25">
      <c r="A83" s="3">
        <v>39721</v>
      </c>
      <c r="B83" s="4">
        <v>7.2518461810999746E-4</v>
      </c>
      <c r="C83" s="4">
        <v>-1.3431628540614081E-2</v>
      </c>
      <c r="D83" s="4">
        <v>-2.961052379165929E-2</v>
      </c>
      <c r="E83" s="4"/>
      <c r="F83" s="4">
        <v>-0.14787718126408941</v>
      </c>
      <c r="G83" s="4">
        <v>-0.1741820134739189</v>
      </c>
      <c r="H83" s="4">
        <v>-6.1272669414302983E-2</v>
      </c>
      <c r="I83" s="4">
        <v>-9.9611989743824125E-3</v>
      </c>
      <c r="J83" s="4"/>
      <c r="K83" s="4">
        <v>-0.1244206980660898</v>
      </c>
      <c r="L83" s="4">
        <v>6.1824729891956753E-2</v>
      </c>
      <c r="M83" s="4"/>
      <c r="N83" s="4">
        <v>-0.12839626208610161</v>
      </c>
      <c r="O83" s="4">
        <v>-2.352781095671086E-2</v>
      </c>
    </row>
    <row r="84" spans="1:15" x14ac:dyDescent="0.25">
      <c r="A84" s="3">
        <v>39752</v>
      </c>
      <c r="B84" s="4">
        <v>1.8134863528018741E-4</v>
      </c>
      <c r="C84" s="4">
        <v>-2.360420876994895E-2</v>
      </c>
      <c r="D84" s="4">
        <v>-4.419525838734828E-2</v>
      </c>
      <c r="E84" s="4"/>
      <c r="F84" s="4">
        <v>-0.21432508236677411</v>
      </c>
      <c r="G84" s="4">
        <v>-0.28190521662536938</v>
      </c>
      <c r="H84" s="4">
        <v>-6.8420693491709428E-2</v>
      </c>
      <c r="I84" s="4">
        <v>-0.32442702603593698</v>
      </c>
      <c r="J84" s="4"/>
      <c r="K84" s="4">
        <v>-0.28198665481607249</v>
      </c>
      <c r="L84" s="4">
        <v>-0.1738270209157716</v>
      </c>
      <c r="M84" s="4"/>
      <c r="N84" s="4">
        <v>-0.2044186911254339</v>
      </c>
      <c r="O84" s="4">
        <v>-3.686211424561181E-2</v>
      </c>
    </row>
    <row r="85" spans="1:15" x14ac:dyDescent="0.25">
      <c r="A85" s="3">
        <v>39782</v>
      </c>
      <c r="B85" s="4">
        <v>5.2824831819453522E-5</v>
      </c>
      <c r="C85" s="4">
        <v>3.254984863105026E-2</v>
      </c>
      <c r="D85" s="4">
        <v>2.3826022462084099E-2</v>
      </c>
      <c r="E85" s="4"/>
      <c r="F85" s="4">
        <v>-5.300243187628606E-2</v>
      </c>
      <c r="G85" s="4">
        <v>-7.4158565663976606E-2</v>
      </c>
      <c r="H85" s="4">
        <v>-2.6679184322282889E-2</v>
      </c>
      <c r="I85" s="4">
        <v>-0.2454421473304248</v>
      </c>
      <c r="J85" s="4">
        <v>-0.17291999999999999</v>
      </c>
      <c r="K85" s="4">
        <v>-0.14841296234711601</v>
      </c>
      <c r="L85" s="4">
        <v>0.1146082791652412</v>
      </c>
      <c r="M85" s="4"/>
      <c r="N85" s="4">
        <v>-6.9873417721519004E-2</v>
      </c>
      <c r="O85" s="4">
        <v>2.8915086290507212E-2</v>
      </c>
    </row>
    <row r="86" spans="1:15" x14ac:dyDescent="0.25">
      <c r="A86" s="3">
        <v>39813</v>
      </c>
      <c r="B86" s="4">
        <v>1.333341187814696E-5</v>
      </c>
      <c r="C86" s="4">
        <v>3.7309173919246597E-2</v>
      </c>
      <c r="D86" s="4">
        <v>7.9697701159025636E-2</v>
      </c>
      <c r="E86" s="4"/>
      <c r="F86" s="4">
        <v>5.6479225653519372E-2</v>
      </c>
      <c r="G86" s="4">
        <v>7.7968871884402491E-2</v>
      </c>
      <c r="H86" s="4">
        <v>1.516717290347414E-3</v>
      </c>
      <c r="I86" s="4">
        <v>0.1605895206323231</v>
      </c>
      <c r="J86" s="4">
        <v>0.1025898341152003</v>
      </c>
      <c r="K86" s="4">
        <v>-0.13318725186036931</v>
      </c>
      <c r="L86" s="4">
        <v>6.7833026396562301E-2</v>
      </c>
      <c r="M86" s="4"/>
      <c r="N86" s="4">
        <v>3.8566224194966692E-2</v>
      </c>
      <c r="O86" s="4">
        <v>6.2130939937454999E-2</v>
      </c>
    </row>
    <row r="87" spans="1:15" x14ac:dyDescent="0.25">
      <c r="A87" s="3">
        <v>39844</v>
      </c>
      <c r="B87" s="4">
        <v>2.5529712636584989E-5</v>
      </c>
      <c r="C87" s="4">
        <v>-8.8233271439377425E-3</v>
      </c>
      <c r="D87" s="4">
        <v>-4.7974133518511319E-2</v>
      </c>
      <c r="E87" s="4"/>
      <c r="F87" s="4">
        <v>-9.1883637950108121E-2</v>
      </c>
      <c r="G87" s="4">
        <v>-6.1750516884906959E-2</v>
      </c>
      <c r="H87" s="4">
        <v>-9.0061936125362951E-4</v>
      </c>
      <c r="I87" s="4">
        <v>-0.17825487340006829</v>
      </c>
      <c r="J87" s="4">
        <v>-0.1403177875494829</v>
      </c>
      <c r="K87" s="4">
        <v>-8.9402813235220591E-2</v>
      </c>
      <c r="L87" s="4">
        <v>5.7200344926703117E-2</v>
      </c>
      <c r="M87" s="4"/>
      <c r="N87" s="4">
        <v>-8.6686557535682551E-2</v>
      </c>
      <c r="O87" s="4">
        <v>-3.2701175380325243E-2</v>
      </c>
    </row>
    <row r="88" spans="1:15" x14ac:dyDescent="0.25">
      <c r="A88" s="3">
        <v>39872</v>
      </c>
      <c r="B88" s="4">
        <v>1.5346215322975529E-4</v>
      </c>
      <c r="C88" s="4">
        <v>-3.7744489235188579E-3</v>
      </c>
      <c r="D88" s="4">
        <v>-3.4769023586533332E-2</v>
      </c>
      <c r="E88" s="4"/>
      <c r="F88" s="4">
        <v>-9.6925294258947914E-2</v>
      </c>
      <c r="G88" s="4">
        <v>-5.664512021938195E-2</v>
      </c>
      <c r="H88" s="4">
        <v>-1.214330571133404E-2</v>
      </c>
      <c r="I88" s="4">
        <v>-0.21881747296367179</v>
      </c>
      <c r="J88" s="4">
        <v>-0.17375664885135911</v>
      </c>
      <c r="K88" s="4">
        <v>-6.0991699191907937E-2</v>
      </c>
      <c r="L88" s="4">
        <v>3.5345296356715572E-2</v>
      </c>
      <c r="M88" s="4"/>
      <c r="N88" s="4">
        <v>-9.8975807875684385E-2</v>
      </c>
      <c r="O88" s="4">
        <v>-2.2339857219173309E-2</v>
      </c>
    </row>
    <row r="89" spans="1:15" x14ac:dyDescent="0.25">
      <c r="A89" s="3">
        <v>39903</v>
      </c>
      <c r="B89" s="4">
        <v>7.0433716251594447E-5</v>
      </c>
      <c r="C89" s="4">
        <v>1.39013671534931E-2</v>
      </c>
      <c r="D89" s="4">
        <v>2.907100408737762E-2</v>
      </c>
      <c r="E89" s="4"/>
      <c r="F89" s="4">
        <v>6.7296183003058729E-2</v>
      </c>
      <c r="G89" s="4">
        <v>0.15197840559585751</v>
      </c>
      <c r="H89" s="4">
        <v>1.6567343748949751E-2</v>
      </c>
      <c r="I89" s="4">
        <v>2.491159040710644E-2</v>
      </c>
      <c r="J89" s="4">
        <v>3.9536858355847082E-2</v>
      </c>
      <c r="K89" s="4">
        <v>4.5048736937622458E-2</v>
      </c>
      <c r="L89" s="4">
        <v>-3.7289915966386533E-2</v>
      </c>
      <c r="M89" s="4"/>
      <c r="N89" s="4">
        <v>8.1185693287604055E-2</v>
      </c>
      <c r="O89" s="4">
        <v>2.3013748583143871E-2</v>
      </c>
    </row>
    <row r="90" spans="1:15" x14ac:dyDescent="0.25">
      <c r="A90" s="3">
        <v>39933</v>
      </c>
      <c r="B90" s="4">
        <v>7.4865371779919698E-5</v>
      </c>
      <c r="C90" s="4">
        <v>4.7809093344506337E-3</v>
      </c>
      <c r="D90" s="4">
        <v>1.192909242967422E-2</v>
      </c>
      <c r="E90" s="4"/>
      <c r="F90" s="4">
        <v>0.13271028037383159</v>
      </c>
      <c r="G90" s="4">
        <v>0.1807858687815431</v>
      </c>
      <c r="H90" s="4">
        <v>3.6015740386998729E-2</v>
      </c>
      <c r="I90" s="4">
        <v>0.31185746081467802</v>
      </c>
      <c r="J90" s="4">
        <v>0.2181151241534989</v>
      </c>
      <c r="K90" s="4">
        <v>-9.1871603831716886E-3</v>
      </c>
      <c r="L90" s="4">
        <v>-3.6279323513366053E-2</v>
      </c>
      <c r="M90" s="4"/>
      <c r="N90" s="4">
        <v>0.1219467983867315</v>
      </c>
      <c r="O90" s="4">
        <v>8.9954877717373094E-3</v>
      </c>
    </row>
    <row r="91" spans="1:15" x14ac:dyDescent="0.25">
      <c r="A91" s="3">
        <v>39964</v>
      </c>
      <c r="B91" s="4">
        <v>9.780846850127034E-5</v>
      </c>
      <c r="C91" s="4">
        <v>7.253460946846646E-3</v>
      </c>
      <c r="D91" s="4">
        <v>5.5350040420371727E-2</v>
      </c>
      <c r="E91" s="4"/>
      <c r="F91" s="4">
        <v>0.13119597674053129</v>
      </c>
      <c r="G91" s="4">
        <v>0.17650931155548771</v>
      </c>
      <c r="H91" s="4">
        <v>5.1466163537776E-2</v>
      </c>
      <c r="I91" s="4">
        <v>1.927306349249092E-2</v>
      </c>
      <c r="J91" s="4">
        <v>6.2019189739463298E-2</v>
      </c>
      <c r="K91" s="4">
        <v>0.19666987052637541</v>
      </c>
      <c r="L91" s="4">
        <v>0.1044438154542882</v>
      </c>
      <c r="M91" s="4"/>
      <c r="N91" s="4">
        <v>9.6696017448905325E-2</v>
      </c>
      <c r="O91" s="4">
        <v>3.5689598600021848E-2</v>
      </c>
    </row>
    <row r="92" spans="1:15" x14ac:dyDescent="0.25">
      <c r="A92" s="3">
        <v>39994</v>
      </c>
      <c r="B92" s="4">
        <v>7.5728218609238951E-5</v>
      </c>
      <c r="C92" s="4">
        <v>5.6876798609981627E-3</v>
      </c>
      <c r="D92" s="4">
        <v>2.875086431328278E-3</v>
      </c>
      <c r="E92" s="4"/>
      <c r="F92" s="4">
        <v>-7.5439717691516686E-3</v>
      </c>
      <c r="G92" s="4">
        <v>-1.5634502947687649E-2</v>
      </c>
      <c r="H92" s="4">
        <v>2.491389774155861E-3</v>
      </c>
      <c r="I92" s="4">
        <v>-3.616155566906798E-2</v>
      </c>
      <c r="J92" s="4">
        <v>-1.054987946274832E-2</v>
      </c>
      <c r="K92" s="4">
        <v>5.6932271857501604E-3</v>
      </c>
      <c r="L92" s="4">
        <v>-4.2029728344438737E-2</v>
      </c>
      <c r="M92" s="4"/>
      <c r="N92" s="4">
        <v>-5.9295816146138769E-3</v>
      </c>
      <c r="O92" s="4">
        <v>4.137049056372577E-3</v>
      </c>
    </row>
    <row r="93" spans="1:15" x14ac:dyDescent="0.25">
      <c r="A93" s="3">
        <v>40025</v>
      </c>
      <c r="B93" s="4">
        <v>1.260860327976232E-4</v>
      </c>
      <c r="C93" s="4">
        <v>1.6129685369903109E-2</v>
      </c>
      <c r="D93" s="4">
        <v>2.610050146855758E-2</v>
      </c>
      <c r="E93" s="4"/>
      <c r="F93" s="4">
        <v>9.3735563799257848E-2</v>
      </c>
      <c r="G93" s="4">
        <v>0.112967402318167</v>
      </c>
      <c r="H93" s="4">
        <v>2.4998830384894258E-2</v>
      </c>
      <c r="I93" s="4">
        <v>0.10126096491228059</v>
      </c>
      <c r="J93" s="4">
        <v>0.1008573981042105</v>
      </c>
      <c r="K93" s="4">
        <v>4.439537724326037E-3</v>
      </c>
      <c r="L93" s="4">
        <v>4.8154093097914066E-3</v>
      </c>
      <c r="M93" s="4"/>
      <c r="N93" s="4">
        <v>8.7547701085546992E-2</v>
      </c>
      <c r="O93" s="4">
        <v>2.2144694975066988E-2</v>
      </c>
    </row>
    <row r="94" spans="1:15" x14ac:dyDescent="0.25">
      <c r="A94" s="3">
        <v>40056</v>
      </c>
      <c r="B94" s="4">
        <v>9.2513870942445564E-5</v>
      </c>
      <c r="C94" s="4">
        <v>1.035440078637651E-2</v>
      </c>
      <c r="D94" s="4">
        <v>2.216899600960542E-2</v>
      </c>
      <c r="E94" s="4"/>
      <c r="F94" s="4">
        <v>4.9417004774033442E-2</v>
      </c>
      <c r="G94" s="4">
        <v>1.2731121671034631E-3</v>
      </c>
      <c r="H94" s="4">
        <v>1.300293976799516E-2</v>
      </c>
      <c r="I94" s="4">
        <v>0.13796651233799631</v>
      </c>
      <c r="J94" s="4">
        <v>0.1335103916361029</v>
      </c>
      <c r="K94" s="4">
        <v>-2.364303921797906E-2</v>
      </c>
      <c r="L94" s="4">
        <v>1.7571884984025621E-2</v>
      </c>
      <c r="M94" s="4"/>
      <c r="N94" s="4">
        <v>3.6042788035702163E-2</v>
      </c>
      <c r="O94" s="4">
        <v>1.756576454637138E-2</v>
      </c>
    </row>
    <row r="95" spans="1:15" x14ac:dyDescent="0.25">
      <c r="A95" s="3">
        <v>40086</v>
      </c>
      <c r="B95" s="4">
        <v>4.8197168324604078E-5</v>
      </c>
      <c r="C95" s="4">
        <v>1.0504657415381089E-2</v>
      </c>
      <c r="D95" s="4">
        <v>2.8246474167033409E-2</v>
      </c>
      <c r="E95" s="4"/>
      <c r="F95" s="4">
        <v>4.4040882037271967E-2</v>
      </c>
      <c r="G95" s="4">
        <v>9.1754513062376919E-2</v>
      </c>
      <c r="H95" s="4">
        <v>2.7872578560196089E-2</v>
      </c>
      <c r="I95" s="4">
        <v>6.6656944950783892E-2</v>
      </c>
      <c r="J95" s="4">
        <v>6.9194436179708552E-2</v>
      </c>
      <c r="K95" s="4">
        <v>1.724550898203558E-3</v>
      </c>
      <c r="L95" s="4">
        <v>4.2124542124542197E-2</v>
      </c>
      <c r="M95" s="4"/>
      <c r="N95" s="4">
        <v>4.6626331711166591E-2</v>
      </c>
      <c r="O95" s="4">
        <v>2.137056776851232E-2</v>
      </c>
    </row>
    <row r="96" spans="1:15" x14ac:dyDescent="0.25">
      <c r="A96" s="3">
        <v>40117</v>
      </c>
      <c r="B96" s="4">
        <v>2.4823821372033091E-5</v>
      </c>
      <c r="C96" s="4">
        <v>4.9375166698109041E-3</v>
      </c>
      <c r="D96" s="4">
        <v>4.5286876296215528E-3</v>
      </c>
      <c r="E96" s="4"/>
      <c r="F96" s="4">
        <v>-1.7452659369414539E-2</v>
      </c>
      <c r="G96" s="4">
        <v>8.5722411061306403E-3</v>
      </c>
      <c r="H96" s="4">
        <v>-2.0293428013304911E-3</v>
      </c>
      <c r="I96" s="4">
        <v>-4.9401197604790448E-2</v>
      </c>
      <c r="J96" s="4">
        <v>-3.1158147381602611E-2</v>
      </c>
      <c r="K96" s="4">
        <v>5.8725072928124122E-2</v>
      </c>
      <c r="L96" s="4">
        <v>4.443886517700224E-2</v>
      </c>
      <c r="M96" s="4"/>
      <c r="N96" s="4">
        <v>-1.850455545083252E-2</v>
      </c>
      <c r="O96" s="4">
        <v>4.6982413831337944E-3</v>
      </c>
    </row>
    <row r="97" spans="1:31" x14ac:dyDescent="0.25">
      <c r="A97" s="3">
        <v>40147</v>
      </c>
      <c r="B97" s="4">
        <v>3.8941896189026437E-5</v>
      </c>
      <c r="C97" s="4">
        <v>1.294665976178155E-2</v>
      </c>
      <c r="D97" s="4">
        <v>3.3708509476229283E-2</v>
      </c>
      <c r="E97" s="4"/>
      <c r="F97" s="4">
        <v>2.383811482718845E-2</v>
      </c>
      <c r="G97" s="4">
        <v>4.9264192491540897E-2</v>
      </c>
      <c r="H97" s="4">
        <v>1.5163222222704499E-2</v>
      </c>
      <c r="I97" s="4">
        <v>6.5199726746485442E-2</v>
      </c>
      <c r="J97" s="4">
        <v>3.7653373544802582E-2</v>
      </c>
      <c r="K97" s="4">
        <v>1.5244590993269689E-2</v>
      </c>
      <c r="L97" s="4">
        <v>0.13052884615384611</v>
      </c>
      <c r="M97" s="4"/>
      <c r="N97" s="4">
        <v>3.8154988636727172E-2</v>
      </c>
      <c r="O97" s="4">
        <v>2.546366719867876E-2</v>
      </c>
    </row>
    <row r="98" spans="1:31" x14ac:dyDescent="0.25">
      <c r="A98" s="3">
        <v>40178</v>
      </c>
      <c r="B98" s="4">
        <v>2.7372892735799681E-5</v>
      </c>
      <c r="C98" s="4">
        <v>-1.5631390593047079E-2</v>
      </c>
      <c r="D98" s="4">
        <v>-5.1897692395134747E-2</v>
      </c>
      <c r="E98" s="4"/>
      <c r="F98" s="4">
        <v>1.844067166778918E-2</v>
      </c>
      <c r="G98" s="4">
        <v>3.3706571117793738E-2</v>
      </c>
      <c r="H98" s="4">
        <v>1.2781737872869851E-2</v>
      </c>
      <c r="I98" s="4">
        <v>6.3902465368725236E-2</v>
      </c>
      <c r="J98" s="4">
        <v>4.5966472328425878E-2</v>
      </c>
      <c r="K98" s="4">
        <v>8.6534825261939119E-3</v>
      </c>
      <c r="L98" s="4">
        <v>-7.5058473314905338E-2</v>
      </c>
      <c r="M98" s="4"/>
      <c r="N98" s="4">
        <v>2.2600437825671449E-2</v>
      </c>
      <c r="O98" s="4">
        <v>-3.7626846744221787E-2</v>
      </c>
    </row>
    <row r="99" spans="1:31" x14ac:dyDescent="0.25">
      <c r="A99" s="3">
        <v>40209</v>
      </c>
      <c r="B99" s="4">
        <v>1.411774069492999E-5</v>
      </c>
      <c r="C99" s="4">
        <v>1.5275848189360669E-2</v>
      </c>
      <c r="D99" s="4">
        <v>-3.211095412529064E-3</v>
      </c>
      <c r="E99" s="4"/>
      <c r="F99" s="4">
        <v>-4.5209915395315943E-2</v>
      </c>
      <c r="G99" s="4">
        <v>-5.5187610641379448E-2</v>
      </c>
      <c r="H99" s="4">
        <v>-7.6114003028396882E-3</v>
      </c>
      <c r="I99" s="4">
        <v>-5.7932207261513491E-2</v>
      </c>
      <c r="J99" s="4">
        <v>-4.3847171683757853E-2</v>
      </c>
      <c r="K99" s="4">
        <v>-7.895549380265543E-2</v>
      </c>
      <c r="L99" s="4">
        <v>-8.2758620689654672E-3</v>
      </c>
      <c r="M99" s="4"/>
      <c r="N99" s="4">
        <v>-4.2211903756859459E-2</v>
      </c>
      <c r="O99" s="4">
        <v>4.1308822450192304E-3</v>
      </c>
    </row>
    <row r="100" spans="1:31" x14ac:dyDescent="0.25">
      <c r="A100" s="3">
        <v>40237</v>
      </c>
      <c r="B100" s="4">
        <v>3.6981036987127069E-5</v>
      </c>
      <c r="C100" s="4">
        <v>3.734325743188549E-3</v>
      </c>
      <c r="D100" s="4">
        <v>-1.3190317541919021E-3</v>
      </c>
      <c r="E100" s="4"/>
      <c r="F100" s="4">
        <v>-2.412314747363697E-3</v>
      </c>
      <c r="G100" s="4">
        <v>3.3214973598354458E-3</v>
      </c>
      <c r="H100" s="4">
        <v>6.5958450278784664E-3</v>
      </c>
      <c r="I100" s="4">
        <v>5.3142764770859552E-2</v>
      </c>
      <c r="J100" s="4">
        <v>2.7789790517047441E-2</v>
      </c>
      <c r="K100" s="4">
        <v>5.5600785402997843E-2</v>
      </c>
      <c r="L100" s="4">
        <v>2.7584608252202211E-2</v>
      </c>
      <c r="M100" s="4"/>
      <c r="N100" s="4">
        <v>1.155323301643252E-2</v>
      </c>
      <c r="O100" s="4">
        <v>7.4427345710548209E-4</v>
      </c>
    </row>
    <row r="101" spans="1:31" x14ac:dyDescent="0.25">
      <c r="A101" s="3">
        <v>40268</v>
      </c>
      <c r="B101" s="4">
        <v>9.714176194886015E-5</v>
      </c>
      <c r="C101" s="4">
        <v>-1.229526473042863E-3</v>
      </c>
      <c r="D101" s="4">
        <v>-1.205703006778025E-2</v>
      </c>
      <c r="E101" s="4"/>
      <c r="F101" s="4">
        <v>6.7768001436523617E-2</v>
      </c>
      <c r="G101" s="4">
        <v>7.9791575524489344E-2</v>
      </c>
      <c r="H101" s="4">
        <v>2.4939120413627999E-2</v>
      </c>
      <c r="I101" s="4">
        <v>9.519819900484805E-2</v>
      </c>
      <c r="J101" s="4">
        <v>7.1614309397379561E-2</v>
      </c>
      <c r="K101" s="4">
        <v>1.9349423827238921E-2</v>
      </c>
      <c r="L101" s="4">
        <v>6.5418452515226821E-3</v>
      </c>
      <c r="M101" s="4"/>
      <c r="N101" s="4">
        <v>6.4046307534310731E-2</v>
      </c>
      <c r="O101" s="4">
        <v>-7.5581717406796312E-3</v>
      </c>
    </row>
    <row r="102" spans="1:31" x14ac:dyDescent="0.25">
      <c r="A102" s="3">
        <v>40298</v>
      </c>
      <c r="B102" s="4">
        <v>1.2647822157019209E-4</v>
      </c>
      <c r="C102" s="4">
        <v>1.0409623799257471E-2</v>
      </c>
      <c r="D102" s="4">
        <v>-6.7198189062447336E-3</v>
      </c>
      <c r="E102" s="4"/>
      <c r="F102" s="4">
        <v>-8.9690120633212356E-3</v>
      </c>
      <c r="G102" s="4">
        <v>1.040702912879676E-2</v>
      </c>
      <c r="H102" s="4">
        <v>1.1907533236164671E-2</v>
      </c>
      <c r="I102" s="4">
        <v>6.6934122854656719E-2</v>
      </c>
      <c r="J102" s="4">
        <v>4.3089028671048579E-2</v>
      </c>
      <c r="K102" s="4">
        <v>2.774996105659033E-2</v>
      </c>
      <c r="L102" s="4">
        <v>5.7149260421335717E-2</v>
      </c>
      <c r="M102" s="4"/>
      <c r="N102" s="4">
        <v>3.8606650873036501E-3</v>
      </c>
      <c r="O102" s="4">
        <v>1.6093982852760649E-4</v>
      </c>
    </row>
    <row r="103" spans="1:31" x14ac:dyDescent="0.25">
      <c r="A103" s="3">
        <v>40329</v>
      </c>
      <c r="B103" s="4">
        <v>1.160456170807844E-4</v>
      </c>
      <c r="C103" s="4">
        <v>8.4148727984345584E-3</v>
      </c>
      <c r="D103" s="4">
        <v>-3.2222225222467538E-2</v>
      </c>
      <c r="E103" s="4"/>
      <c r="F103" s="4">
        <v>-0.1122562106882664</v>
      </c>
      <c r="G103" s="4">
        <v>-8.2919384762702886E-2</v>
      </c>
      <c r="H103" s="4">
        <v>-2.8938195736528779E-2</v>
      </c>
      <c r="I103" s="4">
        <v>-5.7524424618921148E-2</v>
      </c>
      <c r="J103" s="4">
        <v>-7.700183696208629E-2</v>
      </c>
      <c r="K103" s="4">
        <v>-0.13190715399272471</v>
      </c>
      <c r="L103" s="4">
        <v>2.3955904176383269E-2</v>
      </c>
      <c r="M103" s="4"/>
      <c r="N103" s="4">
        <v>-9.8709320280861212E-2</v>
      </c>
      <c r="O103" s="4">
        <v>-1.563117425877603E-2</v>
      </c>
    </row>
    <row r="104" spans="1:31" x14ac:dyDescent="0.25">
      <c r="A104" s="3">
        <v>40359</v>
      </c>
      <c r="B104" s="4">
        <v>5.9491858979798813E-5</v>
      </c>
      <c r="C104" s="4">
        <v>1.56814383102859E-2</v>
      </c>
      <c r="D104" s="4">
        <v>1.50473966106579E-2</v>
      </c>
      <c r="E104" s="4"/>
      <c r="F104" s="4">
        <v>-1.215704764696135E-2</v>
      </c>
      <c r="G104" s="4">
        <v>-5.5861911443207957E-3</v>
      </c>
      <c r="H104" s="4">
        <v>-9.5234888310934407E-3</v>
      </c>
      <c r="I104" s="4">
        <v>-5.7510380673074117E-2</v>
      </c>
      <c r="J104" s="4">
        <v>-2.9216965742251189E-2</v>
      </c>
      <c r="K104" s="4">
        <v>4.1903621670158486E-3</v>
      </c>
      <c r="L104" s="4">
        <v>3.022774327122146E-2</v>
      </c>
      <c r="M104" s="4"/>
      <c r="N104" s="4">
        <v>-3.1905608534022911E-2</v>
      </c>
      <c r="O104" s="4">
        <v>1.531652507814996E-2</v>
      </c>
    </row>
    <row r="105" spans="1:31" x14ac:dyDescent="0.25">
      <c r="A105" s="3">
        <v>40390</v>
      </c>
      <c r="B105" s="4">
        <v>1.3016494748829821E-4</v>
      </c>
      <c r="C105" s="4">
        <v>1.067501602485077E-2</v>
      </c>
      <c r="D105" s="4">
        <v>5.0946574041681243E-2</v>
      </c>
      <c r="E105" s="4"/>
      <c r="F105" s="4">
        <v>9.2841754924599007E-2</v>
      </c>
      <c r="G105" s="4">
        <v>8.3541695377971958E-2</v>
      </c>
      <c r="H105" s="4">
        <v>1.6127657363697478E-2</v>
      </c>
      <c r="I105" s="4">
        <v>9.4755132723732594E-2</v>
      </c>
      <c r="J105" s="4">
        <v>0.10343813540808949</v>
      </c>
      <c r="K105" s="4">
        <v>5.6284153005464521E-2</v>
      </c>
      <c r="L105" s="4">
        <v>-6.0289389067524117E-2</v>
      </c>
      <c r="M105" s="4"/>
      <c r="N105" s="4">
        <v>8.0239081073861351E-2</v>
      </c>
      <c r="O105" s="4">
        <v>3.3979924936982098E-2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3">
        <v>40421</v>
      </c>
      <c r="B106" s="4">
        <v>1.2628211874821099E-4</v>
      </c>
      <c r="C106" s="4">
        <v>1.28613245517748E-2</v>
      </c>
      <c r="D106" s="4">
        <v>1.459455526552444E-2</v>
      </c>
      <c r="E106" s="4"/>
      <c r="F106" s="4">
        <v>-2.9793663534633419E-2</v>
      </c>
      <c r="G106" s="4">
        <v>-1.422090861188674E-2</v>
      </c>
      <c r="H106" s="4">
        <v>-1.2877438967184851E-3</v>
      </c>
      <c r="I106" s="4">
        <v>-1.564135757302865E-2</v>
      </c>
      <c r="J106" s="4">
        <v>-5.9088244028355774E-3</v>
      </c>
      <c r="K106" s="4">
        <v>-5.5236796312844061E-2</v>
      </c>
      <c r="L106" s="4">
        <v>6.5868263473053856E-2</v>
      </c>
      <c r="M106" s="4"/>
      <c r="N106" s="4">
        <v>-3.7124045624555617E-2</v>
      </c>
      <c r="O106" s="4">
        <v>1.391746098783431E-2</v>
      </c>
    </row>
    <row r="107" spans="1:31" x14ac:dyDescent="0.25">
      <c r="A107" s="3">
        <v>40451</v>
      </c>
      <c r="B107" s="4">
        <v>9.620048616421073E-5</v>
      </c>
      <c r="C107" s="4">
        <v>1.065693694344505E-3</v>
      </c>
      <c r="D107" s="4">
        <v>3.957363598057495E-2</v>
      </c>
      <c r="E107" s="4"/>
      <c r="F107" s="4">
        <v>0.1014575627798326</v>
      </c>
      <c r="G107" s="4">
        <v>0.1093443761097561</v>
      </c>
      <c r="H107" s="4">
        <v>3.4842545749946163E-2</v>
      </c>
      <c r="I107" s="4">
        <v>4.2174840329119327E-2</v>
      </c>
      <c r="J107" s="4">
        <v>6.8447297266244433E-2</v>
      </c>
      <c r="K107" s="4">
        <v>8.487443064439848E-2</v>
      </c>
      <c r="L107" s="4">
        <v>4.8956661316211791E-2</v>
      </c>
      <c r="M107" s="4"/>
      <c r="N107" s="4">
        <v>9.7239165329052968E-2</v>
      </c>
      <c r="O107" s="4">
        <v>2.3467549167782931E-2</v>
      </c>
    </row>
    <row r="108" spans="1:31" x14ac:dyDescent="0.25">
      <c r="A108" s="3">
        <v>40482</v>
      </c>
      <c r="B108" s="4">
        <v>1.118883134905158E-4</v>
      </c>
      <c r="C108" s="4">
        <v>3.5605595852428169E-3</v>
      </c>
      <c r="D108" s="4">
        <v>1.8723282042218511E-2</v>
      </c>
      <c r="E108" s="4"/>
      <c r="F108" s="4">
        <v>3.5092951585644849E-2</v>
      </c>
      <c r="G108" s="4">
        <v>3.2477098771585888E-2</v>
      </c>
      <c r="H108" s="4">
        <v>2.1418151005711868E-2</v>
      </c>
      <c r="I108" s="4">
        <v>4.6256316283254773E-2</v>
      </c>
      <c r="J108" s="4">
        <v>4.3895934446443567E-2</v>
      </c>
      <c r="K108" s="4">
        <v>2.5581021864317322E-2</v>
      </c>
      <c r="L108" s="82">
        <v>3.0413159908186719E-2</v>
      </c>
      <c r="M108" s="82">
        <v>2.166666666666667</v>
      </c>
      <c r="N108" s="4">
        <v>3.5284824014745857E-2</v>
      </c>
      <c r="O108" s="4">
        <v>1.255733762972722E-2</v>
      </c>
      <c r="Q108">
        <v>1</v>
      </c>
      <c r="R108">
        <v>1</v>
      </c>
      <c r="T108">
        <f>CORREL(Q108:Q255,R108:R255)</f>
        <v>0.60650775281068237</v>
      </c>
    </row>
    <row r="109" spans="1:31" x14ac:dyDescent="0.25">
      <c r="A109" s="3">
        <v>40512</v>
      </c>
      <c r="B109" s="4">
        <v>1.0926059414151371E-4</v>
      </c>
      <c r="C109" s="4">
        <v>-5.7474019825239919E-3</v>
      </c>
      <c r="D109" s="4">
        <v>-6.0123134090555141E-2</v>
      </c>
      <c r="E109" s="4"/>
      <c r="F109" s="4">
        <v>-4.0796943697443133E-2</v>
      </c>
      <c r="G109" s="4">
        <v>-2.710516999066637E-2</v>
      </c>
      <c r="H109" s="4">
        <v>1.8829781111082691E-3</v>
      </c>
      <c r="I109" s="4">
        <v>-2.26903271140757E-2</v>
      </c>
      <c r="J109" s="4">
        <v>-4.024393593934561E-2</v>
      </c>
      <c r="K109" s="4">
        <v>1.0827256051183509E-2</v>
      </c>
      <c r="L109" s="4">
        <v>2.7287915351772881E-2</v>
      </c>
      <c r="M109" s="4">
        <v>0.1052631578947367</v>
      </c>
      <c r="N109" s="4">
        <v>-2.1901935848523402E-2</v>
      </c>
      <c r="O109" s="4">
        <v>-3.8066778306476652E-2</v>
      </c>
      <c r="Q109">
        <f>Q108*(L109+1)</f>
        <v>1.0272879153517729</v>
      </c>
      <c r="R109">
        <f>R108*(M109+1)</f>
        <v>1.1052631578947367</v>
      </c>
    </row>
    <row r="110" spans="1:31" x14ac:dyDescent="0.25">
      <c r="A110" s="3">
        <v>40543</v>
      </c>
      <c r="B110" s="4">
        <v>6.9688567936765367E-5</v>
      </c>
      <c r="C110" s="4">
        <v>-1.0783669582095199E-2</v>
      </c>
      <c r="D110" s="4">
        <v>3.0411691621063049E-2</v>
      </c>
      <c r="E110" s="4"/>
      <c r="F110" s="4">
        <v>8.4952995494242733E-2</v>
      </c>
      <c r="G110" s="4">
        <v>6.9234543940805748E-2</v>
      </c>
      <c r="H110" s="4">
        <v>2.9459284356273759E-2</v>
      </c>
      <c r="I110" s="4">
        <v>4.2978789618556501E-2</v>
      </c>
      <c r="J110" s="4">
        <v>6.2825576735932254E-2</v>
      </c>
      <c r="K110" s="4">
        <v>9.4011419466206281E-2</v>
      </c>
      <c r="L110" s="4">
        <v>1.5901698590531369E-2</v>
      </c>
      <c r="M110" s="4">
        <v>0.4285714285714286</v>
      </c>
      <c r="N110" s="4">
        <v>7.4458249060964876E-2</v>
      </c>
      <c r="O110" s="4">
        <v>1.3058653730044559E-2</v>
      </c>
      <c r="Q110">
        <f t="shared" ref="Q110:R173" si="0">Q109*(L110+1)</f>
        <v>1.0436235381473922</v>
      </c>
      <c r="R110">
        <f t="shared" si="0"/>
        <v>1.5789473684210524</v>
      </c>
    </row>
    <row r="111" spans="1:31" x14ac:dyDescent="0.25">
      <c r="A111" s="3">
        <v>40574</v>
      </c>
      <c r="B111" s="4">
        <v>1.0992731955261629E-4</v>
      </c>
      <c r="C111" s="4">
        <v>1.163853512887725E-3</v>
      </c>
      <c r="D111" s="4">
        <v>2.3105495598256809E-3</v>
      </c>
      <c r="E111" s="4"/>
      <c r="F111" s="4">
        <v>2.118518062776209E-2</v>
      </c>
      <c r="G111" s="4">
        <v>-3.7699947402617402E-2</v>
      </c>
      <c r="H111" s="4">
        <v>4.0578049829975704E-3</v>
      </c>
      <c r="I111" s="4">
        <v>2.9750850134529608E-2</v>
      </c>
      <c r="J111" s="4">
        <v>2.008994694745914E-2</v>
      </c>
      <c r="K111" s="4">
        <v>3.0525549217138129E-2</v>
      </c>
      <c r="L111" s="4">
        <v>-5.5852009960868032E-2</v>
      </c>
      <c r="M111" s="4">
        <v>0.73333333333333339</v>
      </c>
      <c r="N111" s="4">
        <v>1.347245004974851E-2</v>
      </c>
      <c r="O111" s="4">
        <v>1.7997827962523689E-3</v>
      </c>
      <c r="Q111">
        <f t="shared" si="0"/>
        <v>0.98533506589938769</v>
      </c>
      <c r="R111">
        <f t="shared" si="0"/>
        <v>2.7368421052631575</v>
      </c>
    </row>
    <row r="112" spans="1:31" x14ac:dyDescent="0.25">
      <c r="A112" s="3">
        <v>40602</v>
      </c>
      <c r="B112" s="4">
        <v>8.2591465536019371E-5</v>
      </c>
      <c r="C112" s="4">
        <v>2.501506381580088E-3</v>
      </c>
      <c r="D112" s="4">
        <v>8.2802925299094721E-3</v>
      </c>
      <c r="E112" s="4"/>
      <c r="F112" s="4">
        <v>3.0244911484430759E-2</v>
      </c>
      <c r="G112" s="4">
        <v>-5.5729710902130414E-4</v>
      </c>
      <c r="H112" s="4">
        <v>1.2309387037115149E-2</v>
      </c>
      <c r="I112" s="4">
        <v>4.3459363322075888E-2</v>
      </c>
      <c r="J112" s="4">
        <v>4.6193141318408681E-2</v>
      </c>
      <c r="K112" s="4">
        <v>3.7453624639302692E-2</v>
      </c>
      <c r="L112" s="4">
        <v>6.3300678221552387E-2</v>
      </c>
      <c r="M112" s="4">
        <v>0.65384615384615374</v>
      </c>
      <c r="N112" s="4">
        <v>2.6984716620675139E-2</v>
      </c>
      <c r="O112" s="4">
        <v>5.8872994581078419E-3</v>
      </c>
      <c r="Q112">
        <f t="shared" si="0"/>
        <v>1.047707443846297</v>
      </c>
      <c r="R112">
        <f t="shared" si="0"/>
        <v>4.5263157894736832</v>
      </c>
    </row>
    <row r="113" spans="1:18" x14ac:dyDescent="0.25">
      <c r="A113" s="3">
        <v>40633</v>
      </c>
      <c r="B113" s="4">
        <v>5.4668082660302992E-5</v>
      </c>
      <c r="C113" s="4">
        <v>5.5247947933367847E-4</v>
      </c>
      <c r="D113" s="4">
        <v>7.3486021105695354E-3</v>
      </c>
      <c r="E113" s="4"/>
      <c r="F113" s="4">
        <v>-1.0058577568982209E-2</v>
      </c>
      <c r="G113" s="4">
        <v>4.6983824010380149E-2</v>
      </c>
      <c r="H113" s="4">
        <v>6.032980893617701E-4</v>
      </c>
      <c r="I113" s="4">
        <v>-1.929494453301939E-2</v>
      </c>
      <c r="J113" s="4">
        <v>-5.8795697568054814E-3</v>
      </c>
      <c r="K113" s="4">
        <v>4.3518571077179269E-2</v>
      </c>
      <c r="L113" s="4">
        <v>1.9844082211197819E-2</v>
      </c>
      <c r="M113" s="4">
        <v>-9.3023255813953432E-2</v>
      </c>
      <c r="N113" s="4">
        <v>7.7509365715044964E-5</v>
      </c>
      <c r="O113" s="4">
        <v>4.7096391412388972E-3</v>
      </c>
      <c r="Q113">
        <f t="shared" si="0"/>
        <v>1.0684982364952669</v>
      </c>
      <c r="R113">
        <f t="shared" si="0"/>
        <v>4.1052631578947363</v>
      </c>
    </row>
    <row r="114" spans="1:18" x14ac:dyDescent="0.25">
      <c r="A114" s="3">
        <v>40663</v>
      </c>
      <c r="B114" s="4">
        <v>1.850996601682198E-5</v>
      </c>
      <c r="C114" s="4">
        <v>1.2693943678209861E-2</v>
      </c>
      <c r="D114" s="4">
        <v>4.3370896874433303E-2</v>
      </c>
      <c r="E114" s="4">
        <v>2.9160000000000071E-2</v>
      </c>
      <c r="F114" s="4">
        <v>5.5972904585150703E-2</v>
      </c>
      <c r="G114" s="4">
        <v>2.426846379958425E-2</v>
      </c>
      <c r="H114" s="4">
        <v>1.478000517313194E-2</v>
      </c>
      <c r="I114" s="4">
        <v>5.5157128001835698E-2</v>
      </c>
      <c r="J114" s="4">
        <v>5.8813450689477957E-2</v>
      </c>
      <c r="K114" s="4">
        <v>4.4115247230331223E-2</v>
      </c>
      <c r="L114" s="4">
        <v>6.7060458651841515E-2</v>
      </c>
      <c r="M114" s="4">
        <v>2.6923076923076921</v>
      </c>
      <c r="N114" s="4">
        <v>3.8596672522476012E-2</v>
      </c>
      <c r="O114" s="4">
        <v>3.0995329723658701E-2</v>
      </c>
      <c r="Q114">
        <f t="shared" si="0"/>
        <v>1.1401522183033233</v>
      </c>
      <c r="R114">
        <f t="shared" si="0"/>
        <v>15.157894736842103</v>
      </c>
    </row>
    <row r="115" spans="1:18" x14ac:dyDescent="0.25">
      <c r="A115" s="3">
        <v>40694</v>
      </c>
      <c r="B115" s="4">
        <v>1.380401037143208E-5</v>
      </c>
      <c r="C115" s="4">
        <v>1.3050121333772809E-2</v>
      </c>
      <c r="D115" s="4">
        <v>-9.7695702249572802E-3</v>
      </c>
      <c r="E115" s="4">
        <v>-1.1834894477049329E-2</v>
      </c>
      <c r="F115" s="4">
        <v>-2.877335620780952E-2</v>
      </c>
      <c r="G115" s="4">
        <v>-2.5423347482413709E-2</v>
      </c>
      <c r="H115" s="4">
        <v>-1.199631969853621E-2</v>
      </c>
      <c r="I115" s="4">
        <v>9.966177919872754E-3</v>
      </c>
      <c r="J115" s="4">
        <v>5.9214508753320239E-3</v>
      </c>
      <c r="K115" s="4">
        <v>-6.8890664073353647E-2</v>
      </c>
      <c r="L115" s="4">
        <v>6.5125366330187617E-4</v>
      </c>
      <c r="M115" s="4">
        <v>2.0347222222222219</v>
      </c>
      <c r="N115" s="4">
        <v>-2.5123128202576891E-2</v>
      </c>
      <c r="O115" s="4">
        <v>-7.8462186459959948E-4</v>
      </c>
      <c r="Q115">
        <f t="shared" si="0"/>
        <v>1.140894746612215</v>
      </c>
      <c r="R115">
        <f t="shared" si="0"/>
        <v>45.999999999999986</v>
      </c>
    </row>
    <row r="116" spans="1:18" x14ac:dyDescent="0.25">
      <c r="A116" s="3">
        <v>40724</v>
      </c>
      <c r="B116" s="4">
        <v>9.1372931796396273E-6</v>
      </c>
      <c r="C116" s="4">
        <v>-2.9277294423118989E-3</v>
      </c>
      <c r="D116" s="4">
        <v>3.1823493337139741E-3</v>
      </c>
      <c r="E116" s="4">
        <v>-1.7787960431866919E-2</v>
      </c>
      <c r="F116" s="4">
        <v>-1.471689418812294E-2</v>
      </c>
      <c r="G116" s="4">
        <v>-1.341520971846011E-2</v>
      </c>
      <c r="H116" s="4">
        <v>-1.175826640350197E-2</v>
      </c>
      <c r="I116" s="4">
        <v>-3.6818837757976897E-2</v>
      </c>
      <c r="J116" s="4">
        <v>-2.3141224625980891E-2</v>
      </c>
      <c r="K116" s="4">
        <v>-5.3061528992670248E-2</v>
      </c>
      <c r="L116" s="4">
        <v>-2.017572404816137E-2</v>
      </c>
      <c r="M116" s="4">
        <v>0.84210526315789491</v>
      </c>
      <c r="N116" s="4">
        <v>-1.7886303327209641E-2</v>
      </c>
      <c r="O116" s="4">
        <v>7.5848138648137997E-4</v>
      </c>
      <c r="Q116">
        <f t="shared" si="0"/>
        <v>1.1178763690365701</v>
      </c>
      <c r="R116">
        <f t="shared" si="0"/>
        <v>84.736842105263136</v>
      </c>
    </row>
    <row r="117" spans="1:18" x14ac:dyDescent="0.25">
      <c r="A117" s="3">
        <v>40755</v>
      </c>
      <c r="B117" s="4">
        <v>2.5764994713517449E-5</v>
      </c>
      <c r="C117" s="4">
        <v>1.5868025483752431E-2</v>
      </c>
      <c r="D117" s="4">
        <v>2.3833591895106251E-2</v>
      </c>
      <c r="E117" s="4">
        <v>-2.223468049534982E-2</v>
      </c>
      <c r="F117" s="4">
        <v>-1.474184716416738E-2</v>
      </c>
      <c r="G117" s="4">
        <v>-4.0402884880378354E-3</v>
      </c>
      <c r="H117" s="4">
        <v>2.2531153391458498E-3</v>
      </c>
      <c r="I117" s="4">
        <v>1.328431186027923E-2</v>
      </c>
      <c r="J117" s="4">
        <v>1.8602665365496931E-3</v>
      </c>
      <c r="K117" s="4">
        <v>2.4363822579374531E-2</v>
      </c>
      <c r="L117" s="4">
        <v>8.1700431750248992E-2</v>
      </c>
      <c r="M117" s="4">
        <v>-0.16149068322981369</v>
      </c>
      <c r="N117" s="4">
        <v>-1.805616897456563E-2</v>
      </c>
      <c r="O117" s="4">
        <v>2.0641793888848788E-2</v>
      </c>
      <c r="Q117">
        <f t="shared" si="0"/>
        <v>1.2092073510302586</v>
      </c>
      <c r="R117">
        <f>R116*(M117+1)</f>
        <v>71.052631578947341</v>
      </c>
    </row>
    <row r="118" spans="1:18" x14ac:dyDescent="0.25">
      <c r="A118" s="3">
        <v>40786</v>
      </c>
      <c r="B118" s="4">
        <v>1.035298012275199E-5</v>
      </c>
      <c r="C118" s="4">
        <v>1.4609963037143899E-2</v>
      </c>
      <c r="D118" s="4">
        <v>1.1873528948931339E-2</v>
      </c>
      <c r="E118" s="4">
        <v>-5.9927509522054279E-2</v>
      </c>
      <c r="F118" s="4">
        <v>-8.7232990506329156E-2</v>
      </c>
      <c r="G118" s="4">
        <v>-8.0507058725252656E-2</v>
      </c>
      <c r="H118" s="4">
        <v>-3.2148562714958473E-2</v>
      </c>
      <c r="I118" s="4">
        <v>-6.110560877953064E-2</v>
      </c>
      <c r="J118" s="4">
        <v>-4.9592110069402007E-2</v>
      </c>
      <c r="K118" s="4">
        <v>-1.845834374819744E-2</v>
      </c>
      <c r="L118" s="4">
        <v>0.1136014737488487</v>
      </c>
      <c r="M118" s="4">
        <v>-0.3925925925925926</v>
      </c>
      <c r="N118" s="4">
        <v>-7.662186474759225E-2</v>
      </c>
      <c r="O118" s="4">
        <v>1.271862495351939E-2</v>
      </c>
      <c r="Q118">
        <f t="shared" si="0"/>
        <v>1.3465750881752374</v>
      </c>
      <c r="R118">
        <f t="shared" si="0"/>
        <v>43.157894736842088</v>
      </c>
    </row>
    <row r="119" spans="1:18" x14ac:dyDescent="0.25">
      <c r="A119" s="3">
        <v>40816</v>
      </c>
      <c r="B119" s="4">
        <v>-1.6078428971555429E-6</v>
      </c>
      <c r="C119" s="4">
        <v>7.274610802566972E-3</v>
      </c>
      <c r="D119" s="4">
        <v>-4.185784886400612E-2</v>
      </c>
      <c r="E119" s="4">
        <v>-7.763437346838753E-2</v>
      </c>
      <c r="F119" s="4">
        <v>-0.1072817690332506</v>
      </c>
      <c r="G119" s="4">
        <v>-0.14442185832065241</v>
      </c>
      <c r="H119" s="4">
        <v>-3.8903268312963757E-2</v>
      </c>
      <c r="I119" s="4">
        <v>-0.114086880008799</v>
      </c>
      <c r="J119" s="4">
        <v>-0.1134427405613847</v>
      </c>
      <c r="K119" s="4">
        <v>-0.12168700660150041</v>
      </c>
      <c r="L119" s="4">
        <v>-0.10669975186104221</v>
      </c>
      <c r="M119" s="4">
        <v>-0.37317073170731713</v>
      </c>
      <c r="N119" s="4">
        <v>-0.1007163323782234</v>
      </c>
      <c r="O119" s="4">
        <v>-2.3107205887413999E-2</v>
      </c>
      <c r="Q119">
        <f t="shared" si="0"/>
        <v>1.2028958604046787</v>
      </c>
      <c r="R119">
        <f t="shared" si="0"/>
        <v>27.052631578947352</v>
      </c>
    </row>
    <row r="120" spans="1:18" x14ac:dyDescent="0.25">
      <c r="A120" s="3">
        <v>40847</v>
      </c>
      <c r="B120" s="4">
        <v>5.176482824609252E-6</v>
      </c>
      <c r="C120" s="4">
        <v>1.0741690902129619E-3</v>
      </c>
      <c r="D120" s="4">
        <v>2.1065932428537829E-2</v>
      </c>
      <c r="E120" s="4">
        <v>0.1144213397569875</v>
      </c>
      <c r="F120" s="4">
        <v>0.1007925045814775</v>
      </c>
      <c r="G120" s="4">
        <v>0.1198160352001911</v>
      </c>
      <c r="H120" s="4">
        <v>2.6858248596130171E-2</v>
      </c>
      <c r="I120" s="4">
        <v>0.14314656072414131</v>
      </c>
      <c r="J120" s="4">
        <v>0.1204300453744112</v>
      </c>
      <c r="K120" s="4">
        <v>9.7464147913553623E-2</v>
      </c>
      <c r="L120" s="4">
        <v>6.2962962962962887E-2</v>
      </c>
      <c r="M120" s="4">
        <v>-0.36770428015564188</v>
      </c>
      <c r="N120" s="4">
        <v>0.1077903457065477</v>
      </c>
      <c r="O120" s="4">
        <v>1.331102860906253E-2</v>
      </c>
      <c r="Q120">
        <f t="shared" si="0"/>
        <v>1.2786337479116399</v>
      </c>
      <c r="R120">
        <f t="shared" si="0"/>
        <v>17.105263157894733</v>
      </c>
    </row>
    <row r="121" spans="1:18" x14ac:dyDescent="0.25">
      <c r="A121" s="3">
        <v>40877</v>
      </c>
      <c r="B121" s="4">
        <v>4.5098127574583202E-6</v>
      </c>
      <c r="C121" s="4">
        <v>-8.6754524647991715E-4</v>
      </c>
      <c r="D121" s="4">
        <v>-2.7958954448171761E-2</v>
      </c>
      <c r="E121" s="4">
        <v>-3.5284020471089139E-3</v>
      </c>
      <c r="F121" s="4">
        <v>-4.8488456704372629E-2</v>
      </c>
      <c r="G121" s="4">
        <v>-6.8420896672296672E-2</v>
      </c>
      <c r="H121" s="4">
        <v>-1.3453306014743149E-2</v>
      </c>
      <c r="I121" s="4">
        <v>-4.1956074226559892E-2</v>
      </c>
      <c r="J121" s="4">
        <v>-3.7666374329343832E-2</v>
      </c>
      <c r="K121" s="4">
        <v>1.4164651370739859E-2</v>
      </c>
      <c r="L121" s="4">
        <v>1.3937282229965261E-2</v>
      </c>
      <c r="M121" s="4">
        <v>-8.6153846153846136E-2</v>
      </c>
      <c r="N121" s="4">
        <v>-3.299010584445472E-2</v>
      </c>
      <c r="O121" s="4">
        <v>-1.7451268054763491E-2</v>
      </c>
      <c r="Q121">
        <f t="shared" si="0"/>
        <v>1.2964544273250427</v>
      </c>
      <c r="R121">
        <f t="shared" si="0"/>
        <v>15.631578947368418</v>
      </c>
    </row>
    <row r="122" spans="1:18" x14ac:dyDescent="0.25">
      <c r="A122" s="3">
        <v>40908</v>
      </c>
      <c r="B122" s="4">
        <v>-4.1568551429893566E-6</v>
      </c>
      <c r="C122" s="4">
        <v>1.0990831452971859E-2</v>
      </c>
      <c r="D122" s="4">
        <v>3.9221866652245918E-3</v>
      </c>
      <c r="E122" s="4">
        <v>8.5704563821189517E-3</v>
      </c>
      <c r="F122" s="4">
        <v>-1.330181683351872E-2</v>
      </c>
      <c r="G122" s="4">
        <v>-1.065589414084867E-2</v>
      </c>
      <c r="H122" s="4">
        <v>-4.4787463380904216E-3</v>
      </c>
      <c r="I122" s="4">
        <v>4.028443345184729E-2</v>
      </c>
      <c r="J122" s="4">
        <v>1.779791062178759E-2</v>
      </c>
      <c r="K122" s="4">
        <v>-2.1060436037191321E-2</v>
      </c>
      <c r="L122" s="4">
        <v>-0.1231386025200458</v>
      </c>
      <c r="M122" s="4">
        <v>0.43097643097643079</v>
      </c>
      <c r="N122" s="4">
        <v>-4.8481603759554792E-3</v>
      </c>
      <c r="O122" s="4">
        <v>6.7433421328839671E-3</v>
      </c>
      <c r="Q122">
        <f t="shared" si="0"/>
        <v>1.1368108409133106</v>
      </c>
      <c r="R122">
        <f t="shared" si="0"/>
        <v>22.368421052631572</v>
      </c>
    </row>
    <row r="123" spans="1:18" x14ac:dyDescent="0.25">
      <c r="A123" s="3">
        <v>40939</v>
      </c>
      <c r="B123" s="4">
        <v>1.5333441919951341E-5</v>
      </c>
      <c r="C123" s="4">
        <v>8.7807027952468975E-3</v>
      </c>
      <c r="D123" s="4">
        <v>2.1943373253663578E-2</v>
      </c>
      <c r="E123" s="4">
        <v>5.027938850817093E-2</v>
      </c>
      <c r="F123" s="4">
        <v>6.0876508995255867E-2</v>
      </c>
      <c r="G123" s="4">
        <v>0.1170948140050798</v>
      </c>
      <c r="H123" s="4">
        <v>2.779167900132928E-2</v>
      </c>
      <c r="I123" s="4">
        <v>6.3347004279600494E-2</v>
      </c>
      <c r="J123" s="4">
        <v>6.5193202841586251E-2</v>
      </c>
      <c r="K123" s="4">
        <v>2.231183345956245E-2</v>
      </c>
      <c r="L123" s="4">
        <v>0.13912475506205091</v>
      </c>
      <c r="M123" s="4">
        <v>0.28941176470588248</v>
      </c>
      <c r="N123" s="4">
        <v>6.1270847032099951E-2</v>
      </c>
      <c r="O123" s="4">
        <v>1.673737583360602E-2</v>
      </c>
      <c r="Q123">
        <f t="shared" si="0"/>
        <v>1.2949693707072591</v>
      </c>
      <c r="R123">
        <f t="shared" si="0"/>
        <v>28.842105263157887</v>
      </c>
    </row>
    <row r="124" spans="1:18" x14ac:dyDescent="0.25">
      <c r="A124" s="3">
        <v>40968</v>
      </c>
      <c r="B124" s="4">
        <v>4.2157703802336848E-5</v>
      </c>
      <c r="C124" s="4">
        <v>-2.296494205552557E-4</v>
      </c>
      <c r="D124" s="4">
        <v>-1.402228568612718E-3</v>
      </c>
      <c r="E124" s="4">
        <v>4.2682620785191583E-2</v>
      </c>
      <c r="F124" s="4">
        <v>5.5667478414877181E-2</v>
      </c>
      <c r="G124" s="4">
        <v>6.3070945459778427E-2</v>
      </c>
      <c r="H124" s="4">
        <v>2.0578958905474339E-2</v>
      </c>
      <c r="I124" s="4">
        <v>-1.269348835692696E-2</v>
      </c>
      <c r="J124" s="4">
        <v>8.7645019129853896E-3</v>
      </c>
      <c r="K124" s="4">
        <v>6.0629117193600653E-2</v>
      </c>
      <c r="L124" s="4">
        <v>1.4908256880733941E-2</v>
      </c>
      <c r="M124" s="4">
        <v>-0.1131386861313869</v>
      </c>
      <c r="N124" s="4">
        <v>4.8411625549171999E-2</v>
      </c>
      <c r="O124" s="4">
        <v>-6.8014883567724116E-4</v>
      </c>
      <c r="Q124">
        <f t="shared" si="0"/>
        <v>1.3142751067384453</v>
      </c>
      <c r="R124">
        <f t="shared" si="0"/>
        <v>25.578947368421044</v>
      </c>
    </row>
    <row r="125" spans="1:18" x14ac:dyDescent="0.25">
      <c r="A125" s="3">
        <v>40999</v>
      </c>
      <c r="B125" s="4">
        <v>4.9216838456933587E-5</v>
      </c>
      <c r="C125" s="4">
        <v>-5.4792371646907867E-3</v>
      </c>
      <c r="D125" s="4">
        <v>-8.7225449337861027E-3</v>
      </c>
      <c r="E125" s="4">
        <v>3.057638801975537E-2</v>
      </c>
      <c r="F125" s="4">
        <v>-8.5352682737578345E-3</v>
      </c>
      <c r="G125" s="4">
        <v>-3.7832598737288947E-2</v>
      </c>
      <c r="H125" s="4">
        <v>-1.7762571124830819E-3</v>
      </c>
      <c r="I125" s="4">
        <v>4.7062542462444228E-2</v>
      </c>
      <c r="J125" s="4">
        <v>3.192265037651576E-2</v>
      </c>
      <c r="K125" s="4">
        <v>-2.350342640312619E-2</v>
      </c>
      <c r="L125" s="4">
        <v>-6.0734463276836181E-2</v>
      </c>
      <c r="M125" s="4">
        <v>0</v>
      </c>
      <c r="N125" s="4">
        <v>2.7668090364520999E-3</v>
      </c>
      <c r="O125" s="4">
        <v>-7.2007357393220062E-3</v>
      </c>
      <c r="Q125">
        <f t="shared" si="0"/>
        <v>1.2344533135325793</v>
      </c>
      <c r="R125">
        <f>R124*(M125+1)</f>
        <v>25.578947368421044</v>
      </c>
    </row>
    <row r="126" spans="1:18" x14ac:dyDescent="0.25">
      <c r="A126" s="3">
        <v>41029</v>
      </c>
      <c r="B126" s="4">
        <v>4.9295272023019983E-5</v>
      </c>
      <c r="C126" s="4">
        <v>1.108644951947446E-2</v>
      </c>
      <c r="D126" s="4">
        <v>1.2411779232351259E-2</v>
      </c>
      <c r="E126" s="4">
        <v>-7.0716601119134026E-3</v>
      </c>
      <c r="F126" s="4">
        <v>-1.448892179154981E-2</v>
      </c>
      <c r="G126" s="4">
        <v>-1.6792819156419839E-2</v>
      </c>
      <c r="H126" s="4">
        <v>-5.121249033659292E-3</v>
      </c>
      <c r="I126" s="4">
        <v>2.707647109184563E-2</v>
      </c>
      <c r="J126" s="4">
        <v>2.7924734438922409E-2</v>
      </c>
      <c r="K126" s="4">
        <v>-5.1231488999728958E-3</v>
      </c>
      <c r="L126" s="4">
        <v>-6.7669172932330879E-3</v>
      </c>
      <c r="M126" s="4">
        <v>1.8518518518518379E-2</v>
      </c>
      <c r="N126" s="4">
        <v>-1.382266273774446E-2</v>
      </c>
      <c r="O126" s="4">
        <v>1.18003507858504E-2</v>
      </c>
      <c r="Q126">
        <f t="shared" si="0"/>
        <v>1.2260998700575467</v>
      </c>
      <c r="R126">
        <f t="shared" si="0"/>
        <v>26.052631578947356</v>
      </c>
    </row>
    <row r="127" spans="1:18" x14ac:dyDescent="0.25">
      <c r="A127" s="3">
        <v>41060</v>
      </c>
      <c r="B127" s="4">
        <v>5.3413126166246272E-5</v>
      </c>
      <c r="C127" s="4">
        <v>9.048261106963329E-3</v>
      </c>
      <c r="D127" s="4">
        <v>-2.3289571235192489E-2</v>
      </c>
      <c r="E127" s="4">
        <v>-6.1887289491015178E-2</v>
      </c>
      <c r="F127" s="4">
        <v>-0.11432097440575199</v>
      </c>
      <c r="G127" s="4">
        <v>-0.1062611970625775</v>
      </c>
      <c r="H127" s="4">
        <v>-2.610565689391342E-2</v>
      </c>
      <c r="I127" s="4">
        <v>-4.8987435069493317E-2</v>
      </c>
      <c r="J127" s="4">
        <v>-5.288239371534198E-2</v>
      </c>
      <c r="K127" s="4">
        <v>-0.12978760614834539</v>
      </c>
      <c r="L127" s="4">
        <v>-5.6472369417108197E-2</v>
      </c>
      <c r="M127" s="4">
        <v>4.646464646464632E-2</v>
      </c>
      <c r="N127" s="4">
        <v>-9.3442712011734597E-2</v>
      </c>
      <c r="O127" s="4">
        <v>-1.026594552290894E-2</v>
      </c>
      <c r="Q127">
        <f t="shared" si="0"/>
        <v>1.1568591052533885</v>
      </c>
      <c r="R127">
        <f t="shared" si="0"/>
        <v>27.263157894736825</v>
      </c>
    </row>
    <row r="128" spans="1:18" x14ac:dyDescent="0.25">
      <c r="A128" s="3">
        <v>41090</v>
      </c>
      <c r="B128" s="4">
        <v>3.5412359226993928E-5</v>
      </c>
      <c r="C128" s="4">
        <v>3.9203560345879568E-4</v>
      </c>
      <c r="D128" s="4">
        <v>7.433941797077237E-3</v>
      </c>
      <c r="E128" s="4">
        <v>3.9684290757381342E-2</v>
      </c>
      <c r="F128" s="4">
        <v>6.0618911452527513E-2</v>
      </c>
      <c r="G128" s="4">
        <v>3.8310299335237552E-2</v>
      </c>
      <c r="H128" s="4">
        <v>2.8783864416170868E-3</v>
      </c>
      <c r="I128" s="4">
        <v>5.1520044286571087E-2</v>
      </c>
      <c r="J128" s="4">
        <v>6.1183789223309797E-2</v>
      </c>
      <c r="K128" s="4">
        <v>1.201375552677408E-2</v>
      </c>
      <c r="L128" s="4">
        <v>2.5994865211810051E-2</v>
      </c>
      <c r="M128" s="4">
        <v>0.28378378378378399</v>
      </c>
      <c r="N128" s="4">
        <v>4.587403367891163E-2</v>
      </c>
      <c r="O128" s="4">
        <v>4.7798759421848747E-3</v>
      </c>
      <c r="Q128">
        <f t="shared" si="0"/>
        <v>1.1869315017635056</v>
      </c>
      <c r="R128">
        <f t="shared" si="0"/>
        <v>34.999999999999986</v>
      </c>
    </row>
    <row r="129" spans="1:18" x14ac:dyDescent="0.25">
      <c r="A129" s="3">
        <v>41121</v>
      </c>
      <c r="B129" s="4">
        <v>5.0079625999677191E-5</v>
      </c>
      <c r="C129" s="4">
        <v>1.3793141513547489E-2</v>
      </c>
      <c r="D129" s="4">
        <v>9.6368726614464162E-3</v>
      </c>
      <c r="E129" s="4">
        <v>9.9644059458467993E-3</v>
      </c>
      <c r="F129" s="4">
        <v>1.3263266122122591E-2</v>
      </c>
      <c r="G129" s="4">
        <v>1.593802427711433E-2</v>
      </c>
      <c r="H129" s="4">
        <v>8.6563457687764966E-3</v>
      </c>
      <c r="I129" s="4">
        <v>1.7618826172029148E-2</v>
      </c>
      <c r="J129" s="4">
        <v>3.2839646660574477E-2</v>
      </c>
      <c r="K129" s="4">
        <v>6.3746690203000833E-2</v>
      </c>
      <c r="L129" s="4">
        <v>1.470128245229896E-2</v>
      </c>
      <c r="M129" s="4">
        <v>0.40601503759398477</v>
      </c>
      <c r="N129" s="4">
        <v>1.105858759490053E-2</v>
      </c>
      <c r="O129" s="4">
        <v>1.1568172439173409E-2</v>
      </c>
      <c r="Q129">
        <f t="shared" si="0"/>
        <v>1.2043809170224622</v>
      </c>
      <c r="R129">
        <f t="shared" si="0"/>
        <v>49.210526315789451</v>
      </c>
    </row>
    <row r="130" spans="1:18" x14ac:dyDescent="0.25">
      <c r="A130" s="3">
        <v>41152</v>
      </c>
      <c r="B130" s="4">
        <v>7.5453691640081644E-5</v>
      </c>
      <c r="C130" s="4">
        <v>6.5332433197595741E-4</v>
      </c>
      <c r="D130" s="4">
        <v>1.4024893836879441E-2</v>
      </c>
      <c r="E130" s="4">
        <v>2.4670015854520329E-2</v>
      </c>
      <c r="F130" s="4">
        <v>2.8152340579056471E-2</v>
      </c>
      <c r="G130" s="4">
        <v>-6.1319151002958705E-4</v>
      </c>
      <c r="H130" s="4">
        <v>8.2289838785063463E-3</v>
      </c>
      <c r="I130" s="4">
        <v>-2.6384541762590752E-3</v>
      </c>
      <c r="J130" s="4">
        <v>3.5612733778123129E-3</v>
      </c>
      <c r="K130" s="4">
        <v>6.3639569375012917E-2</v>
      </c>
      <c r="L130" s="4">
        <v>1.633785450061653E-2</v>
      </c>
      <c r="M130" s="4">
        <v>8.6631016042780784E-2</v>
      </c>
      <c r="N130" s="4">
        <v>2.0741832195177109E-2</v>
      </c>
      <c r="O130" s="4">
        <v>8.6349093936310961E-3</v>
      </c>
      <c r="Q130">
        <f t="shared" si="0"/>
        <v>1.2240579172080943</v>
      </c>
      <c r="R130">
        <f t="shared" si="0"/>
        <v>53.473684210526294</v>
      </c>
    </row>
    <row r="131" spans="1:18" x14ac:dyDescent="0.25">
      <c r="A131" s="3">
        <v>41182</v>
      </c>
      <c r="B131" s="4">
        <v>5.3060149052486238E-5</v>
      </c>
      <c r="C131" s="4">
        <v>1.3765261485561009E-3</v>
      </c>
      <c r="D131" s="4">
        <v>1.9439467483711059E-2</v>
      </c>
      <c r="E131" s="4">
        <v>2.582840098802253E-2</v>
      </c>
      <c r="F131" s="4">
        <v>3.4267981095040152E-2</v>
      </c>
      <c r="G131" s="4">
        <v>5.9995990547411671E-2</v>
      </c>
      <c r="H131" s="4">
        <v>1.309500135704811E-2</v>
      </c>
      <c r="I131" s="4">
        <v>-2.1893992444087181E-2</v>
      </c>
      <c r="J131" s="4">
        <v>-2.3177027019534169E-3</v>
      </c>
      <c r="K131" s="4">
        <v>-1.421534021101079E-2</v>
      </c>
      <c r="L131" s="4">
        <v>7.7343039126478663E-2</v>
      </c>
      <c r="M131" s="4">
        <v>0.21948818897637801</v>
      </c>
      <c r="N131" s="4">
        <v>3.0508286372595391E-2</v>
      </c>
      <c r="O131" s="4">
        <v>1.2191439057180229E-2</v>
      </c>
      <c r="Q131">
        <f t="shared" si="0"/>
        <v>1.3187302765917959</v>
      </c>
      <c r="R131">
        <f t="shared" si="0"/>
        <v>65.210526315789451</v>
      </c>
    </row>
    <row r="132" spans="1:18" x14ac:dyDescent="0.25">
      <c r="A132" s="3">
        <v>41213</v>
      </c>
      <c r="B132" s="4">
        <v>9.3337493578093955E-5</v>
      </c>
      <c r="C132" s="4">
        <v>1.9668675189759011E-3</v>
      </c>
      <c r="D132" s="4">
        <v>-4.1870382501785208E-3</v>
      </c>
      <c r="E132" s="4">
        <v>-1.7918150759613342E-2</v>
      </c>
      <c r="F132" s="4">
        <v>6.4674823469539344E-3</v>
      </c>
      <c r="G132" s="4">
        <v>-5.8972874770040207E-3</v>
      </c>
      <c r="H132" s="4">
        <v>-3.8111227016068838E-3</v>
      </c>
      <c r="I132" s="4">
        <v>-9.7667902614936297E-3</v>
      </c>
      <c r="J132" s="4">
        <v>8.2475143525646555E-3</v>
      </c>
      <c r="K132" s="4">
        <v>-4.0655945784686558E-2</v>
      </c>
      <c r="L132" s="4">
        <v>-3.2094594594594628E-2</v>
      </c>
      <c r="M132" s="4">
        <v>-9.6045197740113109E-2</v>
      </c>
      <c r="N132" s="4">
        <v>-7.0039329777491499E-3</v>
      </c>
      <c r="O132" s="4">
        <v>-1.40444848807153E-3</v>
      </c>
      <c r="Q132">
        <f t="shared" si="0"/>
        <v>1.2764061629849646</v>
      </c>
      <c r="R132">
        <f t="shared" si="0"/>
        <v>58.947368421052602</v>
      </c>
    </row>
    <row r="133" spans="1:18" x14ac:dyDescent="0.25">
      <c r="A133" s="3">
        <v>41243</v>
      </c>
      <c r="B133" s="4">
        <v>1.030638711356779E-4</v>
      </c>
      <c r="C133" s="4">
        <v>1.577996974150286E-3</v>
      </c>
      <c r="D133" s="4">
        <v>-1.4028716747646051E-3</v>
      </c>
      <c r="E133" s="4">
        <v>7.6329521483291529E-3</v>
      </c>
      <c r="F133" s="4">
        <v>2.0109978088656669E-2</v>
      </c>
      <c r="G133" s="4">
        <v>9.1434237682896935E-3</v>
      </c>
      <c r="H133" s="4">
        <v>4.0542626621402622E-3</v>
      </c>
      <c r="I133" s="4">
        <v>-6.667648515845781E-3</v>
      </c>
      <c r="J133" s="4">
        <v>5.4019193350129946E-4</v>
      </c>
      <c r="K133" s="4">
        <v>1.4765017631410689E-2</v>
      </c>
      <c r="L133" s="4">
        <v>4.0721349621872793E-3</v>
      </c>
      <c r="M133" s="4">
        <v>0.12232142857142871</v>
      </c>
      <c r="N133" s="4">
        <v>1.0905539580055249E-2</v>
      </c>
      <c r="O133" s="4">
        <v>-1.050112614419119E-4</v>
      </c>
      <c r="Q133">
        <f t="shared" si="0"/>
        <v>1.2816038611472069</v>
      </c>
      <c r="R133">
        <f t="shared" si="0"/>
        <v>66.157894736842081</v>
      </c>
    </row>
    <row r="134" spans="1:18" x14ac:dyDescent="0.25">
      <c r="A134" s="3">
        <v>41274</v>
      </c>
      <c r="B134" s="4">
        <v>2.7529754563104799E-5</v>
      </c>
      <c r="C134" s="4">
        <v>-1.423915279747834E-3</v>
      </c>
      <c r="D134" s="4">
        <v>-4.7939648083921149E-3</v>
      </c>
      <c r="E134" s="4">
        <v>1.220284824945606E-2</v>
      </c>
      <c r="F134" s="4">
        <v>3.2663134958745177E-2</v>
      </c>
      <c r="G134" s="4">
        <v>5.263819382555246E-2</v>
      </c>
      <c r="H134" s="4">
        <v>1.4407025313399879E-2</v>
      </c>
      <c r="I134" s="4">
        <v>3.2461259901245931E-2</v>
      </c>
      <c r="J134" s="4">
        <v>2.8950775418009611E-2</v>
      </c>
      <c r="K134" s="4">
        <v>-6.4825540043487173E-3</v>
      </c>
      <c r="L134" s="4">
        <v>-3.9687137891077577E-2</v>
      </c>
      <c r="M134" s="4">
        <v>7.4781225139220364E-2</v>
      </c>
      <c r="N134" s="4">
        <v>2.353477887505373E-2</v>
      </c>
      <c r="O134" s="4">
        <v>-3.2935503480279178E-3</v>
      </c>
      <c r="Q134">
        <f t="shared" si="0"/>
        <v>1.2307406719881202</v>
      </c>
      <c r="R134">
        <f t="shared" si="0"/>
        <v>71.105263157894711</v>
      </c>
    </row>
    <row r="135" spans="1:18" x14ac:dyDescent="0.25">
      <c r="A135" s="3">
        <v>41305</v>
      </c>
      <c r="B135" s="4">
        <v>3.6941826274228262E-5</v>
      </c>
      <c r="C135" s="4">
        <v>-6.9941823583949958E-3</v>
      </c>
      <c r="D135" s="4">
        <v>-1.079142062708627E-2</v>
      </c>
      <c r="E135" s="4">
        <v>5.5126181534498109E-2</v>
      </c>
      <c r="F135" s="4">
        <v>4.5470000000000121E-2</v>
      </c>
      <c r="G135" s="4">
        <v>2.4069511228820509E-2</v>
      </c>
      <c r="H135" s="4">
        <v>2.5133683162038341E-2</v>
      </c>
      <c r="I135" s="4">
        <v>3.4987249671450733E-2</v>
      </c>
      <c r="J135" s="4">
        <v>3.1589655726294463E-2</v>
      </c>
      <c r="K135" s="4">
        <v>4.3567191654735098E-2</v>
      </c>
      <c r="L135" s="4">
        <v>4.3740573152337703E-3</v>
      </c>
      <c r="M135" s="4">
        <v>0.51073279052553677</v>
      </c>
      <c r="N135" s="4">
        <v>4.6301879866810003E-2</v>
      </c>
      <c r="O135" s="4">
        <v>-9.0956693420318757E-3</v>
      </c>
      <c r="Q135">
        <f t="shared" si="0"/>
        <v>1.2361240022275857</v>
      </c>
      <c r="R135">
        <f t="shared" si="0"/>
        <v>107.42105263157892</v>
      </c>
    </row>
    <row r="136" spans="1:18" x14ac:dyDescent="0.25">
      <c r="A136" s="3">
        <v>41333</v>
      </c>
      <c r="B136" s="4">
        <v>5.4746509475567251E-5</v>
      </c>
      <c r="C136" s="4">
        <v>5.0123123795380309E-3</v>
      </c>
      <c r="D136" s="4">
        <v>-1.968872871154748E-2</v>
      </c>
      <c r="E136" s="4">
        <v>1.306796199974203E-2</v>
      </c>
      <c r="F136" s="4">
        <v>-6.7625087281317784E-3</v>
      </c>
      <c r="G136" s="4">
        <v>-2.090697588145829E-2</v>
      </c>
      <c r="H136" s="4">
        <v>1.0945984246644169E-3</v>
      </c>
      <c r="I136" s="4">
        <v>9.0776074470857449E-3</v>
      </c>
      <c r="J136" s="4">
        <v>8.9583225203715422E-3</v>
      </c>
      <c r="K136" s="4">
        <v>-4.3845550764406098E-2</v>
      </c>
      <c r="L136" s="4">
        <v>-4.5802673074035183E-2</v>
      </c>
      <c r="M136" s="4">
        <v>0.63547280744732992</v>
      </c>
      <c r="N136" s="4">
        <v>-1.478437366877916E-3</v>
      </c>
      <c r="O136" s="4">
        <v>-9.4749964049156699E-3</v>
      </c>
      <c r="Q136">
        <f t="shared" si="0"/>
        <v>1.1795062186745877</v>
      </c>
      <c r="R136">
        <f t="shared" si="0"/>
        <v>175.68421052631575</v>
      </c>
    </row>
    <row r="137" spans="1:18" x14ac:dyDescent="0.25">
      <c r="A137" s="3">
        <v>41364</v>
      </c>
      <c r="B137" s="4">
        <v>5.6589755265790131E-5</v>
      </c>
      <c r="C137" s="4">
        <v>7.9862224081450606E-4</v>
      </c>
      <c r="D137" s="4">
        <v>-4.9524429260885414E-3</v>
      </c>
      <c r="E137" s="4">
        <v>3.9258284889888362E-2</v>
      </c>
      <c r="F137" s="4">
        <v>4.7380585516176854E-3</v>
      </c>
      <c r="G137" s="4">
        <v>-1.2584709983328611E-2</v>
      </c>
      <c r="H137" s="4">
        <v>9.4813197703689234E-3</v>
      </c>
      <c r="I137" s="4">
        <v>2.4554473597586671E-2</v>
      </c>
      <c r="J137" s="4">
        <v>2.9635383444103661E-2</v>
      </c>
      <c r="K137" s="4">
        <v>7.7076030584424249E-3</v>
      </c>
      <c r="L137" s="4">
        <v>6.1378659112369949E-3</v>
      </c>
      <c r="M137" s="4">
        <v>1.7112043139604549</v>
      </c>
      <c r="N137" s="4">
        <v>1.5960650471792629E-2</v>
      </c>
      <c r="O137" s="4">
        <v>-2.539538304720979E-3</v>
      </c>
      <c r="Q137">
        <f t="shared" si="0"/>
        <v>1.1867458696862825</v>
      </c>
      <c r="R137">
        <f t="shared" si="0"/>
        <v>476.31578947368405</v>
      </c>
    </row>
    <row r="138" spans="1:18" x14ac:dyDescent="0.25">
      <c r="A138" s="3">
        <v>41394</v>
      </c>
      <c r="B138" s="4">
        <v>3.7373213432889678E-5</v>
      </c>
      <c r="C138" s="4">
        <v>1.0118666333720491E-2</v>
      </c>
      <c r="D138" s="4">
        <v>1.6536753354501329E-2</v>
      </c>
      <c r="E138" s="4">
        <v>1.6952335845697771E-2</v>
      </c>
      <c r="F138" s="4">
        <v>4.2010121535099643E-2</v>
      </c>
      <c r="G138" s="4">
        <v>1.487202819819866E-2</v>
      </c>
      <c r="H138" s="4">
        <v>6.3340647961203089E-3</v>
      </c>
      <c r="I138" s="4">
        <v>6.6615153117247417E-2</v>
      </c>
      <c r="J138" s="4">
        <v>6.3959791563622748E-2</v>
      </c>
      <c r="K138" s="4">
        <v>-4.731585264142868E-2</v>
      </c>
      <c r="L138" s="4">
        <v>-8.0869701235726565E-2</v>
      </c>
      <c r="M138" s="4">
        <v>0.4779005524861879</v>
      </c>
      <c r="N138" s="4">
        <v>2.4849323189408249E-2</v>
      </c>
      <c r="O138" s="4">
        <v>1.390975243371884E-2</v>
      </c>
      <c r="Q138">
        <f t="shared" si="0"/>
        <v>1.0907740857620203</v>
      </c>
      <c r="R138">
        <f t="shared" si="0"/>
        <v>703.94736842105237</v>
      </c>
    </row>
    <row r="139" spans="1:18" x14ac:dyDescent="0.25">
      <c r="A139" s="3">
        <v>41425</v>
      </c>
      <c r="B139" s="4">
        <v>1.180398725719733E-5</v>
      </c>
      <c r="C139" s="4">
        <v>-1.7841980244843621E-2</v>
      </c>
      <c r="D139" s="4">
        <v>-3.8410311714139438E-2</v>
      </c>
      <c r="E139" s="4">
        <v>2.368773938668833E-2</v>
      </c>
      <c r="F139" s="4">
        <v>-2.068711769305065E-2</v>
      </c>
      <c r="G139" s="4">
        <v>-2.4068792671333439E-2</v>
      </c>
      <c r="H139" s="4">
        <v>4.791557235705346E-3</v>
      </c>
      <c r="I139" s="4">
        <v>-6.1657833530331392E-2</v>
      </c>
      <c r="J139" s="4">
        <v>-7.0154348959189372E-2</v>
      </c>
      <c r="K139" s="4">
        <v>-1.488266820404416E-2</v>
      </c>
      <c r="L139" s="4">
        <v>-5.0714771953709992E-2</v>
      </c>
      <c r="M139" s="4">
        <v>-4.8971962616822462E-2</v>
      </c>
      <c r="N139" s="4">
        <v>-4.2178838274282704E-3</v>
      </c>
      <c r="O139" s="4">
        <v>-2.9730139911118839E-2</v>
      </c>
      <c r="Q139">
        <f t="shared" si="0"/>
        <v>1.035455726749583</v>
      </c>
      <c r="R139">
        <f t="shared" si="0"/>
        <v>669.47368421052602</v>
      </c>
    </row>
    <row r="140" spans="1:18" x14ac:dyDescent="0.25">
      <c r="A140" s="3">
        <v>41455</v>
      </c>
      <c r="B140" s="4">
        <v>2.1019815540590511E-5</v>
      </c>
      <c r="C140" s="4">
        <v>-1.546854310071244E-2</v>
      </c>
      <c r="D140" s="4">
        <v>-8.4758330488132749E-3</v>
      </c>
      <c r="E140" s="4">
        <v>-1.245617200185112E-2</v>
      </c>
      <c r="F140" s="4">
        <v>-3.9101685044991008E-2</v>
      </c>
      <c r="G140" s="4">
        <v>-6.5840159397830389E-2</v>
      </c>
      <c r="H140" s="4">
        <v>-1.4683770681539031E-2</v>
      </c>
      <c r="I140" s="4">
        <v>-2.3665272918622079E-2</v>
      </c>
      <c r="J140" s="4">
        <v>-2.8623515925239481E-2</v>
      </c>
      <c r="K140" s="4">
        <v>2.3409051499911899E-3</v>
      </c>
      <c r="L140" s="4">
        <v>-0.1452133381140194</v>
      </c>
      <c r="M140" s="4">
        <v>-0.23749999999999999</v>
      </c>
      <c r="N140" s="4">
        <v>-3.1078300859252009E-2</v>
      </c>
      <c r="O140" s="4">
        <v>-1.183692213286525E-2</v>
      </c>
      <c r="Q140">
        <f t="shared" si="0"/>
        <v>0.88509374419899811</v>
      </c>
      <c r="R140">
        <f t="shared" si="0"/>
        <v>510.47368421052607</v>
      </c>
    </row>
    <row r="141" spans="1:18" x14ac:dyDescent="0.25">
      <c r="A141" s="3">
        <v>41486</v>
      </c>
      <c r="B141" s="4">
        <v>1.3686363218301519E-5</v>
      </c>
      <c r="C141" s="4">
        <v>1.3671907564567489E-3</v>
      </c>
      <c r="D141" s="4">
        <v>2.0360518326625551E-2</v>
      </c>
      <c r="E141" s="4">
        <v>5.4813779299279553E-2</v>
      </c>
      <c r="F141" s="4">
        <v>5.3400193542711527E-2</v>
      </c>
      <c r="G141" s="4">
        <v>5.6699687174139868E-3</v>
      </c>
      <c r="H141" s="4">
        <v>1.2952643382474699E-2</v>
      </c>
      <c r="I141" s="4">
        <v>8.427843096451948E-3</v>
      </c>
      <c r="J141" s="4">
        <v>8.1309689058024492E-3</v>
      </c>
      <c r="K141" s="4">
        <v>4.9130698036502267E-2</v>
      </c>
      <c r="L141" s="4">
        <v>0.1027684563758389</v>
      </c>
      <c r="M141" s="4">
        <v>2.6806887307970761E-3</v>
      </c>
      <c r="N141" s="4">
        <v>4.7987809447677998E-2</v>
      </c>
      <c r="O141" s="4">
        <v>1.2562947209014521E-2</v>
      </c>
      <c r="Q141">
        <f t="shared" si="0"/>
        <v>0.97605346203824073</v>
      </c>
      <c r="R141">
        <f t="shared" si="0"/>
        <v>511.84210526315769</v>
      </c>
    </row>
    <row r="142" spans="1:18" x14ac:dyDescent="0.25">
      <c r="A142" s="3">
        <v>41517</v>
      </c>
      <c r="B142" s="4">
        <v>2.631405243458396E-5</v>
      </c>
      <c r="C142" s="4">
        <v>-5.1116402204499636E-3</v>
      </c>
      <c r="D142" s="4">
        <v>-5.0512709734872319E-3</v>
      </c>
      <c r="E142" s="4">
        <v>-2.8162650602409741E-2</v>
      </c>
      <c r="F142" s="4">
        <v>-9.8732438802591194E-3</v>
      </c>
      <c r="G142" s="4">
        <v>-2.677608827566702E-2</v>
      </c>
      <c r="H142" s="4">
        <v>-6.9610706926920276E-3</v>
      </c>
      <c r="I142" s="4">
        <v>-7.230293025175405E-2</v>
      </c>
      <c r="J142" s="4">
        <v>-5.6566021194853433E-2</v>
      </c>
      <c r="K142" s="4">
        <v>3.3762057877813278E-2</v>
      </c>
      <c r="L142" s="4">
        <v>6.1049828832255633E-2</v>
      </c>
      <c r="M142" s="4">
        <v>0.29583547557840612</v>
      </c>
      <c r="N142" s="4">
        <v>-2.2811784897025181E-2</v>
      </c>
      <c r="O142" s="4">
        <v>-5.2451998426928936E-3</v>
      </c>
      <c r="Q142">
        <f t="shared" si="0"/>
        <v>1.0356413588268059</v>
      </c>
      <c r="R142">
        <f t="shared" si="0"/>
        <v>663.26315789473654</v>
      </c>
    </row>
    <row r="143" spans="1:18" x14ac:dyDescent="0.25">
      <c r="A143" s="3">
        <v>41547</v>
      </c>
      <c r="B143" s="4">
        <v>1.08627999007016E-5</v>
      </c>
      <c r="C143" s="4">
        <v>9.4669076627840187E-3</v>
      </c>
      <c r="D143" s="4">
        <v>2.8175819559906001E-2</v>
      </c>
      <c r="E143" s="4">
        <v>3.6874322020765682E-2</v>
      </c>
      <c r="F143" s="4">
        <v>7.1085827819534764E-2</v>
      </c>
      <c r="G143" s="4">
        <v>6.6454393568851522E-2</v>
      </c>
      <c r="H143" s="4">
        <v>1.5771742914899581E-2</v>
      </c>
      <c r="I143" s="4">
        <v>2.703965192787661E-2</v>
      </c>
      <c r="J143" s="4">
        <v>5.2452636297049438E-2</v>
      </c>
      <c r="K143" s="4">
        <v>-3.3915540136379867E-2</v>
      </c>
      <c r="L143" s="4">
        <v>-4.8933500627352577E-2</v>
      </c>
      <c r="M143" s="4">
        <v>8.4907157594034111E-3</v>
      </c>
      <c r="N143" s="4">
        <v>5.1616050737894881E-2</v>
      </c>
      <c r="O143" s="4">
        <v>2.055773995596177E-2</v>
      </c>
      <c r="Q143">
        <f t="shared" si="0"/>
        <v>0.98496380174494202</v>
      </c>
      <c r="R143">
        <f t="shared" si="0"/>
        <v>668.89473684210509</v>
      </c>
    </row>
    <row r="144" spans="1:18" x14ac:dyDescent="0.25">
      <c r="A144" s="3">
        <v>41578</v>
      </c>
      <c r="B144" s="4">
        <v>1.0239696056002499E-4</v>
      </c>
      <c r="C144" s="4">
        <v>8.0849723408842333E-3</v>
      </c>
      <c r="D144" s="4">
        <v>1.0690930700937301E-2</v>
      </c>
      <c r="E144" s="4">
        <v>4.2445392657245902E-2</v>
      </c>
      <c r="F144" s="4">
        <v>3.3258375843271848E-2</v>
      </c>
      <c r="G144" s="4">
        <v>4.935461532348695E-2</v>
      </c>
      <c r="H144" s="4">
        <v>1.5060628607395319E-2</v>
      </c>
      <c r="I144" s="4">
        <v>4.2532454875053638E-2</v>
      </c>
      <c r="J144" s="4">
        <v>3.888502248859993E-2</v>
      </c>
      <c r="K144" s="4">
        <v>-1.4426351309516529E-2</v>
      </c>
      <c r="L144" s="4">
        <v>-1.884658876743273E-3</v>
      </c>
      <c r="M144" s="4">
        <v>0.62357384530647564</v>
      </c>
      <c r="N144" s="4">
        <v>3.8435666071304331E-2</v>
      </c>
      <c r="O144" s="4">
        <v>9.8265794518803684E-3</v>
      </c>
      <c r="Q144">
        <f t="shared" si="0"/>
        <v>0.98310748097271261</v>
      </c>
      <c r="R144">
        <f t="shared" si="0"/>
        <v>1085.9999999999998</v>
      </c>
    </row>
    <row r="145" spans="1:18" x14ac:dyDescent="0.25">
      <c r="A145" s="3">
        <v>41608</v>
      </c>
      <c r="B145" s="4">
        <v>3.2549521981284357E-5</v>
      </c>
      <c r="C145" s="4">
        <v>-3.7441891062188759E-3</v>
      </c>
      <c r="D145" s="4">
        <v>-1.1358774082151021E-2</v>
      </c>
      <c r="E145" s="4">
        <v>2.8824579387665809E-2</v>
      </c>
      <c r="F145" s="4">
        <v>6.0463383239617308E-3</v>
      </c>
      <c r="G145" s="4">
        <v>-1.9370473145849169E-2</v>
      </c>
      <c r="H145" s="4">
        <v>8.8510804759018846E-3</v>
      </c>
      <c r="I145" s="4">
        <v>-5.4741189473071938E-2</v>
      </c>
      <c r="J145" s="4">
        <v>-4.4083607876857833E-2</v>
      </c>
      <c r="K145" s="4">
        <v>-7.8108640113915273E-3</v>
      </c>
      <c r="L145" s="4">
        <v>-5.3625377643504502E-2</v>
      </c>
      <c r="M145" s="4">
        <v>4.5103227682465832</v>
      </c>
      <c r="N145" s="4">
        <v>1.2263223731236559E-2</v>
      </c>
      <c r="O145" s="4">
        <v>-8.185881748817958E-3</v>
      </c>
      <c r="Q145">
        <f t="shared" si="0"/>
        <v>0.93038797104139648</v>
      </c>
      <c r="R145">
        <f t="shared" si="0"/>
        <v>5984.2105263157882</v>
      </c>
    </row>
    <row r="146" spans="1:18" x14ac:dyDescent="0.25">
      <c r="A146" s="3">
        <v>41639</v>
      </c>
      <c r="B146" s="4">
        <v>1.047063845427409E-5</v>
      </c>
      <c r="C146" s="4">
        <v>-5.6511475626330743E-3</v>
      </c>
      <c r="D146" s="4">
        <v>-6.3841303522754744E-3</v>
      </c>
      <c r="E146" s="4">
        <v>2.6511984392419089E-2</v>
      </c>
      <c r="F146" s="4">
        <v>1.441894917593989E-2</v>
      </c>
      <c r="G146" s="4">
        <v>-1.2251224570848601E-2</v>
      </c>
      <c r="H146" s="4">
        <v>1.0492922191443601E-2</v>
      </c>
      <c r="I146" s="4">
        <v>-2.729634334492359E-3</v>
      </c>
      <c r="J146" s="4">
        <v>-5.3867193832990434E-4</v>
      </c>
      <c r="K146" s="4">
        <v>1.9290432873936721E-2</v>
      </c>
      <c r="L146" s="4">
        <v>-3.870710295291302E-2</v>
      </c>
      <c r="M146" s="4">
        <v>-0.34310466138962181</v>
      </c>
      <c r="N146" s="4">
        <v>1.6704547962133501E-2</v>
      </c>
      <c r="O146" s="4">
        <v>-5.9709069676935336E-3</v>
      </c>
      <c r="Q146">
        <f t="shared" si="0"/>
        <v>0.89437534806014529</v>
      </c>
      <c r="R146">
        <f t="shared" si="0"/>
        <v>3930.9999999999991</v>
      </c>
    </row>
    <row r="147" spans="1:18" x14ac:dyDescent="0.25">
      <c r="A147" s="3">
        <v>41670</v>
      </c>
      <c r="B147" s="4">
        <v>1.129417406842137E-5</v>
      </c>
      <c r="C147" s="4">
        <v>1.4775381005611271E-2</v>
      </c>
      <c r="D147" s="4">
        <v>7.9584606119138535E-3</v>
      </c>
      <c r="E147" s="4">
        <v>-3.082301035126422E-2</v>
      </c>
      <c r="F147" s="4">
        <v>-3.826079741111077E-2</v>
      </c>
      <c r="G147" s="4">
        <v>-6.2602266190867173E-2</v>
      </c>
      <c r="H147" s="4">
        <v>-5.3757191117738126E-3</v>
      </c>
      <c r="I147" s="4">
        <v>4.0135400781022623E-2</v>
      </c>
      <c r="J147" s="4">
        <v>1.7524122485714999E-2</v>
      </c>
      <c r="K147" s="4">
        <v>-1.6378507091831529E-2</v>
      </c>
      <c r="L147" s="4">
        <v>3.8605230386052243E-2</v>
      </c>
      <c r="M147" s="4">
        <v>8.0065337599914299E-2</v>
      </c>
      <c r="N147" s="4">
        <v>-3.8416460476624503E-2</v>
      </c>
      <c r="O147" s="4">
        <v>1.0573268615972299E-2</v>
      </c>
      <c r="P147" s="6"/>
      <c r="Q147">
        <f t="shared" si="0"/>
        <v>0.92890291442361284</v>
      </c>
      <c r="R147">
        <f t="shared" si="0"/>
        <v>4245.7368421052624</v>
      </c>
    </row>
    <row r="148" spans="1:18" x14ac:dyDescent="0.25">
      <c r="A148" s="3">
        <v>41698</v>
      </c>
      <c r="B148" s="4">
        <v>2.6784643013311179E-5</v>
      </c>
      <c r="C148" s="4">
        <v>5.3169444202076921E-3</v>
      </c>
      <c r="D148" s="4">
        <v>1.9841118607683009E-2</v>
      </c>
      <c r="E148" s="4">
        <v>4.7358247422680577E-2</v>
      </c>
      <c r="F148" s="4">
        <v>5.420865543898401E-2</v>
      </c>
      <c r="G148" s="4">
        <v>3.103832428793574E-2</v>
      </c>
      <c r="H148" s="4">
        <v>1.965233554828871E-2</v>
      </c>
      <c r="I148" s="4">
        <v>4.8282116039798588E-2</v>
      </c>
      <c r="J148" s="4">
        <v>5.4140504070308682E-2</v>
      </c>
      <c r="K148" s="4">
        <v>4.5090097675985152E-2</v>
      </c>
      <c r="L148" s="4">
        <v>6.0351718625099908E-2</v>
      </c>
      <c r="M148" s="4">
        <v>-0.29723933605226299</v>
      </c>
      <c r="N148" s="4">
        <v>4.6880642831347068E-2</v>
      </c>
      <c r="O148" s="4">
        <v>1.4011383786030059E-2</v>
      </c>
      <c r="P148" s="6"/>
      <c r="Q148">
        <f t="shared" si="0"/>
        <v>0.98496380174494202</v>
      </c>
      <c r="R148">
        <f t="shared" si="0"/>
        <v>2983.7368421052629</v>
      </c>
    </row>
    <row r="149" spans="1:18" x14ac:dyDescent="0.25">
      <c r="A149" s="3">
        <v>41729</v>
      </c>
      <c r="B149" s="4">
        <v>3.7569297535622333E-5</v>
      </c>
      <c r="C149" s="4">
        <v>-1.7032725615809821E-3</v>
      </c>
      <c r="D149" s="4">
        <v>-6.3549114598271395E-5</v>
      </c>
      <c r="E149" s="4">
        <v>5.2024126355769704E-3</v>
      </c>
      <c r="F149" s="4">
        <v>-3.371880805650318E-3</v>
      </c>
      <c r="G149" s="4">
        <v>3.5437142840633928E-2</v>
      </c>
      <c r="H149" s="4">
        <v>-2.949403938512063E-3</v>
      </c>
      <c r="I149" s="4">
        <v>5.9018036882241276E-4</v>
      </c>
      <c r="J149" s="4">
        <v>2.4343244627655909E-3</v>
      </c>
      <c r="K149" s="4">
        <v>1.397696811583415E-3</v>
      </c>
      <c r="L149" s="4">
        <v>-2.619675838673197E-2</v>
      </c>
      <c r="M149" s="4">
        <v>-0.1784410223845054</v>
      </c>
      <c r="N149" s="4">
        <v>2.048252517194538E-3</v>
      </c>
      <c r="O149" s="4">
        <v>-6.7921388357039536E-4</v>
      </c>
      <c r="P149" s="6"/>
      <c r="Q149">
        <f t="shared" si="0"/>
        <v>0.95916094301095278</v>
      </c>
      <c r="R149">
        <f t="shared" si="0"/>
        <v>2451.3157894736842</v>
      </c>
    </row>
    <row r="150" spans="1:18" x14ac:dyDescent="0.25">
      <c r="A150" s="3">
        <v>41759</v>
      </c>
      <c r="B150" s="4">
        <v>1.6862879131940289E-5</v>
      </c>
      <c r="C150" s="4">
        <v>8.4385205148964637E-3</v>
      </c>
      <c r="D150" s="4">
        <v>1.34333630407375E-2</v>
      </c>
      <c r="E150" s="4">
        <v>6.8518666347361368E-4</v>
      </c>
      <c r="F150" s="4">
        <v>1.328679942516953E-2</v>
      </c>
      <c r="G150" s="4">
        <v>2.946428571428461E-3</v>
      </c>
      <c r="H150" s="4">
        <v>-2.151932820075086E-3</v>
      </c>
      <c r="I150" s="4">
        <v>3.1418667787078691E-2</v>
      </c>
      <c r="J150" s="4">
        <v>3.6396994413190331E-2</v>
      </c>
      <c r="K150" s="4">
        <v>7.4162205435543971E-3</v>
      </c>
      <c r="L150" s="4">
        <v>-2.515966711825079E-3</v>
      </c>
      <c r="M150" s="4">
        <v>-3.7616747181964498E-2</v>
      </c>
      <c r="N150" s="4">
        <v>4.5614941044840318E-3</v>
      </c>
      <c r="O150" s="4">
        <v>1.1316737402550681E-2</v>
      </c>
      <c r="P150" s="6"/>
      <c r="Q150">
        <f t="shared" si="0"/>
        <v>0.95674772600705449</v>
      </c>
      <c r="R150">
        <f t="shared" si="0"/>
        <v>2359.105263157895</v>
      </c>
    </row>
    <row r="151" spans="1:18" x14ac:dyDescent="0.25">
      <c r="A151" s="3">
        <v>41790</v>
      </c>
      <c r="B151" s="4">
        <v>1.752955609513052E-5</v>
      </c>
      <c r="C151" s="4">
        <v>1.138531170860491E-2</v>
      </c>
      <c r="D151" s="4">
        <v>1.781318283867517E-3</v>
      </c>
      <c r="E151" s="4">
        <v>2.1851130448656161E-2</v>
      </c>
      <c r="F151" s="4">
        <v>1.627320836676294E-2</v>
      </c>
      <c r="G151" s="4">
        <v>3.8107584794801141E-2</v>
      </c>
      <c r="H151" s="4">
        <v>9.2296979350667829E-3</v>
      </c>
      <c r="I151" s="4">
        <v>2.149585789545827E-2</v>
      </c>
      <c r="J151" s="4">
        <v>2.7455473486004411E-2</v>
      </c>
      <c r="K151" s="4">
        <v>-1.7544507682584201E-3</v>
      </c>
      <c r="L151" s="4">
        <v>-2.9491656965463742E-2</v>
      </c>
      <c r="M151" s="4">
        <v>0.36965397229101132</v>
      </c>
      <c r="N151" s="4">
        <v>1.7499143248800531E-2</v>
      </c>
      <c r="O151" s="4">
        <v>5.9224696430351109E-3</v>
      </c>
      <c r="P151" s="6"/>
      <c r="Q151">
        <f t="shared" si="0"/>
        <v>0.92853165026916695</v>
      </c>
      <c r="R151">
        <f t="shared" si="0"/>
        <v>3231.1578947368425</v>
      </c>
    </row>
    <row r="152" spans="1:18" x14ac:dyDescent="0.25">
      <c r="A152" s="3">
        <v>41820</v>
      </c>
      <c r="B152" s="4">
        <v>1.4313821200095941E-5</v>
      </c>
      <c r="C152" s="4">
        <v>5.1677383952308809E-4</v>
      </c>
      <c r="D152" s="4">
        <v>1.181420049971238E-2</v>
      </c>
      <c r="E152" s="4">
        <v>2.554744525547448E-2</v>
      </c>
      <c r="F152" s="4">
        <v>1.554214081227423E-2</v>
      </c>
      <c r="G152" s="4">
        <v>3.1804563263424727E-2</v>
      </c>
      <c r="H152" s="4">
        <v>1.3016276431869089E-2</v>
      </c>
      <c r="I152" s="4">
        <v>5.721012450487617E-3</v>
      </c>
      <c r="J152" s="4">
        <v>1.6905077464467011E-2</v>
      </c>
      <c r="K152" s="4">
        <v>2.117081745045302E-2</v>
      </c>
      <c r="L152" s="4">
        <v>5.1579368252698821E-2</v>
      </c>
      <c r="M152" s="4">
        <v>5.3834375814438402E-2</v>
      </c>
      <c r="N152" s="4">
        <v>1.9703189137985518E-2</v>
      </c>
      <c r="O152" s="4">
        <v>7.277123294450627E-3</v>
      </c>
      <c r="P152" s="6"/>
      <c r="Q152">
        <f t="shared" si="0"/>
        <v>0.9764247261926865</v>
      </c>
      <c r="R152">
        <f t="shared" si="0"/>
        <v>3405.1052631578955</v>
      </c>
    </row>
    <row r="153" spans="1:18" x14ac:dyDescent="0.25">
      <c r="A153" s="3">
        <v>41851</v>
      </c>
      <c r="B153" s="4">
        <v>1.7686423374740912E-5</v>
      </c>
      <c r="C153" s="4">
        <v>-2.5079872204473159E-3</v>
      </c>
      <c r="D153" s="4">
        <v>-1.345748650664624E-2</v>
      </c>
      <c r="E153" s="4">
        <v>-1.9620530192018589E-2</v>
      </c>
      <c r="F153" s="4">
        <v>-1.7016097369454308E-2</v>
      </c>
      <c r="G153" s="4">
        <v>2.073647739609696E-2</v>
      </c>
      <c r="H153" s="4">
        <v>-6.2634811088452258E-3</v>
      </c>
      <c r="I153" s="4">
        <v>-7.7777989591476526E-4</v>
      </c>
      <c r="J153" s="4">
        <v>9.4378204926526266E-5</v>
      </c>
      <c r="K153" s="4">
        <v>-5.2972070706991607E-2</v>
      </c>
      <c r="L153" s="4">
        <v>-2.262357414448668E-2</v>
      </c>
      <c r="M153" s="4">
        <v>-9.3682860101704901E-2</v>
      </c>
      <c r="N153" s="4">
        <v>-1.6081418632976189E-2</v>
      </c>
      <c r="O153" s="4">
        <v>-9.0136793591801823E-3</v>
      </c>
      <c r="P153" s="6"/>
      <c r="Q153">
        <f t="shared" si="0"/>
        <v>0.9543345090031562</v>
      </c>
      <c r="R153">
        <f t="shared" si="0"/>
        <v>3086.1052631578955</v>
      </c>
    </row>
    <row r="154" spans="1:18" x14ac:dyDescent="0.25">
      <c r="A154" s="3">
        <v>41882</v>
      </c>
      <c r="B154" s="4">
        <v>1.8078585905190181E-5</v>
      </c>
      <c r="C154" s="4">
        <v>1.10394012672892E-2</v>
      </c>
      <c r="D154" s="4">
        <v>1.728858053628324E-3</v>
      </c>
      <c r="E154" s="4">
        <v>4.1773429614100348E-2</v>
      </c>
      <c r="F154" s="4">
        <v>1.054456276011972E-3</v>
      </c>
      <c r="G154" s="4">
        <v>2.8121708065525611E-2</v>
      </c>
      <c r="H154" s="4">
        <v>1.245482994901859E-2</v>
      </c>
      <c r="I154" s="4">
        <v>2.5911836416985471E-2</v>
      </c>
      <c r="J154" s="4">
        <v>2.3749606794589481E-2</v>
      </c>
      <c r="K154" s="4">
        <v>-1.63953921982074E-2</v>
      </c>
      <c r="L154" s="4">
        <v>3.8902937171747531E-4</v>
      </c>
      <c r="M154" s="4">
        <v>-0.18190190326761721</v>
      </c>
      <c r="N154" s="4">
        <v>2.127481012127053E-2</v>
      </c>
      <c r="O154" s="4">
        <v>5.4829512168197434E-3</v>
      </c>
      <c r="P154" s="6"/>
      <c r="Q154">
        <f t="shared" si="0"/>
        <v>0.95470577315760197</v>
      </c>
      <c r="R154">
        <f t="shared" si="0"/>
        <v>2524.7368421052633</v>
      </c>
    </row>
    <row r="155" spans="1:18" x14ac:dyDescent="0.25">
      <c r="A155" s="3">
        <v>41912</v>
      </c>
      <c r="B155" s="4">
        <v>4.745108146630983E-6</v>
      </c>
      <c r="C155" s="4">
        <v>-6.7899702740804591E-3</v>
      </c>
      <c r="D155" s="4">
        <v>-4.2544942822355547E-2</v>
      </c>
      <c r="E155" s="4">
        <v>-2.112369879009213E-2</v>
      </c>
      <c r="F155" s="4">
        <v>-4.4112835654151687E-2</v>
      </c>
      <c r="G155" s="4">
        <v>-6.4154156086502434E-2</v>
      </c>
      <c r="H155" s="4">
        <v>-9.2053208844578016E-3</v>
      </c>
      <c r="I155" s="4">
        <v>-6.4967716980570578E-2</v>
      </c>
      <c r="J155" s="4">
        <v>-6.319162478326712E-2</v>
      </c>
      <c r="K155" s="4">
        <v>-6.0238301254587838E-2</v>
      </c>
      <c r="L155" s="4">
        <v>-5.385961501069414E-2</v>
      </c>
      <c r="M155" s="4">
        <v>-0.187658953512612</v>
      </c>
      <c r="N155" s="4">
        <v>-3.6568329361492347E-2</v>
      </c>
      <c r="O155" s="4">
        <v>-2.7905855509494319E-2</v>
      </c>
      <c r="P155" s="6"/>
      <c r="Q155">
        <f t="shared" si="0"/>
        <v>0.90328568776684648</v>
      </c>
      <c r="R155">
        <f t="shared" si="0"/>
        <v>2050.9473684210529</v>
      </c>
    </row>
    <row r="156" spans="1:18" x14ac:dyDescent="0.25">
      <c r="A156" s="3">
        <v>41943</v>
      </c>
      <c r="B156" s="4">
        <v>1.247066077136871E-5</v>
      </c>
      <c r="C156" s="4">
        <v>9.8293029115787967E-3</v>
      </c>
      <c r="D156" s="4">
        <v>-6.8311928335362806E-3</v>
      </c>
      <c r="E156" s="4">
        <v>2.7461406191506391E-2</v>
      </c>
      <c r="F156" s="4">
        <v>-1.7497725128770129E-2</v>
      </c>
      <c r="G156" s="4">
        <v>1.755981974739251E-2</v>
      </c>
      <c r="H156" s="4">
        <v>-3.9978020232512854E-3</v>
      </c>
      <c r="I156" s="4">
        <v>9.8518718874799127E-2</v>
      </c>
      <c r="J156" s="4">
        <v>7.5133891546675713E-2</v>
      </c>
      <c r="K156" s="4">
        <v>-5.9837329029570167E-2</v>
      </c>
      <c r="L156" s="4">
        <v>-4.2951089190300003E-2</v>
      </c>
      <c r="M156" s="4">
        <v>-0.1213816464791624</v>
      </c>
      <c r="N156" s="4">
        <v>6.8022859092460308E-3</v>
      </c>
      <c r="O156" s="4">
        <v>1.387332655709006E-4</v>
      </c>
      <c r="P156" s="6"/>
      <c r="Q156">
        <f t="shared" si="0"/>
        <v>0.86448858362725123</v>
      </c>
      <c r="R156">
        <f t="shared" si="0"/>
        <v>1802.0000000000002</v>
      </c>
    </row>
    <row r="157" spans="1:18" x14ac:dyDescent="0.25">
      <c r="A157" s="3">
        <v>41973</v>
      </c>
      <c r="B157" s="4">
        <v>2.8157237607517871E-5</v>
      </c>
      <c r="C157" s="4">
        <v>7.0962307854285367E-3</v>
      </c>
      <c r="D157" s="4">
        <v>-1.1341438474888889E-2</v>
      </c>
      <c r="E157" s="4">
        <v>2.4226368020947131E-2</v>
      </c>
      <c r="F157" s="4">
        <v>9.1340884179758053E-3</v>
      </c>
      <c r="G157" s="4">
        <v>-4.1634613385451713E-3</v>
      </c>
      <c r="H157" s="4">
        <v>7.8287938385781519E-3</v>
      </c>
      <c r="I157" s="4">
        <v>1.7409440493605599E-2</v>
      </c>
      <c r="J157" s="4">
        <v>1.593347686246482E-2</v>
      </c>
      <c r="K157" s="4">
        <v>-0.1092041149611194</v>
      </c>
      <c r="L157" s="4">
        <v>1.5890057977238529E-2</v>
      </c>
      <c r="M157" s="4">
        <v>9.7494012500730198E-2</v>
      </c>
      <c r="N157" s="4">
        <v>1.344911574711438E-2</v>
      </c>
      <c r="O157" s="4">
        <v>-3.6507796486590078E-3</v>
      </c>
      <c r="P157" s="6"/>
      <c r="Q157">
        <f t="shared" si="0"/>
        <v>0.87822535734174911</v>
      </c>
      <c r="R157">
        <f t="shared" si="0"/>
        <v>1977.6842105263161</v>
      </c>
    </row>
    <row r="158" spans="1:18" x14ac:dyDescent="0.25">
      <c r="A158" s="3">
        <v>42004</v>
      </c>
      <c r="B158" s="4">
        <v>1.4117738803554051E-5</v>
      </c>
      <c r="C158" s="4">
        <v>9.3566395550626069E-4</v>
      </c>
      <c r="D158" s="4">
        <v>-1.205692210554454E-2</v>
      </c>
      <c r="E158" s="4">
        <v>2.4117597404949009E-5</v>
      </c>
      <c r="F158" s="4">
        <v>-2.9941228971254511E-2</v>
      </c>
      <c r="G158" s="4">
        <v>-3.7648692239034998E-2</v>
      </c>
      <c r="H158" s="4">
        <v>-2.332153092829858E-3</v>
      </c>
      <c r="I158" s="4">
        <v>1.405438109473978E-2</v>
      </c>
      <c r="J158" s="4">
        <v>7.3184333576423732E-3</v>
      </c>
      <c r="K158" s="4">
        <v>-0.13630369384821731</v>
      </c>
      <c r="L158" s="4">
        <v>1.9657577679137669E-2</v>
      </c>
      <c r="M158" s="4">
        <v>-0.1554183521396636</v>
      </c>
      <c r="N158" s="4">
        <v>-1.7951933124346842E-2</v>
      </c>
      <c r="O158" s="4">
        <v>-6.885412440599481E-3</v>
      </c>
      <c r="P158" s="6"/>
      <c r="Q158">
        <f t="shared" si="0"/>
        <v>0.89548914052348294</v>
      </c>
      <c r="R158">
        <f t="shared" si="0"/>
        <v>1670.3157894736844</v>
      </c>
    </row>
    <row r="159" spans="1:18" x14ac:dyDescent="0.25">
      <c r="A159" s="3">
        <v>42035</v>
      </c>
      <c r="B159" s="4">
        <v>1.211771650666549E-5</v>
      </c>
      <c r="C159" s="4">
        <v>2.096748082115241E-2</v>
      </c>
      <c r="D159" s="4">
        <v>-1.837764460795455E-2</v>
      </c>
      <c r="E159" s="4">
        <v>-2.765618782331869E-2</v>
      </c>
      <c r="F159" s="4">
        <v>-2.3175071608365632E-3</v>
      </c>
      <c r="G159" s="4">
        <v>7.1864796554828034E-3</v>
      </c>
      <c r="H159" s="4">
        <v>-4.3637864978007812E-4</v>
      </c>
      <c r="I159" s="4">
        <v>6.6809626257769539E-2</v>
      </c>
      <c r="J159" s="4">
        <v>5.6397349414009312E-2</v>
      </c>
      <c r="K159" s="4">
        <v>-7.4964782828991994E-2</v>
      </c>
      <c r="L159" s="4">
        <v>4.4983416252073027E-2</v>
      </c>
      <c r="M159" s="4">
        <v>-0.27631081421729281</v>
      </c>
      <c r="N159" s="4">
        <v>-1.5492328318188701E-2</v>
      </c>
      <c r="O159" s="4">
        <v>-1.5817097316219719E-3</v>
      </c>
      <c r="P159" s="6"/>
      <c r="Q159">
        <f t="shared" si="0"/>
        <v>0.93577130128086194</v>
      </c>
      <c r="R159">
        <f t="shared" si="0"/>
        <v>1208.7894736842104</v>
      </c>
    </row>
    <row r="160" spans="1:18" x14ac:dyDescent="0.25">
      <c r="A160" s="3">
        <v>42063</v>
      </c>
      <c r="B160" s="4">
        <v>7.9215980375302308E-6</v>
      </c>
      <c r="C160" s="4">
        <v>-9.4014383484567476E-3</v>
      </c>
      <c r="D160" s="4">
        <v>-7.7890762676582348E-3</v>
      </c>
      <c r="E160" s="4">
        <v>5.7710313695580773E-2</v>
      </c>
      <c r="F160" s="4">
        <v>5.8246261190329163E-2</v>
      </c>
      <c r="G160" s="4">
        <v>3.1357196323082093E-2</v>
      </c>
      <c r="H160" s="4">
        <v>1.877867602911509E-2</v>
      </c>
      <c r="I160" s="4">
        <v>-3.8636027174181242E-2</v>
      </c>
      <c r="J160" s="4">
        <v>-1.7443430796705631E-2</v>
      </c>
      <c r="K160" s="4">
        <v>6.4652433812681043E-2</v>
      </c>
      <c r="L160" s="4">
        <v>-3.6699067645308503E-2</v>
      </c>
      <c r="M160" s="4">
        <v>0.10972264553489811</v>
      </c>
      <c r="N160" s="4">
        <v>5.3952402567926772E-2</v>
      </c>
      <c r="O160" s="4">
        <v>-8.0974670980752395E-3</v>
      </c>
      <c r="P160" s="6"/>
      <c r="Q160">
        <f t="shared" si="0"/>
        <v>0.90142936699461718</v>
      </c>
      <c r="R160">
        <f t="shared" si="0"/>
        <v>1341.421052631579</v>
      </c>
    </row>
    <row r="161" spans="1:18" x14ac:dyDescent="0.25">
      <c r="A161" s="3">
        <v>42094</v>
      </c>
      <c r="B161" s="4">
        <v>1.0352990241990771E-5</v>
      </c>
      <c r="C161" s="4">
        <v>4.6420604758756756E-3</v>
      </c>
      <c r="D161" s="4">
        <v>-2.083904768232903E-2</v>
      </c>
      <c r="E161" s="4">
        <v>-1.0106813305350021E-2</v>
      </c>
      <c r="F161" s="4">
        <v>-1.4395172561206371E-2</v>
      </c>
      <c r="G161" s="4">
        <v>-8.8083875481668183E-3</v>
      </c>
      <c r="H161" s="4">
        <v>3.6945402887054168E-3</v>
      </c>
      <c r="I161" s="4">
        <v>1.260347476738488E-2</v>
      </c>
      <c r="J161" s="4">
        <v>-7.385160750339459E-5</v>
      </c>
      <c r="K161" s="4">
        <v>-6.8054382949639836E-2</v>
      </c>
      <c r="L161" s="4">
        <v>-2.224052718286651E-2</v>
      </c>
      <c r="M161" s="4">
        <v>-4.2099894063640342E-2</v>
      </c>
      <c r="N161" s="4">
        <v>-1.5689411185627281E-2</v>
      </c>
      <c r="O161" s="4">
        <v>-9.6388489472776229E-3</v>
      </c>
      <c r="P161" s="6"/>
      <c r="Q161">
        <f t="shared" si="0"/>
        <v>0.88138110265453928</v>
      </c>
      <c r="R161">
        <f t="shared" si="0"/>
        <v>1284.9473684210525</v>
      </c>
    </row>
    <row r="162" spans="1:18" x14ac:dyDescent="0.25">
      <c r="A162" s="3">
        <v>42124</v>
      </c>
      <c r="B162" s="4">
        <v>1.08627982957632E-5</v>
      </c>
      <c r="C162" s="4">
        <v>-3.5875269193011978E-3</v>
      </c>
      <c r="D162" s="4">
        <v>2.1681495202983569E-2</v>
      </c>
      <c r="E162" s="4">
        <v>4.2521942032762716E-3</v>
      </c>
      <c r="F162" s="4">
        <v>4.5976627991358709E-2</v>
      </c>
      <c r="G162" s="4">
        <v>8.2440013696104542E-2</v>
      </c>
      <c r="H162" s="4">
        <v>9.5108631435798507E-3</v>
      </c>
      <c r="I162" s="4">
        <v>-6.0516248513031279E-2</v>
      </c>
      <c r="J162" s="4">
        <v>-3.00064830087724E-2</v>
      </c>
      <c r="K162" s="4">
        <v>0.1105778968906221</v>
      </c>
      <c r="L162" s="4">
        <v>-5.6866048862679319E-3</v>
      </c>
      <c r="M162" s="4">
        <v>-3.0965839272548479E-2</v>
      </c>
      <c r="N162" s="4">
        <v>2.5794891028045219E-2</v>
      </c>
      <c r="O162" s="4">
        <v>1.0634928859273749E-2</v>
      </c>
      <c r="P162" s="6"/>
      <c r="Q162">
        <f t="shared" si="0"/>
        <v>0.87636903656951981</v>
      </c>
      <c r="R162">
        <f t="shared" si="0"/>
        <v>1245.1578947368421</v>
      </c>
    </row>
    <row r="163" spans="1:18" x14ac:dyDescent="0.25">
      <c r="A163" s="3">
        <v>42155</v>
      </c>
      <c r="B163" s="4">
        <v>6.00001670880701E-6</v>
      </c>
      <c r="C163" s="4">
        <v>-2.4088927862172542E-3</v>
      </c>
      <c r="D163" s="4">
        <v>-3.0220885149374929E-2</v>
      </c>
      <c r="E163" s="4">
        <v>1.3911494822258289E-2</v>
      </c>
      <c r="F163" s="4">
        <v>-7.7113852582556541E-3</v>
      </c>
      <c r="G163" s="4">
        <v>-2.3393435043920441E-2</v>
      </c>
      <c r="H163" s="4">
        <v>5.8772943050382498E-3</v>
      </c>
      <c r="I163" s="4">
        <v>-5.4425047752312272E-3</v>
      </c>
      <c r="J163" s="4">
        <v>-1.240265481110492E-2</v>
      </c>
      <c r="K163" s="4">
        <v>-1.9869999535691019E-2</v>
      </c>
      <c r="L163" s="4">
        <v>9.4471510273248516E-3</v>
      </c>
      <c r="M163" s="4">
        <v>-2.0289119959421838E-2</v>
      </c>
      <c r="N163" s="4">
        <v>-1.8483912902176321E-3</v>
      </c>
      <c r="O163" s="4">
        <v>-1.7879118885411719E-2</v>
      </c>
      <c r="P163" s="6"/>
      <c r="Q163">
        <f t="shared" si="0"/>
        <v>0.88464822721366321</v>
      </c>
      <c r="R163">
        <f t="shared" si="0"/>
        <v>1219.8947368421052</v>
      </c>
    </row>
    <row r="164" spans="1:18" x14ac:dyDescent="0.25">
      <c r="A164" s="3">
        <v>42185</v>
      </c>
      <c r="B164" s="4">
        <v>-6.2745260276386716E-7</v>
      </c>
      <c r="C164" s="4">
        <v>-1.0904973164148511E-2</v>
      </c>
      <c r="D164" s="4">
        <v>8.5860506892188049E-4</v>
      </c>
      <c r="E164" s="4">
        <v>-1.7076617945571141E-2</v>
      </c>
      <c r="F164" s="4">
        <v>-2.7034846341776889E-2</v>
      </c>
      <c r="G164" s="4">
        <v>-2.8428626954623781E-2</v>
      </c>
      <c r="H164" s="4">
        <v>-1.229703530673398E-2</v>
      </c>
      <c r="I164" s="4">
        <v>-4.921080424183677E-2</v>
      </c>
      <c r="J164" s="4">
        <v>-3.7401111068278918E-2</v>
      </c>
      <c r="K164" s="4">
        <v>-1.1226899477759791E-3</v>
      </c>
      <c r="L164" s="4">
        <v>-1.712271277488675E-2</v>
      </c>
      <c r="M164" s="4">
        <v>0.1259383898524464</v>
      </c>
      <c r="N164" s="4">
        <v>-2.4236381026027209E-2</v>
      </c>
      <c r="O164" s="4">
        <v>-4.3799765813231639E-3</v>
      </c>
      <c r="P164" s="6"/>
      <c r="Q164">
        <f t="shared" si="0"/>
        <v>0.86950064971227092</v>
      </c>
      <c r="R164">
        <f t="shared" si="0"/>
        <v>1373.5263157894738</v>
      </c>
    </row>
    <row r="165" spans="1:18" x14ac:dyDescent="0.25">
      <c r="A165" s="3">
        <v>42216</v>
      </c>
      <c r="B165" s="4">
        <v>1.9058994025433759E-5</v>
      </c>
      <c r="C165" s="4">
        <v>6.9528305339041641E-3</v>
      </c>
      <c r="D165" s="4">
        <v>-1.397025708588129E-3</v>
      </c>
      <c r="E165" s="4">
        <v>1.6385100150892121E-2</v>
      </c>
      <c r="F165" s="4">
        <v>9.8952654706445653E-3</v>
      </c>
      <c r="G165" s="4">
        <v>-7.4174372861883553E-2</v>
      </c>
      <c r="H165" s="4">
        <v>-5.1047752849582304E-3</v>
      </c>
      <c r="I165" s="4">
        <v>5.556189563219438E-2</v>
      </c>
      <c r="J165" s="4">
        <v>4.1292711035566088E-2</v>
      </c>
      <c r="K165" s="4">
        <v>-0.14102092391565471</v>
      </c>
      <c r="L165" s="4">
        <v>-6.1998292058069948E-2</v>
      </c>
      <c r="M165" s="4">
        <v>9.0891673372418103E-2</v>
      </c>
      <c r="N165" s="4">
        <v>4.8800834202293863E-3</v>
      </c>
      <c r="O165" s="4">
        <v>2.240527927500402E-3</v>
      </c>
      <c r="P165" s="6"/>
      <c r="Q165">
        <f t="shared" si="0"/>
        <v>0.81559309448672801</v>
      </c>
      <c r="R165">
        <f t="shared" si="0"/>
        <v>1498.3684210526314</v>
      </c>
    </row>
    <row r="166" spans="1:18" x14ac:dyDescent="0.25">
      <c r="A166" s="3">
        <v>42247</v>
      </c>
      <c r="B166" s="4">
        <v>1.9843320919310511E-5</v>
      </c>
      <c r="C166" s="4">
        <v>-1.4380720489671759E-3</v>
      </c>
      <c r="D166" s="4">
        <v>3.54629604600798E-3</v>
      </c>
      <c r="E166" s="4">
        <v>-5.9896136559465352E-2</v>
      </c>
      <c r="F166" s="4">
        <v>-6.874355912518626E-2</v>
      </c>
      <c r="G166" s="4">
        <v>-9.8653267667898281E-2</v>
      </c>
      <c r="H166" s="4">
        <v>-2.3870336097490012E-2</v>
      </c>
      <c r="I166" s="4">
        <v>-6.3935217886436857E-2</v>
      </c>
      <c r="J166" s="4">
        <v>-5.9717883743488742E-2</v>
      </c>
      <c r="K166" s="4">
        <v>2.9954889041330368E-3</v>
      </c>
      <c r="L166" s="4">
        <v>3.3321194464675852E-2</v>
      </c>
      <c r="M166" s="4">
        <v>-0.1906635287505708</v>
      </c>
      <c r="N166" s="4">
        <v>-6.8674248713265773E-2</v>
      </c>
      <c r="O166" s="4">
        <v>1.1635342940456981E-3</v>
      </c>
      <c r="P166" s="6"/>
      <c r="Q166">
        <f t="shared" si="0"/>
        <v>0.84276963059216703</v>
      </c>
      <c r="R166">
        <f t="shared" si="0"/>
        <v>1212.6842105263156</v>
      </c>
    </row>
    <row r="167" spans="1:18" x14ac:dyDescent="0.25">
      <c r="A167" s="3">
        <v>42277</v>
      </c>
      <c r="B167" s="4">
        <v>-3.3333335283103338E-6</v>
      </c>
      <c r="C167" s="4">
        <v>6.7639933035945621E-3</v>
      </c>
      <c r="D167" s="4">
        <v>4.2626799429343887E-3</v>
      </c>
      <c r="E167" s="4">
        <v>-2.937897891946795E-2</v>
      </c>
      <c r="F167" s="4">
        <v>-4.631085270636992E-2</v>
      </c>
      <c r="G167" s="4">
        <v>-3.4498441946368419E-2</v>
      </c>
      <c r="H167" s="4">
        <v>-1.3836854785770351E-2</v>
      </c>
      <c r="I167" s="4">
        <v>2.431249350319353E-2</v>
      </c>
      <c r="J167" s="4">
        <v>2.0864198652984282E-2</v>
      </c>
      <c r="K167" s="4">
        <v>-6.3266063865459188E-2</v>
      </c>
      <c r="L167" s="4">
        <v>-1.850220264317182E-2</v>
      </c>
      <c r="M167" s="4">
        <v>2.8557788290438871E-2</v>
      </c>
      <c r="N167" s="4">
        <v>-3.8573816155988871E-2</v>
      </c>
      <c r="O167" s="4">
        <v>5.0964836335036789E-3</v>
      </c>
      <c r="P167" s="6"/>
      <c r="Q167">
        <f t="shared" si="0"/>
        <v>0.82717653610543973</v>
      </c>
      <c r="R167">
        <f t="shared" si="0"/>
        <v>1247.3157894736842</v>
      </c>
    </row>
    <row r="168" spans="1:18" x14ac:dyDescent="0.25">
      <c r="A168" s="3">
        <v>42308</v>
      </c>
      <c r="B168" s="4">
        <v>7.4509918859266833E-6</v>
      </c>
      <c r="C168" s="4">
        <v>1.7041669463901951E-4</v>
      </c>
      <c r="D168" s="4">
        <v>3.211496451472895E-3</v>
      </c>
      <c r="E168" s="4">
        <v>7.8618278334992242E-2</v>
      </c>
      <c r="F168" s="4">
        <v>7.4354440638007668E-2</v>
      </c>
      <c r="G168" s="4">
        <v>6.8667642752562097E-2</v>
      </c>
      <c r="H168" s="4">
        <v>1.7299921731537271E-2</v>
      </c>
      <c r="I168" s="4">
        <v>5.6653060610844193E-2</v>
      </c>
      <c r="J168" s="4">
        <v>5.8085855595571452E-2</v>
      </c>
      <c r="K168" s="4">
        <v>2.2944958984061352E-3</v>
      </c>
      <c r="L168" s="4">
        <v>2.5448833034111159E-2</v>
      </c>
      <c r="M168" s="4">
        <v>0.36389721085277871</v>
      </c>
      <c r="N168" s="4">
        <v>7.4656962729463983E-2</v>
      </c>
      <c r="O168" s="4">
        <v>2.1120202072715259E-3</v>
      </c>
      <c r="P168" s="6"/>
      <c r="Q168">
        <f t="shared" si="0"/>
        <v>0.84822721366252152</v>
      </c>
      <c r="R168">
        <f t="shared" si="0"/>
        <v>1701.2105263157896</v>
      </c>
    </row>
    <row r="169" spans="1:18" x14ac:dyDescent="0.25">
      <c r="A169" s="3">
        <v>42338</v>
      </c>
      <c r="B169" s="4">
        <v>4.7295166680783041E-5</v>
      </c>
      <c r="C169" s="4">
        <v>-2.6435903261116112E-3</v>
      </c>
      <c r="D169" s="4">
        <v>-2.7783269484909171E-2</v>
      </c>
      <c r="E169" s="4">
        <v>5.465709181681655E-3</v>
      </c>
      <c r="F169" s="4">
        <v>-1.493202585246256E-2</v>
      </c>
      <c r="G169" s="4">
        <v>-3.1904310894285692E-2</v>
      </c>
      <c r="H169" s="4">
        <v>1.564948380806896E-3</v>
      </c>
      <c r="I169" s="4">
        <v>-6.8864692972315789E-3</v>
      </c>
      <c r="J169" s="4">
        <v>-1.482659531052111E-2</v>
      </c>
      <c r="K169" s="4">
        <v>-8.965947219416337E-2</v>
      </c>
      <c r="L169" s="4">
        <v>-7.042500109423544E-2</v>
      </c>
      <c r="M169" s="4">
        <v>0.16579525415338911</v>
      </c>
      <c r="N169" s="4">
        <v>-7.8076135015636714E-3</v>
      </c>
      <c r="O169" s="4">
        <v>-1.6556212162987419E-2</v>
      </c>
      <c r="P169" s="6"/>
      <c r="Q169">
        <f t="shared" si="0"/>
        <v>0.78849081121217812</v>
      </c>
      <c r="R169">
        <f t="shared" si="0"/>
        <v>1983.2631578947369</v>
      </c>
    </row>
    <row r="170" spans="1:18" x14ac:dyDescent="0.25">
      <c r="A170" s="3">
        <v>42369</v>
      </c>
      <c r="B170" s="4">
        <v>1.3608726628078219E-4</v>
      </c>
      <c r="C170" s="4">
        <v>-3.2304156053922779E-3</v>
      </c>
      <c r="D170" s="4">
        <v>1.2382714229784989E-2</v>
      </c>
      <c r="E170" s="4">
        <v>-2.0308510513125211E-2</v>
      </c>
      <c r="F170" s="4">
        <v>-1.5280194918203869E-2</v>
      </c>
      <c r="G170" s="4">
        <v>-1.6151758849625612E-2</v>
      </c>
      <c r="H170" s="4">
        <v>-1.1529909745381929E-2</v>
      </c>
      <c r="I170" s="4">
        <v>1.3248804598936291E-2</v>
      </c>
      <c r="J170" s="4">
        <v>9.0537545322155744E-3</v>
      </c>
      <c r="K170" s="4">
        <v>-8.629575172133952E-2</v>
      </c>
      <c r="L170" s="4">
        <v>-1.789245691684815E-3</v>
      </c>
      <c r="M170" s="4">
        <v>0.14675441855527849</v>
      </c>
      <c r="N170" s="4">
        <v>-1.971610547138225E-2</v>
      </c>
      <c r="O170" s="4">
        <v>5.3154455565314063E-3</v>
      </c>
      <c r="P170" s="6"/>
      <c r="Q170">
        <f t="shared" si="0"/>
        <v>0.78708000742528361</v>
      </c>
      <c r="R170">
        <f t="shared" si="0"/>
        <v>2274.3157894736846</v>
      </c>
    </row>
    <row r="171" spans="1:18" x14ac:dyDescent="0.25">
      <c r="A171" s="3">
        <v>42400</v>
      </c>
      <c r="B171" s="4">
        <v>1.74485066021246E-4</v>
      </c>
      <c r="C171" s="4">
        <v>1.3758180118417011E-2</v>
      </c>
      <c r="D171" s="4">
        <v>4.9801399614475272E-3</v>
      </c>
      <c r="E171" s="4">
        <v>-5.6597768516628011E-2</v>
      </c>
      <c r="F171" s="4">
        <v>-6.9580431939486043E-2</v>
      </c>
      <c r="G171" s="4">
        <v>-7.947665982888874E-2</v>
      </c>
      <c r="H171" s="4">
        <v>-2.5952842445642221E-2</v>
      </c>
      <c r="I171" s="4">
        <v>-3.684418898951547E-2</v>
      </c>
      <c r="J171" s="4">
        <v>-3.1717010119478473E-2</v>
      </c>
      <c r="K171" s="4">
        <v>-5.1707465395751773E-2</v>
      </c>
      <c r="L171" s="4">
        <v>4.8867924528301909E-2</v>
      </c>
      <c r="M171" s="4">
        <v>-0.12688605017124871</v>
      </c>
      <c r="N171" s="4">
        <v>-6.2910235941103454E-2</v>
      </c>
      <c r="O171" s="4">
        <v>8.6659738109589046E-3</v>
      </c>
      <c r="P171" s="6"/>
      <c r="Q171">
        <f t="shared" si="0"/>
        <v>0.82554297382587771</v>
      </c>
      <c r="R171">
        <f t="shared" si="0"/>
        <v>1985.7368421052633</v>
      </c>
    </row>
    <row r="172" spans="1:18" x14ac:dyDescent="0.25">
      <c r="A172" s="3">
        <v>42429</v>
      </c>
      <c r="B172" s="4">
        <v>1.997836981066925E-4</v>
      </c>
      <c r="C172" s="4">
        <v>7.0956867446423377E-3</v>
      </c>
      <c r="D172" s="4">
        <v>3.4892363762755167E-2</v>
      </c>
      <c r="E172" s="4">
        <v>-2.7370926983283361E-4</v>
      </c>
      <c r="F172" s="4">
        <v>-1.3211131161553921E-2</v>
      </c>
      <c r="G172" s="4">
        <v>1.4878930347581589E-3</v>
      </c>
      <c r="H172" s="4">
        <v>-3.3388183358473711E-4</v>
      </c>
      <c r="I172" s="4">
        <v>-7.9604801978926387E-3</v>
      </c>
      <c r="J172" s="4">
        <v>7.4918153883811733E-3</v>
      </c>
      <c r="K172" s="4">
        <v>-2.010757985170852E-2</v>
      </c>
      <c r="L172" s="4">
        <v>0.110721352761288</v>
      </c>
      <c r="M172" s="4">
        <v>0.15007023774815129</v>
      </c>
      <c r="N172" s="4">
        <v>-7.3830426654676318E-3</v>
      </c>
      <c r="O172" s="4">
        <v>2.2267542374591501E-2</v>
      </c>
      <c r="P172" s="6"/>
      <c r="Q172">
        <f t="shared" si="0"/>
        <v>0.91694820865045545</v>
      </c>
      <c r="R172">
        <f t="shared" si="0"/>
        <v>2283.7368421052633</v>
      </c>
    </row>
    <row r="173" spans="1:18" x14ac:dyDescent="0.25">
      <c r="A173" s="3">
        <v>42460</v>
      </c>
      <c r="B173" s="4">
        <v>2.145710012795288E-4</v>
      </c>
      <c r="C173" s="4">
        <v>9.1721183879862611E-3</v>
      </c>
      <c r="D173" s="4">
        <v>4.0920846774719973E-2</v>
      </c>
      <c r="E173" s="4">
        <v>7.0311604630136637E-2</v>
      </c>
      <c r="F173" s="4">
        <v>7.2791845927294707E-2</v>
      </c>
      <c r="G173" s="4">
        <v>0.12907121100083449</v>
      </c>
      <c r="H173" s="4">
        <v>2.0784605064155141E-2</v>
      </c>
      <c r="I173" s="4">
        <v>9.6751041427736384E-2</v>
      </c>
      <c r="J173" s="4">
        <v>9.5497989127841354E-2</v>
      </c>
      <c r="K173" s="4">
        <v>4.9304681383983917E-2</v>
      </c>
      <c r="L173" s="4">
        <v>1.7005425540528309E-3</v>
      </c>
      <c r="M173" s="4">
        <v>-3.9316909036436143E-2</v>
      </c>
      <c r="N173" s="4">
        <v>7.3116075047083173E-2</v>
      </c>
      <c r="O173" s="4">
        <v>2.7022977954280991E-2</v>
      </c>
      <c r="P173" s="6"/>
      <c r="Q173">
        <f t="shared" si="0"/>
        <v>0.91850751809912812</v>
      </c>
      <c r="R173">
        <f t="shared" si="0"/>
        <v>2193.9473684210529</v>
      </c>
    </row>
    <row r="174" spans="1:18" x14ac:dyDescent="0.25">
      <c r="A174" s="3">
        <v>42490</v>
      </c>
      <c r="B174" s="4">
        <v>1.4977538164751E-4</v>
      </c>
      <c r="C174" s="4">
        <v>3.841171103504903E-3</v>
      </c>
      <c r="D174" s="4">
        <v>2.0353881409187039E-2</v>
      </c>
      <c r="E174" s="4">
        <v>6.4366065639109848E-3</v>
      </c>
      <c r="F174" s="4">
        <v>3.084459277601348E-2</v>
      </c>
      <c r="G174" s="4">
        <v>6.8916621102785847E-3</v>
      </c>
      <c r="H174" s="4">
        <v>1.0267496068402829E-2</v>
      </c>
      <c r="I174" s="4">
        <v>-2.7508483609598899E-2</v>
      </c>
      <c r="J174" s="4">
        <v>-3.9523343722401849E-3</v>
      </c>
      <c r="K174" s="4">
        <v>0.10140112906792351</v>
      </c>
      <c r="L174" s="4">
        <v>3.9329021827000821E-2</v>
      </c>
      <c r="M174" s="4">
        <v>9.1879572987885183E-2</v>
      </c>
      <c r="N174" s="4">
        <v>1.379570800195506E-2</v>
      </c>
      <c r="O174" s="4">
        <v>1.330120836003945E-2</v>
      </c>
      <c r="P174" s="6"/>
      <c r="Q174">
        <f t="shared" ref="Q174:R237" si="1">Q173*(L174+1)</f>
        <v>0.95463152032671306</v>
      </c>
      <c r="R174">
        <f t="shared" si="1"/>
        <v>2395.5263157894738</v>
      </c>
    </row>
    <row r="175" spans="1:18" x14ac:dyDescent="0.25">
      <c r="A175" s="3">
        <v>42521</v>
      </c>
      <c r="B175" s="4">
        <v>1.8119211747702479E-4</v>
      </c>
      <c r="C175" s="4">
        <v>2.5610252135432893E-4</v>
      </c>
      <c r="D175" s="4">
        <v>-2.3837611234600261E-2</v>
      </c>
      <c r="E175" s="4">
        <v>1.7838671734157652E-2</v>
      </c>
      <c r="F175" s="4">
        <v>-1.0530896431679589E-2</v>
      </c>
      <c r="G175" s="4">
        <v>-3.3727175080558558E-2</v>
      </c>
      <c r="H175" s="4">
        <v>3.6764714825936462E-3</v>
      </c>
      <c r="I175" s="4">
        <v>1.863690127263706E-2</v>
      </c>
      <c r="J175" s="4">
        <v>2.453173022253452E-3</v>
      </c>
      <c r="K175" s="4">
        <v>2.2181467968228841E-2</v>
      </c>
      <c r="L175" s="4">
        <v>-5.720841597635451E-2</v>
      </c>
      <c r="M175" s="4">
        <v>0.14630341645611339</v>
      </c>
      <c r="N175" s="4">
        <v>-9.2034622548486933E-4</v>
      </c>
      <c r="O175" s="4">
        <v>-1.3415158768984799E-2</v>
      </c>
      <c r="P175" s="6"/>
      <c r="Q175">
        <f t="shared" si="1"/>
        <v>0.90001856320772278</v>
      </c>
      <c r="R175">
        <f t="shared" si="1"/>
        <v>2746.0000000000005</v>
      </c>
    </row>
    <row r="176" spans="1:18" x14ac:dyDescent="0.25">
      <c r="A176" s="3">
        <v>42551</v>
      </c>
      <c r="B176" s="4">
        <v>1.7860344792475219E-4</v>
      </c>
      <c r="C176" s="4">
        <v>1.7967769466338709E-2</v>
      </c>
      <c r="D176" s="4">
        <v>3.8133714048077971E-2</v>
      </c>
      <c r="E176" s="4">
        <v>2.4099743903927E-3</v>
      </c>
      <c r="F176" s="4">
        <v>-2.9712375758642051E-2</v>
      </c>
      <c r="G176" s="4">
        <v>4.409367126130137E-2</v>
      </c>
      <c r="H176" s="4">
        <v>4.0971779215650539E-3</v>
      </c>
      <c r="I176" s="4">
        <v>6.3645836170966419E-2</v>
      </c>
      <c r="J176" s="4">
        <v>4.806288869145825E-2</v>
      </c>
      <c r="K176" s="4">
        <v>8.0159445951344388E-4</v>
      </c>
      <c r="L176" s="4">
        <v>8.963781866182674E-2</v>
      </c>
      <c r="M176" s="4">
        <v>0.27509870816881971</v>
      </c>
      <c r="N176" s="4">
        <v>-8.9706753229663594E-3</v>
      </c>
      <c r="O176" s="4">
        <v>2.920229654915163E-2</v>
      </c>
      <c r="P176" s="6"/>
      <c r="Q176">
        <f t="shared" si="1"/>
        <v>0.98069426396881443</v>
      </c>
      <c r="R176">
        <f t="shared" si="1"/>
        <v>3501.4210526315792</v>
      </c>
    </row>
    <row r="177" spans="1:18" x14ac:dyDescent="0.25">
      <c r="A177" s="3">
        <v>42582</v>
      </c>
      <c r="B177" s="4">
        <v>2.055495119392958E-4</v>
      </c>
      <c r="C177" s="4">
        <v>6.322465465628424E-3</v>
      </c>
      <c r="D177" s="4">
        <v>8.2429102160064271E-3</v>
      </c>
      <c r="E177" s="4">
        <v>3.9631320387449431E-2</v>
      </c>
      <c r="F177" s="4">
        <v>5.1154906084560192E-2</v>
      </c>
      <c r="G177" s="4">
        <v>4.890931459531056E-2</v>
      </c>
      <c r="H177" s="4">
        <v>1.879354442058934E-2</v>
      </c>
      <c r="I177" s="4">
        <v>4.4236993497949413E-2</v>
      </c>
      <c r="J177" s="4">
        <v>4.6963814021782728E-2</v>
      </c>
      <c r="K177" s="4">
        <v>-9.5679427809655104E-2</v>
      </c>
      <c r="L177" s="4">
        <v>1.6089343176225679E-2</v>
      </c>
      <c r="M177" s="4">
        <v>-5.0009770469132797E-2</v>
      </c>
      <c r="N177" s="4">
        <v>4.3422450424929197E-2</v>
      </c>
      <c r="O177" s="4">
        <v>7.5378037057356462E-3</v>
      </c>
      <c r="P177" s="6"/>
      <c r="Q177">
        <f t="shared" si="1"/>
        <v>0.99647299053276472</v>
      </c>
      <c r="R177">
        <f t="shared" si="1"/>
        <v>3326.3157894736846</v>
      </c>
    </row>
    <row r="178" spans="1:18" x14ac:dyDescent="0.25">
      <c r="A178" s="3">
        <v>42613</v>
      </c>
      <c r="B178" s="4">
        <v>2.2335718037647109E-4</v>
      </c>
      <c r="C178" s="4">
        <v>-1.1418713948962991E-3</v>
      </c>
      <c r="D178" s="4">
        <v>-8.0708086262017975E-3</v>
      </c>
      <c r="E178" s="4">
        <v>2.630156527747562E-3</v>
      </c>
      <c r="F178" s="4">
        <v>9.9176404639744753E-4</v>
      </c>
      <c r="G178" s="4">
        <v>2.0097328814629781E-2</v>
      </c>
      <c r="H178" s="4">
        <v>4.2744223030040107E-3</v>
      </c>
      <c r="I178" s="4">
        <v>-3.640616712806688E-2</v>
      </c>
      <c r="J178" s="4">
        <v>-3.06553987623619E-2</v>
      </c>
      <c r="K178" s="4">
        <v>1.7690718934123769E-2</v>
      </c>
      <c r="L178" s="4">
        <v>-2.4403874813710869E-2</v>
      </c>
      <c r="M178" s="4">
        <v>-9.4287974683544329E-2</v>
      </c>
      <c r="N178" s="4">
        <v>9.5448182242408031E-4</v>
      </c>
      <c r="O178" s="4">
        <v>-4.8572612924732139E-3</v>
      </c>
      <c r="P178" s="6"/>
      <c r="Q178">
        <f t="shared" si="1"/>
        <v>0.97215518841655901</v>
      </c>
      <c r="R178">
        <f t="shared" si="1"/>
        <v>3012.6842105263163</v>
      </c>
    </row>
    <row r="179" spans="1:18" x14ac:dyDescent="0.25">
      <c r="A179" s="3">
        <v>42643</v>
      </c>
      <c r="B179" s="4">
        <v>1.5189329712783639E-4</v>
      </c>
      <c r="C179" s="4">
        <v>-5.8876056089263162E-4</v>
      </c>
      <c r="D179" s="4">
        <v>1.015793235167806E-2</v>
      </c>
      <c r="E179" s="4">
        <v>1.672882081265481E-3</v>
      </c>
      <c r="F179" s="4">
        <v>1.3939863875247699E-2</v>
      </c>
      <c r="G179" s="4">
        <v>8.2365492728067036E-3</v>
      </c>
      <c r="H179" s="4">
        <v>6.4678612294006843E-3</v>
      </c>
      <c r="I179" s="4">
        <v>-2.325440812456658E-2</v>
      </c>
      <c r="J179" s="4">
        <v>-1.254777663838913E-2</v>
      </c>
      <c r="K179" s="4">
        <v>4.1446282046141418E-2</v>
      </c>
      <c r="L179" s="4">
        <v>1.012029788046598E-2</v>
      </c>
      <c r="M179" s="4">
        <v>5.8664244160654189E-2</v>
      </c>
      <c r="N179" s="4">
        <v>4.72547731558981E-3</v>
      </c>
      <c r="O179" s="4">
        <v>5.5059968680306604E-3</v>
      </c>
      <c r="P179" s="6"/>
      <c r="Q179">
        <f t="shared" si="1"/>
        <v>0.98199368850937507</v>
      </c>
      <c r="R179">
        <f t="shared" si="1"/>
        <v>3189.4210526315796</v>
      </c>
    </row>
    <row r="180" spans="1:18" x14ac:dyDescent="0.25">
      <c r="A180" s="3">
        <v>42674</v>
      </c>
      <c r="B180" s="4">
        <v>1.8578112691614021E-4</v>
      </c>
      <c r="C180" s="4">
        <v>-7.6485777965419333E-3</v>
      </c>
      <c r="D180" s="4">
        <v>-4.3505265761572882E-2</v>
      </c>
      <c r="E180" s="4">
        <v>-2.2127281806580409E-2</v>
      </c>
      <c r="F180" s="4">
        <v>-2.149751886343565E-2</v>
      </c>
      <c r="G180" s="4">
        <v>1.2577374980125009E-2</v>
      </c>
      <c r="H180" s="4">
        <v>-5.9473230404756272E-3</v>
      </c>
      <c r="I180" s="4">
        <v>-6.0511991973862922E-2</v>
      </c>
      <c r="J180" s="4">
        <v>-6.154979041576969E-2</v>
      </c>
      <c r="K180" s="4">
        <v>-1.4971946195498241E-2</v>
      </c>
      <c r="L180" s="4">
        <v>-3.81852551984877E-2</v>
      </c>
      <c r="M180" s="4">
        <v>0.1587154903546262</v>
      </c>
      <c r="N180" s="4">
        <v>-1.9340279242417768E-2</v>
      </c>
      <c r="O180" s="4">
        <v>-2.7754997495255559E-2</v>
      </c>
      <c r="P180" s="6"/>
      <c r="Q180">
        <f t="shared" si="1"/>
        <v>0.94449600891034036</v>
      </c>
      <c r="R180">
        <f t="shared" si="1"/>
        <v>3695.6315789473688</v>
      </c>
    </row>
    <row r="181" spans="1:18" x14ac:dyDescent="0.25">
      <c r="A181" s="3">
        <v>42704</v>
      </c>
      <c r="B181" s="4">
        <v>2.3967444488026679E-4</v>
      </c>
      <c r="C181" s="4">
        <v>-2.365192440882569E-2</v>
      </c>
      <c r="D181" s="4">
        <v>-5.2694240667936598E-2</v>
      </c>
      <c r="E181" s="4">
        <v>4.4427548484470281E-2</v>
      </c>
      <c r="F181" s="4">
        <v>-1.7324024383889799E-2</v>
      </c>
      <c r="G181" s="4">
        <v>-4.3739339957224448E-2</v>
      </c>
      <c r="H181" s="4">
        <v>7.6595965439614222E-3</v>
      </c>
      <c r="I181" s="4">
        <v>-2.138201234311066E-2</v>
      </c>
      <c r="J181" s="4">
        <v>-2.8260318456728269E-2</v>
      </c>
      <c r="K181" s="4">
        <v>2.534969538791176E-2</v>
      </c>
      <c r="L181" s="4">
        <v>-7.3820754716981241E-2</v>
      </c>
      <c r="M181" s="4">
        <v>5.8518592363672628E-2</v>
      </c>
      <c r="N181" s="4">
        <v>9.3339355227217702E-3</v>
      </c>
      <c r="O181" s="4">
        <v>-3.9731612756759287E-2</v>
      </c>
      <c r="P181" s="6"/>
      <c r="Q181">
        <f t="shared" si="1"/>
        <v>0.87477260070540241</v>
      </c>
      <c r="R181">
        <f>R180*(M181+1)</f>
        <v>3911.8947368421059</v>
      </c>
    </row>
    <row r="182" spans="1:18" x14ac:dyDescent="0.25">
      <c r="A182" s="3">
        <v>42735</v>
      </c>
      <c r="B182" s="4">
        <v>3.4613555637297289E-4</v>
      </c>
      <c r="C182" s="4">
        <v>1.408600570533824E-3</v>
      </c>
      <c r="D182" s="4">
        <v>-9.6137547031129866E-3</v>
      </c>
      <c r="E182" s="4">
        <v>1.9356556130209809E-2</v>
      </c>
      <c r="F182" s="4">
        <v>3.101720527027374E-2</v>
      </c>
      <c r="G182" s="4">
        <v>1.8685556065161091E-3</v>
      </c>
      <c r="H182" s="4">
        <v>1.006347660592133E-2</v>
      </c>
      <c r="I182" s="4">
        <v>4.0077519105199848E-2</v>
      </c>
      <c r="J182" s="4">
        <v>4.2089047903001393E-2</v>
      </c>
      <c r="K182" s="4">
        <v>4.7153080408584243E-2</v>
      </c>
      <c r="L182" s="4">
        <v>-2.7332144979203669E-2</v>
      </c>
      <c r="M182" s="4">
        <v>0.28085730430804817</v>
      </c>
      <c r="N182" s="4">
        <v>2.0604717564083549E-2</v>
      </c>
      <c r="O182" s="4">
        <v>-4.5942425090491623E-3</v>
      </c>
      <c r="P182" s="6"/>
      <c r="Q182">
        <f t="shared" si="1"/>
        <v>0.85086318915908732</v>
      </c>
      <c r="R182">
        <f t="shared" si="1"/>
        <v>5010.5789473684217</v>
      </c>
    </row>
    <row r="183" spans="1:18" x14ac:dyDescent="0.25">
      <c r="A183" s="3">
        <v>42766</v>
      </c>
      <c r="B183" s="4">
        <v>4.1282640365469803E-4</v>
      </c>
      <c r="C183" s="4">
        <v>1.9631951507055319E-3</v>
      </c>
      <c r="D183" s="4">
        <v>1.8782118225120659E-2</v>
      </c>
      <c r="E183" s="4">
        <v>1.919684493831109E-2</v>
      </c>
      <c r="F183" s="4">
        <v>3.1806844771283822E-2</v>
      </c>
      <c r="G183" s="4">
        <v>4.5456857525560057E-2</v>
      </c>
      <c r="H183" s="4">
        <v>1.2022055004678119E-2</v>
      </c>
      <c r="I183" s="4">
        <v>-7.3646381550933624E-3</v>
      </c>
      <c r="J183" s="4">
        <v>-1.5775753818765279E-3</v>
      </c>
      <c r="K183" s="4">
        <v>-1.4128922592086869E-2</v>
      </c>
      <c r="L183" s="4">
        <v>5.8382057771183993E-2</v>
      </c>
      <c r="M183" s="4">
        <v>1.016796042058399E-2</v>
      </c>
      <c r="N183" s="4">
        <v>2.6243266942252319E-2</v>
      </c>
      <c r="O183" s="4">
        <v>1.1273858495517651E-2</v>
      </c>
      <c r="P183" s="6"/>
      <c r="Q183">
        <f t="shared" si="1"/>
        <v>0.90053833302394704</v>
      </c>
      <c r="R183">
        <f t="shared" si="1"/>
        <v>5061.5263157894751</v>
      </c>
    </row>
    <row r="184" spans="1:18" x14ac:dyDescent="0.25">
      <c r="A184" s="3">
        <v>42794</v>
      </c>
      <c r="B184" s="4">
        <v>3.6947657003816298E-4</v>
      </c>
      <c r="C184" s="4">
        <v>6.7213735639439784E-3</v>
      </c>
      <c r="D184" s="4">
        <v>2.891275060136866E-3</v>
      </c>
      <c r="E184" s="4">
        <v>3.7163310447246189E-2</v>
      </c>
      <c r="F184" s="4">
        <v>1.3855661881977619E-2</v>
      </c>
      <c r="G184" s="4">
        <v>3.4544275056763052E-2</v>
      </c>
      <c r="H184" s="4">
        <v>8.9937556675518948E-3</v>
      </c>
      <c r="I184" s="4">
        <v>3.3496566610501599E-2</v>
      </c>
      <c r="J184" s="4">
        <v>3.1454100415912123E-2</v>
      </c>
      <c r="K184" s="4">
        <v>2.3238082929493138E-3</v>
      </c>
      <c r="L184" s="4">
        <v>3.5290237467018537E-2</v>
      </c>
      <c r="M184" s="4">
        <v>0.24021254250330151</v>
      </c>
      <c r="N184" s="4">
        <v>2.6263859220831961E-2</v>
      </c>
      <c r="O184" s="4">
        <v>4.7261165921483883E-3</v>
      </c>
      <c r="P184" s="6"/>
      <c r="Q184">
        <f t="shared" si="1"/>
        <v>0.93231854464451513</v>
      </c>
      <c r="R184">
        <f t="shared" si="1"/>
        <v>6277.3684210526335</v>
      </c>
    </row>
    <row r="185" spans="1:18" x14ac:dyDescent="0.25">
      <c r="A185" s="3">
        <v>42825</v>
      </c>
      <c r="B185" s="4">
        <v>5.7749261017603359E-4</v>
      </c>
      <c r="C185" s="4">
        <v>-5.2669596099441662E-4</v>
      </c>
      <c r="D185" s="4">
        <v>3.0205836286896211E-3</v>
      </c>
      <c r="E185" s="4">
        <v>8.1172105029647668E-4</v>
      </c>
      <c r="F185" s="4">
        <v>2.5702159735194959E-2</v>
      </c>
      <c r="G185" s="4">
        <v>1.8205570361080611E-2</v>
      </c>
      <c r="H185" s="4">
        <v>3.9209475619492729E-3</v>
      </c>
      <c r="I185" s="4">
        <v>-3.2636702925980532E-2</v>
      </c>
      <c r="J185" s="4">
        <v>-1.584747528534702E-2</v>
      </c>
      <c r="K185" s="4">
        <v>-3.9146060924479809E-2</v>
      </c>
      <c r="L185" s="4">
        <v>-8.5616438356164171E-3</v>
      </c>
      <c r="M185" s="4">
        <v>-9.8943573404879692E-2</v>
      </c>
      <c r="N185" s="4">
        <v>9.0393688300360875E-3</v>
      </c>
      <c r="O185" s="4">
        <v>1.536852626997431E-3</v>
      </c>
      <c r="P185" s="6"/>
      <c r="Q185">
        <f t="shared" si="1"/>
        <v>0.9243363653239286</v>
      </c>
      <c r="R185">
        <f t="shared" si="1"/>
        <v>5656.2631578947385</v>
      </c>
    </row>
    <row r="186" spans="1:18" x14ac:dyDescent="0.25">
      <c r="A186" s="3">
        <v>42855</v>
      </c>
      <c r="B186" s="4">
        <v>5.7592218522750649E-4</v>
      </c>
      <c r="C186" s="4">
        <v>7.7189073078680606E-3</v>
      </c>
      <c r="D186" s="4">
        <v>1.4238870384171379E-2</v>
      </c>
      <c r="E186" s="4">
        <v>1.05841162691116E-2</v>
      </c>
      <c r="F186" s="4">
        <v>2.3292781314652181E-2</v>
      </c>
      <c r="G186" s="4">
        <v>1.660217393535679E-2</v>
      </c>
      <c r="H186" s="4">
        <v>5.3441708398931356E-3</v>
      </c>
      <c r="I186" s="4">
        <v>-3.102957076904556E-3</v>
      </c>
      <c r="J186" s="4">
        <v>5.8968598437174613E-3</v>
      </c>
      <c r="K186" s="4">
        <v>-2.1061900402886469E-2</v>
      </c>
      <c r="L186" s="4">
        <v>1.735148813110032E-2</v>
      </c>
      <c r="M186" s="4">
        <v>0.26178712000669951</v>
      </c>
      <c r="N186" s="4">
        <v>1.428234646968685E-2</v>
      </c>
      <c r="O186" s="4">
        <v>1.1271609851767121E-2</v>
      </c>
      <c r="P186" s="6"/>
      <c r="Q186">
        <f t="shared" si="1"/>
        <v>0.94037497679599114</v>
      </c>
      <c r="R186">
        <f t="shared" si="1"/>
        <v>7137.0000000000009</v>
      </c>
    </row>
    <row r="187" spans="1:18" x14ac:dyDescent="0.25">
      <c r="A187" s="3">
        <v>42886</v>
      </c>
      <c r="B187" s="4">
        <v>6.3187711761170107E-4</v>
      </c>
      <c r="C187" s="4">
        <v>7.6946446269465776E-3</v>
      </c>
      <c r="D187" s="4">
        <v>2.187230707200305E-2</v>
      </c>
      <c r="E187" s="4">
        <v>1.020408163265318E-2</v>
      </c>
      <c r="F187" s="4">
        <v>3.5377229616330393E-2</v>
      </c>
      <c r="G187" s="4">
        <v>1.2716506216902349E-2</v>
      </c>
      <c r="H187" s="4">
        <v>1.938127396057254E-3</v>
      </c>
      <c r="I187" s="4">
        <v>-1.1796261418374639E-2</v>
      </c>
      <c r="J187" s="4">
        <v>5.3010075812198743E-4</v>
      </c>
      <c r="K187" s="4">
        <v>-1.53628686612256E-2</v>
      </c>
      <c r="L187" s="4">
        <v>-1.974021872162002E-4</v>
      </c>
      <c r="M187" s="4">
        <v>0.68587715611011557</v>
      </c>
      <c r="N187" s="4">
        <v>1.696720835189525E-2</v>
      </c>
      <c r="O187" s="4">
        <v>1.5474674448821E-2</v>
      </c>
      <c r="P187" s="6"/>
      <c r="Q187">
        <f t="shared" si="1"/>
        <v>0.94018934471876825</v>
      </c>
      <c r="R187">
        <f t="shared" si="1"/>
        <v>12032.105263157897</v>
      </c>
    </row>
    <row r="188" spans="1:18" x14ac:dyDescent="0.25">
      <c r="A188" s="3">
        <v>42916</v>
      </c>
      <c r="B188" s="4">
        <v>7.0502141450257128E-4</v>
      </c>
      <c r="C188" s="4">
        <v>-1.003291587177602E-3</v>
      </c>
      <c r="D188" s="4">
        <v>-9.1844800633789081E-4</v>
      </c>
      <c r="E188" s="4">
        <v>9.2670722861245558E-3</v>
      </c>
      <c r="F188" s="4">
        <v>1.9451585907401809E-3</v>
      </c>
      <c r="G188" s="4">
        <v>8.5539958526081872E-3</v>
      </c>
      <c r="H188" s="4">
        <v>2.9962521046011941E-3</v>
      </c>
      <c r="I188" s="4">
        <v>1.8149509590425161E-2</v>
      </c>
      <c r="J188" s="4">
        <v>1.0978179990728251E-2</v>
      </c>
      <c r="K188" s="4">
        <v>-1.9217313165136422E-2</v>
      </c>
      <c r="L188" s="4">
        <v>-1.891486337071557E-2</v>
      </c>
      <c r="M188" s="4">
        <v>9.4659026289313664E-2</v>
      </c>
      <c r="N188" s="4">
        <v>3.6567945909915518E-3</v>
      </c>
      <c r="O188" s="4">
        <v>-8.7752178857558594E-4</v>
      </c>
      <c r="P188" s="6"/>
      <c r="Q188">
        <f t="shared" si="1"/>
        <v>0.92240579172081016</v>
      </c>
      <c r="R188">
        <f t="shared" si="1"/>
        <v>13171.05263157895</v>
      </c>
    </row>
    <row r="189" spans="1:18" x14ac:dyDescent="0.25">
      <c r="A189" s="3">
        <v>42947</v>
      </c>
      <c r="B189" s="4">
        <v>7.8480293327021222E-4</v>
      </c>
      <c r="C189" s="4">
        <v>4.3041393947489404E-3</v>
      </c>
      <c r="D189" s="4">
        <v>2.6821432277360339E-2</v>
      </c>
      <c r="E189" s="4">
        <v>1.872087849763604E-2</v>
      </c>
      <c r="F189" s="4">
        <v>3.0422514014823761E-2</v>
      </c>
      <c r="G189" s="4">
        <v>5.5356754512563937E-2</v>
      </c>
      <c r="H189" s="4">
        <v>1.0681791032667309E-2</v>
      </c>
      <c r="I189" s="4">
        <v>8.2302695969393991E-3</v>
      </c>
      <c r="J189" s="4">
        <v>1.7837531646301311E-2</v>
      </c>
      <c r="K189" s="4">
        <v>4.5847729735235099E-2</v>
      </c>
      <c r="L189" s="4">
        <v>2.036627087945253E-2</v>
      </c>
      <c r="M189" s="4">
        <v>0.15353046953046959</v>
      </c>
      <c r="N189" s="4">
        <v>2.576996792986308E-2</v>
      </c>
      <c r="O189" s="4">
        <v>1.681296740853622E-2</v>
      </c>
      <c r="P189" s="6"/>
      <c r="Q189">
        <f t="shared" si="1"/>
        <v>0.94119175793577203</v>
      </c>
      <c r="R189">
        <f t="shared" si="1"/>
        <v>15193.210526315794</v>
      </c>
    </row>
    <row r="190" spans="1:18" x14ac:dyDescent="0.25">
      <c r="A190" s="3">
        <v>42978</v>
      </c>
      <c r="B190" s="4">
        <v>8.7377669066746044E-4</v>
      </c>
      <c r="C190" s="4">
        <v>8.9654730764874291E-3</v>
      </c>
      <c r="D190" s="4">
        <v>1.0692935672595331E-2</v>
      </c>
      <c r="E190" s="4">
        <v>1.62699174505665E-3</v>
      </c>
      <c r="F190" s="4">
        <v>-3.0670814529210061E-4</v>
      </c>
      <c r="G190" s="4">
        <v>2.9678162642138739E-2</v>
      </c>
      <c r="H190" s="4">
        <v>4.9202387749698318E-3</v>
      </c>
      <c r="I190" s="4">
        <v>-6.9852928697741179E-3</v>
      </c>
      <c r="J190" s="4">
        <v>-2.3018270752409591E-3</v>
      </c>
      <c r="K190" s="4">
        <v>-7.7684953998908854E-3</v>
      </c>
      <c r="L190" s="4">
        <v>3.4870419312847727E-2</v>
      </c>
      <c r="M190" s="4">
        <v>0.64248920050853742</v>
      </c>
      <c r="N190" s="4">
        <v>1.4429747479420829E-3</v>
      </c>
      <c r="O190" s="4">
        <v>9.9067466507782864E-3</v>
      </c>
      <c r="P190" s="6"/>
      <c r="Q190">
        <f t="shared" si="1"/>
        <v>0.97401150918878865</v>
      </c>
      <c r="R190">
        <f t="shared" si="1"/>
        <v>24954.684210526324</v>
      </c>
    </row>
    <row r="191" spans="1:18" x14ac:dyDescent="0.25">
      <c r="A191" s="3">
        <v>43008</v>
      </c>
      <c r="B191" s="4">
        <v>7.9433951545326842E-4</v>
      </c>
      <c r="C191" s="4">
        <v>-4.7602540755098399E-3</v>
      </c>
      <c r="D191" s="4">
        <v>-1.257058214305362E-2</v>
      </c>
      <c r="E191" s="4">
        <v>2.4604813631114771E-2</v>
      </c>
      <c r="F191" s="4">
        <v>2.584443665264136E-2</v>
      </c>
      <c r="G191" s="4">
        <v>-8.7055002933673631E-3</v>
      </c>
      <c r="H191" s="4">
        <v>6.4639821166392331E-3</v>
      </c>
      <c r="I191" s="4">
        <v>-3.9444765365171941E-3</v>
      </c>
      <c r="J191" s="4">
        <v>-2.5689674799832529E-3</v>
      </c>
      <c r="K191" s="4">
        <v>3.3215864704563058E-2</v>
      </c>
      <c r="L191" s="4">
        <v>-2.18410520297313E-2</v>
      </c>
      <c r="M191" s="4">
        <v>-0.12024743798759439</v>
      </c>
      <c r="N191" s="4">
        <v>1.9415144181922361E-2</v>
      </c>
      <c r="O191" s="4">
        <v>-9.007789627165752E-3</v>
      </c>
      <c r="P191" s="6"/>
      <c r="Q191">
        <f t="shared" si="1"/>
        <v>0.95273807313903924</v>
      </c>
      <c r="R191">
        <f t="shared" si="1"/>
        <v>21953.947368421057</v>
      </c>
    </row>
    <row r="192" spans="1:18" x14ac:dyDescent="0.25">
      <c r="A192" s="3">
        <v>43039</v>
      </c>
      <c r="B192" s="4">
        <v>8.4371209744071862E-4</v>
      </c>
      <c r="C192" s="4">
        <v>5.7886836141007869E-4</v>
      </c>
      <c r="D192" s="4">
        <v>-7.491682265791777E-3</v>
      </c>
      <c r="E192" s="4">
        <v>2.1647633210808429E-2</v>
      </c>
      <c r="F192" s="4">
        <v>1.7289260435507051E-2</v>
      </c>
      <c r="G192" s="4">
        <v>2.596043992346786E-2</v>
      </c>
      <c r="H192" s="4">
        <v>1.0269791191757079E-2</v>
      </c>
      <c r="I192" s="4">
        <v>-1.410741677447702E-2</v>
      </c>
      <c r="J192" s="4">
        <v>-1.08387577847695E-2</v>
      </c>
      <c r="K192" s="4">
        <v>3.81808209568546E-2</v>
      </c>
      <c r="L192" s="4">
        <v>-1.0092744135297149E-2</v>
      </c>
      <c r="M192" s="4">
        <v>0.52890620317650572</v>
      </c>
      <c r="N192" s="4">
        <v>1.9770223253116729E-2</v>
      </c>
      <c r="O192" s="4">
        <v>-3.7836254200408481E-3</v>
      </c>
      <c r="P192" s="6"/>
      <c r="Q192">
        <f t="shared" si="1"/>
        <v>0.94312233153889091</v>
      </c>
      <c r="R192">
        <f t="shared" si="1"/>
        <v>33565.526315789481</v>
      </c>
    </row>
    <row r="193" spans="1:18" x14ac:dyDescent="0.25">
      <c r="A193" s="3">
        <v>43069</v>
      </c>
      <c r="B193" s="4">
        <v>9.2499631352160883E-4</v>
      </c>
      <c r="C193" s="4">
        <v>-1.284540409091872E-3</v>
      </c>
      <c r="D193" s="4">
        <v>2.1222670319216871E-2</v>
      </c>
      <c r="E193" s="4">
        <v>3.0458246934263359E-2</v>
      </c>
      <c r="F193" s="4">
        <v>1.1010625638728341E-2</v>
      </c>
      <c r="G193" s="4">
        <v>1.9185617495136591E-3</v>
      </c>
      <c r="H193" s="4">
        <v>4.5744492811887749E-3</v>
      </c>
      <c r="I193" s="4">
        <v>2.5471987079527691E-2</v>
      </c>
      <c r="J193" s="4">
        <v>3.0868755865294469E-2</v>
      </c>
      <c r="K193" s="4">
        <v>1.3820746397315011E-2</v>
      </c>
      <c r="L193" s="4">
        <v>7.9124512852812856E-3</v>
      </c>
      <c r="M193" s="4">
        <v>0.27547060345435881</v>
      </c>
      <c r="N193" s="4">
        <v>1.8302976454908752E-2</v>
      </c>
      <c r="O193" s="4">
        <v>1.110534335806013E-2</v>
      </c>
      <c r="P193" s="6"/>
      <c r="Q193">
        <f t="shared" si="1"/>
        <v>0.9505847410432533</v>
      </c>
      <c r="R193">
        <f t="shared" si="1"/>
        <v>42811.842105263167</v>
      </c>
    </row>
    <row r="194" spans="1:18" x14ac:dyDescent="0.25">
      <c r="A194" s="3">
        <v>43100</v>
      </c>
      <c r="B194" s="4">
        <v>9.6699399169541955E-4</v>
      </c>
      <c r="C194" s="4">
        <v>4.5900383894119656E-3</v>
      </c>
      <c r="D194" s="4">
        <v>2.6816310298090058E-3</v>
      </c>
      <c r="E194" s="4">
        <v>1.011474033502568E-2</v>
      </c>
      <c r="F194" s="4">
        <v>2.0313635891577642E-2</v>
      </c>
      <c r="G194" s="4">
        <v>3.8230804252925799E-2</v>
      </c>
      <c r="H194" s="4">
        <v>1.063682671249477E-2</v>
      </c>
      <c r="I194" s="4">
        <v>-5.6921938536526051E-3</v>
      </c>
      <c r="J194" s="4">
        <v>1.384546505988116E-2</v>
      </c>
      <c r="K194" s="4">
        <v>4.4124079140330792E-2</v>
      </c>
      <c r="L194" s="4">
        <v>8.4361818465863436E-3</v>
      </c>
      <c r="M194" s="4">
        <v>0.72641116267633765</v>
      </c>
      <c r="N194" s="4">
        <v>1.546112904633112E-2</v>
      </c>
      <c r="O194" s="4">
        <v>3.4648041972633599E-3</v>
      </c>
      <c r="P194" s="6"/>
      <c r="Q194">
        <f t="shared" si="1"/>
        <v>0.95860404677928435</v>
      </c>
      <c r="R194">
        <f t="shared" si="1"/>
        <v>73910.842105263175</v>
      </c>
    </row>
    <row r="195" spans="1:18" x14ac:dyDescent="0.25">
      <c r="A195" s="3">
        <v>43131</v>
      </c>
      <c r="B195" s="4">
        <v>1.145097215723645E-3</v>
      </c>
      <c r="C195" s="4">
        <v>-1.1517956185831509E-2</v>
      </c>
      <c r="D195" s="4">
        <v>3.0344669351960452E-2</v>
      </c>
      <c r="E195" s="4">
        <v>5.3259980474418933E-2</v>
      </c>
      <c r="F195" s="4">
        <v>4.5898391113463388E-2</v>
      </c>
      <c r="G195" s="4">
        <v>8.3740686761336169E-2</v>
      </c>
      <c r="H195" s="4">
        <v>2.314798384937378E-2</v>
      </c>
      <c r="I195" s="4">
        <v>-4.3394996193720781E-2</v>
      </c>
      <c r="J195" s="4">
        <v>-1.4822938018186351E-2</v>
      </c>
      <c r="K195" s="4">
        <v>3.4192015670150733E-2</v>
      </c>
      <c r="L195" s="4">
        <v>4.1866769945778433E-2</v>
      </c>
      <c r="M195" s="4">
        <v>-0.29058837603770121</v>
      </c>
      <c r="N195" s="4">
        <v>5.3169734151329313E-2</v>
      </c>
      <c r="O195" s="4">
        <v>1.191691149302709E-2</v>
      </c>
      <c r="P195" s="6"/>
      <c r="Q195">
        <f t="shared" si="1"/>
        <v>0.99873770187488486</v>
      </c>
      <c r="R195">
        <f t="shared" si="1"/>
        <v>52433.210526315794</v>
      </c>
    </row>
    <row r="196" spans="1:18" x14ac:dyDescent="0.25">
      <c r="A196" s="3">
        <v>43159</v>
      </c>
      <c r="B196" s="4">
        <v>1.0618685235408429E-3</v>
      </c>
      <c r="C196" s="4">
        <v>-9.4769626260627904E-3</v>
      </c>
      <c r="D196" s="4">
        <v>-8.4695613733403174E-3</v>
      </c>
      <c r="E196" s="4">
        <v>-3.7222604956055227E-2</v>
      </c>
      <c r="F196" s="4">
        <v>-4.7277351378354981E-2</v>
      </c>
      <c r="G196" s="4">
        <v>-4.2014939879481239E-2</v>
      </c>
      <c r="H196" s="4">
        <v>-1.8000175165921121E-2</v>
      </c>
      <c r="I196" s="4">
        <v>-7.5756980997412793E-2</v>
      </c>
      <c r="J196" s="4">
        <v>-6.5581424884111006E-2</v>
      </c>
      <c r="K196" s="4">
        <v>-3.3396277864111701E-2</v>
      </c>
      <c r="L196" s="4">
        <v>-2.022229656890084E-2</v>
      </c>
      <c r="M196" s="4">
        <v>5.7788806009851257E-2</v>
      </c>
      <c r="N196" s="4">
        <v>-4.3077425144815162E-2</v>
      </c>
      <c r="O196" s="4">
        <v>-8.8732533916892065E-3</v>
      </c>
      <c r="P196" s="6"/>
      <c r="Q196">
        <f t="shared" si="1"/>
        <v>0.97854093187302849</v>
      </c>
      <c r="R196">
        <f t="shared" si="1"/>
        <v>55463.263157894748</v>
      </c>
    </row>
    <row r="197" spans="1:18" x14ac:dyDescent="0.25">
      <c r="A197" s="3">
        <v>43190</v>
      </c>
      <c r="B197" s="4">
        <v>1.3950848206951689E-3</v>
      </c>
      <c r="C197" s="4">
        <v>6.4133597520499297E-3</v>
      </c>
      <c r="D197" s="4">
        <v>1.4306036812321571E-2</v>
      </c>
      <c r="E197" s="4">
        <v>-1.9771022160544719E-2</v>
      </c>
      <c r="F197" s="4">
        <v>-1.432112553287113E-2</v>
      </c>
      <c r="G197" s="4">
        <v>-2.4088352947997049E-2</v>
      </c>
      <c r="H197" s="4">
        <v>-5.1492124914962467E-3</v>
      </c>
      <c r="I197" s="4">
        <v>3.168388700983793E-2</v>
      </c>
      <c r="J197" s="4">
        <v>2.9085850429332091E-2</v>
      </c>
      <c r="K197" s="4">
        <v>2.2215935923575399E-2</v>
      </c>
      <c r="L197" s="4">
        <v>4.5528702052586301E-3</v>
      </c>
      <c r="M197" s="4">
        <v>-0.34973458012036418</v>
      </c>
      <c r="N197" s="4">
        <v>-2.1348793588541359E-2</v>
      </c>
      <c r="O197" s="4">
        <v>1.06439216760732E-2</v>
      </c>
      <c r="P197" s="6"/>
      <c r="Q197">
        <f t="shared" si="1"/>
        <v>0.98299610172637919</v>
      </c>
      <c r="R197">
        <f t="shared" si="1"/>
        <v>36065.842105263167</v>
      </c>
    </row>
    <row r="198" spans="1:18" x14ac:dyDescent="0.25">
      <c r="A198" s="3">
        <v>43220</v>
      </c>
      <c r="B198" s="4">
        <v>1.35428436078322E-3</v>
      </c>
      <c r="C198" s="4">
        <v>-7.4387050702213742E-3</v>
      </c>
      <c r="D198" s="4">
        <v>-2.2673097326082581E-2</v>
      </c>
      <c r="E198" s="4">
        <v>3.8136361826475169E-3</v>
      </c>
      <c r="F198" s="4">
        <v>2.2612492486683289E-2</v>
      </c>
      <c r="G198" s="4">
        <v>-1.0073450475030721E-2</v>
      </c>
      <c r="H198" s="4">
        <v>3.829193140096443E-3</v>
      </c>
      <c r="I198" s="4">
        <v>1.1272370715788019E-2</v>
      </c>
      <c r="J198" s="4">
        <v>1.5161285310295369E-2</v>
      </c>
      <c r="K198" s="4">
        <v>5.0370837054079853E-2</v>
      </c>
      <c r="L198" s="4">
        <v>-8.0447180571816546E-3</v>
      </c>
      <c r="M198" s="4">
        <v>0.35318299426049737</v>
      </c>
      <c r="N198" s="4">
        <v>7.3876605160907438E-3</v>
      </c>
      <c r="O198" s="4">
        <v>-1.6017137158325308E-2</v>
      </c>
      <c r="P198" s="6"/>
      <c r="Q198">
        <f t="shared" si="1"/>
        <v>0.97508817523668179</v>
      </c>
      <c r="R198">
        <f t="shared" si="1"/>
        <v>48803.684210526335</v>
      </c>
    </row>
    <row r="199" spans="1:18" x14ac:dyDescent="0.25">
      <c r="A199" s="3">
        <v>43251</v>
      </c>
      <c r="B199" s="4">
        <v>1.515371660693932E-3</v>
      </c>
      <c r="C199" s="4">
        <v>7.1347203069729304E-3</v>
      </c>
      <c r="D199" s="4">
        <v>-1.870200288100721E-2</v>
      </c>
      <c r="E199" s="4">
        <v>2.80925370108378E-2</v>
      </c>
      <c r="F199" s="4">
        <v>-1.8214247108420789E-2</v>
      </c>
      <c r="G199" s="4">
        <v>-3.09350821920743E-2</v>
      </c>
      <c r="H199" s="4">
        <v>8.7949967097791237E-3</v>
      </c>
      <c r="I199" s="4">
        <v>4.1581857342698703E-2</v>
      </c>
      <c r="J199" s="4">
        <v>2.337995293397355E-2</v>
      </c>
      <c r="K199" s="4">
        <v>1.4472695523142899E-2</v>
      </c>
      <c r="L199" s="4">
        <v>-5.9777642400244968E-3</v>
      </c>
      <c r="M199" s="4">
        <v>-0.18704584425248319</v>
      </c>
      <c r="N199" s="4">
        <v>5.0158257951826712E-4</v>
      </c>
      <c r="O199" s="4">
        <v>-7.5853177603207866E-3</v>
      </c>
      <c r="P199" s="6"/>
      <c r="Q199">
        <f t="shared" si="1"/>
        <v>0.96925932801188119</v>
      </c>
      <c r="R199">
        <f t="shared" si="1"/>
        <v>39675.157894736854</v>
      </c>
    </row>
    <row r="200" spans="1:18" x14ac:dyDescent="0.25">
      <c r="A200" s="3">
        <v>43281</v>
      </c>
      <c r="B200" s="4">
        <v>1.4716184977925371E-3</v>
      </c>
      <c r="C200" s="4">
        <v>-1.2303051950629531E-3</v>
      </c>
      <c r="D200" s="4">
        <v>-6.9836459681196228E-3</v>
      </c>
      <c r="E200" s="4">
        <v>6.8762405312368102E-3</v>
      </c>
      <c r="F200" s="4">
        <v>-1.472612166253795E-2</v>
      </c>
      <c r="G200" s="4">
        <v>-4.3728270773803812E-2</v>
      </c>
      <c r="H200" s="4">
        <v>-3.9938703929580646E-3</v>
      </c>
      <c r="I200" s="4">
        <v>3.5178539705098773E-2</v>
      </c>
      <c r="J200" s="4">
        <v>2.4980837181476812E-2</v>
      </c>
      <c r="K200" s="4">
        <v>1.355212330248246E-2</v>
      </c>
      <c r="L200" s="4">
        <v>-4.2057685678170482E-2</v>
      </c>
      <c r="M200" s="4">
        <v>-0.21737584701019319</v>
      </c>
      <c r="N200" s="4">
        <v>-7.9175742488677425E-3</v>
      </c>
      <c r="O200" s="4">
        <v>-4.4462915369144476E-3</v>
      </c>
      <c r="P200" s="6"/>
      <c r="Q200">
        <f t="shared" si="1"/>
        <v>0.92849452385372278</v>
      </c>
      <c r="R200">
        <f t="shared" si="1"/>
        <v>31050.736842105278</v>
      </c>
    </row>
    <row r="201" spans="1:18" x14ac:dyDescent="0.25">
      <c r="A201" s="3">
        <v>43312</v>
      </c>
      <c r="B201" s="4">
        <v>1.617836122830951E-3</v>
      </c>
      <c r="C201" s="4">
        <v>2.3841691170622961E-4</v>
      </c>
      <c r="D201" s="4">
        <v>-3.635964402423197E-3</v>
      </c>
      <c r="E201" s="4">
        <v>3.3431117507056962E-2</v>
      </c>
      <c r="F201" s="4">
        <v>2.0303114960189991E-2</v>
      </c>
      <c r="G201" s="4">
        <v>2.9200895500296031E-2</v>
      </c>
      <c r="H201" s="4">
        <v>4.5470010441095443E-3</v>
      </c>
      <c r="I201" s="4">
        <v>4.3212482538244057E-3</v>
      </c>
      <c r="J201" s="4">
        <v>8.4887971224911762E-3</v>
      </c>
      <c r="K201" s="4">
        <v>-3.5307760080463768E-2</v>
      </c>
      <c r="L201" s="4">
        <v>-2.3591507057459271E-2</v>
      </c>
      <c r="M201" s="4">
        <v>0.30337274816768489</v>
      </c>
      <c r="N201" s="4">
        <v>2.6991705583048638E-2</v>
      </c>
      <c r="O201" s="4">
        <v>-1.669388966791918E-3</v>
      </c>
      <c r="P201" s="6"/>
      <c r="Q201">
        <f t="shared" si="1"/>
        <v>0.90658993874141536</v>
      </c>
      <c r="R201">
        <f t="shared" si="1"/>
        <v>40470.684210526335</v>
      </c>
    </row>
    <row r="202" spans="1:18" x14ac:dyDescent="0.25">
      <c r="A202" s="3">
        <v>43343</v>
      </c>
      <c r="B202" s="4">
        <v>1.7354387652419589E-3</v>
      </c>
      <c r="C202" s="4">
        <v>6.4357222310504891E-3</v>
      </c>
      <c r="D202" s="4">
        <v>-3.1220494472136151E-3</v>
      </c>
      <c r="E202" s="4">
        <v>3.4472629293474277E-2</v>
      </c>
      <c r="F202" s="4">
        <v>-1.6004161903523158E-2</v>
      </c>
      <c r="G202" s="4">
        <v>-3.4462146918046943E-2</v>
      </c>
      <c r="H202" s="4">
        <v>3.33380757847479E-3</v>
      </c>
      <c r="I202" s="4">
        <v>2.946242438740998E-2</v>
      </c>
      <c r="J202" s="4">
        <v>1.3814283078859461E-2</v>
      </c>
      <c r="K202" s="4">
        <v>1.077508614925682E-2</v>
      </c>
      <c r="L202" s="4">
        <v>-1.515213563208972E-2</v>
      </c>
      <c r="M202" s="4">
        <v>-8.3859271753563003E-2</v>
      </c>
      <c r="N202" s="4">
        <v>6.8887116751785724E-3</v>
      </c>
      <c r="O202" s="4">
        <v>1.0489399038380309E-3</v>
      </c>
      <c r="P202" s="6"/>
      <c r="Q202">
        <f t="shared" si="1"/>
        <v>0.89285316502691747</v>
      </c>
      <c r="R202">
        <f t="shared" si="1"/>
        <v>37076.842105263175</v>
      </c>
    </row>
    <row r="203" spans="1:18" x14ac:dyDescent="0.25">
      <c r="A203" s="3">
        <v>43373</v>
      </c>
      <c r="B203" s="4">
        <v>1.5780836212226921E-3</v>
      </c>
      <c r="C203" s="4">
        <v>-6.4389752901239383E-3</v>
      </c>
      <c r="D203" s="4">
        <v>-1.0715183618268179E-2</v>
      </c>
      <c r="E203" s="4">
        <v>1.6551814227792061E-3</v>
      </c>
      <c r="F203" s="4">
        <v>6.5739587753654849E-3</v>
      </c>
      <c r="G203" s="4">
        <v>-1.0938525486764441E-2</v>
      </c>
      <c r="H203" s="4">
        <v>-2.64907142169224E-3</v>
      </c>
      <c r="I203" s="4">
        <v>-3.2729035192261113E-2</v>
      </c>
      <c r="J203" s="4">
        <v>-2.2995518639036261E-2</v>
      </c>
      <c r="K203" s="4">
        <v>3.9287258981954398E-2</v>
      </c>
      <c r="L203" s="4">
        <v>-1.2640858247744189E-2</v>
      </c>
      <c r="M203" s="4">
        <v>-6.8605740567243001E-2</v>
      </c>
      <c r="N203" s="4">
        <v>4.5498205348581949E-4</v>
      </c>
      <c r="O203" s="4">
        <v>-8.6202815218452411E-3</v>
      </c>
      <c r="P203" s="6"/>
      <c r="Q203">
        <f t="shared" si="1"/>
        <v>0.8815667347317625</v>
      </c>
      <c r="R203">
        <f t="shared" si="1"/>
        <v>34533.157894736854</v>
      </c>
    </row>
    <row r="204" spans="1:18" x14ac:dyDescent="0.25">
      <c r="A204" s="3">
        <v>43404</v>
      </c>
      <c r="B204" s="4">
        <v>1.9495409044099079E-3</v>
      </c>
      <c r="C204" s="4">
        <v>-7.900996687639994E-3</v>
      </c>
      <c r="D204" s="4">
        <v>-1.3880658063863179E-2</v>
      </c>
      <c r="E204" s="4">
        <v>-7.3937032888691689E-2</v>
      </c>
      <c r="F204" s="4">
        <v>-8.5304159122009282E-2</v>
      </c>
      <c r="G204" s="4">
        <v>-7.8023596737682777E-2</v>
      </c>
      <c r="H204" s="4">
        <v>-3.2020030598326372E-2</v>
      </c>
      <c r="I204" s="4">
        <v>-2.446700437928151E-2</v>
      </c>
      <c r="J204" s="4">
        <v>-3.0146771501714631E-2</v>
      </c>
      <c r="K204" s="4">
        <v>-5.8433408184740847E-2</v>
      </c>
      <c r="L204" s="4">
        <v>2.33312276268689E-2</v>
      </c>
      <c r="M204" s="4">
        <v>-3.9458643866307042E-2</v>
      </c>
      <c r="N204" s="4">
        <v>-7.8726629610914589E-2</v>
      </c>
      <c r="O204" s="4">
        <v>-1.117068528186937E-2</v>
      </c>
      <c r="P204" s="6"/>
      <c r="Q204">
        <f t="shared" si="1"/>
        <v>0.90213476888806476</v>
      </c>
      <c r="R204">
        <f t="shared" si="1"/>
        <v>33170.526315789481</v>
      </c>
    </row>
    <row r="205" spans="1:18" x14ac:dyDescent="0.25">
      <c r="A205" s="3">
        <v>43434</v>
      </c>
      <c r="B205" s="4">
        <v>1.9094241760526649E-3</v>
      </c>
      <c r="C205" s="4">
        <v>5.9666826846067611E-3</v>
      </c>
      <c r="D205" s="4">
        <v>1.13571657561895E-3</v>
      </c>
      <c r="E205" s="4">
        <v>2.068865138209874E-2</v>
      </c>
      <c r="F205" s="4">
        <v>2.342256575318391E-4</v>
      </c>
      <c r="G205" s="4">
        <v>4.2509749474243019E-2</v>
      </c>
      <c r="H205" s="4">
        <v>-3.696590862955929E-3</v>
      </c>
      <c r="I205" s="4">
        <v>4.5133917106138011E-2</v>
      </c>
      <c r="J205" s="4">
        <v>3.5048875634479781E-2</v>
      </c>
      <c r="K205" s="4">
        <v>-0.11280937587748439</v>
      </c>
      <c r="L205" s="4">
        <v>2.140005761553931E-3</v>
      </c>
      <c r="M205" s="4">
        <v>-0.37636773292713882</v>
      </c>
      <c r="N205" s="4">
        <v>1.3127102530349429E-2</v>
      </c>
      <c r="O205" s="4">
        <v>3.1271830073056339E-3</v>
      </c>
      <c r="P205" s="6"/>
      <c r="Q205">
        <f t="shared" si="1"/>
        <v>0.90406534249118331</v>
      </c>
      <c r="R205">
        <f t="shared" si="1"/>
        <v>20686.210526315794</v>
      </c>
    </row>
    <row r="206" spans="1:18" x14ac:dyDescent="0.25">
      <c r="A206" s="3">
        <v>43465</v>
      </c>
      <c r="B206" s="4">
        <v>1.9262744727650549E-3</v>
      </c>
      <c r="C206" s="4">
        <v>1.8371083953664161E-2</v>
      </c>
      <c r="D206" s="4">
        <v>2.2159297062847472E-2</v>
      </c>
      <c r="E206" s="4">
        <v>-9.2898675760498706E-2</v>
      </c>
      <c r="F206" s="4">
        <v>-5.1464700639059613E-2</v>
      </c>
      <c r="G206" s="4">
        <v>-2.613153410760094E-2</v>
      </c>
      <c r="H206" s="4">
        <v>-2.5387244896882599E-2</v>
      </c>
      <c r="I206" s="4">
        <v>-8.8571120805730597E-2</v>
      </c>
      <c r="J206" s="4">
        <v>-6.0222642607683292E-2</v>
      </c>
      <c r="K206" s="4">
        <v>-7.7518815154944187E-2</v>
      </c>
      <c r="L206" s="4">
        <v>5.0470206562358788E-2</v>
      </c>
      <c r="M206" s="4">
        <v>-6.5184536864120068E-2</v>
      </c>
      <c r="N206" s="4">
        <v>-7.3393005377702325E-2</v>
      </c>
      <c r="O206" s="4">
        <v>2.0217947721092418E-2</v>
      </c>
      <c r="P206" s="6"/>
      <c r="Q206">
        <f t="shared" si="1"/>
        <v>0.94969370707258294</v>
      </c>
      <c r="R206">
        <f t="shared" si="1"/>
        <v>19337.789473684214</v>
      </c>
    </row>
    <row r="207" spans="1:18" x14ac:dyDescent="0.25">
      <c r="A207" s="3">
        <v>43496</v>
      </c>
      <c r="B207" s="4">
        <v>2.1515048630504911E-3</v>
      </c>
      <c r="C207" s="4">
        <v>1.0622495846770439E-2</v>
      </c>
      <c r="D207" s="4">
        <v>1.8641190250298981E-2</v>
      </c>
      <c r="E207" s="4">
        <v>8.6268028539603803E-2</v>
      </c>
      <c r="F207" s="4">
        <v>7.3425765913561536E-2</v>
      </c>
      <c r="G207" s="4">
        <v>7.9140669384964335E-2</v>
      </c>
      <c r="H207" s="4">
        <v>3.5001821012739853E-2</v>
      </c>
      <c r="I207" s="4">
        <v>0.1147732309055991</v>
      </c>
      <c r="J207" s="4">
        <v>0.1108057260980311</v>
      </c>
      <c r="K207" s="4">
        <v>8.9888262553273757E-2</v>
      </c>
      <c r="L207" s="4">
        <v>3.459734167318218E-2</v>
      </c>
      <c r="M207" s="4">
        <v>-6.9985683880484872E-2</v>
      </c>
      <c r="N207" s="4">
        <v>7.9868346738855234E-2</v>
      </c>
      <c r="O207" s="4">
        <v>1.5225030396815329E-2</v>
      </c>
      <c r="P207" s="6"/>
      <c r="Q207">
        <f t="shared" si="1"/>
        <v>0.98255058474104406</v>
      </c>
      <c r="R207">
        <f t="shared" si="1"/>
        <v>17984.421052631584</v>
      </c>
    </row>
    <row r="208" spans="1:18" x14ac:dyDescent="0.25">
      <c r="A208" s="3">
        <v>43524</v>
      </c>
      <c r="B208" s="4">
        <v>1.8888691071736741E-3</v>
      </c>
      <c r="C208" s="4">
        <v>-5.8017540636468024E-4</v>
      </c>
      <c r="D208" s="4">
        <v>-1.0436592182402451E-2</v>
      </c>
      <c r="E208" s="4">
        <v>3.5035607652422078E-2</v>
      </c>
      <c r="F208" s="4">
        <v>2.3251155509722569E-2</v>
      </c>
      <c r="G208" s="4">
        <v>1.297055534849045E-2</v>
      </c>
      <c r="H208" s="4">
        <v>1.3051374475850031E-2</v>
      </c>
      <c r="I208" s="4">
        <v>2.133608979710822E-3</v>
      </c>
      <c r="J208" s="4">
        <v>1.15699599233321E-3</v>
      </c>
      <c r="K208" s="4">
        <v>3.8133527098293429E-2</v>
      </c>
      <c r="L208" s="4">
        <v>-3.0984318911769781E-3</v>
      </c>
      <c r="M208" s="4">
        <v>0.1128140144686629</v>
      </c>
      <c r="N208" s="4">
        <v>2.60243832058864E-2</v>
      </c>
      <c r="O208" s="4">
        <v>-5.7559869586356624E-3</v>
      </c>
      <c r="P208" s="6"/>
      <c r="Q208">
        <f t="shared" si="1"/>
        <v>0.97950621867458787</v>
      </c>
      <c r="R208">
        <f t="shared" si="1"/>
        <v>20013.315789473691</v>
      </c>
    </row>
    <row r="209" spans="1:36" x14ac:dyDescent="0.25">
      <c r="A209" s="3">
        <v>43555</v>
      </c>
      <c r="B209" s="4">
        <v>2.0037525605480781E-3</v>
      </c>
      <c r="C209" s="4">
        <v>1.9200441189276111E-2</v>
      </c>
      <c r="D209" s="4">
        <v>7.1199885418540276E-3</v>
      </c>
      <c r="E209" s="4">
        <v>1.4475711721462E-2</v>
      </c>
      <c r="F209" s="4">
        <v>2.9291706241887372E-3</v>
      </c>
      <c r="G209" s="4">
        <v>1.795110015453694E-2</v>
      </c>
      <c r="H209" s="4">
        <v>5.8528678155076452E-3</v>
      </c>
      <c r="I209" s="4">
        <v>2.690756413647177E-2</v>
      </c>
      <c r="J209" s="4">
        <v>3.0920837365376212E-2</v>
      </c>
      <c r="K209" s="4">
        <v>1.6091923594348408E-2</v>
      </c>
      <c r="L209" s="4">
        <v>-1.8004017738695421E-2</v>
      </c>
      <c r="M209" s="4">
        <v>7.6380725464361809E-2</v>
      </c>
      <c r="N209" s="4">
        <v>8.1383698651806835E-3</v>
      </c>
      <c r="O209" s="4">
        <v>1.2519440092245039E-2</v>
      </c>
      <c r="P209" s="6"/>
      <c r="Q209">
        <f t="shared" si="1"/>
        <v>0.96187117133840816</v>
      </c>
      <c r="R209">
        <f t="shared" si="1"/>
        <v>21541.947368421057</v>
      </c>
    </row>
    <row r="210" spans="1:36" x14ac:dyDescent="0.25">
      <c r="A210" s="3">
        <v>43585</v>
      </c>
      <c r="B210" s="4">
        <v>2.088313877089965E-3</v>
      </c>
      <c r="C210" s="4">
        <v>2.5630924184683051E-4</v>
      </c>
      <c r="D210" s="4">
        <v>-6.1019541522608911E-3</v>
      </c>
      <c r="E210" s="4">
        <v>3.979605153760235E-2</v>
      </c>
      <c r="F210" s="4">
        <v>2.6914485241493091E-2</v>
      </c>
      <c r="G210" s="4">
        <v>2.0173770032576369E-2</v>
      </c>
      <c r="H210" s="4">
        <v>1.325780503237883E-2</v>
      </c>
      <c r="I210" s="4">
        <v>-4.2495790663160671E-3</v>
      </c>
      <c r="J210" s="4">
        <v>-3.9336180845137569E-3</v>
      </c>
      <c r="K210" s="4">
        <v>2.8491654735272931E-2</v>
      </c>
      <c r="L210" s="4">
        <v>-1.0112706499922909E-2</v>
      </c>
      <c r="M210" s="4">
        <v>0.27972352594815009</v>
      </c>
      <c r="N210" s="4">
        <v>3.1575827318059753E-2</v>
      </c>
      <c r="O210" s="4">
        <v>-2.9610170551149779E-3</v>
      </c>
      <c r="P210" s="6"/>
      <c r="Q210">
        <f t="shared" si="1"/>
        <v>0.95214405049192574</v>
      </c>
      <c r="R210">
        <f t="shared" si="1"/>
        <v>27567.736842105267</v>
      </c>
    </row>
    <row r="211" spans="1:36" x14ac:dyDescent="0.25">
      <c r="A211" s="3">
        <v>43616</v>
      </c>
      <c r="B211" s="4">
        <v>2.152958822545958E-3</v>
      </c>
      <c r="C211" s="4">
        <v>1.7751984701310342E-2</v>
      </c>
      <c r="D211" s="4">
        <v>1.042386137953444E-2</v>
      </c>
      <c r="E211" s="4">
        <v>-6.4386076382439983E-2</v>
      </c>
      <c r="F211" s="4">
        <v>-4.9679690249911923E-2</v>
      </c>
      <c r="G211" s="4">
        <v>-6.1910962301587318E-2</v>
      </c>
      <c r="H211" s="4">
        <v>-1.894368972195604E-2</v>
      </c>
      <c r="I211" s="4">
        <v>-3.5758279205557741E-3</v>
      </c>
      <c r="J211" s="4">
        <v>-2.9457627118644192E-3</v>
      </c>
      <c r="K211" s="4">
        <v>-8.2134513237652973E-2</v>
      </c>
      <c r="L211" s="4">
        <v>1.0332995398892649E-2</v>
      </c>
      <c r="M211" s="4">
        <v>0.62344235347574473</v>
      </c>
      <c r="N211" s="4">
        <v>-6.2283444604073417E-2</v>
      </c>
      <c r="O211" s="4">
        <v>1.354150081483829E-2</v>
      </c>
      <c r="P211" s="6"/>
      <c r="Q211">
        <f t="shared" si="1"/>
        <v>0.9619825505847418</v>
      </c>
      <c r="R211">
        <f t="shared" si="1"/>
        <v>44754.631578947367</v>
      </c>
    </row>
    <row r="212" spans="1:36" x14ac:dyDescent="0.25">
      <c r="A212" s="3">
        <v>43646</v>
      </c>
      <c r="B212" s="4">
        <v>1.7228984924944071E-3</v>
      </c>
      <c r="C212" s="4">
        <v>1.2556066356456119E-2</v>
      </c>
      <c r="D212" s="4">
        <v>2.9800541103992551E-2</v>
      </c>
      <c r="E212" s="4">
        <v>6.9856272170159883E-2</v>
      </c>
      <c r="F212" s="4">
        <v>5.8943797085774692E-2</v>
      </c>
      <c r="G212" s="4">
        <v>5.4878595742470893E-2</v>
      </c>
      <c r="H212" s="4">
        <v>2.285655969625355E-2</v>
      </c>
      <c r="I212" s="4">
        <v>4.9384638846436957E-3</v>
      </c>
      <c r="J212" s="4">
        <v>1.972590444393818E-2</v>
      </c>
      <c r="K212" s="4">
        <v>4.4304313554945463E-2</v>
      </c>
      <c r="L212" s="4">
        <v>8.7568986144880512E-2</v>
      </c>
      <c r="M212" s="4">
        <v>0.33981781362234798</v>
      </c>
      <c r="N212" s="4">
        <v>6.2490987743331061E-2</v>
      </c>
      <c r="O212" s="4">
        <v>2.2171597428567891E-2</v>
      </c>
      <c r="P212" s="6"/>
      <c r="Q212">
        <f t="shared" si="1"/>
        <v>1.0462223872285139</v>
      </c>
      <c r="R212">
        <f t="shared" si="1"/>
        <v>59963.052631578954</v>
      </c>
    </row>
    <row r="213" spans="1:36" x14ac:dyDescent="0.25">
      <c r="A213" s="3">
        <v>43677</v>
      </c>
      <c r="B213" s="4">
        <v>1.935711269948071E-3</v>
      </c>
      <c r="C213" s="4">
        <v>2.2010305243331811E-3</v>
      </c>
      <c r="D213" s="4">
        <v>-7.1515170815259488E-3</v>
      </c>
      <c r="E213" s="4">
        <v>1.4518681943678219E-2</v>
      </c>
      <c r="F213" s="4">
        <v>-1.357117873382307E-2</v>
      </c>
      <c r="G213" s="4">
        <v>-3.4237838853905518E-3</v>
      </c>
      <c r="H213" s="4">
        <v>4.3730100725860588E-3</v>
      </c>
      <c r="I213" s="4">
        <v>1.429055744797636E-2</v>
      </c>
      <c r="J213" s="4">
        <v>7.6217021801536777E-3</v>
      </c>
      <c r="K213" s="4">
        <v>-2.1178321951336181E-3</v>
      </c>
      <c r="L213" s="4">
        <v>1.316536550745195E-2</v>
      </c>
      <c r="M213" s="4">
        <v>-0.1199308697109974</v>
      </c>
      <c r="N213" s="4">
        <v>1.713403565915206E-3</v>
      </c>
      <c r="O213" s="4">
        <v>-2.778756840085328E-3</v>
      </c>
      <c r="P213" s="6"/>
      <c r="Q213">
        <f t="shared" si="1"/>
        <v>1.0599962873584563</v>
      </c>
      <c r="R213">
        <f t="shared" si="1"/>
        <v>52771.631578947374</v>
      </c>
    </row>
    <row r="214" spans="1:36" x14ac:dyDescent="0.25">
      <c r="A214" s="3">
        <v>43708</v>
      </c>
      <c r="B214" s="4">
        <v>1.7701997312105091E-3</v>
      </c>
      <c r="C214" s="4">
        <v>2.5913282395048979E-2</v>
      </c>
      <c r="D214" s="4">
        <v>1.5859828342788651E-2</v>
      </c>
      <c r="E214" s="4">
        <v>-2.0190360313878771E-2</v>
      </c>
      <c r="F214" s="4">
        <v>-2.5976881072264261E-2</v>
      </c>
      <c r="G214" s="4">
        <v>-4.3570812675145509E-2</v>
      </c>
      <c r="H214" s="4">
        <v>-7.8095976868666206E-3</v>
      </c>
      <c r="I214" s="4">
        <v>2.7802801926523509E-2</v>
      </c>
      <c r="J214" s="4">
        <v>2.4574894364682631E-2</v>
      </c>
      <c r="K214" s="4">
        <v>-5.6228220969183902E-2</v>
      </c>
      <c r="L214" s="4">
        <v>7.0645511540751826E-2</v>
      </c>
      <c r="M214" s="4">
        <v>-3.993672836581863E-2</v>
      </c>
      <c r="N214" s="4">
        <v>-2.6537732014632279E-2</v>
      </c>
      <c r="O214" s="4">
        <v>2.033476476399643E-2</v>
      </c>
      <c r="P214" s="6"/>
      <c r="Q214">
        <f t="shared" si="1"/>
        <v>1.1348802673101923</v>
      </c>
      <c r="R214">
        <f t="shared" si="1"/>
        <v>50664.105263157893</v>
      </c>
    </row>
    <row r="215" spans="1:36" x14ac:dyDescent="0.25">
      <c r="A215" s="3">
        <v>43738</v>
      </c>
      <c r="B215" s="4">
        <v>1.6263561321003821E-3</v>
      </c>
      <c r="C215" s="4">
        <v>-5.3249376368741386E-3</v>
      </c>
      <c r="D215" s="4">
        <v>-1.4237530551243769E-2</v>
      </c>
      <c r="E215" s="4">
        <v>1.7159303379281621E-2</v>
      </c>
      <c r="F215" s="4">
        <v>2.9698500877339828E-2</v>
      </c>
      <c r="G215" s="4">
        <v>1.255575902709305E-2</v>
      </c>
      <c r="H215" s="4">
        <v>-2.0369881556353549E-3</v>
      </c>
      <c r="I215" s="4">
        <v>2.2116918312040209E-2</v>
      </c>
      <c r="J215" s="4">
        <v>2.660457425576301E-2</v>
      </c>
      <c r="K215" s="4">
        <v>1.7491435833484781E-2</v>
      </c>
      <c r="L215" s="4">
        <v>-2.8199424234493731E-2</v>
      </c>
      <c r="M215" s="4">
        <v>-0.1439075521130917</v>
      </c>
      <c r="N215" s="4">
        <v>1.903237591551998E-2</v>
      </c>
      <c r="O215" s="4">
        <v>-1.0171581038785901E-2</v>
      </c>
      <c r="P215" s="6"/>
      <c r="Q215">
        <f t="shared" si="1"/>
        <v>1.1028772971969565</v>
      </c>
      <c r="R215">
        <f t="shared" si="1"/>
        <v>43373.157894736833</v>
      </c>
    </row>
    <row r="216" spans="1:36" x14ac:dyDescent="0.25">
      <c r="A216" s="3">
        <v>43769</v>
      </c>
      <c r="B216" s="4">
        <v>1.5412132726144721E-3</v>
      </c>
      <c r="C216" s="4">
        <v>3.0121566861773812E-3</v>
      </c>
      <c r="D216" s="4">
        <v>9.5864865730534987E-3</v>
      </c>
      <c r="E216" s="4">
        <v>2.1096751362227328E-2</v>
      </c>
      <c r="F216" s="4">
        <v>3.4533961223537357E-2</v>
      </c>
      <c r="G216" s="4">
        <v>4.1234627441524063E-2</v>
      </c>
      <c r="H216" s="4">
        <v>5.8987052532746276E-3</v>
      </c>
      <c r="I216" s="4">
        <v>1.513259963153302E-2</v>
      </c>
      <c r="J216" s="4">
        <v>2.497451900693326E-2</v>
      </c>
      <c r="K216" s="4">
        <v>1.244666936889138E-2</v>
      </c>
      <c r="L216" s="4">
        <v>1.7269238537669152E-2</v>
      </c>
      <c r="M216" s="4">
        <v>0.11509907898409159</v>
      </c>
      <c r="N216" s="4">
        <v>2.6888604353393131E-2</v>
      </c>
      <c r="O216" s="4">
        <v>6.6590639015224884E-3</v>
      </c>
      <c r="P216" s="6"/>
      <c r="Q216">
        <f t="shared" si="1"/>
        <v>1.1219231483200305</v>
      </c>
      <c r="R216">
        <f t="shared" si="1"/>
        <v>48365.368421052619</v>
      </c>
    </row>
    <row r="217" spans="1:36" x14ac:dyDescent="0.25">
      <c r="A217" s="3">
        <v>43799</v>
      </c>
      <c r="B217" s="4">
        <v>1.2954651362731E-3</v>
      </c>
      <c r="C217" s="4">
        <v>-5.1174086160998833E-4</v>
      </c>
      <c r="D217" s="4">
        <v>-1.355696512851989E-2</v>
      </c>
      <c r="E217" s="4">
        <v>3.7756501571122543E-2</v>
      </c>
      <c r="F217" s="4">
        <v>1.2282140660242019E-2</v>
      </c>
      <c r="G217" s="4">
        <v>1.229201553425652E-3</v>
      </c>
      <c r="H217" s="4">
        <v>1.0512880868168709E-2</v>
      </c>
      <c r="I217" s="4">
        <v>-1.8578549894032959E-2</v>
      </c>
      <c r="J217" s="4">
        <v>-1.1487832350693389E-2</v>
      </c>
      <c r="K217" s="4">
        <v>-1.2505798893558409E-4</v>
      </c>
      <c r="L217" s="4">
        <v>-3.3621231675435959E-2</v>
      </c>
      <c r="M217" s="4">
        <v>-0.1609546630799332</v>
      </c>
      <c r="N217" s="4">
        <v>2.3408146300914371E-2</v>
      </c>
      <c r="O217" s="4">
        <v>-7.5826462202357447E-3</v>
      </c>
      <c r="P217" s="6"/>
      <c r="Q217">
        <f t="shared" si="1"/>
        <v>1.0842027102283283</v>
      </c>
      <c r="R217">
        <f t="shared" si="1"/>
        <v>40580.736842105252</v>
      </c>
    </row>
    <row r="218" spans="1:36" x14ac:dyDescent="0.25">
      <c r="A218" s="3">
        <v>43830</v>
      </c>
      <c r="B218" s="4">
        <v>1.33284710572612E-3</v>
      </c>
      <c r="C218" s="4">
        <v>-6.9614425905561994E-4</v>
      </c>
      <c r="D218" s="4">
        <v>1.0885276057091661E-2</v>
      </c>
      <c r="E218" s="4">
        <v>2.8659336460544301E-2</v>
      </c>
      <c r="F218" s="4">
        <v>3.7236592463556713E-2</v>
      </c>
      <c r="G218" s="4">
        <v>6.8813052684020493E-2</v>
      </c>
      <c r="H218" s="4">
        <v>1.8886632679810281E-2</v>
      </c>
      <c r="I218" s="4">
        <v>-1.5663683976811619E-2</v>
      </c>
      <c r="J218" s="4">
        <v>-2.5304272230501912E-3</v>
      </c>
      <c r="K218" s="4">
        <v>6.9879421590185231E-2</v>
      </c>
      <c r="L218" s="4">
        <v>3.7393418484402252E-2</v>
      </c>
      <c r="M218" s="4">
        <v>-7.1601252344254518E-2</v>
      </c>
      <c r="N218" s="4">
        <v>3.4049189382370892E-2</v>
      </c>
      <c r="O218" s="4">
        <v>5.8314774760288568E-3</v>
      </c>
      <c r="P218" s="6"/>
      <c r="Q218">
        <f t="shared" si="1"/>
        <v>1.1247447558938193</v>
      </c>
      <c r="R218">
        <f t="shared" si="1"/>
        <v>37675.105263157886</v>
      </c>
    </row>
    <row r="219" spans="1:36" x14ac:dyDescent="0.25">
      <c r="A219" s="3">
        <v>43861</v>
      </c>
      <c r="B219" s="4">
        <v>1.3636336266911191E-3</v>
      </c>
      <c r="C219" s="4">
        <v>1.9244943820224899E-2</v>
      </c>
      <c r="D219" s="4">
        <v>7.5735085245614009E-3</v>
      </c>
      <c r="E219" s="4">
        <v>-6.766113291460929E-4</v>
      </c>
      <c r="F219" s="4">
        <v>-2.2906875317337368E-2</v>
      </c>
      <c r="G219" s="4">
        <v>-4.2808033893508513E-2</v>
      </c>
      <c r="H219" s="4">
        <v>-4.4553699142035894E-3</v>
      </c>
      <c r="I219" s="4">
        <v>1.047473087048423E-2</v>
      </c>
      <c r="J219" s="4">
        <v>8.2673182575132564E-3</v>
      </c>
      <c r="K219" s="4">
        <v>-0.1082492463909137</v>
      </c>
      <c r="L219" s="4">
        <v>4.5849150024756653E-2</v>
      </c>
      <c r="M219" s="4">
        <v>0.30678082832863263</v>
      </c>
      <c r="N219" s="4">
        <v>-1.3526251296069439E-2</v>
      </c>
      <c r="O219" s="4">
        <v>1.2764838044431631E-2</v>
      </c>
      <c r="P219" s="6"/>
      <c r="Q219">
        <f t="shared" si="1"/>
        <v>1.1763133469463534</v>
      </c>
      <c r="R219">
        <f t="shared" si="1"/>
        <v>49233.105263157886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spans="1:36" x14ac:dyDescent="0.25">
      <c r="A220" s="3">
        <v>43890</v>
      </c>
      <c r="B220" s="4">
        <v>1.2275779569510541E-3</v>
      </c>
      <c r="C220" s="4">
        <v>1.7999664876400919E-2</v>
      </c>
      <c r="D220" s="4">
        <v>-2.0258006628550711E-3</v>
      </c>
      <c r="E220" s="4">
        <v>-8.1692737446018904E-2</v>
      </c>
      <c r="F220" s="4">
        <v>-8.9451909688680442E-2</v>
      </c>
      <c r="G220" s="4">
        <v>-4.9822605610532422E-2</v>
      </c>
      <c r="H220" s="4">
        <v>-2.2800860798800841E-2</v>
      </c>
      <c r="I220" s="4">
        <v>-8.4766960425164961E-2</v>
      </c>
      <c r="J220" s="4">
        <v>-8.4536044282402134E-2</v>
      </c>
      <c r="K220" s="4">
        <v>-8.3892399668757056E-2</v>
      </c>
      <c r="L220" s="4">
        <v>1.619113748264089E-2</v>
      </c>
      <c r="M220" s="4">
        <v>-7.7069451556451618E-2</v>
      </c>
      <c r="N220" s="4">
        <v>-8.2795853040943945E-2</v>
      </c>
      <c r="O220" s="4">
        <v>6.7259407806907756E-3</v>
      </c>
      <c r="P220" s="6"/>
      <c r="Q220">
        <f t="shared" si="1"/>
        <v>1.1953591980694271</v>
      </c>
      <c r="R220">
        <f t="shared" si="1"/>
        <v>45438.736842105252</v>
      </c>
    </row>
    <row r="221" spans="1:36" x14ac:dyDescent="0.25">
      <c r="A221" s="3">
        <v>43921</v>
      </c>
      <c r="B221" s="4">
        <v>2.9160595354982283E-4</v>
      </c>
      <c r="C221" s="4">
        <v>-5.8865825767550062E-3</v>
      </c>
      <c r="D221" s="4">
        <v>-3.2171037006051062E-2</v>
      </c>
      <c r="E221" s="4">
        <v>-0.1378197886504986</v>
      </c>
      <c r="F221" s="4">
        <v>-0.14371213673212571</v>
      </c>
      <c r="G221" s="4">
        <v>-0.16613205086552851</v>
      </c>
      <c r="H221" s="4">
        <v>-9.0783719813775643E-2</v>
      </c>
      <c r="I221" s="4">
        <v>-0.24080453049564829</v>
      </c>
      <c r="J221" s="4">
        <v>-0.24332463293068679</v>
      </c>
      <c r="K221" s="4">
        <v>-0.29425369109386329</v>
      </c>
      <c r="L221" s="4">
        <v>-5.5905829735680701E-4</v>
      </c>
      <c r="M221" s="4">
        <v>-0.2492644810363521</v>
      </c>
      <c r="N221" s="4">
        <v>-0.1450671944994272</v>
      </c>
      <c r="O221" s="4">
        <v>-2.240649583659193E-2</v>
      </c>
      <c r="P221" s="6"/>
      <c r="Q221">
        <f t="shared" si="1"/>
        <v>1.1946909225914246</v>
      </c>
      <c r="R221">
        <f t="shared" si="1"/>
        <v>34112.473684210512</v>
      </c>
    </row>
    <row r="222" spans="1:36" x14ac:dyDescent="0.25">
      <c r="A222" s="3">
        <v>43951</v>
      </c>
      <c r="B222" s="4">
        <v>7.7532251948619901E-5</v>
      </c>
      <c r="C222" s="4">
        <v>1.7777390470795629E-2</v>
      </c>
      <c r="D222" s="4">
        <v>2.043722048536711E-2</v>
      </c>
      <c r="E222" s="4">
        <v>0.1326240899651128</v>
      </c>
      <c r="F222" s="4">
        <v>7.6294068390382552E-2</v>
      </c>
      <c r="G222" s="4">
        <v>9.6344749246835226E-2</v>
      </c>
      <c r="H222" s="4">
        <v>4.5216002785490872E-2</v>
      </c>
      <c r="I222" s="4">
        <v>8.0864846785869915E-2</v>
      </c>
      <c r="J222" s="4">
        <v>7.5727662077786695E-2</v>
      </c>
      <c r="K222" s="4">
        <v>-9.6715412726529393E-2</v>
      </c>
      <c r="L222" s="4">
        <v>5.8298890580813501E-2</v>
      </c>
      <c r="M222" s="4">
        <v>0.36183553785696532</v>
      </c>
      <c r="N222" s="4">
        <v>0.1083490728893763</v>
      </c>
      <c r="O222" s="4">
        <v>1.9633379529520489E-2</v>
      </c>
      <c r="P222" s="6"/>
      <c r="Q222">
        <f t="shared" si="1"/>
        <v>1.2643400779654732</v>
      </c>
      <c r="R222">
        <f t="shared" si="1"/>
        <v>46455.578947368398</v>
      </c>
    </row>
    <row r="223" spans="1:36" x14ac:dyDescent="0.25">
      <c r="A223" s="3">
        <v>43982</v>
      </c>
      <c r="B223" s="4">
        <v>7.259074147802913E-5</v>
      </c>
      <c r="C223" s="4">
        <v>4.6535522400839016E-3</v>
      </c>
      <c r="D223" s="4">
        <v>2.9788472512286561E-3</v>
      </c>
      <c r="E223" s="4">
        <v>5.3859902317400898E-2</v>
      </c>
      <c r="F223" s="4">
        <v>4.5680080658605959E-2</v>
      </c>
      <c r="G223" s="4">
        <v>1.0586221394678351E-2</v>
      </c>
      <c r="H223" s="4">
        <v>2.3783695884560752E-2</v>
      </c>
      <c r="I223" s="4">
        <v>-3.9209139841861473E-3</v>
      </c>
      <c r="J223" s="4">
        <v>2.8130502330399039E-3</v>
      </c>
      <c r="K223" s="4">
        <v>0.16373108354688079</v>
      </c>
      <c r="L223" s="4">
        <v>1.524005285567465E-2</v>
      </c>
      <c r="M223" s="4">
        <v>7.6906518507776411E-2</v>
      </c>
      <c r="N223" s="4">
        <v>4.4306812767984649E-2</v>
      </c>
      <c r="O223" s="4">
        <v>4.3870158331023026E-3</v>
      </c>
      <c r="P223" s="6"/>
      <c r="Q223">
        <f t="shared" si="1"/>
        <v>1.2836086875812147</v>
      </c>
      <c r="R223">
        <f t="shared" si="1"/>
        <v>50028.315789473651</v>
      </c>
    </row>
    <row r="224" spans="1:36" x14ac:dyDescent="0.25">
      <c r="A224" s="3">
        <v>44012</v>
      </c>
      <c r="B224" s="4">
        <v>1.068289741803508E-4</v>
      </c>
      <c r="C224" s="4">
        <v>6.302413581509736E-3</v>
      </c>
      <c r="D224" s="4">
        <v>1.0130855063000819E-2</v>
      </c>
      <c r="E224" s="4">
        <v>2.2877970645942321E-2</v>
      </c>
      <c r="F224" s="4">
        <v>3.4209707175231641E-2</v>
      </c>
      <c r="G224" s="4">
        <v>7.501126778700673E-2</v>
      </c>
      <c r="H224" s="4">
        <v>2.018343827641389E-2</v>
      </c>
      <c r="I224" s="4">
        <v>2.7035312680109499E-2</v>
      </c>
      <c r="J224" s="4">
        <v>2.6927875598006908E-2</v>
      </c>
      <c r="K224" s="4">
        <v>5.0907039872067017E-2</v>
      </c>
      <c r="L224" s="4">
        <v>2.279169317984597E-2</v>
      </c>
      <c r="M224" s="4">
        <v>-3.7693390479917599E-2</v>
      </c>
      <c r="N224" s="4">
        <v>2.9653284671532939E-2</v>
      </c>
      <c r="O224" s="4">
        <v>8.8842835564935108E-3</v>
      </c>
      <c r="P224" s="6"/>
      <c r="Q224">
        <f t="shared" si="1"/>
        <v>1.3128643029515505</v>
      </c>
      <c r="R224">
        <f t="shared" si="1"/>
        <v>48142.578947368391</v>
      </c>
    </row>
    <row r="225" spans="1:18" x14ac:dyDescent="0.25">
      <c r="A225" s="3">
        <v>44043</v>
      </c>
      <c r="B225" s="4">
        <v>9.169029173938803E-5</v>
      </c>
      <c r="C225" s="4">
        <v>1.4935359155794361E-2</v>
      </c>
      <c r="D225" s="4">
        <v>4.4437896491928752E-2</v>
      </c>
      <c r="E225" s="4">
        <v>5.6472644606630817E-2</v>
      </c>
      <c r="F225" s="4">
        <v>3.0596888924777851E-2</v>
      </c>
      <c r="G225" s="4">
        <v>8.9722089123143167E-2</v>
      </c>
      <c r="H225" s="4">
        <v>2.970629246478795E-2</v>
      </c>
      <c r="I225" s="4">
        <v>3.2850826046637582E-2</v>
      </c>
      <c r="J225" s="4">
        <v>3.3833255555734583E-2</v>
      </c>
      <c r="K225" s="4">
        <v>3.796606473264319E-2</v>
      </c>
      <c r="L225" s="4">
        <v>0.1113059216107688</v>
      </c>
      <c r="M225" s="4">
        <v>0.24035403609235281</v>
      </c>
      <c r="N225" s="4">
        <v>5.0526566920009452E-2</v>
      </c>
      <c r="O225" s="4">
        <v>3.1893410418358359E-2</v>
      </c>
      <c r="P225" s="6"/>
      <c r="Q225">
        <f t="shared" si="1"/>
        <v>1.4589938741414525</v>
      </c>
      <c r="R225">
        <f t="shared" si="1"/>
        <v>59713.842105263117</v>
      </c>
    </row>
    <row r="226" spans="1:18" x14ac:dyDescent="0.25">
      <c r="A226" s="3">
        <v>44074</v>
      </c>
      <c r="B226" s="4">
        <v>6.3413678916823812E-5</v>
      </c>
      <c r="C226" s="4">
        <v>-8.0733317200578636E-3</v>
      </c>
      <c r="D226" s="4">
        <v>2.8583673942832451E-3</v>
      </c>
      <c r="E226" s="4">
        <v>7.1805379499557231E-2</v>
      </c>
      <c r="F226" s="4">
        <v>5.3001973060951002E-2</v>
      </c>
      <c r="G226" s="4">
        <v>2.2649055901776679E-2</v>
      </c>
      <c r="H226" s="4">
        <v>2.3659068255708519E-2</v>
      </c>
      <c r="I226" s="4">
        <v>4.0383644623926962E-3</v>
      </c>
      <c r="J226" s="4">
        <v>1.5720945435866881E-2</v>
      </c>
      <c r="K226" s="4">
        <v>4.5850977902074368E-2</v>
      </c>
      <c r="L226" s="4">
        <v>-3.8424347295028531E-3</v>
      </c>
      <c r="M226" s="4">
        <v>2.934786345050933E-2</v>
      </c>
      <c r="N226" s="4">
        <v>5.8851201193894198E-2</v>
      </c>
      <c r="O226" s="4">
        <v>-1.5246285442097609E-3</v>
      </c>
      <c r="P226" s="6"/>
      <c r="Q226">
        <f t="shared" si="1"/>
        <v>1.4533877854093196</v>
      </c>
      <c r="R226">
        <f t="shared" si="1"/>
        <v>61466.315789473651</v>
      </c>
    </row>
    <row r="227" spans="1:18" x14ac:dyDescent="0.25">
      <c r="A227" s="3">
        <v>44104</v>
      </c>
      <c r="B227" s="4">
        <v>7.1139669300723796E-5</v>
      </c>
      <c r="C227" s="4">
        <v>-5.4680894915926093E-4</v>
      </c>
      <c r="D227" s="4">
        <v>-5.7849339218967177E-3</v>
      </c>
      <c r="E227" s="4">
        <v>-3.5612936255147942E-2</v>
      </c>
      <c r="F227" s="4">
        <v>-2.3648465826072829E-2</v>
      </c>
      <c r="G227" s="4">
        <v>-2.089474489310772E-2</v>
      </c>
      <c r="H227" s="4">
        <v>-9.2916710555974724E-3</v>
      </c>
      <c r="I227" s="4">
        <v>-3.6394828042784932E-2</v>
      </c>
      <c r="J227" s="4">
        <v>-3.1893863352514318E-2</v>
      </c>
      <c r="K227" s="4">
        <v>-3.6393404567339423E-2</v>
      </c>
      <c r="L227" s="4">
        <v>-3.5992540935448347E-2</v>
      </c>
      <c r="M227" s="4">
        <v>-8.3199184833798512E-2</v>
      </c>
      <c r="N227" s="4">
        <v>-3.2983531214094142E-2</v>
      </c>
      <c r="O227" s="4">
        <v>-3.5969129321619109E-3</v>
      </c>
      <c r="P227" s="6"/>
      <c r="Q227">
        <f t="shared" si="1"/>
        <v>1.4010766660478939</v>
      </c>
      <c r="R227">
        <f t="shared" si="1"/>
        <v>56352.368421052604</v>
      </c>
    </row>
    <row r="228" spans="1:18" x14ac:dyDescent="0.25">
      <c r="A228" s="3">
        <v>44135</v>
      </c>
      <c r="B228" s="4">
        <v>7.0237647836757233E-5</v>
      </c>
      <c r="C228" s="4">
        <v>-4.465243905005245E-3</v>
      </c>
      <c r="D228" s="4">
        <v>4.6051464063887604E-3</v>
      </c>
      <c r="E228" s="4">
        <v>-2.1477330417857491E-2</v>
      </c>
      <c r="F228" s="4">
        <v>-3.7045504932934133E-2</v>
      </c>
      <c r="G228" s="4">
        <v>2.2468067138182279E-2</v>
      </c>
      <c r="H228" s="4">
        <v>1.668575573434472E-3</v>
      </c>
      <c r="I228" s="4">
        <v>-2.6693112842326779E-2</v>
      </c>
      <c r="J228" s="4">
        <v>-3.109653062758955E-2</v>
      </c>
      <c r="K228" s="4">
        <v>-3.5746839548068343E-2</v>
      </c>
      <c r="L228" s="4">
        <v>-2.67634744819556E-3</v>
      </c>
      <c r="M228" s="4">
        <v>0.29356165854888649</v>
      </c>
      <c r="N228" s="4">
        <v>-2.2622857323912341E-2</v>
      </c>
      <c r="O228" s="4">
        <v>9.5645274709355022E-4</v>
      </c>
      <c r="P228" s="6"/>
      <c r="Q228">
        <f t="shared" si="1"/>
        <v>1.3973268980879903</v>
      </c>
      <c r="R228">
        <f t="shared" si="1"/>
        <v>72895.263157894704</v>
      </c>
    </row>
    <row r="229" spans="1:18" x14ac:dyDescent="0.25">
      <c r="A229" s="3">
        <v>44165</v>
      </c>
      <c r="B229" s="4">
        <v>6.3021497556992045E-5</v>
      </c>
      <c r="C229" s="4">
        <v>9.8117961378469953E-3</v>
      </c>
      <c r="D229" s="4">
        <v>2.38244267991925E-2</v>
      </c>
      <c r="E229" s="4">
        <v>0.1220754998149278</v>
      </c>
      <c r="F229" s="4">
        <v>0.15348696659447869</v>
      </c>
      <c r="G229" s="4">
        <v>8.4193007524385965E-2</v>
      </c>
      <c r="H229" s="4">
        <v>5.8602022981828483E-2</v>
      </c>
      <c r="I229" s="4">
        <v>0.11957491386154009</v>
      </c>
      <c r="J229" s="4">
        <v>0.13089417944036691</v>
      </c>
      <c r="K229" s="4">
        <v>0.1204054815318405</v>
      </c>
      <c r="L229" s="4">
        <v>-6.3395063368493765E-2</v>
      </c>
      <c r="M229" s="4">
        <v>0.39916751503599263</v>
      </c>
      <c r="N229" s="4">
        <v>0.12557136836645369</v>
      </c>
      <c r="O229" s="4">
        <v>1.8182200974893311E-2</v>
      </c>
      <c r="P229" s="6"/>
      <c r="Q229">
        <f t="shared" si="1"/>
        <v>1.3087432708372013</v>
      </c>
      <c r="R229">
        <f t="shared" si="1"/>
        <v>101992.68421052628</v>
      </c>
    </row>
    <row r="230" spans="1:18" x14ac:dyDescent="0.25">
      <c r="A230" s="3">
        <v>44196</v>
      </c>
      <c r="B230" s="4">
        <v>6.2746979261119051E-5</v>
      </c>
      <c r="C230" s="4">
        <v>1.377300908851131E-3</v>
      </c>
      <c r="D230" s="4">
        <v>2.173693411553201E-2</v>
      </c>
      <c r="E230" s="4">
        <v>4.4612945040068519E-2</v>
      </c>
      <c r="F230" s="4">
        <v>5.4022529659061069E-2</v>
      </c>
      <c r="G230" s="4">
        <v>6.0240046013263049E-2</v>
      </c>
      <c r="H230" s="4">
        <v>4.5905196326203379E-2</v>
      </c>
      <c r="I230" s="4">
        <v>2.7855041210548489E-2</v>
      </c>
      <c r="J230" s="4">
        <v>3.9572099809669803E-2</v>
      </c>
      <c r="K230" s="4">
        <v>5.9707316863988107E-2</v>
      </c>
      <c r="L230" s="4">
        <v>7.094834189101018E-2</v>
      </c>
      <c r="M230" s="4">
        <v>0.49630339843776178</v>
      </c>
      <c r="N230" s="4">
        <v>4.8098385679929738E-2</v>
      </c>
      <c r="O230" s="4">
        <v>1.3432494171259581E-2</v>
      </c>
      <c r="P230" s="6"/>
      <c r="Q230">
        <f t="shared" si="1"/>
        <v>1.401596435864118</v>
      </c>
      <c r="R230">
        <f t="shared" si="1"/>
        <v>152611.99999999991</v>
      </c>
    </row>
    <row r="231" spans="1:18" x14ac:dyDescent="0.25">
      <c r="A231" s="3">
        <v>44227</v>
      </c>
      <c r="B231" s="4">
        <v>5.5609311947035778E-5</v>
      </c>
      <c r="C231" s="4">
        <v>-7.1696724943771661E-3</v>
      </c>
      <c r="D231" s="4">
        <v>-1.0252134203889259E-2</v>
      </c>
      <c r="E231" s="4">
        <v>-3.1985831205386668E-3</v>
      </c>
      <c r="F231" s="4">
        <v>-8.5866625636897842E-3</v>
      </c>
      <c r="G231" s="4">
        <v>3.0275051374538231E-2</v>
      </c>
      <c r="H231" s="4">
        <v>1.2228770805645E-2</v>
      </c>
      <c r="I231" s="4">
        <v>-4.2920744196630611E-3</v>
      </c>
      <c r="J231" s="4">
        <v>-2.5847333972568438E-3</v>
      </c>
      <c r="K231" s="4">
        <v>4.9441186066450538E-2</v>
      </c>
      <c r="L231" s="4">
        <v>-1.2608603517694441E-2</v>
      </c>
      <c r="M231" s="4">
        <v>0.1243256031463347</v>
      </c>
      <c r="N231" s="4">
        <v>-3.5036616699413159E-3</v>
      </c>
      <c r="O231" s="4">
        <v>-8.8070096687925536E-3</v>
      </c>
      <c r="P231" s="6"/>
      <c r="Q231">
        <f t="shared" si="1"/>
        <v>1.3839242621124936</v>
      </c>
      <c r="R231">
        <f t="shared" si="1"/>
        <v>171585.57894736834</v>
      </c>
    </row>
    <row r="232" spans="1:18" x14ac:dyDescent="0.25">
      <c r="A232" s="3">
        <v>44255</v>
      </c>
      <c r="B232" s="4">
        <v>2.0941384038408731E-5</v>
      </c>
      <c r="C232" s="4">
        <v>-1.4438685064866671E-2</v>
      </c>
      <c r="D232" s="4">
        <v>-1.9390966642161112E-2</v>
      </c>
      <c r="E232" s="4">
        <v>3.1844844509489212E-2</v>
      </c>
      <c r="F232" s="4">
        <v>2.4156579041616059E-2</v>
      </c>
      <c r="G232" s="4">
        <v>1.5168686252288399E-2</v>
      </c>
      <c r="H232" s="4">
        <v>3.6668463332432573E-2</v>
      </c>
      <c r="I232" s="4">
        <v>5.1201925652389679E-2</v>
      </c>
      <c r="J232" s="4">
        <v>4.0839428770463197E-2</v>
      </c>
      <c r="K232" s="4">
        <v>0.1058240765643965</v>
      </c>
      <c r="L232" s="4">
        <v>-6.4894301963730028E-2</v>
      </c>
      <c r="M232" s="4">
        <v>0.38792917819740702</v>
      </c>
      <c r="N232" s="4">
        <v>2.5521881807903268E-2</v>
      </c>
      <c r="O232" s="4">
        <v>-1.7213107797748869E-2</v>
      </c>
      <c r="P232" s="6"/>
      <c r="Q232">
        <f t="shared" si="1"/>
        <v>1.2941154631520333</v>
      </c>
      <c r="R232">
        <f t="shared" si="1"/>
        <v>238148.63157894724</v>
      </c>
    </row>
    <row r="233" spans="1:18" x14ac:dyDescent="0.25">
      <c r="A233" s="3">
        <v>44286</v>
      </c>
      <c r="B233" s="4">
        <v>1.447068574589316E-5</v>
      </c>
      <c r="C233" s="4">
        <v>-1.248835758658107E-2</v>
      </c>
      <c r="D233" s="4">
        <v>-2.4174052404017599E-2</v>
      </c>
      <c r="E233" s="4">
        <v>3.4740843503578978E-2</v>
      </c>
      <c r="F233" s="4">
        <v>2.4857354338234879E-2</v>
      </c>
      <c r="G233" s="4">
        <v>-1.38222413052812E-2</v>
      </c>
      <c r="H233" s="4">
        <v>7.7001117173749467E-3</v>
      </c>
      <c r="I233" s="4">
        <v>3.8668777561101653E-2</v>
      </c>
      <c r="J233" s="4">
        <v>3.4555341755208017E-2</v>
      </c>
      <c r="K233" s="4">
        <v>-2.1540363281960181E-2</v>
      </c>
      <c r="L233" s="4">
        <v>-2.9721433284562671E-2</v>
      </c>
      <c r="M233" s="4">
        <v>0.30303852702337147</v>
      </c>
      <c r="N233" s="4">
        <v>2.4066579722225919E-2</v>
      </c>
      <c r="O233" s="4">
        <v>-1.923670517682341E-2</v>
      </c>
      <c r="P233" s="6"/>
      <c r="Q233">
        <f t="shared" si="1"/>
        <v>1.2556524967514393</v>
      </c>
      <c r="R233">
        <f t="shared" si="1"/>
        <v>310316.84210526297</v>
      </c>
    </row>
    <row r="234" spans="1:18" x14ac:dyDescent="0.25">
      <c r="A234" s="3">
        <v>44316</v>
      </c>
      <c r="B234" s="4">
        <v>6.2745283533338636E-6</v>
      </c>
      <c r="C234" s="4">
        <v>7.9001449369417998E-3</v>
      </c>
      <c r="D234" s="4">
        <v>1.617802343664887E-2</v>
      </c>
      <c r="E234" s="4">
        <v>5.140593996181253E-2</v>
      </c>
      <c r="F234" s="4">
        <v>3.2852983326129959E-2</v>
      </c>
      <c r="G234" s="4">
        <v>2.8651937819791581E-2</v>
      </c>
      <c r="H234" s="4">
        <v>2.2060701112084139E-2</v>
      </c>
      <c r="I234" s="4">
        <v>8.0548723047938031E-2</v>
      </c>
      <c r="J234" s="4">
        <v>7.1220859709332895E-2</v>
      </c>
      <c r="K234" s="4">
        <v>8.2305936479879049E-2</v>
      </c>
      <c r="L234" s="4">
        <v>4.5297300493776227E-2</v>
      </c>
      <c r="M234" s="4">
        <v>-3.6393363658874911E-2</v>
      </c>
      <c r="N234" s="4">
        <v>4.1973558102590403E-2</v>
      </c>
      <c r="O234" s="4">
        <v>1.263296128527047E-2</v>
      </c>
      <c r="P234" s="6"/>
      <c r="Q234">
        <f t="shared" si="1"/>
        <v>1.3125301652125496</v>
      </c>
      <c r="R234">
        <f t="shared" si="1"/>
        <v>299023.36842105247</v>
      </c>
    </row>
    <row r="235" spans="1:18" x14ac:dyDescent="0.25">
      <c r="A235" s="3">
        <v>44347</v>
      </c>
      <c r="B235" s="4">
        <v>1.843138745849515E-6</v>
      </c>
      <c r="C235" s="4">
        <v>3.2666411974535681E-3</v>
      </c>
      <c r="D235" s="4">
        <v>1.3579991542723709E-2</v>
      </c>
      <c r="E235" s="4">
        <v>4.2849457509845923E-3</v>
      </c>
      <c r="F235" s="4">
        <v>3.3079875124572673E-2</v>
      </c>
      <c r="G235" s="4">
        <v>2.5453141771663249E-2</v>
      </c>
      <c r="H235" s="4">
        <v>1.340067611620044E-2</v>
      </c>
      <c r="I235" s="4">
        <v>6.3174655066988716E-3</v>
      </c>
      <c r="J235" s="4">
        <v>1.345234608311752E-2</v>
      </c>
      <c r="K235" s="4">
        <v>2.521696002831764E-2</v>
      </c>
      <c r="L235" s="4">
        <v>7.4845133369162431E-2</v>
      </c>
      <c r="M235" s="4">
        <v>-0.35419780605071532</v>
      </c>
      <c r="N235" s="4">
        <v>1.3393982158157239E-2</v>
      </c>
      <c r="O235" s="4">
        <v>9.3916238318514367E-3</v>
      </c>
      <c r="P235" s="6"/>
      <c r="Q235">
        <f t="shared" si="1"/>
        <v>1.4107666604789317</v>
      </c>
      <c r="R235">
        <f t="shared" si="1"/>
        <v>193109.94736842092</v>
      </c>
    </row>
    <row r="236" spans="1:18" x14ac:dyDescent="0.25">
      <c r="A236" s="3">
        <v>44377</v>
      </c>
      <c r="B236" s="4">
        <v>1.9058990671672049E-5</v>
      </c>
      <c r="C236" s="4">
        <v>7.0254404805709658E-3</v>
      </c>
      <c r="D236" s="4">
        <v>-2.0170160726159621E-2</v>
      </c>
      <c r="E236" s="4">
        <v>2.553142350100468E-2</v>
      </c>
      <c r="F236" s="4">
        <v>-9.5187844096594754E-3</v>
      </c>
      <c r="G236" s="4">
        <v>2.7704032439144211E-3</v>
      </c>
      <c r="H236" s="4">
        <v>5.4236233342686013E-3</v>
      </c>
      <c r="I236" s="4">
        <v>1.5771219554748139E-2</v>
      </c>
      <c r="J236" s="4">
        <v>1.267787762496142E-2</v>
      </c>
      <c r="K236" s="4">
        <v>4.2929315233039889E-2</v>
      </c>
      <c r="L236" s="4">
        <v>-7.2001894786704934E-2</v>
      </c>
      <c r="M236" s="4">
        <v>-5.7395446117551208E-2</v>
      </c>
      <c r="N236" s="4">
        <v>1.003394382483491E-2</v>
      </c>
      <c r="O236" s="4">
        <v>-8.8222232933747868E-3</v>
      </c>
      <c r="P236" s="6"/>
      <c r="Q236">
        <f t="shared" si="1"/>
        <v>1.3091887878225366</v>
      </c>
      <c r="R236">
        <f t="shared" si="1"/>
        <v>182026.31578947356</v>
      </c>
    </row>
    <row r="237" spans="1:18" x14ac:dyDescent="0.25">
      <c r="A237" s="3">
        <v>44408</v>
      </c>
      <c r="B237" s="4">
        <v>3.6784959236868531E-5</v>
      </c>
      <c r="C237" s="4">
        <v>1.118267874441292E-2</v>
      </c>
      <c r="D237" s="4">
        <v>1.5061336608231279E-2</v>
      </c>
      <c r="E237" s="4">
        <v>1.7121659865619421E-2</v>
      </c>
      <c r="F237" s="4">
        <v>4.5737531141878396E-3</v>
      </c>
      <c r="G237" s="4">
        <v>-6.1060382043117263E-2</v>
      </c>
      <c r="H237" s="4">
        <v>-9.0952910301553835E-3</v>
      </c>
      <c r="I237" s="4">
        <v>4.8225559990997542E-2</v>
      </c>
      <c r="J237" s="4">
        <v>4.1882552320090298E-2</v>
      </c>
      <c r="K237" s="4">
        <v>1.5742593809437318E-2</v>
      </c>
      <c r="L237" s="4">
        <v>3.550463658792502E-2</v>
      </c>
      <c r="M237" s="4">
        <v>0.20110510336851231</v>
      </c>
      <c r="N237" s="4">
        <v>4.2593002929807167E-3</v>
      </c>
      <c r="O237" s="4">
        <v>1.3310071864625069E-2</v>
      </c>
      <c r="P237" s="6"/>
      <c r="Q237">
        <f t="shared" si="1"/>
        <v>1.3556710599591617</v>
      </c>
      <c r="R237">
        <f t="shared" si="1"/>
        <v>218632.73684210511</v>
      </c>
    </row>
    <row r="238" spans="1:18" x14ac:dyDescent="0.25">
      <c r="A238" s="3">
        <v>44439</v>
      </c>
      <c r="B238" s="4">
        <v>2.8902358959914661E-5</v>
      </c>
      <c r="C238" s="4">
        <v>-1.903393334341863E-3</v>
      </c>
      <c r="D238" s="4">
        <v>-6.1320945372956848E-3</v>
      </c>
      <c r="E238" s="4">
        <v>2.8699071711568491E-2</v>
      </c>
      <c r="F238" s="4">
        <v>1.595132115290876E-2</v>
      </c>
      <c r="G238" s="4">
        <v>3.1496808585256282E-2</v>
      </c>
      <c r="H238" s="4">
        <v>7.6281128253838926E-3</v>
      </c>
      <c r="I238" s="4">
        <v>1.5877096581903949E-2</v>
      </c>
      <c r="J238" s="4">
        <v>1.6189701621511791E-2</v>
      </c>
      <c r="K238" s="4">
        <v>-2.3017490882783039E-2</v>
      </c>
      <c r="L238" s="4">
        <v>-5.9701492537314049E-3</v>
      </c>
      <c r="M238" s="4">
        <v>0.13163892728541149</v>
      </c>
      <c r="N238" s="4">
        <v>2.304486393723959E-2</v>
      </c>
      <c r="O238" s="4">
        <v>-4.1585257990459654E-3</v>
      </c>
      <c r="P238" s="6"/>
      <c r="Q238">
        <f t="shared" ref="Q238:R254" si="2">Q237*(L238+1)</f>
        <v>1.3475775013922413</v>
      </c>
      <c r="R238">
        <f t="shared" si="2"/>
        <v>247413.31578947348</v>
      </c>
    </row>
    <row r="239" spans="1:18" x14ac:dyDescent="0.25">
      <c r="A239" s="3">
        <v>44469</v>
      </c>
      <c r="B239" s="4">
        <v>3.7608517359455362E-5</v>
      </c>
      <c r="C239" s="4">
        <v>-8.659484809065976E-3</v>
      </c>
      <c r="D239" s="4">
        <v>-2.4535917537616751E-2</v>
      </c>
      <c r="E239" s="4">
        <v>-4.4833846281665202E-2</v>
      </c>
      <c r="F239" s="4">
        <v>-3.060035535216243E-2</v>
      </c>
      <c r="G239" s="4">
        <v>-3.2670227559405851E-2</v>
      </c>
      <c r="H239" s="4">
        <v>-2.390575098710213E-3</v>
      </c>
      <c r="I239" s="4">
        <v>-6.1459054642939548E-2</v>
      </c>
      <c r="J239" s="4">
        <v>-5.6807476510850392E-2</v>
      </c>
      <c r="K239" s="4">
        <v>6.0333140286110698E-2</v>
      </c>
      <c r="L239" s="4">
        <v>-3.9700250709424963E-2</v>
      </c>
      <c r="M239" s="4">
        <v>-7.599003840366847E-2</v>
      </c>
      <c r="N239" s="4">
        <v>-4.1528876108315349E-2</v>
      </c>
      <c r="O239" s="4">
        <v>-1.7769114932389311E-2</v>
      </c>
      <c r="P239" s="6"/>
      <c r="Q239">
        <f t="shared" si="2"/>
        <v>1.2940783367365889</v>
      </c>
      <c r="R239">
        <f t="shared" si="2"/>
        <v>228612.36842105244</v>
      </c>
    </row>
    <row r="240" spans="1:18" x14ac:dyDescent="0.25">
      <c r="A240" s="3">
        <v>44500</v>
      </c>
      <c r="B240" s="4">
        <v>3.3882889502789837E-5</v>
      </c>
      <c r="C240" s="4">
        <v>-2.7602490169276178E-4</v>
      </c>
      <c r="D240" s="4">
        <v>-3.9030318214986481E-3</v>
      </c>
      <c r="E240" s="4">
        <v>6.722442008777052E-2</v>
      </c>
      <c r="F240" s="4">
        <v>2.5464058259502709E-2</v>
      </c>
      <c r="G240" s="4">
        <v>1.1099707569452329E-2</v>
      </c>
      <c r="H240" s="4">
        <v>1.3203174012546229E-2</v>
      </c>
      <c r="I240" s="4">
        <v>7.6873616621578877E-2</v>
      </c>
      <c r="J240" s="4">
        <v>6.3254813570807533E-2</v>
      </c>
      <c r="K240" s="4">
        <v>5.7970600942604873E-2</v>
      </c>
      <c r="L240" s="4">
        <v>1.5119348175349989E-2</v>
      </c>
      <c r="M240" s="4">
        <v>0.40380073371726688</v>
      </c>
      <c r="N240" s="4">
        <v>4.804110308273124E-2</v>
      </c>
      <c r="O240" s="4">
        <v>-2.4170257412495788E-3</v>
      </c>
      <c r="P240" s="6"/>
      <c r="Q240">
        <f t="shared" si="2"/>
        <v>1.3136439576758872</v>
      </c>
      <c r="R240">
        <f t="shared" si="2"/>
        <v>320926.21052631555</v>
      </c>
    </row>
    <row r="241" spans="1:18" x14ac:dyDescent="0.25">
      <c r="A241" s="3">
        <v>44530</v>
      </c>
      <c r="B241" s="4">
        <v>5.0589448544968718E-5</v>
      </c>
      <c r="C241" s="4">
        <v>2.960653467617425E-3</v>
      </c>
      <c r="D241" s="4">
        <v>-7.1813932623872026E-3</v>
      </c>
      <c r="E241" s="4">
        <v>-1.4831652074360321E-2</v>
      </c>
      <c r="F241" s="4">
        <v>-4.8650483428710811E-2</v>
      </c>
      <c r="G241" s="4">
        <v>-3.2439948552160369E-2</v>
      </c>
      <c r="H241" s="4">
        <v>-2.0018115414871421E-2</v>
      </c>
      <c r="I241" s="4">
        <v>-8.5160125800353148E-3</v>
      </c>
      <c r="J241" s="4">
        <v>-1.5531736838896641E-2</v>
      </c>
      <c r="K241" s="4">
        <v>-0.1082359279254731</v>
      </c>
      <c r="L241" s="4">
        <v>1.9924822654947331E-2</v>
      </c>
      <c r="M241" s="4">
        <v>-6.2931501879920693E-2</v>
      </c>
      <c r="N241" s="4">
        <v>-2.828106921764861E-2</v>
      </c>
      <c r="O241" s="4">
        <v>-2.924999686760632E-3</v>
      </c>
      <c r="P241" s="6"/>
      <c r="Q241">
        <f t="shared" si="2"/>
        <v>1.3398180805643223</v>
      </c>
      <c r="R241">
        <f t="shared" si="2"/>
        <v>300729.84210526291</v>
      </c>
    </row>
    <row r="242" spans="1:18" x14ac:dyDescent="0.25">
      <c r="A242" s="3">
        <v>44561</v>
      </c>
      <c r="B242" s="4">
        <v>2.533363356782559E-5</v>
      </c>
      <c r="C242" s="4">
        <v>-2.5580430123920421E-3</v>
      </c>
      <c r="D242" s="4">
        <v>-7.4673228981769757E-4</v>
      </c>
      <c r="E242" s="4">
        <v>3.820170902955411E-2</v>
      </c>
      <c r="F242" s="4">
        <v>5.1132815984301187E-2</v>
      </c>
      <c r="G242" s="4">
        <v>1.7633237287039579E-2</v>
      </c>
      <c r="H242" s="4">
        <v>1.151497676829716E-2</v>
      </c>
      <c r="I242" s="4">
        <v>8.1312545443444684E-2</v>
      </c>
      <c r="J242" s="4">
        <v>7.4411220793258126E-2</v>
      </c>
      <c r="K242" s="4">
        <v>7.591807170238285E-2</v>
      </c>
      <c r="L242" s="4">
        <v>8.035912214585661E-4</v>
      </c>
      <c r="M242" s="4">
        <v>-0.1891017064275384</v>
      </c>
      <c r="N242" s="4">
        <v>3.9709817592615382E-2</v>
      </c>
      <c r="O242" s="4">
        <v>-1.396174960753727E-3</v>
      </c>
      <c r="P242" s="6"/>
      <c r="Q242">
        <f t="shared" si="2"/>
        <v>1.3408947466122152</v>
      </c>
      <c r="R242">
        <f t="shared" si="2"/>
        <v>243861.3157894735</v>
      </c>
    </row>
    <row r="243" spans="1:18" x14ac:dyDescent="0.25">
      <c r="A243" s="3">
        <v>44592</v>
      </c>
      <c r="B243" s="4">
        <v>3.219657145914212E-5</v>
      </c>
      <c r="C243" s="4">
        <v>-2.1544366789235329E-2</v>
      </c>
      <c r="D243" s="4">
        <v>-1.95643915155298E-2</v>
      </c>
      <c r="E243" s="4">
        <v>-6.0290578790301967E-2</v>
      </c>
      <c r="F243" s="4">
        <v>-4.9669049791034703E-2</v>
      </c>
      <c r="G243" s="4">
        <v>-1.013606546959178E-2</v>
      </c>
      <c r="H243" s="4">
        <v>-2.0475202161880372E-2</v>
      </c>
      <c r="I243" s="4">
        <v>-6.9269424440121408E-2</v>
      </c>
      <c r="J243" s="4">
        <v>-6.3357828689694973E-2</v>
      </c>
      <c r="K243" s="4">
        <v>0.11633689236342599</v>
      </c>
      <c r="L243" s="4">
        <v>-5.8698119998892304E-3</v>
      </c>
      <c r="M243" s="4">
        <v>-0.17041200078128971</v>
      </c>
      <c r="N243" s="4">
        <v>-5.1557832847309859E-2</v>
      </c>
      <c r="O243" s="4">
        <v>-2.0493529061094921E-2</v>
      </c>
      <c r="P243" s="6"/>
      <c r="Q243">
        <f t="shared" si="2"/>
        <v>1.3330239465379623</v>
      </c>
      <c r="R243">
        <f t="shared" si="2"/>
        <v>202304.4210526314</v>
      </c>
    </row>
    <row r="244" spans="1:18" x14ac:dyDescent="0.25">
      <c r="A244" s="3">
        <v>44620</v>
      </c>
      <c r="B244" s="4">
        <v>2.113746437992781E-5</v>
      </c>
      <c r="C244" s="4">
        <v>-1.1156917201874729E-2</v>
      </c>
      <c r="D244" s="4">
        <v>-1.107025809052453E-2</v>
      </c>
      <c r="E244" s="4">
        <v>-2.5431121051104792E-2</v>
      </c>
      <c r="F244" s="4">
        <v>-1.371781921276005E-2</v>
      </c>
      <c r="G244" s="4">
        <v>-2.7006687472135419E-2</v>
      </c>
      <c r="H244" s="4">
        <v>-1.2783084114541541E-3</v>
      </c>
      <c r="I244" s="4">
        <v>-3.454313824976285E-2</v>
      </c>
      <c r="J244" s="4">
        <v>-2.4423740143935668E-2</v>
      </c>
      <c r="K244" s="4">
        <v>8.7738323031035348E-2</v>
      </c>
      <c r="L244" s="4">
        <v>6.3835120456760874E-2</v>
      </c>
      <c r="M244" s="4">
        <v>8.369695071315153E-2</v>
      </c>
      <c r="N244" s="4">
        <v>-2.3887768566235978E-2</v>
      </c>
      <c r="O244" s="4">
        <v>-1.188574908540563E-2</v>
      </c>
      <c r="P244" s="6"/>
      <c r="Q244">
        <f t="shared" si="2"/>
        <v>1.4181176907369599</v>
      </c>
      <c r="R244">
        <f t="shared" si="2"/>
        <v>219236.68421052615</v>
      </c>
    </row>
    <row r="245" spans="1:18" x14ac:dyDescent="0.25">
      <c r="A245" s="3">
        <v>44651</v>
      </c>
      <c r="B245" s="4">
        <v>1.4075455069950671E-4</v>
      </c>
      <c r="C245" s="4">
        <v>-2.778350719053491E-2</v>
      </c>
      <c r="D245" s="4">
        <v>-3.2044611832503733E-2</v>
      </c>
      <c r="E245" s="4">
        <v>3.2536883122962879E-2</v>
      </c>
      <c r="F245" s="4">
        <v>1.071155750459751E-2</v>
      </c>
      <c r="G245" s="4">
        <v>-1.796901060472211E-2</v>
      </c>
      <c r="H245" s="4">
        <v>1.2257180015118109E-2</v>
      </c>
      <c r="I245" s="4">
        <v>5.8982466061732852E-2</v>
      </c>
      <c r="J245" s="4">
        <v>5.5451863447528497E-2</v>
      </c>
      <c r="K245" s="4">
        <v>9.6333334421590644E-2</v>
      </c>
      <c r="L245" s="4">
        <v>1.69123229573005E-2</v>
      </c>
      <c r="M245" s="4">
        <v>9.8730355585419982E-2</v>
      </c>
      <c r="N245" s="4">
        <v>1.818529618057774E-2</v>
      </c>
      <c r="O245" s="4">
        <v>-3.0452729360410768E-2</v>
      </c>
      <c r="P245" s="6"/>
      <c r="Q245">
        <f t="shared" si="2"/>
        <v>1.4421013551141646</v>
      </c>
      <c r="R245">
        <f t="shared" si="2"/>
        <v>240881.99999999983</v>
      </c>
    </row>
    <row r="246" spans="1:18" x14ac:dyDescent="0.25">
      <c r="A246" s="3">
        <v>44681</v>
      </c>
      <c r="B246" s="4">
        <v>2.1508072832854269E-4</v>
      </c>
      <c r="C246" s="4">
        <v>-3.7948342947936808E-2</v>
      </c>
      <c r="D246" s="4">
        <v>-6.8287802037858225E-2</v>
      </c>
      <c r="E246" s="4">
        <v>-9.0173469370155024E-2</v>
      </c>
      <c r="F246" s="4">
        <v>-6.5239785463951039E-2</v>
      </c>
      <c r="G246" s="4">
        <v>-5.4359632849448107E-2</v>
      </c>
      <c r="H246" s="4">
        <v>-1.3806398684267029E-2</v>
      </c>
      <c r="I246" s="4">
        <v>-4.6004013248033708E-2</v>
      </c>
      <c r="J246" s="4">
        <v>-4.9254339499633322E-2</v>
      </c>
      <c r="K246" s="4">
        <v>5.1196615371870813E-2</v>
      </c>
      <c r="L246" s="4">
        <v>-1.5884457946090721E-2</v>
      </c>
      <c r="M246" s="4">
        <v>-0.16240491631849449</v>
      </c>
      <c r="N246" s="4">
        <v>-8.0547588331809417E-2</v>
      </c>
      <c r="O246" s="4">
        <v>-5.478821169283532E-2</v>
      </c>
      <c r="P246" s="6"/>
      <c r="Q246">
        <f t="shared" si="2"/>
        <v>1.4191943567848533</v>
      </c>
      <c r="R246">
        <f t="shared" si="2"/>
        <v>201761.57894736825</v>
      </c>
    </row>
    <row r="247" spans="1:18" x14ac:dyDescent="0.25">
      <c r="A247" s="3">
        <v>44712</v>
      </c>
      <c r="B247" s="4">
        <v>4.5350973419733259E-4</v>
      </c>
      <c r="C247" s="4">
        <v>6.4467393293328179E-3</v>
      </c>
      <c r="D247" s="4">
        <v>5.2403121748589847E-5</v>
      </c>
      <c r="E247" s="4">
        <v>-2.601253910005541E-3</v>
      </c>
      <c r="F247" s="4">
        <v>7.019435210972258E-3</v>
      </c>
      <c r="G247" s="4">
        <v>1.8552289826234689E-4</v>
      </c>
      <c r="H247" s="4">
        <v>-5.374345884055165E-3</v>
      </c>
      <c r="I247" s="4">
        <v>-6.3975234298799921E-2</v>
      </c>
      <c r="J247" s="4">
        <v>-4.8163132360756422E-2</v>
      </c>
      <c r="K247" s="4">
        <v>5.0697258891406083E-2</v>
      </c>
      <c r="L247" s="4">
        <v>-3.7984617799403542E-2</v>
      </c>
      <c r="M247" s="4">
        <v>-0.17077008558825291</v>
      </c>
      <c r="N247" s="4">
        <v>-1.484811333605784E-3</v>
      </c>
      <c r="O247" s="4">
        <v>2.7294841888962922E-3</v>
      </c>
      <c r="P247" s="6"/>
      <c r="Q247">
        <f t="shared" si="2"/>
        <v>1.3652868015593103</v>
      </c>
      <c r="R247">
        <f t="shared" si="2"/>
        <v>167306.73684210514</v>
      </c>
    </row>
    <row r="248" spans="1:18" x14ac:dyDescent="0.25">
      <c r="A248" s="3">
        <v>44742</v>
      </c>
      <c r="B248" s="4">
        <v>8.489709015238045E-4</v>
      </c>
      <c r="C248" s="4">
        <v>-1.5687280016782879E-2</v>
      </c>
      <c r="D248" s="4">
        <v>-4.4977066179135439E-2</v>
      </c>
      <c r="E248" s="4">
        <v>-8.3680958606729194E-2</v>
      </c>
      <c r="F248" s="4">
        <v>-9.9496244134247624E-2</v>
      </c>
      <c r="G248" s="4">
        <v>-5.2690569686445483E-2</v>
      </c>
      <c r="H248" s="4">
        <v>-2.8522412379420881E-2</v>
      </c>
      <c r="I248" s="4">
        <v>-7.9698326114665208E-2</v>
      </c>
      <c r="J248" s="4">
        <v>-8.2859810110433751E-2</v>
      </c>
      <c r="K248" s="4">
        <v>-7.6432014133859916E-2</v>
      </c>
      <c r="L248" s="4">
        <v>-1.18018165007886E-2</v>
      </c>
      <c r="M248" s="4">
        <v>-0.41074823802986499</v>
      </c>
      <c r="N248" s="4">
        <v>-8.714751504072249E-2</v>
      </c>
      <c r="O248" s="4">
        <v>-3.2087720683854348E-2</v>
      </c>
      <c r="P248" s="6"/>
      <c r="Q248">
        <f t="shared" si="2"/>
        <v>1.3491739372563587</v>
      </c>
      <c r="R248">
        <f t="shared" si="2"/>
        <v>98585.789473684141</v>
      </c>
    </row>
    <row r="249" spans="1:18" x14ac:dyDescent="0.25">
      <c r="A249" s="3">
        <v>44773</v>
      </c>
      <c r="B249" s="4">
        <v>1.410513373793387E-3</v>
      </c>
      <c r="C249" s="4">
        <v>2.4434024817656441E-2</v>
      </c>
      <c r="D249" s="4">
        <v>1.9198063999025461E-2</v>
      </c>
      <c r="E249" s="4">
        <v>9.3977439511702121E-2</v>
      </c>
      <c r="F249" s="4">
        <v>5.165513050829551E-2</v>
      </c>
      <c r="G249" s="4">
        <v>-5.2909171200747904E-3</v>
      </c>
      <c r="H249" s="4">
        <v>1.2747007097001941E-2</v>
      </c>
      <c r="I249" s="4">
        <v>8.9350473746221626E-2</v>
      </c>
      <c r="J249" s="4">
        <v>8.3629805882757147E-2</v>
      </c>
      <c r="K249" s="4">
        <v>-4.2276879324054661E-4</v>
      </c>
      <c r="L249" s="4">
        <v>-3.5002751788662627E-2</v>
      </c>
      <c r="M249" s="4">
        <v>0.27098919989536219</v>
      </c>
      <c r="N249" s="4">
        <v>6.8910376160088438E-2</v>
      </c>
      <c r="O249" s="4">
        <v>2.1258895599511881E-2</v>
      </c>
      <c r="P249" s="6"/>
      <c r="Q249">
        <f t="shared" si="2"/>
        <v>1.3019491368108418</v>
      </c>
      <c r="R249">
        <f t="shared" si="2"/>
        <v>125301.47368421043</v>
      </c>
    </row>
    <row r="250" spans="1:18" x14ac:dyDescent="0.25">
      <c r="A250" s="3">
        <v>44804</v>
      </c>
      <c r="B250" s="4">
        <v>1.965688658414733E-3</v>
      </c>
      <c r="C250" s="4">
        <v>-2.8252557801931481E-2</v>
      </c>
      <c r="D250" s="4">
        <v>-4.9907579873329722E-2</v>
      </c>
      <c r="E250" s="4">
        <v>-3.7283950416639233E-2</v>
      </c>
      <c r="F250" s="4">
        <v>-4.4935281889605487E-2</v>
      </c>
      <c r="G250" s="4">
        <v>1.208306109798785E-2</v>
      </c>
      <c r="H250" s="4">
        <v>4.5199769442363369E-3</v>
      </c>
      <c r="I250" s="4">
        <v>-6.2779431436111754E-2</v>
      </c>
      <c r="J250" s="4">
        <v>-6.1732645904877481E-2</v>
      </c>
      <c r="K250" s="4">
        <v>-2.6785619462917579E-2</v>
      </c>
      <c r="L250" s="4">
        <v>-2.1387019504961802E-2</v>
      </c>
      <c r="M250" s="4">
        <v>-0.1516599124301474</v>
      </c>
      <c r="N250" s="4">
        <v>-3.7036519210335017E-2</v>
      </c>
      <c r="O250" s="4">
        <v>-3.9461341178003817E-2</v>
      </c>
      <c r="P250" s="6"/>
      <c r="Q250">
        <f t="shared" si="2"/>
        <v>1.2741043252274</v>
      </c>
      <c r="R250">
        <f t="shared" si="2"/>
        <v>106298.26315789466</v>
      </c>
    </row>
    <row r="251" spans="1:18" x14ac:dyDescent="0.25">
      <c r="A251" s="3">
        <v>44834</v>
      </c>
      <c r="B251" s="4">
        <v>2.1244252702223849E-3</v>
      </c>
      <c r="C251" s="4">
        <v>-4.3208936761375598E-2</v>
      </c>
      <c r="D251" s="4">
        <v>-5.8676697187066029E-2</v>
      </c>
      <c r="E251" s="4">
        <v>-9.2686931757113733E-2</v>
      </c>
      <c r="F251" s="4">
        <v>-9.9832976051132949E-2</v>
      </c>
      <c r="G251" s="4">
        <v>-0.10384897102822691</v>
      </c>
      <c r="H251" s="4">
        <v>-2.4130715635398481E-2</v>
      </c>
      <c r="I251" s="4">
        <v>-0.12631233806728689</v>
      </c>
      <c r="J251" s="4">
        <v>-0.12303878963463701</v>
      </c>
      <c r="K251" s="4">
        <v>-7.801228632740953E-2</v>
      </c>
      <c r="L251" s="4">
        <v>-2.572993764205378E-2</v>
      </c>
      <c r="M251" s="4">
        <v>-3.8201347053746892E-2</v>
      </c>
      <c r="N251" s="4">
        <v>-9.809074410163332E-2</v>
      </c>
      <c r="O251" s="4">
        <v>-5.1379718431527673E-2</v>
      </c>
      <c r="P251" s="6"/>
      <c r="Q251">
        <f t="shared" si="2"/>
        <v>1.241321700389828</v>
      </c>
      <c r="R251">
        <f t="shared" si="2"/>
        <v>102237.52631578941</v>
      </c>
    </row>
    <row r="252" spans="1:18" x14ac:dyDescent="0.25">
      <c r="A252" s="3">
        <v>44865</v>
      </c>
      <c r="B252" s="4">
        <v>2.5733037314719098E-3</v>
      </c>
      <c r="C252" s="4">
        <v>-1.29533678756476E-2</v>
      </c>
      <c r="D252" s="4">
        <v>-1.4213344421156739E-3</v>
      </c>
      <c r="E252" s="4">
        <v>8.1657587881667215E-2</v>
      </c>
      <c r="F252" s="4">
        <v>5.4108348186891808E-2</v>
      </c>
      <c r="G252" s="4">
        <v>-3.8202942453152589E-2</v>
      </c>
      <c r="H252" s="4">
        <v>1.3916640724821461E-2</v>
      </c>
      <c r="I252" s="4">
        <v>4.5038117383881637E-2</v>
      </c>
      <c r="J252" s="4">
        <v>3.9023154741803401E-2</v>
      </c>
      <c r="K252" s="4">
        <v>6.7049140115298389E-2</v>
      </c>
      <c r="L252" s="4">
        <v>-1.9590249738298149E-2</v>
      </c>
      <c r="M252" s="4">
        <v>5.0477397062464791E-2</v>
      </c>
      <c r="N252" s="4">
        <v>5.9917255590076879E-2</v>
      </c>
      <c r="O252" s="4">
        <v>-6.877352051822605E-3</v>
      </c>
      <c r="P252" s="6"/>
      <c r="Q252">
        <f t="shared" si="2"/>
        <v>1.2170038982736224</v>
      </c>
      <c r="R252">
        <f t="shared" si="2"/>
        <v>107398.2105263157</v>
      </c>
    </row>
    <row r="253" spans="1:18" x14ac:dyDescent="0.25">
      <c r="A253" s="3">
        <v>44895</v>
      </c>
      <c r="B253" s="4">
        <v>3.201272605031225E-3</v>
      </c>
      <c r="C253" s="4">
        <v>3.6775633372124077E-2</v>
      </c>
      <c r="D253" s="4">
        <v>5.5761092628707543E-2</v>
      </c>
      <c r="E253" s="4">
        <v>5.2319657528630659E-2</v>
      </c>
      <c r="F253" s="4">
        <v>0.10756831301672221</v>
      </c>
      <c r="G253" s="4">
        <v>0.1348082638358756</v>
      </c>
      <c r="H253" s="4">
        <v>1.2065068265645349E-2</v>
      </c>
      <c r="I253" s="4">
        <v>5.5958286537127748E-2</v>
      </c>
      <c r="J253" s="4">
        <v>6.3555654474861889E-2</v>
      </c>
      <c r="K253" s="4">
        <v>-1.7054616534564641E-2</v>
      </c>
      <c r="L253" s="4">
        <v>6.9859670530811435E-2</v>
      </c>
      <c r="M253" s="4">
        <v>-0.16177668352800159</v>
      </c>
      <c r="N253" s="4">
        <v>7.4907732264090754E-2</v>
      </c>
      <c r="O253" s="4">
        <v>4.7060951040009513E-2</v>
      </c>
      <c r="P253" s="6"/>
      <c r="Q253">
        <f t="shared" si="2"/>
        <v>1.3020233896417308</v>
      </c>
      <c r="R253">
        <f t="shared" si="2"/>
        <v>90023.684210526233</v>
      </c>
    </row>
    <row r="254" spans="1:18" x14ac:dyDescent="0.25">
      <c r="A254" s="3">
        <v>44926</v>
      </c>
      <c r="B254" s="4">
        <v>3.214017742299458E-3</v>
      </c>
      <c r="C254" s="4">
        <v>-4.5092103536912287E-3</v>
      </c>
      <c r="D254" s="4">
        <v>1.3085660329710921E-2</v>
      </c>
      <c r="E254" s="4">
        <v>-5.8661476529960677E-2</v>
      </c>
      <c r="F254" s="4">
        <v>-4.0295080120885673E-3</v>
      </c>
      <c r="G254" s="4">
        <v>-8.4193959189199363E-3</v>
      </c>
      <c r="H254" s="4">
        <v>-2.8583481797765931E-3</v>
      </c>
      <c r="I254" s="4">
        <v>-5.7533999939985432E-2</v>
      </c>
      <c r="J254" s="4">
        <v>-3.269567412613883E-2</v>
      </c>
      <c r="K254" s="4">
        <v>-1.3798718472797461E-2</v>
      </c>
      <c r="L254" s="4">
        <v>3.4359851725121127E-2</v>
      </c>
      <c r="M254" s="4">
        <v>-3.3032242976994357E-2</v>
      </c>
      <c r="N254" s="4">
        <v>-3.8842496432255243E-2</v>
      </c>
      <c r="O254" s="4">
        <v>5.4076869241481704E-3</v>
      </c>
      <c r="P254" s="6"/>
      <c r="Q254">
        <f t="shared" si="2"/>
        <v>1.3467607202524603</v>
      </c>
      <c r="R254">
        <f t="shared" si="2"/>
        <v>87049.999999999913</v>
      </c>
    </row>
    <row r="255" spans="1:18" x14ac:dyDescent="0.25">
      <c r="A255" s="3">
        <v>44957</v>
      </c>
      <c r="B255" s="4">
        <v>3.7520746312744708E-3</v>
      </c>
      <c r="C255" s="4">
        <v>2.6948402180863251E-2</v>
      </c>
      <c r="D255" s="4">
        <v>3.5570719242574711E-2</v>
      </c>
      <c r="E255" s="4">
        <v>5.2118642105652979E-2</v>
      </c>
      <c r="F255" s="4">
        <v>7.5042248566061787E-2</v>
      </c>
      <c r="G255" s="4">
        <v>6.7615597625965806E-2</v>
      </c>
      <c r="H255" s="4">
        <v>0</v>
      </c>
      <c r="I255" s="4">
        <v>4.6371930618988033E-2</v>
      </c>
      <c r="J255" s="4">
        <v>7.7453761254919318E-2</v>
      </c>
      <c r="K255" s="4">
        <v>-1.1198121155169161E-2</v>
      </c>
      <c r="L255" s="4">
        <v>6.0840799448655947E-2</v>
      </c>
      <c r="M255" s="4">
        <v>0.38492336527706378</v>
      </c>
      <c r="N255" s="4">
        <v>5.9875926143714057E-2</v>
      </c>
      <c r="O255" s="4">
        <v>3.1540301833173467E-2</v>
      </c>
      <c r="P255" s="6"/>
      <c r="Q255">
        <f>Q254*(L255+1)</f>
        <v>1.4286987191386677</v>
      </c>
      <c r="R255">
        <f>R254*(M255+1)</f>
        <v>120557.57894736828</v>
      </c>
    </row>
    <row r="257" spans="13:13" x14ac:dyDescent="0.25">
      <c r="M257" s="7"/>
    </row>
  </sheetData>
  <mergeCells count="1">
    <mergeCell ref="A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Return Data</vt:lpstr>
      <vt:lpstr>Optimizer_4 Assets </vt:lpstr>
      <vt:lpstr>Optimizer_6 Assets</vt:lpstr>
      <vt:lpstr>Optimizer_9 Assets</vt:lpstr>
      <vt:lpstr>Optimizer_9Asset_Constraints</vt:lpstr>
      <vt:lpstr>Return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Rujing_MENG</dc:creator>
  <cp:lastModifiedBy>浩弘 梁</cp:lastModifiedBy>
  <dcterms:created xsi:type="dcterms:W3CDTF">2023-06-01T09:41:08Z</dcterms:created>
  <dcterms:modified xsi:type="dcterms:W3CDTF">2024-09-16T14:38:54Z</dcterms:modified>
</cp:coreProperties>
</file>