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mas203_csiro_au/Documents/Documents/PHD/chapter3/results/"/>
    </mc:Choice>
  </mc:AlternateContent>
  <xr:revisionPtr revIDLastSave="0" documentId="8_{858074C3-D593-4737-B7E8-BD99A56B402A}" xr6:coauthVersionLast="47" xr6:coauthVersionMax="47" xr10:uidLastSave="{00000000-0000-0000-0000-000000000000}"/>
  <bookViews>
    <workbookView xWindow="-108" yWindow="-108" windowWidth="30936" windowHeight="16896" xr2:uid="{E9419E20-F608-4116-AF52-A69109E9A021}"/>
  </bookViews>
  <sheets>
    <sheet name="Final_table" sheetId="1" r:id="rId1"/>
    <sheet name="Parameter_table" sheetId="4" r:id="rId2"/>
    <sheet name="MaxN_MeanCount_ordered" sheetId="3" r:id="rId3"/>
    <sheet name="Original table_ordere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2" i="4"/>
  <c r="F3" i="4"/>
  <c r="J15" i="1"/>
  <c r="J6" i="1"/>
  <c r="J9" i="1"/>
  <c r="J10" i="1"/>
  <c r="J11" i="1"/>
  <c r="J14" i="1"/>
  <c r="J18" i="1"/>
  <c r="J3" i="1"/>
  <c r="J4" i="1"/>
  <c r="J2" i="1"/>
</calcChain>
</file>

<file path=xl/sharedStrings.xml><?xml version="1.0" encoding="utf-8"?>
<sst xmlns="http://schemas.openxmlformats.org/spreadsheetml/2006/main" count="234" uniqueCount="85">
  <si>
    <t>Site</t>
  </si>
  <si>
    <t>Habitat</t>
  </si>
  <si>
    <t>N_c</t>
  </si>
  <si>
    <t>N_0</t>
  </si>
  <si>
    <t>g(d)</t>
  </si>
  <si>
    <t>D</t>
  </si>
  <si>
    <t>LCI</t>
  </si>
  <si>
    <t>UCI</t>
  </si>
  <si>
    <t>Species</t>
  </si>
  <si>
    <t>ER</t>
  </si>
  <si>
    <t>ER_CV</t>
  </si>
  <si>
    <t>LCC</t>
  </si>
  <si>
    <t>NSM</t>
  </si>
  <si>
    <t>PDS</t>
  </si>
  <si>
    <t>JYA</t>
  </si>
  <si>
    <t>MOA</t>
  </si>
  <si>
    <t>MOS</t>
  </si>
  <si>
    <t>SSC</t>
  </si>
  <si>
    <t>SSI</t>
  </si>
  <si>
    <t>JY</t>
  </si>
  <si>
    <t>MO</t>
  </si>
  <si>
    <t>A</t>
  </si>
  <si>
    <t>S</t>
  </si>
  <si>
    <t>C</t>
  </si>
  <si>
    <t>NOM</t>
  </si>
  <si>
    <t>NO</t>
  </si>
  <si>
    <t>M</t>
  </si>
  <si>
    <t>-</t>
  </si>
  <si>
    <t>hr</t>
  </si>
  <si>
    <t>Region.Label</t>
  </si>
  <si>
    <t>Area</t>
  </si>
  <si>
    <t>Nc</t>
  </si>
  <si>
    <t>n</t>
  </si>
  <si>
    <t>ER_var</t>
  </si>
  <si>
    <t>Effort</t>
  </si>
  <si>
    <t>k</t>
  </si>
  <si>
    <t>Covered_area</t>
  </si>
  <si>
    <t>df_var</t>
  </si>
  <si>
    <t>group_var</t>
  </si>
  <si>
    <t>group_mean</t>
  </si>
  <si>
    <t>group_var_Nhat</t>
  </si>
  <si>
    <t>ER_var_Nhat</t>
  </si>
  <si>
    <t>rate_var</t>
  </si>
  <si>
    <t>rate_var_Nhat</t>
  </si>
  <si>
    <t>rate</t>
  </si>
  <si>
    <t>rate_df</t>
  </si>
  <si>
    <t>rate_CV</t>
  </si>
  <si>
    <t>n_ddf</t>
  </si>
  <si>
    <t>n_par</t>
  </si>
  <si>
    <t>er_est</t>
  </si>
  <si>
    <t>ER_df</t>
  </si>
  <si>
    <t>Abundance</t>
  </si>
  <si>
    <t>df_CV</t>
  </si>
  <si>
    <t>group_CV</t>
  </si>
  <si>
    <t>Abundance_CV</t>
  </si>
  <si>
    <t>Abundance_se</t>
  </si>
  <si>
    <t>df</t>
  </si>
  <si>
    <t>bigC</t>
  </si>
  <si>
    <t>species</t>
  </si>
  <si>
    <t>Label</t>
  </si>
  <si>
    <t>LCL</t>
  </si>
  <si>
    <t>UCL</t>
  </si>
  <si>
    <t>effective_detect_radius</t>
  </si>
  <si>
    <t>P2</t>
  </si>
  <si>
    <t>Labridae:Choerodon:cyanodus</t>
  </si>
  <si>
    <t>SSS</t>
  </si>
  <si>
    <t>Nemipteridae:Scaevius:milii</t>
  </si>
  <si>
    <t>Pomacentridae:Dischistodus:darwiniensis</t>
  </si>
  <si>
    <t>MaxN</t>
  </si>
  <si>
    <t>MeanCount</t>
  </si>
  <si>
    <t>Family_Genus_Species</t>
  </si>
  <si>
    <t>site_habitat</t>
  </si>
  <si>
    <t>SumCount</t>
  </si>
  <si>
    <t>N_0_d</t>
  </si>
  <si>
    <t>D (95% C.I.)</t>
  </si>
  <si>
    <t>Labridae Choerodon cyanodus</t>
  </si>
  <si>
    <t>Nemipteridae Scaevius milii</t>
  </si>
  <si>
    <t>Pomacentridae Dischistodus darwiniensis</t>
  </si>
  <si>
    <t>\theta</t>
  </si>
  <si>
    <t>\gamma</t>
  </si>
  <si>
    <t>\varupsilonh_max</t>
  </si>
  <si>
    <t>h_c</t>
  </si>
  <si>
    <t>d_gamma</t>
  </si>
  <si>
    <t>d_gamma_+</t>
  </si>
  <si>
    <t>d_gamma_-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</si>
</sst>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3955-1F57-4493-947B-C615771B3266}">
  <dimension ref="A1:N19"/>
  <sheetViews>
    <sheetView tabSelected="1" workbookViewId="0">
      <selection activeCell="V18" sqref="V18"/>
    </sheetView>
  </sheetViews>
  <sheetFormatPr defaultRowHeight="14.4" x14ac:dyDescent="0.3"/>
  <cols>
    <col min="1" max="1" width="7.33203125" bestFit="1" customWidth="1"/>
    <col min="2" max="2" width="4" bestFit="1" customWidth="1"/>
    <col min="3" max="3" width="10.5546875" bestFit="1" customWidth="1"/>
    <col min="4" max="4" width="4.109375" bestFit="1" customWidth="1"/>
    <col min="5" max="5" width="4.109375" customWidth="1"/>
    <col min="7" max="7" width="9.5546875" bestFit="1" customWidth="1"/>
    <col min="8" max="8" width="9.5546875" customWidth="1"/>
    <col min="9" max="9" width="10.21875" bestFit="1" customWidth="1"/>
    <col min="10" max="10" width="15.44140625" bestFit="1" customWidth="1"/>
    <col min="11" max="11" width="5" bestFit="1" customWidth="1"/>
    <col min="12" max="12" width="6" bestFit="1" customWidth="1"/>
    <col min="14" max="14" width="4" bestFit="1" customWidth="1"/>
  </cols>
  <sheetData>
    <row r="1" spans="1:14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73</v>
      </c>
      <c r="G1" t="s">
        <v>9</v>
      </c>
      <c r="H1" t="s">
        <v>68</v>
      </c>
      <c r="I1" t="s">
        <v>69</v>
      </c>
      <c r="J1" t="s">
        <v>74</v>
      </c>
      <c r="K1" t="s">
        <v>5</v>
      </c>
      <c r="L1" t="s">
        <v>6</v>
      </c>
      <c r="M1" t="s">
        <v>7</v>
      </c>
      <c r="N1" t="s">
        <v>4</v>
      </c>
    </row>
    <row r="2" spans="1:14" x14ac:dyDescent="0.3">
      <c r="A2" t="s">
        <v>11</v>
      </c>
      <c r="B2" t="s">
        <v>19</v>
      </c>
      <c r="C2" t="s">
        <v>21</v>
      </c>
      <c r="D2">
        <v>3</v>
      </c>
      <c r="E2" s="3">
        <v>78</v>
      </c>
      <c r="F2">
        <v>41</v>
      </c>
      <c r="G2" s="1">
        <v>0.34166666666666701</v>
      </c>
      <c r="H2" s="1">
        <v>0.65</v>
      </c>
      <c r="I2" s="1">
        <v>3.3333333333333299</v>
      </c>
      <c r="J2" t="str">
        <f>ROUND(K2,0) &amp; " (" &amp; ROUND(L2,0) &amp;", " &amp;ROUND(M2,0) &amp;")"</f>
        <v>988 (773, 1598)</v>
      </c>
      <c r="K2" s="3">
        <v>987.846583086848</v>
      </c>
      <c r="L2">
        <v>772.79939332233903</v>
      </c>
      <c r="M2">
        <v>1598.3727126162401</v>
      </c>
      <c r="N2" t="s">
        <v>28</v>
      </c>
    </row>
    <row r="3" spans="1:14" x14ac:dyDescent="0.3">
      <c r="A3" t="s">
        <v>11</v>
      </c>
      <c r="B3" t="s">
        <v>20</v>
      </c>
      <c r="C3" t="s">
        <v>21</v>
      </c>
      <c r="D3">
        <v>4</v>
      </c>
      <c r="E3" s="3">
        <v>157</v>
      </c>
      <c r="F3">
        <v>102</v>
      </c>
      <c r="G3" s="1">
        <v>0.63749999999999996</v>
      </c>
      <c r="H3" s="1">
        <v>0.98124999999999996</v>
      </c>
      <c r="I3" s="1">
        <v>4.25</v>
      </c>
      <c r="J3" t="str">
        <f t="shared" ref="J3:J18" si="0">ROUND(K3,0) &amp; " (" &amp; ROUND(L3,0) &amp;", " &amp;ROUND(M3,0) &amp;")"</f>
        <v>3117 (2277, 4722)</v>
      </c>
      <c r="K3" s="3">
        <v>3116.6275795142201</v>
      </c>
      <c r="L3">
        <v>2276.5458691326398</v>
      </c>
      <c r="M3">
        <v>4722.2439845694798</v>
      </c>
      <c r="N3" t="s">
        <v>28</v>
      </c>
    </row>
    <row r="4" spans="1:14" x14ac:dyDescent="0.3">
      <c r="A4" t="s">
        <v>11</v>
      </c>
      <c r="B4" t="s">
        <v>20</v>
      </c>
      <c r="C4" t="s">
        <v>22</v>
      </c>
      <c r="D4">
        <v>3</v>
      </c>
      <c r="E4" s="3">
        <v>28</v>
      </c>
      <c r="F4">
        <v>15</v>
      </c>
      <c r="G4" s="1">
        <v>0.125</v>
      </c>
      <c r="H4" s="1">
        <v>0.233333333333333</v>
      </c>
      <c r="I4" s="1">
        <v>2</v>
      </c>
      <c r="J4" t="str">
        <f t="shared" si="0"/>
        <v>2379 (615, 7439)</v>
      </c>
      <c r="K4" s="3">
        <v>2378.7309704199201</v>
      </c>
      <c r="L4">
        <v>615.04116214664998</v>
      </c>
      <c r="M4">
        <v>7439.2965777367799</v>
      </c>
      <c r="N4" t="s">
        <v>28</v>
      </c>
    </row>
    <row r="5" spans="1:14" x14ac:dyDescent="0.3">
      <c r="A5" t="s">
        <v>11</v>
      </c>
      <c r="B5" t="s">
        <v>18</v>
      </c>
      <c r="C5" t="s">
        <v>22</v>
      </c>
      <c r="D5">
        <v>4</v>
      </c>
      <c r="E5" s="3">
        <v>0</v>
      </c>
      <c r="F5">
        <v>0</v>
      </c>
      <c r="G5" s="1" t="s">
        <v>27</v>
      </c>
      <c r="H5">
        <v>0</v>
      </c>
      <c r="I5" s="3">
        <v>0</v>
      </c>
      <c r="J5">
        <v>0</v>
      </c>
      <c r="K5" s="3">
        <v>0</v>
      </c>
      <c r="N5" t="s">
        <v>27</v>
      </c>
    </row>
    <row r="6" spans="1:14" x14ac:dyDescent="0.3">
      <c r="A6" t="s">
        <v>11</v>
      </c>
      <c r="B6" t="s">
        <v>18</v>
      </c>
      <c r="C6" t="s">
        <v>23</v>
      </c>
      <c r="D6">
        <v>3</v>
      </c>
      <c r="E6" s="3">
        <v>73</v>
      </c>
      <c r="F6">
        <v>25</v>
      </c>
      <c r="G6" s="1">
        <v>0.20833333333333301</v>
      </c>
      <c r="H6" s="1">
        <v>0.60833333333333295</v>
      </c>
      <c r="I6" s="1">
        <v>3.3333333333333299</v>
      </c>
      <c r="J6" t="str">
        <f t="shared" si="0"/>
        <v>937 (523, 1610)</v>
      </c>
      <c r="K6" s="3">
        <v>936.57757700372304</v>
      </c>
      <c r="L6">
        <v>522.67703488984705</v>
      </c>
      <c r="M6">
        <v>1609.6168838839001</v>
      </c>
      <c r="N6" t="s">
        <v>28</v>
      </c>
    </row>
    <row r="7" spans="1:14" x14ac:dyDescent="0.3">
      <c r="A7" t="s">
        <v>11</v>
      </c>
      <c r="B7" t="s">
        <v>25</v>
      </c>
      <c r="C7" t="s">
        <v>26</v>
      </c>
      <c r="D7">
        <v>5</v>
      </c>
      <c r="E7" s="3">
        <v>28</v>
      </c>
      <c r="F7">
        <v>0</v>
      </c>
      <c r="G7" s="1" t="s">
        <v>27</v>
      </c>
      <c r="H7" s="1">
        <v>0.14000000000000001</v>
      </c>
      <c r="I7" s="1">
        <v>1</v>
      </c>
      <c r="J7">
        <v>0</v>
      </c>
      <c r="K7" s="3">
        <v>0</v>
      </c>
      <c r="N7" t="s">
        <v>27</v>
      </c>
    </row>
    <row r="8" spans="1:14" x14ac:dyDescent="0.3">
      <c r="A8" t="s">
        <v>12</v>
      </c>
      <c r="B8" t="s">
        <v>19</v>
      </c>
      <c r="C8" t="s">
        <v>21</v>
      </c>
      <c r="D8">
        <v>3</v>
      </c>
      <c r="E8" s="3">
        <v>0</v>
      </c>
      <c r="F8">
        <v>0</v>
      </c>
      <c r="G8" s="1" t="s">
        <v>27</v>
      </c>
      <c r="H8">
        <v>0</v>
      </c>
      <c r="I8" s="3">
        <v>0</v>
      </c>
      <c r="J8">
        <v>0</v>
      </c>
      <c r="K8" s="3">
        <v>0</v>
      </c>
      <c r="N8" t="s">
        <v>27</v>
      </c>
    </row>
    <row r="9" spans="1:14" x14ac:dyDescent="0.3">
      <c r="A9" t="s">
        <v>12</v>
      </c>
      <c r="B9" t="s">
        <v>20</v>
      </c>
      <c r="C9" t="s">
        <v>21</v>
      </c>
      <c r="D9">
        <v>4</v>
      </c>
      <c r="E9" s="3">
        <v>43</v>
      </c>
      <c r="F9">
        <v>38</v>
      </c>
      <c r="G9" s="1">
        <v>0.23749999999999999</v>
      </c>
      <c r="H9" s="1">
        <v>0.26874999999999999</v>
      </c>
      <c r="I9" s="1">
        <v>2</v>
      </c>
      <c r="J9" t="str">
        <f t="shared" si="0"/>
        <v>807 (263, 1264)</v>
      </c>
      <c r="K9" s="3">
        <v>807.44341699878805</v>
      </c>
      <c r="L9">
        <v>262.56814468812701</v>
      </c>
      <c r="M9">
        <v>1264.11103613054</v>
      </c>
      <c r="N9" t="s">
        <v>28</v>
      </c>
    </row>
    <row r="10" spans="1:14" x14ac:dyDescent="0.3">
      <c r="A10" t="s">
        <v>12</v>
      </c>
      <c r="B10" t="s">
        <v>20</v>
      </c>
      <c r="C10" t="s">
        <v>22</v>
      </c>
      <c r="D10">
        <v>3</v>
      </c>
      <c r="E10" s="3">
        <v>60</v>
      </c>
      <c r="F10">
        <v>23</v>
      </c>
      <c r="G10" s="1">
        <v>0.19166666666666701</v>
      </c>
      <c r="H10" s="1">
        <v>0.5</v>
      </c>
      <c r="I10" s="1">
        <v>2.6666666666666701</v>
      </c>
      <c r="J10" t="str">
        <f t="shared" si="0"/>
        <v>2029 (201, 10869)</v>
      </c>
      <c r="K10" s="3">
        <v>2029.0638381288099</v>
      </c>
      <c r="L10">
        <v>200.626891132814</v>
      </c>
      <c r="M10">
        <v>10868.862990832</v>
      </c>
      <c r="N10" t="s">
        <v>28</v>
      </c>
    </row>
    <row r="11" spans="1:14" x14ac:dyDescent="0.3">
      <c r="A11" t="s">
        <v>12</v>
      </c>
      <c r="B11" t="s">
        <v>18</v>
      </c>
      <c r="C11" t="s">
        <v>22</v>
      </c>
      <c r="D11">
        <v>4</v>
      </c>
      <c r="E11" s="3">
        <v>24</v>
      </c>
      <c r="F11">
        <v>5</v>
      </c>
      <c r="G11" s="1">
        <v>3.125E-2</v>
      </c>
      <c r="H11" s="1">
        <v>0.15</v>
      </c>
      <c r="I11" s="1">
        <v>1.5</v>
      </c>
      <c r="J11" t="str">
        <f t="shared" si="0"/>
        <v>154 (0, 3361)</v>
      </c>
      <c r="K11" s="3">
        <v>153.51256928240801</v>
      </c>
      <c r="L11">
        <v>0</v>
      </c>
      <c r="M11">
        <v>3361.2786965226501</v>
      </c>
      <c r="N11" t="s">
        <v>28</v>
      </c>
    </row>
    <row r="12" spans="1:14" x14ac:dyDescent="0.3">
      <c r="A12" t="s">
        <v>12</v>
      </c>
      <c r="B12" t="s">
        <v>18</v>
      </c>
      <c r="C12" t="s">
        <v>23</v>
      </c>
      <c r="D12">
        <v>3</v>
      </c>
      <c r="E12" s="3">
        <v>0</v>
      </c>
      <c r="F12">
        <v>0</v>
      </c>
      <c r="G12" s="1" t="s">
        <v>27</v>
      </c>
      <c r="H12" s="3">
        <v>0</v>
      </c>
      <c r="I12" s="3">
        <v>0</v>
      </c>
      <c r="J12">
        <v>0</v>
      </c>
      <c r="K12" s="3">
        <v>0</v>
      </c>
      <c r="N12" t="s">
        <v>27</v>
      </c>
    </row>
    <row r="13" spans="1:14" x14ac:dyDescent="0.3">
      <c r="A13" t="s">
        <v>12</v>
      </c>
      <c r="B13" t="s">
        <v>25</v>
      </c>
      <c r="C13" t="s">
        <v>26</v>
      </c>
      <c r="D13">
        <v>5</v>
      </c>
      <c r="E13" s="3">
        <v>1</v>
      </c>
      <c r="F13">
        <v>0</v>
      </c>
      <c r="G13" s="1" t="s">
        <v>27</v>
      </c>
      <c r="H13" s="1">
        <v>5.0000000000000001E-3</v>
      </c>
      <c r="I13" s="1">
        <v>0.2</v>
      </c>
      <c r="J13">
        <v>0</v>
      </c>
      <c r="K13" s="3">
        <v>0</v>
      </c>
      <c r="N13" t="s">
        <v>27</v>
      </c>
    </row>
    <row r="14" spans="1:14" x14ac:dyDescent="0.3">
      <c r="A14" t="s">
        <v>13</v>
      </c>
      <c r="B14" t="s">
        <v>19</v>
      </c>
      <c r="C14" t="s">
        <v>21</v>
      </c>
      <c r="D14">
        <v>3</v>
      </c>
      <c r="E14" s="3">
        <v>10</v>
      </c>
      <c r="F14">
        <v>9</v>
      </c>
      <c r="G14" s="1">
        <v>7.4999999999999997E-2</v>
      </c>
      <c r="H14" s="1">
        <v>8.3333333333333301E-2</v>
      </c>
      <c r="I14" s="1">
        <v>0.33333333333333298</v>
      </c>
      <c r="J14" t="str">
        <f t="shared" si="0"/>
        <v>210 (0, 698)</v>
      </c>
      <c r="K14" s="3">
        <v>209.90656694584399</v>
      </c>
      <c r="L14">
        <v>0</v>
      </c>
      <c r="M14">
        <v>697.72693564572205</v>
      </c>
      <c r="N14" t="s">
        <v>28</v>
      </c>
    </row>
    <row r="15" spans="1:14" x14ac:dyDescent="0.3">
      <c r="A15" t="s">
        <v>13</v>
      </c>
      <c r="B15" t="s">
        <v>20</v>
      </c>
      <c r="C15" t="s">
        <v>21</v>
      </c>
      <c r="D15">
        <v>4</v>
      </c>
      <c r="E15" s="3">
        <v>177</v>
      </c>
      <c r="F15">
        <v>152</v>
      </c>
      <c r="G15" s="1">
        <v>0.95</v>
      </c>
      <c r="H15" s="1">
        <v>1.10625</v>
      </c>
      <c r="I15" s="1">
        <v>3.5</v>
      </c>
      <c r="J15" t="str">
        <f>ROUND(K15,0) &amp; " (" &amp; ROUND(L15,0) &amp;", " &amp;ROUND(M15,0) &amp;")"</f>
        <v>2229 (981, 6545)</v>
      </c>
      <c r="K15" s="3">
        <v>2229.3565850141799</v>
      </c>
      <c r="L15">
        <v>981.32718488882904</v>
      </c>
      <c r="M15">
        <v>6545.2764447845702</v>
      </c>
      <c r="N15" t="s">
        <v>28</v>
      </c>
    </row>
    <row r="16" spans="1:14" x14ac:dyDescent="0.3">
      <c r="A16" t="s">
        <v>13</v>
      </c>
      <c r="B16" t="s">
        <v>20</v>
      </c>
      <c r="C16" t="s">
        <v>22</v>
      </c>
      <c r="D16">
        <v>3</v>
      </c>
      <c r="E16" s="3">
        <v>0</v>
      </c>
      <c r="F16">
        <v>0</v>
      </c>
      <c r="G16" s="1" t="s">
        <v>27</v>
      </c>
      <c r="H16" s="3">
        <v>0</v>
      </c>
      <c r="I16" s="3">
        <v>0</v>
      </c>
      <c r="J16">
        <v>0</v>
      </c>
      <c r="K16" s="3">
        <v>0</v>
      </c>
      <c r="N16" t="s">
        <v>27</v>
      </c>
    </row>
    <row r="17" spans="1:14" x14ac:dyDescent="0.3">
      <c r="A17" t="s">
        <v>13</v>
      </c>
      <c r="B17" t="s">
        <v>18</v>
      </c>
      <c r="C17" t="s">
        <v>22</v>
      </c>
      <c r="D17">
        <v>4</v>
      </c>
      <c r="E17" s="3">
        <v>3</v>
      </c>
      <c r="F17">
        <v>0</v>
      </c>
      <c r="G17" s="1" t="s">
        <v>27</v>
      </c>
      <c r="H17" s="1">
        <v>1.8749999999999999E-2</v>
      </c>
      <c r="I17" s="1">
        <v>0.25</v>
      </c>
      <c r="J17">
        <v>0</v>
      </c>
      <c r="K17" s="3">
        <v>0</v>
      </c>
      <c r="N17" t="s">
        <v>27</v>
      </c>
    </row>
    <row r="18" spans="1:14" x14ac:dyDescent="0.3">
      <c r="A18" t="s">
        <v>13</v>
      </c>
      <c r="B18" t="s">
        <v>18</v>
      </c>
      <c r="C18" t="s">
        <v>23</v>
      </c>
      <c r="D18">
        <v>3</v>
      </c>
      <c r="E18" s="3">
        <v>29</v>
      </c>
      <c r="F18">
        <v>22</v>
      </c>
      <c r="G18" s="1">
        <v>0.18333333333333299</v>
      </c>
      <c r="H18" s="1">
        <v>0.241666666666667</v>
      </c>
      <c r="I18" s="1">
        <v>2</v>
      </c>
      <c r="J18" t="str">
        <f t="shared" si="0"/>
        <v>1564 (152, 7104)</v>
      </c>
      <c r="K18" s="3">
        <v>1564.2004494236801</v>
      </c>
      <c r="L18">
        <v>151.513696086056</v>
      </c>
      <c r="M18">
        <v>7103.7818613446298</v>
      </c>
      <c r="N18" t="s">
        <v>28</v>
      </c>
    </row>
    <row r="19" spans="1:14" x14ac:dyDescent="0.3">
      <c r="A19" t="s">
        <v>13</v>
      </c>
      <c r="B19" t="s">
        <v>25</v>
      </c>
      <c r="C19" t="s">
        <v>26</v>
      </c>
      <c r="D19">
        <v>5</v>
      </c>
      <c r="E19" s="3">
        <v>0</v>
      </c>
      <c r="F19">
        <v>0</v>
      </c>
      <c r="G19" s="1" t="s">
        <v>27</v>
      </c>
      <c r="H19" s="3">
        <v>0</v>
      </c>
      <c r="I19" s="3">
        <v>0</v>
      </c>
      <c r="J19">
        <v>0</v>
      </c>
      <c r="K19" s="3">
        <v>0</v>
      </c>
      <c r="L19" s="3" t="s">
        <v>27</v>
      </c>
      <c r="M19" s="3" t="s">
        <v>27</v>
      </c>
      <c r="N19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83B1-477E-448C-A546-02C873C7FDB3}">
  <dimension ref="A1:H4"/>
  <sheetViews>
    <sheetView workbookViewId="0">
      <selection activeCell="H4" sqref="A1:H4"/>
    </sheetView>
  </sheetViews>
  <sheetFormatPr defaultRowHeight="14.4" x14ac:dyDescent="0.3"/>
  <cols>
    <col min="1" max="1" width="35.5546875" bestFit="1" customWidth="1"/>
    <col min="2" max="2" width="9" bestFit="1" customWidth="1"/>
    <col min="3" max="3" width="10.77734375" bestFit="1" customWidth="1"/>
    <col min="4" max="5" width="15.109375" bestFit="1" customWidth="1"/>
    <col min="6" max="7" width="15.109375" customWidth="1"/>
    <col min="8" max="8" width="19.33203125" bestFit="1" customWidth="1"/>
  </cols>
  <sheetData>
    <row r="1" spans="1:8" x14ac:dyDescent="0.3">
      <c r="A1" t="s">
        <v>8</v>
      </c>
      <c r="B1" t="s">
        <v>78</v>
      </c>
      <c r="C1" t="s">
        <v>79</v>
      </c>
      <c r="D1" t="s">
        <v>81</v>
      </c>
      <c r="E1" t="s">
        <v>80</v>
      </c>
      <c r="F1" t="s">
        <v>83</v>
      </c>
      <c r="G1" t="s">
        <v>84</v>
      </c>
      <c r="H1" t="s">
        <v>82</v>
      </c>
    </row>
    <row r="2" spans="1:8" x14ac:dyDescent="0.3">
      <c r="A2" t="s">
        <v>75</v>
      </c>
      <c r="B2" s="2">
        <v>51.996470000000002</v>
      </c>
      <c r="C2" s="2">
        <v>13.71204</v>
      </c>
      <c r="D2">
        <v>0.35</v>
      </c>
      <c r="E2" s="1">
        <v>0.78006450608551203</v>
      </c>
      <c r="F2" s="1">
        <f>MAX((E2-D2)/TAN(PI()*C2/180),0)</f>
        <v>1.7625857482418641</v>
      </c>
      <c r="G2" s="1">
        <v>1.43</v>
      </c>
      <c r="H2" s="1">
        <v>1.76258526957637</v>
      </c>
    </row>
    <row r="3" spans="1:8" x14ac:dyDescent="0.3">
      <c r="A3" t="s">
        <v>76</v>
      </c>
      <c r="B3" s="2">
        <v>51.996470000000002</v>
      </c>
      <c r="C3" s="2">
        <v>13.71204</v>
      </c>
      <c r="D3">
        <v>0.35</v>
      </c>
      <c r="E3" s="1">
        <v>0.27149724484079601</v>
      </c>
      <c r="F3" s="1">
        <f>MAX((E3-D3)/TAN(PI()*C3/180),0)</f>
        <v>0</v>
      </c>
      <c r="G3" s="1">
        <v>1.43</v>
      </c>
      <c r="H3" s="1">
        <v>1.4344472413379501</v>
      </c>
    </row>
    <row r="4" spans="1:8" x14ac:dyDescent="0.3">
      <c r="A4" t="s">
        <v>77</v>
      </c>
      <c r="B4" s="2">
        <v>51.996470000000002</v>
      </c>
      <c r="C4" s="2">
        <v>13.71204</v>
      </c>
      <c r="D4">
        <v>0.35</v>
      </c>
      <c r="E4" s="1">
        <v>0.46213928872468701</v>
      </c>
      <c r="F4" s="1">
        <f>MAX((E4-D4)/TAN(PI()*C4/180),0)</f>
        <v>0.45959410583121241</v>
      </c>
      <c r="G4" s="1">
        <v>1.43</v>
      </c>
      <c r="H4" s="1">
        <v>1.4344472413379501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2E02-A537-41F2-B734-EAA182EFFE7F}">
  <dimension ref="A1:E19"/>
  <sheetViews>
    <sheetView topLeftCell="A18" workbookViewId="0">
      <selection activeCell="E2" sqref="E2:E19"/>
    </sheetView>
  </sheetViews>
  <sheetFormatPr defaultRowHeight="14.4" x14ac:dyDescent="0.3"/>
  <cols>
    <col min="1" max="1" width="35.5546875" bestFit="1" customWidth="1"/>
  </cols>
  <sheetData>
    <row r="1" spans="1:5" x14ac:dyDescent="0.3">
      <c r="A1" t="s">
        <v>70</v>
      </c>
      <c r="B1" t="s">
        <v>71</v>
      </c>
      <c r="C1" t="s">
        <v>69</v>
      </c>
      <c r="D1" t="s">
        <v>68</v>
      </c>
      <c r="E1" t="s">
        <v>72</v>
      </c>
    </row>
    <row r="2" spans="1:5" x14ac:dyDescent="0.3">
      <c r="A2" t="s">
        <v>64</v>
      </c>
      <c r="B2" t="s">
        <v>14</v>
      </c>
      <c r="C2" s="1">
        <v>0.65</v>
      </c>
      <c r="D2" s="1">
        <v>3.3333333333333299</v>
      </c>
      <c r="E2" s="3">
        <v>78</v>
      </c>
    </row>
    <row r="3" spans="1:5" x14ac:dyDescent="0.3">
      <c r="A3" t="s">
        <v>64</v>
      </c>
      <c r="B3" t="s">
        <v>15</v>
      </c>
      <c r="C3" s="1">
        <v>0.98124999999999996</v>
      </c>
      <c r="D3" s="1">
        <v>4.25</v>
      </c>
      <c r="E3" s="3">
        <v>157</v>
      </c>
    </row>
    <row r="4" spans="1:5" x14ac:dyDescent="0.3">
      <c r="A4" t="s">
        <v>64</v>
      </c>
      <c r="B4" t="s">
        <v>16</v>
      </c>
      <c r="C4" s="1">
        <v>0.233333333333333</v>
      </c>
      <c r="D4" s="1">
        <v>2</v>
      </c>
      <c r="E4" s="3">
        <v>28</v>
      </c>
    </row>
    <row r="5" spans="1:5" x14ac:dyDescent="0.3">
      <c r="A5" t="s">
        <v>64</v>
      </c>
      <c r="B5" t="s">
        <v>65</v>
      </c>
      <c r="C5" s="1">
        <v>0</v>
      </c>
      <c r="D5" s="1">
        <v>0</v>
      </c>
      <c r="E5" s="3"/>
    </row>
    <row r="6" spans="1:5" x14ac:dyDescent="0.3">
      <c r="A6" t="s">
        <v>64</v>
      </c>
      <c r="B6" t="s">
        <v>17</v>
      </c>
      <c r="C6" s="1">
        <v>0.60833333333333295</v>
      </c>
      <c r="D6" s="1">
        <v>3.3333333333333299</v>
      </c>
      <c r="E6" s="3">
        <v>73</v>
      </c>
    </row>
    <row r="7" spans="1:5" x14ac:dyDescent="0.3">
      <c r="A7" t="s">
        <v>64</v>
      </c>
      <c r="B7" t="s">
        <v>24</v>
      </c>
      <c r="C7" s="1">
        <v>0.14000000000000001</v>
      </c>
      <c r="D7" s="1">
        <v>1</v>
      </c>
      <c r="E7" s="3">
        <v>28</v>
      </c>
    </row>
    <row r="8" spans="1:5" x14ac:dyDescent="0.3">
      <c r="A8" t="s">
        <v>66</v>
      </c>
      <c r="B8" t="s">
        <v>14</v>
      </c>
      <c r="C8" s="1">
        <v>0</v>
      </c>
      <c r="D8" s="1">
        <v>0</v>
      </c>
      <c r="E8" s="3"/>
    </row>
    <row r="9" spans="1:5" x14ac:dyDescent="0.3">
      <c r="A9" t="s">
        <v>66</v>
      </c>
      <c r="B9" t="s">
        <v>15</v>
      </c>
      <c r="C9" s="1">
        <v>0.26874999999999999</v>
      </c>
      <c r="D9" s="1">
        <v>2</v>
      </c>
      <c r="E9" s="3">
        <v>43</v>
      </c>
    </row>
    <row r="10" spans="1:5" x14ac:dyDescent="0.3">
      <c r="A10" t="s">
        <v>66</v>
      </c>
      <c r="B10" t="s">
        <v>16</v>
      </c>
      <c r="C10" s="1">
        <v>0.5</v>
      </c>
      <c r="D10" s="1">
        <v>2.6666666666666701</v>
      </c>
      <c r="E10" s="3">
        <v>60</v>
      </c>
    </row>
    <row r="11" spans="1:5" x14ac:dyDescent="0.3">
      <c r="A11" t="s">
        <v>66</v>
      </c>
      <c r="B11" t="s">
        <v>65</v>
      </c>
      <c r="C11" s="1">
        <v>0.15</v>
      </c>
      <c r="D11" s="1">
        <v>1.5</v>
      </c>
      <c r="E11" s="3">
        <v>24</v>
      </c>
    </row>
    <row r="12" spans="1:5" x14ac:dyDescent="0.3">
      <c r="A12" t="s">
        <v>66</v>
      </c>
      <c r="B12" t="s">
        <v>17</v>
      </c>
      <c r="C12" s="1">
        <v>0</v>
      </c>
      <c r="D12" s="1">
        <v>0</v>
      </c>
      <c r="E12" s="3"/>
    </row>
    <row r="13" spans="1:5" x14ac:dyDescent="0.3">
      <c r="A13" t="s">
        <v>66</v>
      </c>
      <c r="B13" t="s">
        <v>24</v>
      </c>
      <c r="C13" s="1">
        <v>5.0000000000000001E-3</v>
      </c>
      <c r="D13" s="1">
        <v>0.2</v>
      </c>
      <c r="E13" s="3">
        <v>1</v>
      </c>
    </row>
    <row r="14" spans="1:5" x14ac:dyDescent="0.3">
      <c r="A14" t="s">
        <v>67</v>
      </c>
      <c r="B14" t="s">
        <v>14</v>
      </c>
      <c r="C14" s="1">
        <v>8.3333333333333301E-2</v>
      </c>
      <c r="D14" s="1">
        <v>0.33333333333333298</v>
      </c>
      <c r="E14" s="3">
        <v>10</v>
      </c>
    </row>
    <row r="15" spans="1:5" x14ac:dyDescent="0.3">
      <c r="A15" t="s">
        <v>67</v>
      </c>
      <c r="B15" t="s">
        <v>15</v>
      </c>
      <c r="C15" s="1">
        <v>1.10625</v>
      </c>
      <c r="D15" s="1">
        <v>3.5</v>
      </c>
      <c r="E15" s="3">
        <v>177</v>
      </c>
    </row>
    <row r="16" spans="1:5" x14ac:dyDescent="0.3">
      <c r="A16" t="s">
        <v>67</v>
      </c>
      <c r="B16" t="s">
        <v>16</v>
      </c>
      <c r="C16" s="1">
        <v>0</v>
      </c>
      <c r="D16" s="1">
        <v>0</v>
      </c>
      <c r="E16" s="3"/>
    </row>
    <row r="17" spans="1:5" x14ac:dyDescent="0.3">
      <c r="A17" t="s">
        <v>67</v>
      </c>
      <c r="B17" t="s">
        <v>65</v>
      </c>
      <c r="C17" s="1">
        <v>1.8749999999999999E-2</v>
      </c>
      <c r="D17" s="1">
        <v>0.25</v>
      </c>
      <c r="E17" s="3">
        <v>3</v>
      </c>
    </row>
    <row r="18" spans="1:5" x14ac:dyDescent="0.3">
      <c r="A18" t="s">
        <v>67</v>
      </c>
      <c r="B18" t="s">
        <v>17</v>
      </c>
      <c r="C18" s="1">
        <v>0.241666666666667</v>
      </c>
      <c r="D18" s="1">
        <v>2</v>
      </c>
      <c r="E18" s="3">
        <v>29</v>
      </c>
    </row>
    <row r="19" spans="1:5" x14ac:dyDescent="0.3">
      <c r="A19" t="s">
        <v>67</v>
      </c>
      <c r="B19" t="s">
        <v>24</v>
      </c>
      <c r="C19" s="1">
        <v>0</v>
      </c>
      <c r="D19" s="1">
        <v>0</v>
      </c>
      <c r="E1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AE687-48CA-4535-B135-6DAAB7E9C942}">
  <dimension ref="A1:AL19"/>
  <sheetViews>
    <sheetView topLeftCell="S1" workbookViewId="0">
      <selection activeCell="Z18" sqref="Z18"/>
    </sheetView>
  </sheetViews>
  <sheetFormatPr defaultRowHeight="14.4" x14ac:dyDescent="0.3"/>
  <sheetData>
    <row r="1" spans="1:38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9</v>
      </c>
      <c r="W1" t="s">
        <v>10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6</v>
      </c>
      <c r="AG1" t="s">
        <v>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</row>
    <row r="2" spans="1:38" x14ac:dyDescent="0.3">
      <c r="A2" t="s">
        <v>14</v>
      </c>
      <c r="B2">
        <v>0.13612644013716799</v>
      </c>
      <c r="C2">
        <v>134.472038757278</v>
      </c>
      <c r="D2">
        <v>41</v>
      </c>
      <c r="E2">
        <v>3.6111111111111101E-3</v>
      </c>
      <c r="F2">
        <v>120</v>
      </c>
      <c r="G2">
        <v>3</v>
      </c>
      <c r="H2">
        <v>0.13612644013716799</v>
      </c>
      <c r="I2">
        <v>24785.748175935601</v>
      </c>
      <c r="J2">
        <v>0</v>
      </c>
      <c r="K2">
        <v>1</v>
      </c>
      <c r="L2">
        <v>0</v>
      </c>
      <c r="M2">
        <v>30186.630178019499</v>
      </c>
      <c r="N2">
        <v>0</v>
      </c>
      <c r="O2">
        <v>0</v>
      </c>
      <c r="P2">
        <v>1</v>
      </c>
      <c r="Q2">
        <v>1</v>
      </c>
      <c r="R2">
        <v>0</v>
      </c>
      <c r="S2">
        <v>183</v>
      </c>
      <c r="T2">
        <v>5</v>
      </c>
      <c r="U2" t="s">
        <v>63</v>
      </c>
      <c r="V2">
        <v>0.34166666666666701</v>
      </c>
      <c r="W2">
        <v>0.175880550022634</v>
      </c>
      <c r="X2">
        <v>2</v>
      </c>
      <c r="Y2">
        <v>987.846583086848</v>
      </c>
      <c r="Z2">
        <v>0.15937181348429499</v>
      </c>
      <c r="AA2">
        <v>0</v>
      </c>
      <c r="AB2">
        <v>0.23734646154838099</v>
      </c>
      <c r="AC2">
        <v>234.461891048322</v>
      </c>
      <c r="AD2">
        <v>6.5828260904238798</v>
      </c>
      <c r="AE2">
        <v>1.75199497764493</v>
      </c>
      <c r="AF2">
        <v>563.84099023773103</v>
      </c>
      <c r="AG2">
        <v>1730.70225225186</v>
      </c>
      <c r="AH2" t="s">
        <v>64</v>
      </c>
      <c r="AI2" t="s">
        <v>14</v>
      </c>
      <c r="AJ2">
        <v>772.79939332233903</v>
      </c>
      <c r="AK2">
        <v>1598.3727126162401</v>
      </c>
      <c r="AL2">
        <v>1.78761616048845</v>
      </c>
    </row>
    <row r="3" spans="1:38" x14ac:dyDescent="0.3">
      <c r="A3" t="s">
        <v>15</v>
      </c>
      <c r="B3">
        <v>0.18150192018289099</v>
      </c>
      <c r="C3">
        <v>565.67389017678795</v>
      </c>
      <c r="D3">
        <v>102</v>
      </c>
      <c r="E3">
        <v>2.8593750000000001E-2</v>
      </c>
      <c r="F3">
        <v>160</v>
      </c>
      <c r="G3">
        <v>4</v>
      </c>
      <c r="H3">
        <v>0.18150192018289099</v>
      </c>
      <c r="I3">
        <v>195291.47487118401</v>
      </c>
      <c r="J3">
        <v>0</v>
      </c>
      <c r="K3">
        <v>1</v>
      </c>
      <c r="L3">
        <v>0</v>
      </c>
      <c r="M3">
        <v>683408.78389009298</v>
      </c>
      <c r="N3">
        <v>0</v>
      </c>
      <c r="O3">
        <v>0</v>
      </c>
      <c r="P3">
        <v>1</v>
      </c>
      <c r="Q3">
        <v>1</v>
      </c>
      <c r="R3">
        <v>0</v>
      </c>
      <c r="S3">
        <v>183</v>
      </c>
      <c r="T3">
        <v>5</v>
      </c>
      <c r="U3" t="s">
        <v>63</v>
      </c>
      <c r="V3">
        <v>0.63749999999999996</v>
      </c>
      <c r="W3">
        <v>0.26524998546016998</v>
      </c>
      <c r="X3">
        <v>3</v>
      </c>
      <c r="Y3">
        <v>3116.6275795142201</v>
      </c>
      <c r="Z3">
        <v>0.14179363401912001</v>
      </c>
      <c r="AA3">
        <v>0</v>
      </c>
      <c r="AB3">
        <v>0.30077065919894602</v>
      </c>
      <c r="AC3">
        <v>937.39013156810904</v>
      </c>
      <c r="AD3">
        <v>4.9527265518236199</v>
      </c>
      <c r="AE3">
        <v>2.1354020922450099</v>
      </c>
      <c r="AF3">
        <v>1459.5038521469401</v>
      </c>
      <c r="AG3">
        <v>6655.2530540431699</v>
      </c>
      <c r="AH3" t="s">
        <v>64</v>
      </c>
      <c r="AI3" t="s">
        <v>15</v>
      </c>
      <c r="AJ3">
        <v>2276.5458691326398</v>
      </c>
      <c r="AK3">
        <v>4722.2439845694798</v>
      </c>
      <c r="AL3">
        <v>1.37472350281081</v>
      </c>
    </row>
    <row r="4" spans="1:38" x14ac:dyDescent="0.3">
      <c r="A4" t="s">
        <v>16</v>
      </c>
      <c r="B4">
        <v>0.13612644013716799</v>
      </c>
      <c r="C4">
        <v>323.80817904729503</v>
      </c>
      <c r="D4">
        <v>15</v>
      </c>
      <c r="E4">
        <v>3.3333333333333301E-3</v>
      </c>
      <c r="F4">
        <v>120</v>
      </c>
      <c r="G4">
        <v>3</v>
      </c>
      <c r="H4">
        <v>0.13612644013716799</v>
      </c>
      <c r="I4">
        <v>11828732.3257048</v>
      </c>
      <c r="J4">
        <v>0</v>
      </c>
      <c r="K4">
        <v>1</v>
      </c>
      <c r="L4">
        <v>0</v>
      </c>
      <c r="M4">
        <v>1207117.01965544</v>
      </c>
      <c r="N4">
        <v>0</v>
      </c>
      <c r="O4">
        <v>0</v>
      </c>
      <c r="P4">
        <v>1</v>
      </c>
      <c r="Q4">
        <v>1</v>
      </c>
      <c r="R4">
        <v>0</v>
      </c>
      <c r="S4">
        <v>183</v>
      </c>
      <c r="T4">
        <v>5</v>
      </c>
      <c r="U4" t="s">
        <v>63</v>
      </c>
      <c r="V4">
        <v>0.125</v>
      </c>
      <c r="W4">
        <v>0.46188021535170098</v>
      </c>
      <c r="X4">
        <v>2</v>
      </c>
      <c r="Y4">
        <v>2378.7309704199201</v>
      </c>
      <c r="Z4">
        <v>1.44585178365996</v>
      </c>
      <c r="AA4">
        <v>0</v>
      </c>
      <c r="AB4">
        <v>1.51783421810355</v>
      </c>
      <c r="AC4">
        <v>3610.5192625660102</v>
      </c>
      <c r="AD4">
        <v>112.194860162496</v>
      </c>
      <c r="AE4">
        <v>8.7232211057184799</v>
      </c>
      <c r="AF4">
        <v>272.68951934057299</v>
      </c>
      <c r="AG4">
        <v>20750.196205993201</v>
      </c>
      <c r="AH4" t="s">
        <v>64</v>
      </c>
      <c r="AI4" t="s">
        <v>16</v>
      </c>
      <c r="AJ4">
        <v>615.04116214664998</v>
      </c>
      <c r="AK4">
        <v>7439.2965777367799</v>
      </c>
      <c r="AL4">
        <v>0.69678703430013</v>
      </c>
    </row>
    <row r="5" spans="1:38" x14ac:dyDescent="0.3">
      <c r="A5" t="s">
        <v>65</v>
      </c>
    </row>
    <row r="6" spans="1:38" x14ac:dyDescent="0.3">
      <c r="A6" t="s">
        <v>17</v>
      </c>
      <c r="B6">
        <v>0.13612644013716799</v>
      </c>
      <c r="C6">
        <v>127.492971469811</v>
      </c>
      <c r="D6">
        <v>25</v>
      </c>
      <c r="E6">
        <v>1.9444444444444401E-3</v>
      </c>
      <c r="F6">
        <v>120</v>
      </c>
      <c r="G6">
        <v>3</v>
      </c>
      <c r="H6">
        <v>0.13612644013716799</v>
      </c>
      <c r="I6">
        <v>55096.903213814301</v>
      </c>
      <c r="J6">
        <v>0</v>
      </c>
      <c r="K6">
        <v>1</v>
      </c>
      <c r="L6">
        <v>0</v>
      </c>
      <c r="M6">
        <v>39297.5545870282</v>
      </c>
      <c r="N6">
        <v>0</v>
      </c>
      <c r="O6">
        <v>0</v>
      </c>
      <c r="P6">
        <v>1</v>
      </c>
      <c r="Q6">
        <v>1</v>
      </c>
      <c r="R6">
        <v>0</v>
      </c>
      <c r="S6">
        <v>183</v>
      </c>
      <c r="T6">
        <v>5</v>
      </c>
      <c r="U6" t="s">
        <v>63</v>
      </c>
      <c r="V6">
        <v>0.20833333333333301</v>
      </c>
      <c r="W6">
        <v>0.21166010488516701</v>
      </c>
      <c r="X6">
        <v>2</v>
      </c>
      <c r="Y6">
        <v>936.57757700372304</v>
      </c>
      <c r="Z6">
        <v>0.25062237360839701</v>
      </c>
      <c r="AA6">
        <v>0</v>
      </c>
      <c r="AB6">
        <v>0.32804203107697499</v>
      </c>
      <c r="AC6">
        <v>307.236810621453</v>
      </c>
      <c r="AD6">
        <v>11.290265258767899</v>
      </c>
      <c r="AE6">
        <v>2.0166682774928701</v>
      </c>
      <c r="AF6">
        <v>464.41826226774401</v>
      </c>
      <c r="AG6">
        <v>1888.76628895454</v>
      </c>
      <c r="AH6" t="s">
        <v>64</v>
      </c>
      <c r="AI6" t="s">
        <v>17</v>
      </c>
      <c r="AJ6">
        <v>522.67703488984705</v>
      </c>
      <c r="AK6">
        <v>1609.6168838839001</v>
      </c>
      <c r="AL6">
        <v>1.4335908523784999</v>
      </c>
    </row>
    <row r="7" spans="1:38" x14ac:dyDescent="0.3">
      <c r="A7" t="s">
        <v>24</v>
      </c>
    </row>
    <row r="8" spans="1:38" x14ac:dyDescent="0.3">
      <c r="A8" t="s">
        <v>14</v>
      </c>
    </row>
    <row r="9" spans="1:38" x14ac:dyDescent="0.3">
      <c r="A9" t="s">
        <v>15</v>
      </c>
      <c r="B9">
        <v>0.18150192018289099</v>
      </c>
      <c r="C9">
        <v>146.55253062431501</v>
      </c>
      <c r="D9">
        <v>38</v>
      </c>
      <c r="E9">
        <v>5.8854166666666699E-3</v>
      </c>
      <c r="F9">
        <v>160</v>
      </c>
      <c r="G9">
        <v>4</v>
      </c>
      <c r="H9">
        <v>0.18150192018289099</v>
      </c>
      <c r="I9">
        <v>15696.604755435699</v>
      </c>
      <c r="J9">
        <v>0</v>
      </c>
      <c r="K9">
        <v>1</v>
      </c>
      <c r="L9">
        <v>0</v>
      </c>
      <c r="M9">
        <v>68025.882268678397</v>
      </c>
      <c r="N9">
        <v>0</v>
      </c>
      <c r="O9">
        <v>0</v>
      </c>
      <c r="P9">
        <v>1</v>
      </c>
      <c r="Q9">
        <v>1</v>
      </c>
      <c r="R9">
        <v>0</v>
      </c>
      <c r="S9">
        <v>61</v>
      </c>
      <c r="T9">
        <v>3</v>
      </c>
      <c r="U9" t="s">
        <v>63</v>
      </c>
      <c r="V9">
        <v>0.23749999999999999</v>
      </c>
      <c r="W9">
        <v>0.32301671297406997</v>
      </c>
      <c r="X9">
        <v>3</v>
      </c>
      <c r="Y9">
        <v>807.44341699878805</v>
      </c>
      <c r="Z9">
        <v>0.15516392726780001</v>
      </c>
      <c r="AA9">
        <v>0</v>
      </c>
      <c r="AB9">
        <v>0.35835128182516601</v>
      </c>
      <c r="AC9">
        <v>289.348383482808</v>
      </c>
      <c r="AD9">
        <v>4.5317166560182303</v>
      </c>
      <c r="AE9">
        <v>2.5142901038234302</v>
      </c>
      <c r="AF9">
        <v>321.14170746284401</v>
      </c>
      <c r="AG9">
        <v>2030.1469927574301</v>
      </c>
      <c r="AH9" t="s">
        <v>66</v>
      </c>
      <c r="AI9" t="s">
        <v>15</v>
      </c>
      <c r="AJ9">
        <v>262.56814468812701</v>
      </c>
      <c r="AK9">
        <v>1264.11103613054</v>
      </c>
      <c r="AL9">
        <v>1.8156076511868</v>
      </c>
    </row>
    <row r="10" spans="1:38" x14ac:dyDescent="0.3">
      <c r="A10" t="s">
        <v>16</v>
      </c>
      <c r="B10">
        <v>0.13612644013716799</v>
      </c>
      <c r="C10">
        <v>276.209237095535</v>
      </c>
      <c r="D10">
        <v>23</v>
      </c>
      <c r="E10">
        <v>6.7361111111111103E-3</v>
      </c>
      <c r="F10">
        <v>120</v>
      </c>
      <c r="G10">
        <v>3</v>
      </c>
      <c r="H10">
        <v>0.13612644013716799</v>
      </c>
      <c r="I10">
        <v>395147.05903243698</v>
      </c>
      <c r="J10">
        <v>0</v>
      </c>
      <c r="K10">
        <v>1</v>
      </c>
      <c r="L10">
        <v>0</v>
      </c>
      <c r="M10">
        <v>754931.39081776096</v>
      </c>
      <c r="N10">
        <v>0</v>
      </c>
      <c r="O10">
        <v>0</v>
      </c>
      <c r="P10">
        <v>1</v>
      </c>
      <c r="Q10">
        <v>1</v>
      </c>
      <c r="R10">
        <v>0</v>
      </c>
      <c r="S10">
        <v>61</v>
      </c>
      <c r="T10">
        <v>3</v>
      </c>
      <c r="U10" t="s">
        <v>63</v>
      </c>
      <c r="V10">
        <v>0.19166666666666701</v>
      </c>
      <c r="W10">
        <v>0.42821120877374402</v>
      </c>
      <c r="X10">
        <v>2</v>
      </c>
      <c r="Y10">
        <v>2029.0638381288099</v>
      </c>
      <c r="Z10">
        <v>0.30980160687096198</v>
      </c>
      <c r="AA10">
        <v>0</v>
      </c>
      <c r="AB10">
        <v>0.52852802663558096</v>
      </c>
      <c r="AC10">
        <v>1072.41710628384</v>
      </c>
      <c r="AD10">
        <v>4.5981839126292199</v>
      </c>
      <c r="AE10">
        <v>3.7066845434906699</v>
      </c>
      <c r="AF10">
        <v>547.40666876874104</v>
      </c>
      <c r="AG10">
        <v>7521.0995665479204</v>
      </c>
      <c r="AH10" t="s">
        <v>66</v>
      </c>
      <c r="AI10" t="s">
        <v>16</v>
      </c>
      <c r="AJ10">
        <v>200.626891132814</v>
      </c>
      <c r="AK10">
        <v>10868.862990832</v>
      </c>
      <c r="AL10">
        <v>1.0288964903978099</v>
      </c>
    </row>
    <row r="11" spans="1:38" x14ac:dyDescent="0.3">
      <c r="A11" t="s">
        <v>65</v>
      </c>
      <c r="B11">
        <v>0.18150192018289099</v>
      </c>
      <c r="C11">
        <v>27.862826096966099</v>
      </c>
      <c r="D11">
        <v>5</v>
      </c>
      <c r="E11">
        <v>3.5156249999999999E-4</v>
      </c>
      <c r="F11">
        <v>160</v>
      </c>
      <c r="G11">
        <v>4</v>
      </c>
      <c r="H11">
        <v>0.18150192018289099</v>
      </c>
      <c r="I11">
        <v>421.741706337268</v>
      </c>
      <c r="J11">
        <v>0</v>
      </c>
      <c r="K11">
        <v>1</v>
      </c>
      <c r="L11">
        <v>0</v>
      </c>
      <c r="M11">
        <v>8483.7992139669495</v>
      </c>
      <c r="N11">
        <v>0</v>
      </c>
      <c r="O11">
        <v>0</v>
      </c>
      <c r="P11">
        <v>1</v>
      </c>
      <c r="Q11">
        <v>1</v>
      </c>
      <c r="R11">
        <v>0</v>
      </c>
      <c r="S11">
        <v>66</v>
      </c>
      <c r="T11">
        <v>2</v>
      </c>
      <c r="U11" t="s">
        <v>63</v>
      </c>
      <c r="V11">
        <v>3.125E-2</v>
      </c>
      <c r="W11">
        <v>0.6</v>
      </c>
      <c r="X11">
        <v>3</v>
      </c>
      <c r="Y11">
        <v>153.51256928240801</v>
      </c>
      <c r="Z11">
        <v>0.13377634775122299</v>
      </c>
      <c r="AA11">
        <v>0</v>
      </c>
      <c r="AB11">
        <v>0.61473255259312298</v>
      </c>
      <c r="AC11">
        <v>94.369173570103001</v>
      </c>
      <c r="AD11">
        <v>3.3052993146174998</v>
      </c>
      <c r="AE11">
        <v>5.5358352773297197</v>
      </c>
      <c r="AF11">
        <v>27.7306967407557</v>
      </c>
      <c r="AG11">
        <v>849.82029654707401</v>
      </c>
      <c r="AH11" t="s">
        <v>66</v>
      </c>
      <c r="AI11" t="s">
        <v>65</v>
      </c>
      <c r="AJ11">
        <v>0</v>
      </c>
      <c r="AK11">
        <v>3361.2786965226501</v>
      </c>
      <c r="AL11">
        <v>1.51042542319761</v>
      </c>
    </row>
    <row r="12" spans="1:38" x14ac:dyDescent="0.3">
      <c r="A12" t="s">
        <v>17</v>
      </c>
    </row>
    <row r="13" spans="1:38" x14ac:dyDescent="0.3">
      <c r="A13" t="s">
        <v>24</v>
      </c>
    </row>
    <row r="14" spans="1:38" x14ac:dyDescent="0.3">
      <c r="A14" t="s">
        <v>14</v>
      </c>
      <c r="B14">
        <v>0.13612644013716799</v>
      </c>
      <c r="C14">
        <v>28.573833719751999</v>
      </c>
      <c r="D14">
        <v>9</v>
      </c>
      <c r="E14">
        <v>5.6249999999999998E-3</v>
      </c>
      <c r="F14">
        <v>120</v>
      </c>
      <c r="G14">
        <v>3</v>
      </c>
      <c r="H14">
        <v>0.13612644013716799</v>
      </c>
      <c r="I14">
        <v>11505.603041471401</v>
      </c>
      <c r="J14">
        <v>0</v>
      </c>
      <c r="K14">
        <v>1</v>
      </c>
      <c r="L14">
        <v>0</v>
      </c>
      <c r="M14">
        <v>44060.766846990198</v>
      </c>
      <c r="N14">
        <v>0</v>
      </c>
      <c r="O14">
        <v>0</v>
      </c>
      <c r="P14">
        <v>1</v>
      </c>
      <c r="Q14">
        <v>1</v>
      </c>
      <c r="R14">
        <v>0</v>
      </c>
      <c r="S14">
        <v>183</v>
      </c>
      <c r="T14">
        <v>4</v>
      </c>
      <c r="U14" t="s">
        <v>63</v>
      </c>
      <c r="V14">
        <v>7.4999999999999997E-2</v>
      </c>
      <c r="W14">
        <v>1</v>
      </c>
      <c r="X14">
        <v>2</v>
      </c>
      <c r="Y14">
        <v>209.90656694584399</v>
      </c>
      <c r="Z14">
        <v>0.51100913917367197</v>
      </c>
      <c r="AA14">
        <v>0</v>
      </c>
      <c r="AB14">
        <v>1.1230005967580901</v>
      </c>
      <c r="AC14">
        <v>235.72519994362401</v>
      </c>
      <c r="AD14">
        <v>3.17847782364159</v>
      </c>
      <c r="AE14">
        <v>16.2056643014275</v>
      </c>
      <c r="AF14">
        <v>12.952666613447899</v>
      </c>
      <c r="AG14">
        <v>3401.6753585894598</v>
      </c>
      <c r="AH14" t="s">
        <v>67</v>
      </c>
      <c r="AI14" t="s">
        <v>14</v>
      </c>
      <c r="AJ14">
        <v>0</v>
      </c>
      <c r="AK14">
        <v>697.72693564572205</v>
      </c>
      <c r="AL14">
        <v>2.00107729884453</v>
      </c>
    </row>
    <row r="15" spans="1:38" x14ac:dyDescent="0.3">
      <c r="A15" t="s">
        <v>15</v>
      </c>
      <c r="B15">
        <v>0.18150192018289099</v>
      </c>
      <c r="C15">
        <v>404.632500952447</v>
      </c>
      <c r="D15">
        <v>152</v>
      </c>
      <c r="E15">
        <v>7.7083333333333301E-3</v>
      </c>
      <c r="F15">
        <v>160</v>
      </c>
      <c r="G15">
        <v>4</v>
      </c>
      <c r="H15">
        <v>0.18150192018289099</v>
      </c>
      <c r="I15">
        <v>23214.400665568101</v>
      </c>
      <c r="J15">
        <v>0</v>
      </c>
      <c r="K15">
        <v>1</v>
      </c>
      <c r="L15">
        <v>0</v>
      </c>
      <c r="M15">
        <v>42449.478064728799</v>
      </c>
      <c r="N15">
        <v>0</v>
      </c>
      <c r="O15">
        <v>0</v>
      </c>
      <c r="P15">
        <v>1</v>
      </c>
      <c r="Q15">
        <v>1</v>
      </c>
      <c r="R15">
        <v>0</v>
      </c>
      <c r="S15">
        <v>183</v>
      </c>
      <c r="T15">
        <v>4</v>
      </c>
      <c r="U15" t="s">
        <v>63</v>
      </c>
      <c r="V15">
        <v>0.95</v>
      </c>
      <c r="W15">
        <v>9.2418015375901205E-2</v>
      </c>
      <c r="X15">
        <v>3</v>
      </c>
      <c r="Y15">
        <v>2229.3565850141799</v>
      </c>
      <c r="Z15">
        <v>6.8343811980855304E-2</v>
      </c>
      <c r="AA15">
        <v>0</v>
      </c>
      <c r="AB15">
        <v>0.114943317344223</v>
      </c>
      <c r="AC15">
        <v>256.24964142471902</v>
      </c>
      <c r="AD15">
        <v>7.1426312012062496</v>
      </c>
      <c r="AE15">
        <v>1.30972026566723</v>
      </c>
      <c r="AF15">
        <v>1702.1623956306801</v>
      </c>
      <c r="AG15">
        <v>2919.8334987917601</v>
      </c>
      <c r="AH15" t="s">
        <v>67</v>
      </c>
      <c r="AI15" t="s">
        <v>15</v>
      </c>
      <c r="AJ15">
        <v>981.32718488882904</v>
      </c>
      <c r="AK15">
        <v>6545.2764447845702</v>
      </c>
      <c r="AL15">
        <v>2.1853362977836102</v>
      </c>
    </row>
    <row r="16" spans="1:38" x14ac:dyDescent="0.3">
      <c r="A16" t="s">
        <v>16</v>
      </c>
    </row>
    <row r="17" spans="1:38" x14ac:dyDescent="0.3">
      <c r="A17" t="s">
        <v>65</v>
      </c>
    </row>
    <row r="18" spans="1:38" x14ac:dyDescent="0.3">
      <c r="A18" t="s">
        <v>17</v>
      </c>
      <c r="B18">
        <v>0.13612644013716799</v>
      </c>
      <c r="C18">
        <v>212.929038841004</v>
      </c>
      <c r="D18">
        <v>22</v>
      </c>
      <c r="E18">
        <v>1.17361111111111E-2</v>
      </c>
      <c r="F18">
        <v>120</v>
      </c>
      <c r="G18">
        <v>3</v>
      </c>
      <c r="H18">
        <v>0.13612644013716799</v>
      </c>
      <c r="I18">
        <v>189480.27433171499</v>
      </c>
      <c r="J18">
        <v>0</v>
      </c>
      <c r="K18">
        <v>1</v>
      </c>
      <c r="L18">
        <v>0</v>
      </c>
      <c r="M18">
        <v>854330.98093006702</v>
      </c>
      <c r="N18">
        <v>0</v>
      </c>
      <c r="O18">
        <v>0</v>
      </c>
      <c r="P18">
        <v>1</v>
      </c>
      <c r="Q18">
        <v>1</v>
      </c>
      <c r="R18">
        <v>0</v>
      </c>
      <c r="S18">
        <v>183</v>
      </c>
      <c r="T18">
        <v>4</v>
      </c>
      <c r="U18" t="s">
        <v>63</v>
      </c>
      <c r="V18">
        <v>0.18333333333333299</v>
      </c>
      <c r="W18">
        <v>0.59090909090909105</v>
      </c>
      <c r="X18">
        <v>2</v>
      </c>
      <c r="Y18">
        <v>1564.2004494236801</v>
      </c>
      <c r="Z18">
        <v>0.27828487074011599</v>
      </c>
      <c r="AA18">
        <v>0</v>
      </c>
      <c r="AB18">
        <v>0.65315849761129996</v>
      </c>
      <c r="AC18">
        <v>1021.67081550849</v>
      </c>
      <c r="AD18">
        <v>2.9838913769966902</v>
      </c>
      <c r="AE18">
        <v>6.7045262282624396</v>
      </c>
      <c r="AF18">
        <v>233.30514284960299</v>
      </c>
      <c r="AG18">
        <v>10487.222939420901</v>
      </c>
      <c r="AH18" t="s">
        <v>67</v>
      </c>
      <c r="AI18" t="s">
        <v>17</v>
      </c>
      <c r="AJ18">
        <v>151.513696086056</v>
      </c>
      <c r="AK18">
        <v>7103.7818613446298</v>
      </c>
      <c r="AL18">
        <v>1.14609537654246</v>
      </c>
    </row>
    <row r="19" spans="1:38" x14ac:dyDescent="0.3">
      <c r="A1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Final_table</vt:lpstr>
      <vt:lpstr>Parameter_table</vt:lpstr>
      <vt:lpstr>MaxN_MeanCount_ordered</vt:lpstr>
      <vt:lpstr>Original table_ordered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Maslen, Ben (Data61, Marsfield)</dc:creator>
  <cp:lastModifiedBy>Maslen, Ben (Data61, Marsfield)</cp:lastModifiedBy>
  <dcterms:created xsi:type="dcterms:W3CDTF">2025-03-01T00:43:47Z</dcterms:created>
  <dcterms:modified xsi:type="dcterms:W3CDTF">2025-03-05T09:30:50Z</dcterms:modified>
</cp:coreProperties>
</file>