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.nicolet/surfdrive/Reproducibility Paper/"/>
    </mc:Choice>
  </mc:AlternateContent>
  <xr:revisionPtr revIDLastSave="0" documentId="13_ncr:1_{CB84104F-7A61-4B4E-98DA-925F3CA2F2F8}" xr6:coauthVersionLast="47" xr6:coauthVersionMax="47" xr10:uidLastSave="{00000000-0000-0000-0000-000000000000}"/>
  <bookViews>
    <workbookView xWindow="0" yWindow="500" windowWidth="19420" windowHeight="10420" activeTab="1" xr2:uid="{00000000-000D-0000-FFFF-FFFF00000000}"/>
  </bookViews>
  <sheets>
    <sheet name="Genotyping" sheetId="2" r:id="rId1"/>
    <sheet name="Commut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C19" i="3"/>
  <c r="E19" i="3" s="1"/>
  <c r="E25" i="3" s="1"/>
  <c r="C20" i="2"/>
  <c r="F20" i="2" s="1"/>
  <c r="F19" i="2"/>
  <c r="F11" i="2"/>
  <c r="F12" i="2"/>
  <c r="F10" i="2"/>
  <c r="F9" i="2"/>
  <c r="F7" i="2"/>
  <c r="F6" i="2"/>
  <c r="D8" i="2"/>
  <c r="F8" i="2" s="1"/>
  <c r="F14" i="2" l="1"/>
  <c r="F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tc={BA9B0CEE-57F5-4243-9589-479FB3120CC6}</author>
  </authors>
  <commentList>
    <comment ref="F22" authorId="0" shapeId="0" xr:uid="{BA9B0CEE-57F5-4243-9589-479FB3120CC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@martin, where did you get the embodied carbon figures from? the study you did with Ben?</t>
        </r>
      </text>
    </comment>
  </commentList>
</comments>
</file>

<file path=xl/sharedStrings.xml><?xml version="1.0" encoding="utf-8"?>
<sst xmlns="http://schemas.openxmlformats.org/spreadsheetml/2006/main" count="47" uniqueCount="42">
  <si>
    <t>Country</t>
  </si>
  <si>
    <t>Unit</t>
  </si>
  <si>
    <t>Year</t>
  </si>
  <si>
    <t>kg CO2e</t>
  </si>
  <si>
    <t>Electricity: UK</t>
  </si>
  <si>
    <t>kWh</t>
  </si>
  <si>
    <t>Material</t>
  </si>
  <si>
    <t>kg CO2e (2012, 1st year defra reported on it)</t>
  </si>
  <si>
    <t>Plastics: average plastics</t>
  </si>
  <si>
    <t>tonnes</t>
  </si>
  <si>
    <t>Materials</t>
  </si>
  <si>
    <t>Total Plastic (g)</t>
  </si>
  <si>
    <t>Total Energy kWh</t>
  </si>
  <si>
    <t>2ml eppendorf</t>
  </si>
  <si>
    <t>DNA prep</t>
  </si>
  <si>
    <t>1-2 Swabs</t>
  </si>
  <si>
    <t>50C Incubation overnight</t>
  </si>
  <si>
    <t>15 ml Tube</t>
  </si>
  <si>
    <t>1.5 ml eppendorf</t>
  </si>
  <si>
    <t>Tips</t>
  </si>
  <si>
    <t>Total</t>
  </si>
  <si>
    <t xml:space="preserve">From: </t>
  </si>
  <si>
    <t>http://cshprotocols.cshlp.org/content/2007/8/pdb.prot4831.long</t>
  </si>
  <si>
    <t>Run PCR</t>
  </si>
  <si>
    <t xml:space="preserve">Gel Electrophoresis </t>
  </si>
  <si>
    <t>1ml tube</t>
  </si>
  <si>
    <t>From https://www.nature.com/articles/nprot.2007.94</t>
  </si>
  <si>
    <t>2 x 50 ml tube</t>
  </si>
  <si>
    <t>*ethBr</t>
  </si>
  <si>
    <t>per genotype assay kg CO2e</t>
  </si>
  <si>
    <t>https://www.researchgate.net/figure/Average-commute-distance-and-duration-by-sex-and-year_tbl2_228627374</t>
  </si>
  <si>
    <t xml:space="preserve">Avg distance commuted in 2005 (men and woman, US): </t>
  </si>
  <si>
    <t>miles</t>
  </si>
  <si>
    <t>km</t>
  </si>
  <si>
    <t>Source: Leith, A.L. (2007) Travel to Work in Nottingham: An Analysis of Environmental Impacts and Mitigating Policies. Working Paper. The School of Geography, The University of Leeds - School of Geography Working Paper 07/7</t>
  </si>
  <si>
    <t xml:space="preserve">avg grams of pollution per km in 2001: </t>
  </si>
  <si>
    <t xml:space="preserve">kg of carbon per commute per person per day of involvement </t>
  </si>
  <si>
    <t>Cost of commute sources</t>
  </si>
  <si>
    <t>https://www.gov.uk/hmrc-internal-manuals/employment-income-manual/eim71329</t>
  </si>
  <si>
    <t>Reference for distance of 12 km per average commute, UK, 2007 paper</t>
  </si>
  <si>
    <t>https://www.sciencedirect.com/science/article/pii/S0965856406001236</t>
  </si>
  <si>
    <t>PCR Machine operation * From metering done internally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</si>
</sst>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_-[$€-2]* #,##0.00_-;\-[$€-2]* #,##0.00_-;_-[$€-2]* &quot;-&quot;??_-"/>
    <numFmt numFmtId="170" formatCode="[&gt;0.5]#,##0;[&lt;-0.5]\-#,##0;\-"/>
    <numFmt numFmtId="171" formatCode="_-* #,##0\ _F_-;\-* #,##0\ _F_-;_-* &quot;-&quot;\ _F_-;_-@_-"/>
    <numFmt numFmtId="172" formatCode="_-* #,##0.00\ _F_-;\-* #,##0.00\ _F_-;_-* &quot;-&quot;??\ _F_-;_-@_-"/>
    <numFmt numFmtId="173" formatCode="_-* #,##0\ &quot;F&quot;_-;\-* #,##0\ &quot;F&quot;_-;_-* &quot;-&quot;\ &quot;F&quot;_-;_-@_-"/>
    <numFmt numFmtId="174" formatCode="_-* #,##0.00\ &quot;F&quot;_-;\-* #,##0.00\ &quot;F&quot;_-;_-* &quot;-&quot;??\ &quot;F&quot;_-;_-@_-"/>
    <numFmt numFmtId="175" formatCode="###.0"/>
    <numFmt numFmtId="176" formatCode="0.000"/>
    <numFmt numFmtId="177" formatCode="##.0"/>
    <numFmt numFmtId="178" formatCode="#,###,##0"/>
    <numFmt numFmtId="179" formatCode="_-&quot;öS&quot;\ * #,##0_-;\-&quot;öS&quot;\ * #,##0_-;_-&quot;öS&quot;\ * &quot;-&quot;_-;_-@_-"/>
    <numFmt numFmtId="180" formatCode="_-&quot;öS&quot;\ * #,##0.00_-;\-&quot;öS&quot;\ * #,##0.00_-;_-&quot;öS&quot;\ 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Helv"/>
    </font>
    <font>
      <sz val="12"/>
      <color indexed="10"/>
      <name val="Arial"/>
      <family val="2"/>
    </font>
    <font>
      <b/>
      <sz val="18"/>
      <color indexed="56"/>
      <name val="Cambria"/>
      <family val="2"/>
    </font>
    <font>
      <sz val="8"/>
      <name val="Helv"/>
    </font>
    <font>
      <sz val="11"/>
      <color indexed="8"/>
      <name val="Arial"/>
      <family val="2"/>
    </font>
    <font>
      <i/>
      <sz val="12"/>
      <name val="Times New Roman"/>
      <family val="1"/>
    </font>
    <font>
      <b/>
      <sz val="12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sz val="12"/>
      <color indexed="62"/>
      <name val="Arial"/>
      <family val="2"/>
    </font>
    <font>
      <b/>
      <sz val="13"/>
      <color indexed="56"/>
      <name val="Arial"/>
      <family val="2"/>
    </font>
    <font>
      <sz val="12"/>
      <color indexed="8"/>
      <name val="Arial"/>
      <family val="2"/>
    </font>
    <font>
      <i/>
      <sz val="12"/>
      <color indexed="23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4"/>
      <name val="Helv"/>
    </font>
    <font>
      <sz val="12"/>
      <color indexed="17"/>
      <name val="Arial"/>
      <family val="2"/>
    </font>
    <font>
      <b/>
      <sz val="12"/>
      <color indexed="63"/>
      <name val="Arial"/>
      <family val="2"/>
    </font>
    <font>
      <b/>
      <sz val="9"/>
      <name val="Times New Roman"/>
      <family val="1"/>
    </font>
    <font>
      <sz val="12"/>
      <color indexed="20"/>
      <name val="Arial"/>
      <family val="2"/>
    </font>
    <font>
      <sz val="12"/>
      <color indexed="60"/>
      <name val="Arial"/>
      <family val="2"/>
    </font>
    <font>
      <b/>
      <sz val="12"/>
      <color indexed="9"/>
      <name val="Arial"/>
      <family val="2"/>
    </font>
    <font>
      <sz val="9"/>
      <name val="Times New Roman"/>
      <family val="1"/>
    </font>
    <font>
      <b/>
      <sz val="12"/>
      <color indexed="12"/>
      <name val="Arial"/>
      <family val="2"/>
    </font>
    <font>
      <b/>
      <sz val="12"/>
      <color indexed="52"/>
      <name val="Arial"/>
      <family val="2"/>
    </font>
    <font>
      <sz val="12"/>
      <color indexed="9"/>
      <name val="Arial"/>
      <family val="2"/>
    </font>
    <font>
      <sz val="10"/>
      <name val="Arial Cyr"/>
      <charset val="204"/>
    </font>
    <font>
      <sz val="12"/>
      <color indexed="52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Arial"/>
      <family val="2"/>
    </font>
    <font>
      <b/>
      <sz val="11"/>
      <color indexed="56"/>
      <name val="Arial"/>
      <family val="2"/>
    </font>
    <font>
      <sz val="10"/>
      <name val="Times New Roman"/>
      <family val="1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8">
    <xf numFmtId="0" fontId="0" fillId="0" borderId="0"/>
    <xf numFmtId="0" fontId="17" fillId="0" borderId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29" fillId="0" borderId="0" applyNumberFormat="0" applyFont="0" applyFill="0" applyBorder="0" applyProtection="0">
      <alignment horizontal="left" vertical="center" indent="5"/>
    </xf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4" fontId="25" fillId="2" borderId="1">
      <alignment horizontal="right" vertical="center"/>
    </xf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4" fontId="21" fillId="0" borderId="2" applyFill="0" applyBorder="0" applyProtection="0">
      <alignment horizontal="right" vertical="center"/>
    </xf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7" fillId="11" borderId="3" applyNumberFormat="0" applyAlignment="0" applyProtection="0"/>
    <xf numFmtId="0" fontId="24" fillId="23" borderId="4" applyNumberFormat="0" applyAlignment="0" applyProtection="0"/>
    <xf numFmtId="0" fontId="24" fillId="23" borderId="4" applyNumberFormat="0" applyAlignment="0" applyProtection="0"/>
    <xf numFmtId="0" fontId="24" fillId="23" borderId="4" applyNumberFormat="0" applyAlignment="0" applyProtection="0"/>
    <xf numFmtId="0" fontId="24" fillId="23" borderId="4" applyNumberFormat="0" applyAlignment="0" applyProtection="0"/>
    <xf numFmtId="168" fontId="1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3" borderId="0" applyNumberFormat="0" applyFont="0" applyBorder="0" applyAlignment="0"/>
    <xf numFmtId="166" fontId="17" fillId="0" borderId="0" applyFont="0" applyFill="0" applyBorder="0" applyAlignment="0" applyProtection="0">
      <alignment wrapText="1"/>
    </xf>
    <xf numFmtId="168" fontId="17" fillId="0" borderId="0" applyFont="0" applyFill="0" applyBorder="0" applyAlignment="0" applyProtection="0">
      <alignment wrapText="1"/>
    </xf>
    <xf numFmtId="169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70" fontId="16" fillId="0" borderId="0">
      <alignment horizontal="left" vertical="center"/>
    </xf>
    <xf numFmtId="0" fontId="32" fillId="0" borderId="5" applyNumberFormat="0" applyFill="0" applyAlignment="0" applyProtection="0"/>
    <xf numFmtId="0" fontId="13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0" fontId="12" fillId="4" borderId="3" applyNumberFormat="0" applyAlignment="0" applyProtection="0"/>
    <xf numFmtId="4" fontId="25" fillId="0" borderId="8">
      <alignment horizontal="right" vertical="center"/>
    </xf>
    <xf numFmtId="0" fontId="30" fillId="0" borderId="9" applyNumberFormat="0" applyFill="0" applyAlignment="0" applyProtection="0"/>
    <xf numFmtId="0" fontId="17" fillId="4" borderId="0" applyNumberFormat="0" applyFont="0" applyBorder="0" applyAlignment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35" fillId="0" borderId="0"/>
    <xf numFmtId="0" fontId="35" fillId="0" borderId="0"/>
    <xf numFmtId="0" fontId="35" fillId="0" borderId="0"/>
    <xf numFmtId="0" fontId="17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7" fillId="0" borderId="0"/>
    <xf numFmtId="0" fontId="29" fillId="23" borderId="0" applyNumberFormat="0" applyFont="0" applyBorder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14" fillId="7" borderId="10" applyNumberFormat="0" applyFon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0" fontId="20" fillId="11" borderId="11" applyNumberFormat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13" fontId="17" fillId="0" borderId="0" applyFont="0" applyFill="0" applyProtection="0"/>
    <xf numFmtId="9" fontId="35" fillId="0" borderId="0" applyFont="0" applyFill="0" applyBorder="0" applyAlignment="0" applyProtection="0"/>
    <xf numFmtId="170" fontId="34" fillId="0" borderId="0" applyFill="0" applyBorder="0" applyAlignment="0" applyProtection="0"/>
    <xf numFmtId="0" fontId="17" fillId="0" borderId="0"/>
    <xf numFmtId="0" fontId="17" fillId="0" borderId="0"/>
    <xf numFmtId="0" fontId="25" fillId="23" borderId="1"/>
    <xf numFmtId="0" fontId="25" fillId="23" borderId="1"/>
    <xf numFmtId="0" fontId="25" fillId="23" borderId="1"/>
    <xf numFmtId="0" fontId="8" fillId="0" borderId="0"/>
    <xf numFmtId="0" fontId="6" fillId="0" borderId="0">
      <alignment horizontal="right"/>
    </xf>
    <xf numFmtId="0" fontId="6" fillId="0" borderId="0">
      <alignment horizontal="left"/>
    </xf>
    <xf numFmtId="0" fontId="2" fillId="0" borderId="0"/>
    <xf numFmtId="175" fontId="17" fillId="0" borderId="0" applyFont="0" applyFill="0" applyBorder="0" applyAlignment="0" applyProtection="0">
      <alignment horizontal="left"/>
    </xf>
    <xf numFmtId="175" fontId="17" fillId="0" borderId="0" applyFont="0" applyFill="0" applyBorder="0" applyAlignment="0" applyProtection="0">
      <alignment horizontal="left"/>
    </xf>
    <xf numFmtId="176" fontId="17" fillId="0" borderId="0" applyFont="0" applyFill="0" applyBorder="0" applyAlignment="0" applyProtection="0">
      <alignment horizontal="left"/>
    </xf>
    <xf numFmtId="176" fontId="17" fillId="0" borderId="0" applyFont="0" applyFill="0" applyBorder="0" applyAlignment="0" applyProtection="0">
      <alignment horizontal="left"/>
    </xf>
    <xf numFmtId="177" fontId="17" fillId="0" borderId="0" applyFont="0" applyFill="0" applyBorder="0" applyAlignment="0" applyProtection="0">
      <alignment horizontal="left"/>
    </xf>
    <xf numFmtId="177" fontId="17" fillId="0" borderId="0" applyFont="0" applyFill="0" applyBorder="0" applyAlignment="0" applyProtection="0">
      <alignment horizontal="left"/>
    </xf>
    <xf numFmtId="49" fontId="17" fillId="0" borderId="0" applyFill="0" applyBorder="0" applyProtection="0">
      <alignment horizontal="left"/>
    </xf>
    <xf numFmtId="49" fontId="17" fillId="0" borderId="0" applyFill="0" applyBorder="0" applyProtection="0">
      <alignment horizontal="left"/>
    </xf>
    <xf numFmtId="175" fontId="17" fillId="0" borderId="0" applyFont="0" applyFill="0" applyBorder="0" applyAlignment="0" applyProtection="0">
      <alignment horizontal="left"/>
    </xf>
    <xf numFmtId="175" fontId="17" fillId="0" borderId="0" applyFont="0" applyFill="0" applyBorder="0" applyAlignment="0" applyProtection="0">
      <alignment horizontal="left"/>
    </xf>
    <xf numFmtId="176" fontId="17" fillId="0" borderId="0" applyFont="0" applyFill="0" applyBorder="0" applyAlignment="0" applyProtection="0">
      <alignment horizontal="left"/>
    </xf>
    <xf numFmtId="176" fontId="17" fillId="0" borderId="0" applyFont="0" applyFill="0" applyBorder="0" applyAlignment="0" applyProtection="0">
      <alignment horizontal="left"/>
    </xf>
    <xf numFmtId="177" fontId="17" fillId="0" borderId="0" applyFont="0" applyFill="0" applyBorder="0" applyAlignment="0" applyProtection="0">
      <alignment horizontal="left"/>
    </xf>
    <xf numFmtId="177" fontId="17" fillId="0" borderId="0" applyFont="0" applyFill="0" applyBorder="0" applyAlignment="0" applyProtection="0">
      <alignment horizontal="left"/>
    </xf>
    <xf numFmtId="49" fontId="17" fillId="0" borderId="0" applyFill="0" applyBorder="0" applyProtection="0">
      <alignment horizontal="left"/>
    </xf>
    <xf numFmtId="49" fontId="17" fillId="0" borderId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18" fillId="0" borderId="0">
      <alignment horizontal="left" vertical="top"/>
    </xf>
    <xf numFmtId="0" fontId="3" fillId="0" borderId="0">
      <alignment horizontal="left"/>
    </xf>
    <xf numFmtId="178" fontId="11" fillId="24" borderId="0" applyNumberFormat="0" applyBorder="0">
      <protection locked="0"/>
    </xf>
    <xf numFmtId="0" fontId="9" fillId="0" borderId="12" applyNumberFormat="0" applyFill="0" applyAlignment="0" applyProtection="0"/>
    <xf numFmtId="0" fontId="9" fillId="0" borderId="12" applyNumberFormat="0" applyFill="0" applyAlignment="0" applyProtection="0"/>
    <xf numFmtId="178" fontId="31" fillId="25" borderId="0" applyNumberFormat="0" applyBorder="0">
      <protection locked="0"/>
    </xf>
    <xf numFmtId="166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6" fillId="13" borderId="0">
      <alignment horizontal="left" vertical="center" indent="1"/>
    </xf>
    <xf numFmtId="4" fontId="25" fillId="0" borderId="0"/>
  </cellStyleXfs>
  <cellXfs count="6">
    <xf numFmtId="0" fontId="0" fillId="0" borderId="0" xfId="0"/>
    <xf numFmtId="0" fontId="39" fillId="0" borderId="0" xfId="142" applyAlignment="1" applyProtection="1"/>
    <xf numFmtId="0" fontId="40" fillId="0" borderId="0" xfId="0" applyFont="1"/>
    <xf numFmtId="0" fontId="41" fillId="0" borderId="0" xfId="0" applyFont="1"/>
    <xf numFmtId="0" fontId="41" fillId="26" borderId="0" xfId="0" applyFont="1" applyFill="1"/>
    <xf numFmtId="0" fontId="40" fillId="26" borderId="0" xfId="0" applyFont="1" applyFill="1"/>
  </cellXfs>
  <cellStyles count="278">
    <cellStyle name="%" xfId="1" xr:uid="{5B3C190C-9314-4A4E-B709-BBEECF210B30}"/>
    <cellStyle name="20% - Accent1 2" xfId="2" xr:uid="{00E182D1-A92B-4FFD-B06B-F28A4B9BB363}"/>
    <cellStyle name="20% - Accent1 2 2" xfId="3" xr:uid="{7B483045-231B-4B7E-8D5B-6F3C17E47EC7}"/>
    <cellStyle name="20% - Accent1 2 2 2" xfId="4" xr:uid="{9B9D363A-BE36-4846-9A7D-BB8B507288D9}"/>
    <cellStyle name="20% - Accent1 2 2 3" xfId="5" xr:uid="{42B604B3-6F58-44BE-B690-6180514849B2}"/>
    <cellStyle name="20% - Accent2 2" xfId="6" xr:uid="{5BE2E896-5378-474B-912B-B243B962CC78}"/>
    <cellStyle name="20% - Accent2 2 2" xfId="7" xr:uid="{9BE846BB-FE8C-4DCC-9446-6A22B3B21930}"/>
    <cellStyle name="20% - Accent2 2 2 2" xfId="8" xr:uid="{7FFDE274-E636-4453-986D-55AA0D7EA7CC}"/>
    <cellStyle name="20% - Accent2 2 2 3" xfId="9" xr:uid="{6FC8EEF3-A129-4C31-811D-DF4EEC2FC907}"/>
    <cellStyle name="20% - Accent3 2" xfId="10" xr:uid="{20CFBCD0-AD06-4C40-A47C-55E8D58BEA98}"/>
    <cellStyle name="20% - Accent3 2 2" xfId="11" xr:uid="{9DDB751B-0306-4BF5-A7A2-B913CDAC3ECE}"/>
    <cellStyle name="20% - Accent3 2 2 2" xfId="12" xr:uid="{F6CACE53-D5BB-4069-82E9-0D1A2E6B3255}"/>
    <cellStyle name="20% - Accent3 2 2 3" xfId="13" xr:uid="{7BD5ABA1-F55A-4EE8-81A0-32226CE52816}"/>
    <cellStyle name="20% - Accent4 2" xfId="14" xr:uid="{91A0978D-B6D4-4E3F-BDA9-E9EEF600D51B}"/>
    <cellStyle name="20% - Accent4 2 2" xfId="15" xr:uid="{35AA91C1-56D9-4A24-8A54-81DF9D65B158}"/>
    <cellStyle name="20% - Accent4 2 2 2" xfId="16" xr:uid="{3BB066E5-0D19-494B-8EAD-923014D04EC3}"/>
    <cellStyle name="20% - Accent4 2 2 3" xfId="17" xr:uid="{38E8F3BC-ABCF-4CE2-852D-70573039321A}"/>
    <cellStyle name="20% - Accent5 2" xfId="18" xr:uid="{695A8F18-0768-41EE-A87B-2A684A155F48}"/>
    <cellStyle name="20% - Accent5 2 2" xfId="19" xr:uid="{F61E9696-3894-4E99-9BDF-C69CF4AAA660}"/>
    <cellStyle name="20% - Accent5 2 2 2" xfId="20" xr:uid="{0C4C251C-5B44-4054-9FB9-9F143C676C29}"/>
    <cellStyle name="20% - Accent5 2 2 3" xfId="21" xr:uid="{0C68C7E4-2716-45E9-81A9-0CCB5A426317}"/>
    <cellStyle name="20% - Accent6 2" xfId="22" xr:uid="{759FDAC0-8572-4343-93C9-D4691565F816}"/>
    <cellStyle name="20% - Accent6 2 2" xfId="23" xr:uid="{02A64AAF-DC4A-48C9-AD76-D046D54F3937}"/>
    <cellStyle name="20% - Accent6 2 2 2" xfId="24" xr:uid="{7C9A5F8D-8C76-4B1A-844E-6A18C83C09CF}"/>
    <cellStyle name="20% - Accent6 2 2 3" xfId="25" xr:uid="{9B3B1B13-34B1-4A5D-A1CC-F92B325090DB}"/>
    <cellStyle name="40% - Accent1 2" xfId="26" xr:uid="{3D23FD43-83F3-4B25-B897-872C458C32CB}"/>
    <cellStyle name="40% - Accent1 2 2" xfId="27" xr:uid="{D9A0C268-EFF4-42FD-B00A-7AE8580B2315}"/>
    <cellStyle name="40% - Accent1 2 2 2" xfId="28" xr:uid="{737BB243-7297-4F7A-99FF-82144E028AA9}"/>
    <cellStyle name="40% - Accent1 2 2 3" xfId="29" xr:uid="{188802F2-3EE0-4305-86FA-F249054AC632}"/>
    <cellStyle name="40% - Accent2 2" xfId="30" xr:uid="{07E9C9A2-6FF5-48C0-B332-4224B5F402CB}"/>
    <cellStyle name="40% - Accent2 2 2" xfId="31" xr:uid="{47274C46-475F-462A-AE55-C817E1EA3E51}"/>
    <cellStyle name="40% - Accent2 2 2 2" xfId="32" xr:uid="{1C029807-F62A-4D10-B435-31BF8811B9E3}"/>
    <cellStyle name="40% - Accent2 2 2 3" xfId="33" xr:uid="{40517268-6B81-44D8-A20C-7C925D4F9CC4}"/>
    <cellStyle name="40% - Accent3 2" xfId="34" xr:uid="{836D8770-D4E7-49CF-8363-813CE0F02C08}"/>
    <cellStyle name="40% - Accent3 2 2" xfId="35" xr:uid="{CE3B3711-E124-44E6-9315-6F091608F2B4}"/>
    <cellStyle name="40% - Accent3 2 2 2" xfId="36" xr:uid="{79C00F28-89A7-4C1B-BDB5-49610B62C331}"/>
    <cellStyle name="40% - Accent3 2 2 3" xfId="37" xr:uid="{879706C3-D0FA-4E0A-BAD6-5D201650A546}"/>
    <cellStyle name="40% - Accent4 2" xfId="38" xr:uid="{8C7AD63C-224F-4ABF-87A3-0C3629429F92}"/>
    <cellStyle name="40% - Accent4 2 2" xfId="39" xr:uid="{F5AA7038-3890-469D-86CD-59441BDF63C1}"/>
    <cellStyle name="40% - Accent4 2 2 2" xfId="40" xr:uid="{3C1546CE-6EDD-4A8A-B47F-A722F6C65860}"/>
    <cellStyle name="40% - Accent4 2 2 3" xfId="41" xr:uid="{98FD7D1A-8AD9-429D-BAD8-C90B351EFC81}"/>
    <cellStyle name="40% - Accent5 2" xfId="42" xr:uid="{B8AA0CC0-27E4-4CFD-84CD-2BD2B6D199F7}"/>
    <cellStyle name="40% - Accent5 2 2" xfId="43" xr:uid="{DDE0AF87-0F3D-4A3C-AA57-403EBA06E445}"/>
    <cellStyle name="40% - Accent5 2 2 2" xfId="44" xr:uid="{FEB97844-F23C-4076-8D2D-DE6676DA4D34}"/>
    <cellStyle name="40% - Accent5 2 2 3" xfId="45" xr:uid="{4EEDD602-01A4-4DCE-920E-278D4E8BD2D4}"/>
    <cellStyle name="40% - Accent6 2" xfId="46" xr:uid="{B18531E4-F5D7-434D-BBC5-81EFAE87701F}"/>
    <cellStyle name="40% - Accent6 2 2" xfId="47" xr:uid="{AA03CFAA-9DCD-4220-A5AF-32DF33AF79B4}"/>
    <cellStyle name="40% - Accent6 2 2 2" xfId="48" xr:uid="{D6BFBC69-8ACC-4658-86D8-BD10E596F7DE}"/>
    <cellStyle name="40% - Accent6 2 2 3" xfId="49" xr:uid="{717B3F52-24E0-44E0-B219-75182018E4DF}"/>
    <cellStyle name="5x indented GHG Textfiels" xfId="50" xr:uid="{5880AC69-5204-4EE2-89C1-0F1441E3D641}"/>
    <cellStyle name="60% - Accent1 2" xfId="51" xr:uid="{B9EC5FA2-E6D0-4EC1-8263-D87CD1356FA1}"/>
    <cellStyle name="60% - Accent1 2 2" xfId="52" xr:uid="{CB301864-D772-453B-BA35-E82F25FEEE16}"/>
    <cellStyle name="60% - Accent1 2 2 2" xfId="53" xr:uid="{B7274665-49A8-48C5-8035-E711F9DDFDD8}"/>
    <cellStyle name="60% - Accent1 2 2 3" xfId="54" xr:uid="{B94DE1E4-0B11-4954-AEB8-028C6C0A1A96}"/>
    <cellStyle name="60% - Accent2 2" xfId="55" xr:uid="{0152CE3F-48DD-421D-9EED-16ECB7EB149E}"/>
    <cellStyle name="60% - Accent2 2 2" xfId="56" xr:uid="{0F7246A2-0E0B-41A0-9141-A3D5642C7618}"/>
    <cellStyle name="60% - Accent2 2 2 2" xfId="57" xr:uid="{6D92DC7A-FF83-4897-B5E2-A48037DE0F5C}"/>
    <cellStyle name="60% - Accent2 2 2 3" xfId="58" xr:uid="{770D550C-7DD4-45DD-AC70-9E9A5778287C}"/>
    <cellStyle name="60% - Accent3 2" xfId="59" xr:uid="{CA6DA91F-C03A-48D9-9772-E12BAD1D2A41}"/>
    <cellStyle name="60% - Accent3 2 2" xfId="60" xr:uid="{71DA9E04-AC7F-4554-ACEF-65F65E45C1A2}"/>
    <cellStyle name="60% - Accent3 2 2 2" xfId="61" xr:uid="{48072A97-DE02-4485-9F58-8EA9D5096E0A}"/>
    <cellStyle name="60% - Accent3 2 2 3" xfId="62" xr:uid="{F6785B8B-8691-4653-A0A0-CBC5F9DA5DFE}"/>
    <cellStyle name="60% - Accent4 2" xfId="63" xr:uid="{2F9F2F3B-6F43-4CA2-99A7-9C6F302947A0}"/>
    <cellStyle name="60% - Accent4 2 2" xfId="64" xr:uid="{2B069B01-B8A6-4AC5-8BF6-664186B5B601}"/>
    <cellStyle name="60% - Accent4 2 2 2" xfId="65" xr:uid="{5E3920CF-8284-404F-A4C3-D9FAD19EAF8A}"/>
    <cellStyle name="60% - Accent4 2 2 3" xfId="66" xr:uid="{B89E07EB-76CD-4A3B-B177-C6B6A0A0DA74}"/>
    <cellStyle name="60% - Accent5 2" xfId="67" xr:uid="{336A73FC-97BA-43BB-9237-1A749DE2FF31}"/>
    <cellStyle name="60% - Accent5 2 2" xfId="68" xr:uid="{0A83DF1B-6B1A-45EA-89E1-4E8E4CB22E14}"/>
    <cellStyle name="60% - Accent5 2 2 2" xfId="69" xr:uid="{BC2C449E-4E3B-4E95-A87E-8DB6F1F489C8}"/>
    <cellStyle name="60% - Accent5 2 2 3" xfId="70" xr:uid="{E6D4F9A4-7FD3-4A4D-8594-B66D04007984}"/>
    <cellStyle name="60% - Accent6 2" xfId="71" xr:uid="{A1E848C3-4B45-4D6A-A1F8-8E3805FABA83}"/>
    <cellStyle name="60% - Accent6 2 2" xfId="72" xr:uid="{25E14DC6-DF91-4F97-9D06-1BC84D5E603C}"/>
    <cellStyle name="60% - Accent6 2 2 2" xfId="73" xr:uid="{5C986811-9F92-4E1F-8D00-FEEED02CCF72}"/>
    <cellStyle name="60% - Accent6 2 2 3" xfId="74" xr:uid="{328CE5F4-1739-460F-930E-C7DB8FD41E8A}"/>
    <cellStyle name="Accent1 2" xfId="75" xr:uid="{45F78500-CC9C-4FBF-BC7F-19723EC7F2CD}"/>
    <cellStyle name="Accent1 2 2" xfId="76" xr:uid="{BFEEAE84-55CB-4832-9651-F91F4EE64B16}"/>
    <cellStyle name="Accent1 2 2 2" xfId="77" xr:uid="{E5BE7C2C-CF13-4EBD-ADAE-3B3459AA5BC6}"/>
    <cellStyle name="Accent1 2 2 3" xfId="78" xr:uid="{0C8B1AE5-FE0F-4C45-A3F6-7F8C7A426AB9}"/>
    <cellStyle name="Accent2 2" xfId="79" xr:uid="{88C0E8B1-B2AB-4C87-8052-7C30E7F1722B}"/>
    <cellStyle name="Accent2 2 2" xfId="80" xr:uid="{43E002F0-3258-492A-ACE7-8AAE4352577B}"/>
    <cellStyle name="Accent2 2 2 2" xfId="81" xr:uid="{EA848113-6711-481C-BCDD-D7DDE9A70030}"/>
    <cellStyle name="Accent2 2 2 3" xfId="82" xr:uid="{4BFDEBEB-CDFD-4B2B-B222-9AF846ED8E88}"/>
    <cellStyle name="Accent3 2" xfId="83" xr:uid="{DA63F2EC-B688-4446-BC14-0246B5F5E500}"/>
    <cellStyle name="Accent3 2 2" xfId="84" xr:uid="{7CE34C5E-C267-4A9C-9535-5935AFAFE604}"/>
    <cellStyle name="Accent3 2 2 2" xfId="85" xr:uid="{42DD7290-6CE6-4DD2-982C-540EF1BFE1BB}"/>
    <cellStyle name="Accent3 2 2 3" xfId="86" xr:uid="{109CC69E-C5AA-4686-B0D0-51EE827A456B}"/>
    <cellStyle name="Accent4 2" xfId="87" xr:uid="{9F7895A0-7C3A-4D8B-BA68-4D63039F191B}"/>
    <cellStyle name="Accent4 2 2" xfId="88" xr:uid="{4F1818DC-E36D-4984-8711-A5066F2EA7E0}"/>
    <cellStyle name="Accent4 2 2 2" xfId="89" xr:uid="{564BF088-628D-42E4-A1CC-F9146CC0DDD0}"/>
    <cellStyle name="Accent4 2 2 3" xfId="90" xr:uid="{2C050FE6-014B-4393-A72A-2ECB539BCF62}"/>
    <cellStyle name="Accent5 2" xfId="91" xr:uid="{50E09BE3-37BA-44E3-B14A-00D5550ACE31}"/>
    <cellStyle name="Accent5 2 2" xfId="92" xr:uid="{82CFA203-9412-488A-844E-A1FFB12A1E2F}"/>
    <cellStyle name="Accent5 2 2 2" xfId="93" xr:uid="{1006D5C9-4AF6-44DB-961E-3D48E35B4744}"/>
    <cellStyle name="Accent5 2 2 3" xfId="94" xr:uid="{365CF001-9B65-4BB1-8C17-DB5B1649F5FF}"/>
    <cellStyle name="Accent6 2" xfId="95" xr:uid="{0D9CC5B0-1CD5-4710-B7EB-5E90A8A02DE1}"/>
    <cellStyle name="Accent6 2 2" xfId="96" xr:uid="{6C91EB43-2266-4113-A3C5-66F957DDE9BA}"/>
    <cellStyle name="Accent6 2 2 2" xfId="97" xr:uid="{0C4784FE-B653-425D-B94E-6B774CAED888}"/>
    <cellStyle name="Accent6 2 2 3" xfId="98" xr:uid="{C17E1642-FE7E-464D-B187-10C60CDFAE01}"/>
    <cellStyle name="AggblueCels_1x" xfId="99" xr:uid="{CCB89048-7B8B-45EA-A6E7-E1A8827E8ABA}"/>
    <cellStyle name="Bad 2" xfId="100" xr:uid="{6118C945-D144-43BF-922D-EA2971F1D099}"/>
    <cellStyle name="Bad 2 2" xfId="101" xr:uid="{84725DE7-1B39-4A94-8EDD-762B4F46C3F4}"/>
    <cellStyle name="Bad 2 2 2" xfId="102" xr:uid="{B6417A7E-9AB8-4CB9-BEAD-0DA009095FB1}"/>
    <cellStyle name="Bad 2 2 3" xfId="103" xr:uid="{14CCE76C-20CD-4E13-A76C-9A96F4D77F1A}"/>
    <cellStyle name="Bold GHG Numbers (0.00)" xfId="104" xr:uid="{124B6EB1-3EA1-425C-AE02-629FDB0C870B}"/>
    <cellStyle name="Calculation 2" xfId="105" xr:uid="{C22D4DDC-B2B9-42CD-82D3-D4B457D6F6ED}"/>
    <cellStyle name="Calculation 2 2" xfId="106" xr:uid="{AB44752A-40CE-47E6-80CF-C89826880895}"/>
    <cellStyle name="Calculation 2 2 2" xfId="107" xr:uid="{3AF8BD32-6F3B-410E-A583-CC66EEF835E4}"/>
    <cellStyle name="Calculation 2 2 2 2" xfId="108" xr:uid="{5E76C7F3-6BC0-4F83-834B-15D3ED1D47FE}"/>
    <cellStyle name="Calculation 2 2 2 3" xfId="109" xr:uid="{BD9552B2-5E2E-48B9-BE62-1A97ABE892A7}"/>
    <cellStyle name="Calculation 2 3" xfId="110" xr:uid="{4A80FF33-8976-4585-AB79-83483675DB5F}"/>
    <cellStyle name="Calculation 2 3 2" xfId="111" xr:uid="{9BA564C5-E272-44D9-9308-3A9A12E97654}"/>
    <cellStyle name="Calculation 2 3 2 2" xfId="112" xr:uid="{71C75343-A2D7-4F25-9EC6-42DA1C266442}"/>
    <cellStyle name="Calculation 2 3 2 3" xfId="113" xr:uid="{7560A63D-C5BF-49D2-BA11-A88FC750E3A0}"/>
    <cellStyle name="Calculation 2 4" xfId="114" xr:uid="{75CD8C8D-A05A-4314-B899-FEA33E51CCED}"/>
    <cellStyle name="Calculation 2 4 2" xfId="115" xr:uid="{8747BAB3-205D-4629-815B-8C292822ACA4}"/>
    <cellStyle name="Calculation 2 4 3" xfId="116" xr:uid="{3FD67A21-2BD6-4D6D-B629-EB94E6423DC9}"/>
    <cellStyle name="Check Cell 2" xfId="117" xr:uid="{7109307B-81C0-4B3E-B7B9-63804F928485}"/>
    <cellStyle name="Check Cell 2 2" xfId="118" xr:uid="{578FC4BC-2199-406D-8DE1-C6EFB85F595B}"/>
    <cellStyle name="Check Cell 2 2 2" xfId="119" xr:uid="{1D3B25C8-6401-409C-9A32-3648A28736B7}"/>
    <cellStyle name="Check Cell 2 2 3" xfId="120" xr:uid="{1D797A56-4DB7-46E4-B263-3CB3E129B69D}"/>
    <cellStyle name="Comma 2" xfId="122" xr:uid="{5FC74DD3-507A-4D31-95E3-0FA688B21C94}"/>
    <cellStyle name="Comma 2 2" xfId="123" xr:uid="{40B75526-59B2-4C84-846C-2F8C4B1B1A67}"/>
    <cellStyle name="Comma 2 3" xfId="124" xr:uid="{743F5538-F08A-4111-BF72-30B7AB8F105C}"/>
    <cellStyle name="Comma 2 4" xfId="125" xr:uid="{2F230658-1581-4B92-80B0-815B7AB974D5}"/>
    <cellStyle name="Comma 3" xfId="126" xr:uid="{F3F519BA-6BDA-47D2-B74F-A37B2E0D3C4D}"/>
    <cellStyle name="Comma 4" xfId="121" xr:uid="{8A0FF966-A09C-440B-8D80-F4B5E0230BA2}"/>
    <cellStyle name="Cover" xfId="127" xr:uid="{142376E0-D909-4068-A8E7-6D6842ECAC2E}"/>
    <cellStyle name="Dezimal [0]_Tfz-Anzahl" xfId="128" xr:uid="{1D291D7D-5809-46CC-81AE-B2070713FEE5}"/>
    <cellStyle name="Dezimal_Tfz-Anzahl" xfId="129" xr:uid="{F8856A8E-C214-46D1-A852-42B742E87BAA}"/>
    <cellStyle name="Euro" xfId="130" xr:uid="{EA5E9B06-FC40-4234-BC9E-F622FDCF2F31}"/>
    <cellStyle name="Euro 2" xfId="131" xr:uid="{84B30A96-E171-4D55-AFCA-49EE6EC68295}"/>
    <cellStyle name="Explanatory Text 2" xfId="132" xr:uid="{868B3455-9A79-472F-8883-30D5E8A78BE4}"/>
    <cellStyle name="Good 2" xfId="133" xr:uid="{9FF1FB6C-FEC2-4872-89E5-0EBA576B3E6D}"/>
    <cellStyle name="Good 2 2" xfId="134" xr:uid="{3E44BFA9-9F78-4B82-820B-04428F14ECB1}"/>
    <cellStyle name="Good 2 2 2" xfId="135" xr:uid="{0CC574F5-B5E7-467F-A60A-6358E0BC3A6A}"/>
    <cellStyle name="Good 2 2 3" xfId="136" xr:uid="{090A9521-D8FC-4ECA-B8B5-55BC7C08652B}"/>
    <cellStyle name="Heading" xfId="137" xr:uid="{F7605DA2-0B79-479D-869B-D797D0E00D15}"/>
    <cellStyle name="Heading 1 2" xfId="138" xr:uid="{19E943D1-BDA5-4F16-A551-B4CD08594C67}"/>
    <cellStyle name="Heading 2 2" xfId="139" xr:uid="{85458416-A484-4A2D-972B-AAACCEA4613B}"/>
    <cellStyle name="Heading 3 2" xfId="140" xr:uid="{A4333333-43B1-4493-9ABB-C5F0EE89AAE3}"/>
    <cellStyle name="Heading 4 2" xfId="141" xr:uid="{418B1C22-B7CC-4455-B1AD-1CFEEF82742E}"/>
    <cellStyle name="Hyperlink" xfId="142" builtinId="8"/>
    <cellStyle name="Hyperlink 2" xfId="143" xr:uid="{9C2F63A4-4724-4FFD-B2F2-B8C22C9A6509}"/>
    <cellStyle name="Hyperlink 3" xfId="144" xr:uid="{AF02D80D-6658-4457-850E-C0ACCBCC7CA2}"/>
    <cellStyle name="Hyperlink 4" xfId="145" xr:uid="{D71C9EDA-ED14-4163-986F-97299A79078F}"/>
    <cellStyle name="Hyperlink 5" xfId="146" xr:uid="{99782DDE-B62A-4673-B558-683C0F4CFD7C}"/>
    <cellStyle name="Input 2" xfId="147" xr:uid="{F0317602-4B38-4470-8985-6F890341E892}"/>
    <cellStyle name="Input 2 2" xfId="148" xr:uid="{FA317E25-A05F-4B7D-827F-9CE5763E39C8}"/>
    <cellStyle name="Input 2 2 2" xfId="149" xr:uid="{B9F0B97B-7DC4-4337-9747-3F54561B9D59}"/>
    <cellStyle name="Input 2 2 2 2" xfId="150" xr:uid="{F47DBBB8-44E9-4426-8B4B-74BB10E03569}"/>
    <cellStyle name="Input 2 2 2 3" xfId="151" xr:uid="{275F4A94-E767-4E86-8DDB-E8C0F010D1FF}"/>
    <cellStyle name="Input 2 3" xfId="152" xr:uid="{77708F93-C144-4E47-B8D6-7F8F003AA72F}"/>
    <cellStyle name="Input 2 3 2" xfId="153" xr:uid="{F7DB3A16-7E11-4A6D-8234-09CF1DEEDD33}"/>
    <cellStyle name="Input 2 3 2 2" xfId="154" xr:uid="{E5459E1C-C072-4D08-BB7A-0A004CF4F79E}"/>
    <cellStyle name="Input 2 3 2 3" xfId="155" xr:uid="{AD0D3FEC-E3E2-45A2-808E-649E06A0C6D0}"/>
    <cellStyle name="Input 2 4" xfId="156" xr:uid="{1393272C-9510-4A42-BB75-6E19572C5191}"/>
    <cellStyle name="Input 2 4 2" xfId="157" xr:uid="{34AD02E3-2951-44F8-B45A-6F47AF012827}"/>
    <cellStyle name="Input 2 4 3" xfId="158" xr:uid="{1BD2EA33-DD4C-4D43-8ABD-78332CFEA025}"/>
    <cellStyle name="InputCells12_BBorder_CRFReport-template" xfId="159" xr:uid="{EBE736F6-745F-4C14-84E0-7EA2D24D79EE}"/>
    <cellStyle name="Linked Cell 2" xfId="160" xr:uid="{193C38C5-FFBD-4A44-9CBB-FC1CFC3CF1E5}"/>
    <cellStyle name="Menu" xfId="161" xr:uid="{9CB11B51-C239-4E62-B0F5-1736BAE7F351}"/>
    <cellStyle name="Milliers [0]_03tabmat" xfId="162" xr:uid="{706D0B84-1AE8-481F-B6C3-4C383DAA03A1}"/>
    <cellStyle name="Milliers_03tabmat" xfId="163" xr:uid="{00E18A16-ECC6-4C17-AD0A-2E5D92258D44}"/>
    <cellStyle name="Monétaire [0]_03tabmat" xfId="164" xr:uid="{D725D617-5F59-448C-AC57-3DE48310C809}"/>
    <cellStyle name="Monétaire_03tabmat" xfId="165" xr:uid="{7EF4DC9B-6A84-4FD2-9E30-F54A22A45997}"/>
    <cellStyle name="Neutral 2" xfId="166" xr:uid="{AEF6DBF7-3E52-40E8-8361-D9D28E223F64}"/>
    <cellStyle name="Neutral 2 2" xfId="167" xr:uid="{AFF363B3-E0CF-46A5-B328-90EA40833981}"/>
    <cellStyle name="Neutral 2 2 2" xfId="168" xr:uid="{2C668780-30BE-4958-8922-620A4009D7F0}"/>
    <cellStyle name="Neutral 2 2 3" xfId="169" xr:uid="{06C5D037-00B9-44E5-ADC8-06568D6DEB43}"/>
    <cellStyle name="Normal" xfId="0" builtinId="0"/>
    <cellStyle name="Normal 10" xfId="170" xr:uid="{3006E3EC-A239-4D5C-9175-C54B1CF0B32B}"/>
    <cellStyle name="Normal 10 2" xfId="171" xr:uid="{69EEF68F-1FDF-46F5-91D7-3F49B3B3FABA}"/>
    <cellStyle name="Normal 10 2 2" xfId="172" xr:uid="{691C50DA-F2C5-4746-AB18-3B459929E587}"/>
    <cellStyle name="Normal 10 3" xfId="173" xr:uid="{15A596A8-20C2-476E-BE82-0A75F720E25E}"/>
    <cellStyle name="Normal 10 3 2" xfId="174" xr:uid="{478E06EA-4B2C-4C3D-8AF3-3D00EC9D248B}"/>
    <cellStyle name="Normal 10 4" xfId="175" xr:uid="{70266F6B-489D-4F62-B9DE-DB2F57D82DFC}"/>
    <cellStyle name="Normal 11" xfId="176" xr:uid="{B02CB25C-9781-4261-B78F-8F7106233638}"/>
    <cellStyle name="Normal 11 2" xfId="177" xr:uid="{5840860A-69F1-4311-A414-A66D2311932B}"/>
    <cellStyle name="Normal 12" xfId="178" xr:uid="{62656883-5BF1-4206-B8AB-37B3DFE20030}"/>
    <cellStyle name="Normal 13" xfId="179" xr:uid="{9BD58341-5138-4378-B756-265CC4A783CC}"/>
    <cellStyle name="Normal 13 2" xfId="180" xr:uid="{EA05BA07-562A-4CFC-B076-EBABCDACD59F}"/>
    <cellStyle name="Normal 13 3" xfId="181" xr:uid="{AF857835-179C-4AD3-A573-80797695C089}"/>
    <cellStyle name="Normal 14" xfId="182" xr:uid="{15C30683-ACB0-4EA9-A5EA-4C3655851658}"/>
    <cellStyle name="Normal 15" xfId="183" xr:uid="{DF2C6A0E-E833-4031-91AD-9480CE5517DB}"/>
    <cellStyle name="Normal 17" xfId="184" xr:uid="{6E8DB25C-031E-49E6-A93F-6E8A6FD8F804}"/>
    <cellStyle name="Normal 18" xfId="185" xr:uid="{FA6B6B1B-5ED2-420C-8E23-2A355E60FD82}"/>
    <cellStyle name="Normal 2" xfId="186" xr:uid="{8409813B-610E-47F1-9ED7-E1777C0BDF03}"/>
    <cellStyle name="Normal 2 2" xfId="187" xr:uid="{FC6F463E-8B6E-4D77-A9F4-1746F41CD6CC}"/>
    <cellStyle name="Normal 2 3" xfId="188" xr:uid="{D68C8AFA-E474-42EB-9D32-C90415CE2632}"/>
    <cellStyle name="Normal 3" xfId="189" xr:uid="{B057B65A-A995-4D8C-B872-32E8AA82849C}"/>
    <cellStyle name="Normal 3 2" xfId="190" xr:uid="{BCE9BDF2-977A-451B-839E-6C653D33A2CE}"/>
    <cellStyle name="Normal 3 3" xfId="191" xr:uid="{4F653C55-C08B-4832-89DA-A32E7D1C8388}"/>
    <cellStyle name="Normal 3 4" xfId="192" xr:uid="{211DD0B9-90C7-45AB-9253-7D70D057B9E5}"/>
    <cellStyle name="Normal 4" xfId="193" xr:uid="{9DF8DF11-54A3-478F-BDB9-753E61111DDE}"/>
    <cellStyle name="Normal 4 2" xfId="194" xr:uid="{77BD0CAC-FC9B-4649-AA20-BF39B72690F5}"/>
    <cellStyle name="Normal 4 2 2" xfId="195" xr:uid="{C8A47C75-61E0-4BDD-81E2-1FD03715B81C}"/>
    <cellStyle name="Normal 4 3" xfId="196" xr:uid="{E79C4ECB-5255-4633-9A18-5D5B513A3F6C}"/>
    <cellStyle name="Normal 4 3 2" xfId="197" xr:uid="{ABE6B89F-5E3B-41C3-B93E-1CCDE50AFC76}"/>
    <cellStyle name="Normal 4 4" xfId="198" xr:uid="{52D7E691-A648-41A9-BDBD-B79E40A0DF87}"/>
    <cellStyle name="Normal 4 5" xfId="199" xr:uid="{9743A7C9-AB8C-4901-A1C9-B59207A3D655}"/>
    <cellStyle name="Normal 5" xfId="200" xr:uid="{5E20F3BE-BD45-40A5-9D96-E8BA0459FB43}"/>
    <cellStyle name="Normal 6" xfId="201" xr:uid="{9BC93FBB-9FA8-48B8-BD63-00EF8AC5CCFF}"/>
    <cellStyle name="Normal 7" xfId="202" xr:uid="{2D9338A3-813C-4FB8-9B83-2AABD3F222F7}"/>
    <cellStyle name="Normal 8" xfId="203" xr:uid="{F3113194-39F9-4181-B2A6-7F0D176E4E00}"/>
    <cellStyle name="Normal 9" xfId="204" xr:uid="{DB115BF4-6B27-418D-B100-77603A158B79}"/>
    <cellStyle name="Normal GHG-Shade" xfId="205" xr:uid="{32B4D476-524B-4BB8-9DB5-8A71F6C55F93}"/>
    <cellStyle name="Note 2" xfId="206" xr:uid="{983E23F3-926A-4151-8AC7-B57191CC45E7}"/>
    <cellStyle name="Note 2 2" xfId="207" xr:uid="{C4866643-B218-4FEA-8108-1FAA992D2172}"/>
    <cellStyle name="Note 2 2 2" xfId="208" xr:uid="{FA40257E-FB9C-47AD-8465-BE9CB1AC54D2}"/>
    <cellStyle name="Note 2 2 2 2" xfId="209" xr:uid="{BDA001C6-5B00-4718-BD8E-6D342095B514}"/>
    <cellStyle name="Note 2 2 2 3" xfId="210" xr:uid="{0AF5E82E-3FAD-45EC-803A-40621BE0D399}"/>
    <cellStyle name="Note 2 3" xfId="211" xr:uid="{16EE68BF-B557-4746-ACEB-25F97252424B}"/>
    <cellStyle name="Note 2 3 2" xfId="212" xr:uid="{2013B7E9-3078-496C-B7FB-E4A8426D9803}"/>
    <cellStyle name="Note 2 3 3" xfId="213" xr:uid="{96D71073-D1F8-4578-BDA4-D3BC7F7964DC}"/>
    <cellStyle name="Output 2" xfId="214" xr:uid="{265849F3-E143-43F8-9BEB-93041E12E0CD}"/>
    <cellStyle name="Output 2 2" xfId="215" xr:uid="{601035B9-F0EB-4F38-B6D5-1F702FBF3031}"/>
    <cellStyle name="Output 2 2 2" xfId="216" xr:uid="{5E406441-22FD-487C-A9A2-76340D39207A}"/>
    <cellStyle name="Output 2 2 2 2" xfId="217" xr:uid="{BF510496-D2DC-4C2C-822F-5831C8CEF94F}"/>
    <cellStyle name="Output 2 2 2 3" xfId="218" xr:uid="{8128F19D-07CC-488D-A0F7-A515CA3BC05C}"/>
    <cellStyle name="Output 2 3" xfId="219" xr:uid="{C5D2C9CB-44D9-4EAE-B346-05A92A5A8206}"/>
    <cellStyle name="Output 2 3 2" xfId="220" xr:uid="{FE2CABD6-F102-48BE-8629-08FD53086855}"/>
    <cellStyle name="Output 2 3 3" xfId="221" xr:uid="{04096A81-993F-4BB7-89F9-CB163FBCD522}"/>
    <cellStyle name="Percent 10" xfId="222" xr:uid="{35DE7942-7D4B-4602-8D0B-158FE40A4B10}"/>
    <cellStyle name="Percent 10 2" xfId="223" xr:uid="{315CB1A6-0D32-43D2-BD7C-8682A9545FD6}"/>
    <cellStyle name="Percent 10 3" xfId="224" xr:uid="{866484AA-456E-4927-BC22-7745B48F3A68}"/>
    <cellStyle name="Percent 2" xfId="225" xr:uid="{35EC8990-0BA5-4CDB-924B-EF1357348C9A}"/>
    <cellStyle name="Percent 2 2" xfId="226" xr:uid="{C10446EF-19B7-4FA1-B8A4-D35DC015D73B}"/>
    <cellStyle name="Percent 2 3" xfId="227" xr:uid="{4667DEAD-F392-4A56-86A9-119A0FFB4002}"/>
    <cellStyle name="Percent 3" xfId="228" xr:uid="{49090D86-ACC4-4A8F-BC6D-DF6DCC418F42}"/>
    <cellStyle name="Percent 4" xfId="229" xr:uid="{3D1A8DC9-3564-4D8A-88FE-41DAB7208D88}"/>
    <cellStyle name="Percent 5" xfId="230" xr:uid="{B3FFAE05-5C9E-4F6C-97BB-15EB4B77D23A}"/>
    <cellStyle name="Percent 5 2" xfId="231" xr:uid="{CB91716F-2A43-4F76-BD0C-9E64836A5B4A}"/>
    <cellStyle name="Percent 6" xfId="232" xr:uid="{C679B10D-771E-4853-821E-55831E5B3D86}"/>
    <cellStyle name="Percent 7" xfId="233" xr:uid="{CF4134FA-6341-4561-AF70-E47647A6F1D0}"/>
    <cellStyle name="Percent 8" xfId="234" xr:uid="{571E10B4-DB9C-4236-B2EE-A684D0BECCFF}"/>
    <cellStyle name="Percent 9" xfId="235" xr:uid="{054B610A-F00D-4CCC-915A-277744D1F4FB}"/>
    <cellStyle name="Publication_style" xfId="236" xr:uid="{0ACA8698-20B6-46B7-BB45-3E86F5D7A51F}"/>
    <cellStyle name="Refdb standard" xfId="237" xr:uid="{DED0DC64-0ACB-4A94-B6FB-72F8E5F493AC}"/>
    <cellStyle name="Refdb standard 2" xfId="238" xr:uid="{D1F599C4-8724-41FE-93CB-797A30615A22}"/>
    <cellStyle name="Shade" xfId="239" xr:uid="{5A46605E-35D9-43F5-96B5-D0A9B62F6279}"/>
    <cellStyle name="Shade 2" xfId="240" xr:uid="{87E67894-AE9B-4C1E-BEF2-85F30857FD26}"/>
    <cellStyle name="Shade 3" xfId="241" xr:uid="{A97CC3DD-8F09-46B7-9E37-5CF774B0963A}"/>
    <cellStyle name="Source" xfId="242" xr:uid="{EB2C93A6-D786-4502-91D0-7E34CB2B0D60}"/>
    <cellStyle name="Source Hed" xfId="243" xr:uid="{7655C400-9495-4DC2-B75D-BD625FCC925B}"/>
    <cellStyle name="Source Text" xfId="244" xr:uid="{B20B1F26-8D4D-43AD-ABF7-A0D03DF65F6D}"/>
    <cellStyle name="Standard_E00seit45" xfId="245" xr:uid="{4A9DF67E-BC87-4DDE-8A07-014DD9B2B52A}"/>
    <cellStyle name="Style 21" xfId="246" xr:uid="{F57B2EF2-E76A-4DED-A373-6CB115680D83}"/>
    <cellStyle name="Style 21 2" xfId="247" xr:uid="{0D560993-84A9-43D0-89E2-38F598587BC2}"/>
    <cellStyle name="Style 22" xfId="248" xr:uid="{EDA05368-8D50-4427-8414-764C70738321}"/>
    <cellStyle name="Style 22 2" xfId="249" xr:uid="{C8A97F5A-8DB2-4531-9FC7-94C6AC243006}"/>
    <cellStyle name="Style 23" xfId="250" xr:uid="{C19B2197-AED1-4421-A07E-CB7891435DEA}"/>
    <cellStyle name="Style 23 2" xfId="251" xr:uid="{B390F445-1089-4D7F-9E9B-E1AEA424A196}"/>
    <cellStyle name="Style 24" xfId="252" xr:uid="{028D5DE8-0D14-49EB-9594-AAB7989A6A6E}"/>
    <cellStyle name="Style 24 2" xfId="253" xr:uid="{40D40856-FEEA-4FF2-B76B-B5F24551B1E0}"/>
    <cellStyle name="Style 29" xfId="254" xr:uid="{3559700F-91BB-4993-83CE-0780D4F029BA}"/>
    <cellStyle name="Style 29 2" xfId="255" xr:uid="{60D09C7F-87BA-4A37-B9E0-A6CB88DC8BAA}"/>
    <cellStyle name="Style 30" xfId="256" xr:uid="{85FD19D0-9533-46D0-9486-222756084DAC}"/>
    <cellStyle name="Style 30 2" xfId="257" xr:uid="{CBA5BC03-245C-44C6-B008-71C0C6B1C37F}"/>
    <cellStyle name="Style 31" xfId="258" xr:uid="{3B130DEF-26AB-41A4-9802-A8FF0E8C19F4}"/>
    <cellStyle name="Style 31 2" xfId="259" xr:uid="{C0BCD9D3-F818-4FF9-A0F4-7166A5E70179}"/>
    <cellStyle name="Style 32" xfId="260" xr:uid="{AA16926C-549E-4506-83B4-268F0EFDF445}"/>
    <cellStyle name="Style 32 2" xfId="261" xr:uid="{7BF57FA8-AD93-458A-8109-14E5AB4C7A7F}"/>
    <cellStyle name="Title 2" xfId="262" xr:uid="{050881B5-B3AC-4C4B-B6FB-1796567E66D2}"/>
    <cellStyle name="Title-1" xfId="263" xr:uid="{9CEA14A6-5025-492A-B541-6661CEA65194}"/>
    <cellStyle name="Title-2" xfId="264" xr:uid="{3DCF3580-4550-44AF-8A0E-ACBCD8A9C108}"/>
    <cellStyle name="Titre ligne" xfId="265" xr:uid="{FE6EC6D0-B767-4504-B1DE-FDEEE63F5580}"/>
    <cellStyle name="Total 2" xfId="266" xr:uid="{E70DCEC1-4C84-4657-BE3C-AE3DFD77CCE7}"/>
    <cellStyle name="Total 2 2" xfId="267" xr:uid="{B6682AC2-B9C6-45CE-8F6A-2024299B62A8}"/>
    <cellStyle name="Total intermediaire" xfId="268" xr:uid="{8F40EB68-6DFF-494C-85A1-589899A28C4E}"/>
    <cellStyle name="Tusenskille [0]_rob4-mon.xls Diagram 1" xfId="269" xr:uid="{2B1B74B2-9FAB-417B-81FD-D21902A6DD59}"/>
    <cellStyle name="Tusenskille_rob4-mon.xls Diagram 1" xfId="270" xr:uid="{8A163E71-1DA2-49EF-8B06-7D2B52533E63}"/>
    <cellStyle name="Valuta [0]_rob4-mon.xls Diagram 1" xfId="271" xr:uid="{CD3B0610-B280-4765-8C50-39CDEAB0D5B8}"/>
    <cellStyle name="Valuta_rob4-mon.xls Diagram 1" xfId="272" xr:uid="{CB2A9D56-1D05-48CF-A6EF-AD9DFAB90E2B}"/>
    <cellStyle name="Währung [0]_Excel2" xfId="273" xr:uid="{46D2CEDE-9140-46EE-9DC8-4E9799B1BC47}"/>
    <cellStyle name="Währung_Excel2" xfId="274" xr:uid="{CCA3187A-B125-4C0D-A800-02C930873A1F}"/>
    <cellStyle name="Warning Text 2" xfId="275" xr:uid="{ED8A27E8-5F6B-467B-8FAF-D5ECE0138185}"/>
    <cellStyle name="Year" xfId="276" xr:uid="{D6AAD25C-CD48-473D-9613-50207CF5FBEE}"/>
    <cellStyle name="Обычный_2++_CRFReport-template" xfId="277" xr:uid="{C69A7E63-22FD-43AF-9045-D91AE7DFF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ewis" id="{7B71FB61-880F-4CE3-A2B8-37F9A321EC73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2" dT="2022-10-19T16:10:24.29" personId="{7B71FB61-880F-4CE3-A2B8-37F9A321EC73}" id="{BA9B0CEE-57F5-4243-9589-479FB3120CC6}">
    <text>@martin, where did you get the embodied carbon figures from? the study you did with Ben?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shprotocols.cshlp.org/content/2007/8/pdb.prot4831.long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v.uk/hmrc-internal-manuals/employment-income-manual/eim71329" TargetMode="External"/><Relationship Id="rId1" Type="http://schemas.openxmlformats.org/officeDocument/2006/relationships/hyperlink" Target="https://www.researchgate.net/figure/Average-commute-distance-and-duration-by-sex-and-year_tbl2_2286273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DA10D-B9FD-4876-BB50-156EC268F59D}">
  <dimension ref="A1:K22"/>
  <sheetViews>
    <sheetView topLeftCell="A12" workbookViewId="0">
      <selection activeCell="G28" sqref="G28"/>
    </sheetView>
  </sheetViews>
  <sheetFormatPr baseColWidth="10" defaultColWidth="8.83203125" defaultRowHeight="15"/>
  <cols>
    <col min="1" max="1" width="17.1640625" customWidth="1"/>
    <col min="2" max="2" width="24" customWidth="1"/>
    <col min="3" max="3" width="12.1640625" customWidth="1"/>
    <col min="4" max="4" width="11.5" customWidth="1"/>
    <col min="7" max="7" width="22.5" bestFit="1" customWidth="1"/>
    <col min="8" max="8" width="15.83203125" customWidth="1"/>
  </cols>
  <sheetData>
    <row r="1" spans="1:9">
      <c r="A1" s="3" t="s">
        <v>6</v>
      </c>
      <c r="B1" s="3" t="s">
        <v>1</v>
      </c>
      <c r="C1" s="3" t="s">
        <v>7</v>
      </c>
      <c r="D1" s="3"/>
      <c r="E1" s="3"/>
      <c r="F1" s="3" t="s">
        <v>0</v>
      </c>
      <c r="G1" s="3" t="s">
        <v>1</v>
      </c>
      <c r="H1" s="3" t="s">
        <v>2</v>
      </c>
      <c r="I1" s="3" t="s">
        <v>3</v>
      </c>
    </row>
    <row r="2" spans="1:9">
      <c r="A2" s="3" t="s">
        <v>8</v>
      </c>
      <c r="B2" t="s">
        <v>9</v>
      </c>
      <c r="C2">
        <v>3179</v>
      </c>
      <c r="F2" t="s">
        <v>4</v>
      </c>
      <c r="G2" t="s">
        <v>5</v>
      </c>
      <c r="H2">
        <v>2007</v>
      </c>
      <c r="I2">
        <v>0.46672999999999998</v>
      </c>
    </row>
    <row r="3" spans="1:9">
      <c r="A3" s="3"/>
    </row>
    <row r="4" spans="1:9">
      <c r="A4" s="3"/>
    </row>
    <row r="5" spans="1:9">
      <c r="A5" s="3"/>
      <c r="B5" s="2" t="s">
        <v>10</v>
      </c>
      <c r="C5" s="2" t="s">
        <v>11</v>
      </c>
      <c r="D5" s="2" t="s">
        <v>12</v>
      </c>
      <c r="E5" s="2"/>
      <c r="F5" s="2" t="s">
        <v>3</v>
      </c>
    </row>
    <row r="6" spans="1:9">
      <c r="A6" s="3"/>
      <c r="B6" t="s">
        <v>13</v>
      </c>
      <c r="C6">
        <v>1</v>
      </c>
      <c r="F6">
        <f>C6*C2/1000000</f>
        <v>3.179E-3</v>
      </c>
    </row>
    <row r="7" spans="1:9">
      <c r="A7" s="3" t="s">
        <v>14</v>
      </c>
      <c r="B7" t="s">
        <v>15</v>
      </c>
      <c r="C7">
        <v>2</v>
      </c>
      <c r="F7">
        <f>C7*C2/1000000</f>
        <v>6.3579999999999999E-3</v>
      </c>
    </row>
    <row r="8" spans="1:9">
      <c r="A8" s="3"/>
      <c r="B8" t="s">
        <v>16</v>
      </c>
      <c r="D8">
        <f>450*14/20/1000</f>
        <v>0.315</v>
      </c>
      <c r="F8">
        <f>D8*I2</f>
        <v>0.14701994999999998</v>
      </c>
    </row>
    <row r="9" spans="1:9">
      <c r="A9" s="3"/>
      <c r="B9" t="s">
        <v>17</v>
      </c>
      <c r="C9">
        <v>6.8</v>
      </c>
      <c r="F9">
        <f>C9*C2/1000000</f>
        <v>2.16172E-2</v>
      </c>
    </row>
    <row r="10" spans="1:9">
      <c r="A10" s="3"/>
      <c r="B10" t="s">
        <v>17</v>
      </c>
      <c r="C10">
        <v>6.8</v>
      </c>
      <c r="F10">
        <f>C10*C2/1000000</f>
        <v>2.16172E-2</v>
      </c>
    </row>
    <row r="11" spans="1:9">
      <c r="A11" s="3"/>
      <c r="B11" t="s">
        <v>18</v>
      </c>
      <c r="C11">
        <v>1</v>
      </c>
      <c r="F11">
        <f>C11*C2/1000000</f>
        <v>3.179E-3</v>
      </c>
    </row>
    <row r="12" spans="1:9">
      <c r="A12" s="3"/>
      <c r="B12" t="s">
        <v>13</v>
      </c>
      <c r="C12">
        <v>1</v>
      </c>
      <c r="F12">
        <f>C12*C2/1000000</f>
        <v>3.179E-3</v>
      </c>
    </row>
    <row r="13" spans="1:9">
      <c r="A13" s="3"/>
      <c r="B13" t="s">
        <v>19</v>
      </c>
      <c r="I13" s="2"/>
    </row>
    <row r="14" spans="1:9">
      <c r="A14" s="3"/>
      <c r="E14" t="s">
        <v>20</v>
      </c>
      <c r="F14">
        <f>SUM(F6:F12)</f>
        <v>0.20614934999999995</v>
      </c>
    </row>
    <row r="15" spans="1:9">
      <c r="A15" s="3" t="s">
        <v>21</v>
      </c>
      <c r="B15" s="1" t="s">
        <v>22</v>
      </c>
    </row>
    <row r="16" spans="1:9">
      <c r="A16" s="3"/>
    </row>
    <row r="17" spans="1:11">
      <c r="A17" s="3" t="s">
        <v>23</v>
      </c>
      <c r="B17" t="s">
        <v>41</v>
      </c>
      <c r="F17">
        <v>0.39100000000000001</v>
      </c>
      <c r="K17" s="2"/>
    </row>
    <row r="18" spans="1:11">
      <c r="A18" s="3"/>
    </row>
    <row r="19" spans="1:11">
      <c r="A19" s="3" t="s">
        <v>24</v>
      </c>
      <c r="B19" t="s">
        <v>25</v>
      </c>
      <c r="C19">
        <v>1</v>
      </c>
      <c r="F19">
        <f>C19*C2/1000000</f>
        <v>3.179E-3</v>
      </c>
    </row>
    <row r="20" spans="1:11">
      <c r="A20" t="s">
        <v>26</v>
      </c>
      <c r="B20" t="s">
        <v>27</v>
      </c>
      <c r="C20">
        <f>7.05/500*1000*2</f>
        <v>28.2</v>
      </c>
      <c r="F20">
        <f>C20*C2/1000000</f>
        <v>8.96478E-2</v>
      </c>
    </row>
    <row r="22" spans="1:11">
      <c r="B22" t="s">
        <v>28</v>
      </c>
      <c r="E22" s="4" t="s">
        <v>20</v>
      </c>
      <c r="F22" s="4">
        <f>SUM(F14:F20)</f>
        <v>0.68997615000000012</v>
      </c>
      <c r="G22" s="4" t="s">
        <v>29</v>
      </c>
    </row>
  </sheetData>
  <hyperlinks>
    <hyperlink ref="B15" r:id="rId1" xr:uid="{A3554197-2C38-420A-A406-6B7023725C34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846D-2395-496E-897D-54B246A4A104}">
  <dimension ref="C17:I32"/>
  <sheetViews>
    <sheetView tabSelected="1" topLeftCell="A17" workbookViewId="0">
      <selection activeCell="H23" sqref="H23"/>
    </sheetView>
  </sheetViews>
  <sheetFormatPr baseColWidth="10" defaultColWidth="8.83203125" defaultRowHeight="15"/>
  <sheetData>
    <row r="17" spans="3:9">
      <c r="C17" s="1" t="s">
        <v>30</v>
      </c>
    </row>
    <row r="18" spans="3:9">
      <c r="C18" t="s">
        <v>31</v>
      </c>
    </row>
    <row r="19" spans="3:9">
      <c r="C19">
        <f>(11.8+14.1)/2</f>
        <v>12.95</v>
      </c>
      <c r="D19" t="s">
        <v>32</v>
      </c>
      <c r="E19">
        <f>C19*1.60934</f>
        <v>20.840952999999999</v>
      </c>
      <c r="F19" t="s">
        <v>33</v>
      </c>
    </row>
    <row r="21" spans="3:9">
      <c r="C21" t="s">
        <v>34</v>
      </c>
    </row>
    <row r="22" spans="3:9">
      <c r="C22" t="s">
        <v>35</v>
      </c>
    </row>
    <row r="23" spans="3:9">
      <c r="E23">
        <f>(0+43.7+43.7+66.1+83.5+126.2+0+0+118.4)/9</f>
        <v>53.511111111111113</v>
      </c>
    </row>
    <row r="25" spans="3:9">
      <c r="E25" s="5">
        <f>E19*E23/1000</f>
        <v>1.1152225516444443</v>
      </c>
      <c r="F25" s="5" t="s">
        <v>36</v>
      </c>
      <c r="G25" s="2"/>
      <c r="H25" s="2"/>
      <c r="I25" s="2"/>
    </row>
    <row r="28" spans="3:9">
      <c r="D28" t="s">
        <v>37</v>
      </c>
    </row>
    <row r="29" spans="3:9">
      <c r="D29" s="1" t="s">
        <v>38</v>
      </c>
    </row>
    <row r="31" spans="3:9">
      <c r="D31" t="s">
        <v>39</v>
      </c>
    </row>
    <row r="32" spans="3:9">
      <c r="D32" t="s">
        <v>40</v>
      </c>
    </row>
  </sheetData>
  <hyperlinks>
    <hyperlink ref="C17" r:id="rId1" xr:uid="{9372E1CD-B814-418C-8674-579BA4C3B347}"/>
    <hyperlink ref="D29" r:id="rId2" xr:uid="{456CA7AC-7089-4EF5-A44B-513B4BF9BE0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Genotyping</vt:lpstr>
      <vt:lpstr>Commute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Farley</dc:creator>
  <cp:keywords/>
  <dc:description/>
  <cp:lastModifiedBy>Benoit Nicolet</cp:lastModifiedBy>
  <cp:revision/>
  <dcterms:created xsi:type="dcterms:W3CDTF">2015-06-05T18:17:20Z</dcterms:created>
  <dcterms:modified xsi:type="dcterms:W3CDTF">2024-11-29T09:27:48Z</dcterms:modified>
  <cp:category/>
  <cp:contentStatus/>
</cp:coreProperties>
</file>