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DieseArbeitsmappe" defaultThemeVersion="124226"/>
  <mc:AlternateContent xmlns:mc="http://schemas.openxmlformats.org/markup-compatibility/2006">
    <mc:Choice Requires="x15">
      <x15ac:absPath xmlns:x15ac="http://schemas.microsoft.com/office/spreadsheetml/2010/11/ac" url="/Users/benjamin/Desktop/Bachelor Thesis/code/data_analysis/taxes/"/>
    </mc:Choice>
  </mc:AlternateContent>
  <xr:revisionPtr revIDLastSave="0" documentId="8_{3F6B871F-33EB-C64D-8038-4B7AC90EC9E2}" xr6:coauthVersionLast="47" xr6:coauthVersionMax="47" xr10:uidLastSave="{00000000-0000-0000-0000-000000000000}"/>
  <bookViews>
    <workbookView xWindow="80" yWindow="5680" windowWidth="22800" windowHeight="5380" tabRatio="940" xr2:uid="{00000000-000D-0000-FFFF-FFFF00000000}"/>
  </bookViews>
  <sheets>
    <sheet name="Inhalt" sheetId="176" r:id="rId1"/>
    <sheet name="Vorbemerkung" sheetId="177" r:id="rId2"/>
    <sheet name="Seite 8" sheetId="158" r:id="rId3"/>
    <sheet name="Seite 9" sheetId="10" r:id="rId4"/>
    <sheet name="Seiten 10-11" sheetId="11" r:id="rId5"/>
    <sheet name="Seite 12" sheetId="159" r:id="rId6"/>
    <sheet name="Seite 13" sheetId="13" r:id="rId7"/>
    <sheet name="Seite 14-15" sheetId="14" r:id="rId8"/>
    <sheet name="Seite 16" sheetId="142" r:id="rId9"/>
    <sheet name="Seite 17" sheetId="160" r:id="rId10"/>
    <sheet name="Seite 18" sheetId="143" r:id="rId11"/>
    <sheet name="Seite19" sheetId="141" r:id="rId12"/>
    <sheet name="Seite 20-21" sheetId="17" r:id="rId13"/>
    <sheet name="Seite 22" sheetId="161" r:id="rId14"/>
    <sheet name="Seite 23" sheetId="144" r:id="rId15"/>
    <sheet name="Seite 24-25" sheetId="145" r:id="rId16"/>
    <sheet name="Seite 26" sheetId="162" r:id="rId17"/>
    <sheet name="Seite 27" sheetId="168" r:id="rId18"/>
    <sheet name="Seite 28-29" sheetId="169" r:id="rId19"/>
    <sheet name="Seite 30" sheetId="164" r:id="rId20"/>
    <sheet name="Seite 31" sheetId="146" r:id="rId21"/>
    <sheet name="Seite 32-33" sheetId="32" r:id="rId22"/>
    <sheet name="Seite 34" sheetId="167" r:id="rId23"/>
    <sheet name="Seite 35" sheetId="147" r:id="rId24"/>
    <sheet name="Seite 36-37" sheetId="20" r:id="rId25"/>
    <sheet name="Seite 38-39" sheetId="22" r:id="rId26"/>
    <sheet name="Seite 40" sheetId="173" r:id="rId27"/>
    <sheet name="Seite 41" sheetId="148" r:id="rId28"/>
    <sheet name="Seite 42-43" sheetId="30" r:id="rId29"/>
    <sheet name="Seite 44" sheetId="165" r:id="rId30"/>
    <sheet name="Seite 45" sheetId="149" r:id="rId31"/>
    <sheet name="Seite 46-47" sheetId="137" r:id="rId32"/>
    <sheet name="Seite 48" sheetId="150" r:id="rId33"/>
    <sheet name="Seite 50" sheetId="172" r:id="rId34"/>
    <sheet name="Seite 51" sheetId="24" r:id="rId35"/>
    <sheet name="Seite 52-53" sheetId="25" r:id="rId36"/>
    <sheet name="Seite 54" sheetId="163" r:id="rId37"/>
    <sheet name="Seite 55" sheetId="74" r:id="rId38"/>
    <sheet name="Seite 56-57" sheetId="75" r:id="rId39"/>
    <sheet name="Seite 60" sheetId="174" r:id="rId40"/>
    <sheet name="Seite 61" sheetId="48" r:id="rId41"/>
    <sheet name="Seite 62-63" sheetId="49" r:id="rId42"/>
    <sheet name="Seite 64-65" sheetId="95" r:id="rId43"/>
    <sheet name="Seite 66" sheetId="53" r:id="rId44"/>
    <sheet name="Seite 67" sheetId="54" r:id="rId45"/>
    <sheet name="Seite 68" sheetId="97" r:id="rId46"/>
    <sheet name="Seite 70" sheetId="175" r:id="rId47"/>
    <sheet name="Seite 72" sheetId="152" r:id="rId48"/>
    <sheet name="Seite 73" sheetId="153" r:id="rId49"/>
    <sheet name="Seite 74" sheetId="154" r:id="rId50"/>
    <sheet name="Seite 75" sheetId="155" r:id="rId51"/>
    <sheet name="Seite 76" sheetId="156" r:id="rId52"/>
    <sheet name="Seite 77" sheetId="157" r:id="rId53"/>
  </sheets>
  <definedNames>
    <definedName name="_xlnm.Print_Area" localSheetId="5">'Seite 12'!$A$1:$N$75</definedName>
    <definedName name="_xlnm.Print_Area" localSheetId="6">'Seite 13'!$A$1:$K$72</definedName>
    <definedName name="_xlnm.Print_Area" localSheetId="7">'Seite 14-15'!$A$1:$Z$68</definedName>
    <definedName name="_xlnm.Print_Area" localSheetId="8">'Seite 16'!$A$1:$N$45</definedName>
    <definedName name="_xlnm.Print_Area" localSheetId="9">'Seite 17'!$A$1:$N$75</definedName>
    <definedName name="_xlnm.Print_Area" localSheetId="10">'Seite 18'!$A$1:$T$73</definedName>
    <definedName name="_xlnm.Print_Area" localSheetId="12">'Seite 20-21'!$A$1:$Z$68</definedName>
    <definedName name="_xlnm.Print_Area" localSheetId="13">'Seite 22'!$A$1:$P$76</definedName>
    <definedName name="_xlnm.Print_Area" localSheetId="14">'Seite 23'!$A$1:$N$44</definedName>
    <definedName name="_xlnm.Print_Area" localSheetId="15">'Seite 24-25'!$A$1:$Z$68</definedName>
    <definedName name="_xlnm.Print_Area" localSheetId="16">'Seite 26'!$A$1:$P$78</definedName>
    <definedName name="_xlnm.Print_Area" localSheetId="17">'Seite 27'!$A$1:$N$68</definedName>
    <definedName name="_xlnm.Print_Area" localSheetId="19">'Seite 30'!$A$1:$O$72</definedName>
    <definedName name="_xlnm.Print_Area" localSheetId="20">'Seite 31'!$A$1:$N$44</definedName>
    <definedName name="_xlnm.Print_Area" localSheetId="21">'Seite 32-33'!$A$1:$Z$68</definedName>
    <definedName name="_xlnm.Print_Area" localSheetId="22">'Seite 34'!$A$1:$E$63</definedName>
    <definedName name="_xlnm.Print_Area" localSheetId="23">'Seite 35'!$A$1:$P$77</definedName>
    <definedName name="_xlnm.Print_Area" localSheetId="24">'Seite 36-37'!$A$1:$P$75</definedName>
    <definedName name="_xlnm.Print_Area" localSheetId="25">'Seite 38-39'!$A$1:$P$75</definedName>
    <definedName name="_xlnm.Print_Area" localSheetId="26">'Seite 40'!$A$1:$N$60</definedName>
    <definedName name="_xlnm.Print_Area" localSheetId="28">'Seite 42-43'!$A$1:$Y$68</definedName>
    <definedName name="_xlnm.Print_Area" localSheetId="29">'Seite 44'!$A$1:$N$59</definedName>
    <definedName name="_xlnm.Print_Area" localSheetId="30">'Seite 45'!$A$1:$M$74</definedName>
    <definedName name="_xlnm.Print_Area" localSheetId="31">'Seite 46-47'!$A$1:$W$68</definedName>
    <definedName name="_xlnm.Print_Area" localSheetId="32">'Seite 48'!$A$1:$N$44</definedName>
    <definedName name="_xlnm.Print_Area" localSheetId="34">'Seite 51'!$A$1:$F$73</definedName>
    <definedName name="_xlnm.Print_Area" localSheetId="35">'Seite 52-53'!$A$1:$Z$73</definedName>
    <definedName name="_xlnm.Print_Area" localSheetId="36">'Seite 54'!$A$1:$F$69</definedName>
    <definedName name="_xlnm.Print_Area" localSheetId="37">'Seite 55'!$A$1:$N$42</definedName>
    <definedName name="_xlnm.Print_Area" localSheetId="38">'Seite 56-57'!$A$1:$P$64</definedName>
    <definedName name="_xlnm.Print_Area" localSheetId="39">'Seite 60'!$A$1:$C$19</definedName>
    <definedName name="_xlnm.Print_Area" localSheetId="40">'Seite 61'!$A$1:$J$70</definedName>
    <definedName name="_xlnm.Print_Area" localSheetId="41">'Seite 62-63'!$A$1:$U$74</definedName>
    <definedName name="_xlnm.Print_Area" localSheetId="42">'Seite 64-65'!$A$1:$U$74</definedName>
    <definedName name="_xlnm.Print_Area" localSheetId="43">'Seite 66'!$A$1:$H$40</definedName>
    <definedName name="_xlnm.Print_Area" localSheetId="44">'Seite 67'!$A$1:$L$53</definedName>
    <definedName name="_xlnm.Print_Area" localSheetId="45">'Seite 68'!$A$1:$L$53</definedName>
    <definedName name="_xlnm.Print_Area" localSheetId="47">'Seite 72'!$A$1:$N$39</definedName>
    <definedName name="_xlnm.Print_Area" localSheetId="48">'Seite 73'!$A$1:$N$51</definedName>
    <definedName name="_xlnm.Print_Area" localSheetId="49">'Seite 74'!$A$1:$N$50</definedName>
    <definedName name="_xlnm.Print_Area" localSheetId="50">'Seite 75'!$A$1:$N$49</definedName>
    <definedName name="_xlnm.Print_Area" localSheetId="51">'Seite 76'!$A$1:$N$49</definedName>
    <definedName name="_xlnm.Print_Area" localSheetId="52">'Seite 77'!$A$1:$N$49</definedName>
    <definedName name="_xlnm.Print_Area" localSheetId="2">'Seite 8'!$A$1:$O$74</definedName>
    <definedName name="_xlnm.Print_Area" localSheetId="3">'Seite 9'!$A$1:$N$45</definedName>
    <definedName name="_xlnm.Print_Area" localSheetId="11">Seite19!$A$1:$N$45</definedName>
    <definedName name="_xlnm.Print_Area" localSheetId="4">'Seiten 10-11'!$A$1:$Z$68</definedName>
    <definedName name="_xlnm.Print_Area" localSheetId="1">Vorbemerkung!$A$1:$C$28</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73" l="1"/>
  <c r="F32" i="173" l="1"/>
  <c r="F26" i="173"/>
  <c r="F34" i="173"/>
  <c r="F38" i="173" l="1"/>
  <c r="F44" i="158"/>
  <c r="Z5" i="169" l="1"/>
  <c r="B52" i="167" l="1"/>
  <c r="B43" i="167"/>
  <c r="M46" i="164"/>
  <c r="M45" i="164"/>
  <c r="M44" i="164"/>
  <c r="F45" i="164"/>
  <c r="H22" i="164"/>
  <c r="H21" i="164"/>
  <c r="H20" i="164"/>
  <c r="F38" i="165" l="1"/>
  <c r="F26" i="165"/>
  <c r="B53" i="167"/>
  <c r="B58" i="167" s="1"/>
  <c r="F28" i="164"/>
  <c r="F44" i="164"/>
  <c r="F46" i="164"/>
  <c r="F50" i="164" l="1"/>
  <c r="N51" i="162" l="1"/>
  <c r="N50" i="162"/>
  <c r="N49" i="162"/>
  <c r="F50" i="162"/>
  <c r="N49" i="161"/>
  <c r="N48" i="161"/>
  <c r="N47" i="161"/>
  <c r="F48" i="161"/>
  <c r="M47" i="160"/>
  <c r="M46" i="160"/>
  <c r="M45" i="160"/>
  <c r="F30" i="160"/>
  <c r="H24" i="160"/>
  <c r="H23" i="160"/>
  <c r="H22" i="160"/>
  <c r="M45" i="159"/>
  <c r="M44" i="159"/>
  <c r="M43" i="159"/>
  <c r="F44" i="159"/>
  <c r="H24" i="159"/>
  <c r="H23" i="159"/>
  <c r="H22" i="159"/>
  <c r="F36" i="162" l="1"/>
  <c r="F30" i="159"/>
  <c r="F36" i="161"/>
  <c r="F49" i="162"/>
  <c r="F51" i="162"/>
  <c r="F47" i="161"/>
  <c r="F49" i="161"/>
  <c r="F45" i="160"/>
  <c r="F43" i="159"/>
  <c r="F45" i="159"/>
  <c r="F55" i="162" l="1"/>
  <c r="F53" i="161"/>
  <c r="F51" i="160"/>
  <c r="F49" i="159"/>
  <c r="N45" i="158" l="1"/>
  <c r="N44" i="158"/>
  <c r="N43" i="158"/>
  <c r="F45" i="158"/>
  <c r="I24" i="158"/>
  <c r="I23" i="158"/>
  <c r="I22" i="158"/>
  <c r="F30" i="158" l="1"/>
  <c r="F43" i="158"/>
  <c r="F49" i="158" l="1"/>
  <c r="H33" i="54" l="1"/>
  <c r="L31" i="54"/>
  <c r="H30" i="54"/>
  <c r="L28" i="54"/>
  <c r="D28" i="54"/>
  <c r="D27" i="97"/>
  <c r="L27" i="54"/>
  <c r="D25" i="97"/>
  <c r="H25" i="54"/>
  <c r="L24" i="54"/>
  <c r="D23" i="54"/>
  <c r="F42" i="20"/>
  <c r="F74" i="20" s="1"/>
  <c r="B42" i="20"/>
  <c r="B74" i="20" s="1"/>
  <c r="B42" i="22"/>
  <c r="B41" i="74"/>
  <c r="H38" i="20"/>
  <c r="H70" i="20" s="1"/>
  <c r="E41" i="10"/>
  <c r="C41" i="10"/>
  <c r="B38" i="22"/>
  <c r="D40" i="74"/>
  <c r="D39" i="74"/>
  <c r="D36" i="20"/>
  <c r="D68" i="20" s="1"/>
  <c r="D36" i="22"/>
  <c r="G38" i="74"/>
  <c r="B38" i="74"/>
  <c r="E37" i="74"/>
  <c r="C37" i="74"/>
  <c r="D34" i="20"/>
  <c r="D66" i="20" s="1"/>
  <c r="F35" i="13"/>
  <c r="F65" i="13" s="1"/>
  <c r="H34" i="22"/>
  <c r="B34" i="22"/>
  <c r="C36" i="74"/>
  <c r="H33" i="20"/>
  <c r="H65" i="20" s="1"/>
  <c r="F33" i="20"/>
  <c r="F65" i="20" s="1"/>
  <c r="D33" i="20"/>
  <c r="D65" i="20" s="1"/>
  <c r="D34" i="13"/>
  <c r="F33" i="22"/>
  <c r="B33" i="22"/>
  <c r="D35" i="74"/>
  <c r="H32" i="22"/>
  <c r="D32" i="22"/>
  <c r="F34" i="74"/>
  <c r="B34" i="74"/>
  <c r="H31" i="20"/>
  <c r="H63" i="20" s="1"/>
  <c r="D31" i="20"/>
  <c r="D63" i="20" s="1"/>
  <c r="C32" i="13"/>
  <c r="F34" i="10"/>
  <c r="C33" i="74"/>
  <c r="F32" i="74"/>
  <c r="D32" i="74"/>
  <c r="B32" i="74"/>
  <c r="G30" i="74"/>
  <c r="C30" i="74"/>
  <c r="H25" i="20"/>
  <c r="H57" i="20" s="1"/>
  <c r="B25" i="20"/>
  <c r="B57" i="20" s="1"/>
  <c r="F25" i="22"/>
  <c r="C56" i="13"/>
  <c r="B56" i="13"/>
  <c r="G27" i="74"/>
  <c r="B27" i="74"/>
  <c r="H24" i="20"/>
  <c r="H56" i="20" s="1"/>
  <c r="F25" i="13"/>
  <c r="H24" i="22"/>
  <c r="B24" i="22"/>
  <c r="D26" i="74"/>
  <c r="C26" i="74"/>
  <c r="F25" i="74"/>
  <c r="C25" i="74"/>
  <c r="H22" i="20"/>
  <c r="H54" i="20" s="1"/>
  <c r="D22" i="20"/>
  <c r="D54" i="20" s="1"/>
  <c r="F23" i="13"/>
  <c r="F53" i="13" s="1"/>
  <c r="H22" i="22"/>
  <c r="B23" i="13"/>
  <c r="B53" i="13" s="1"/>
  <c r="B24" i="74"/>
  <c r="G23" i="74"/>
  <c r="B23" i="74"/>
  <c r="H20" i="20"/>
  <c r="H52" i="20" s="1"/>
  <c r="D21" i="13"/>
  <c r="F20" i="22"/>
  <c r="B20" i="22"/>
  <c r="E22" i="74"/>
  <c r="C22" i="74"/>
  <c r="F21" i="74"/>
  <c r="B21" i="74"/>
  <c r="G20" i="74"/>
  <c r="D18" i="74"/>
  <c r="E15" i="13"/>
  <c r="F17" i="10"/>
  <c r="D15" i="13"/>
  <c r="D45" i="13" s="1"/>
  <c r="B17" i="10"/>
  <c r="G16" i="74"/>
  <c r="D16" i="74"/>
  <c r="F16" i="10"/>
  <c r="H13" i="22"/>
  <c r="B14" i="13"/>
  <c r="L45" i="54"/>
  <c r="D45" i="54"/>
  <c r="D24" i="54"/>
  <c r="L22" i="54"/>
  <c r="H42" i="20"/>
  <c r="H74" i="20" s="1"/>
  <c r="D42" i="20"/>
  <c r="D74" i="20" s="1"/>
  <c r="C43" i="10"/>
  <c r="C41" i="13"/>
  <c r="B38" i="20"/>
  <c r="B70" i="20" s="1"/>
  <c r="C39" i="13"/>
  <c r="C69" i="13" s="1"/>
  <c r="E40" i="74"/>
  <c r="E39" i="74"/>
  <c r="D38" i="74"/>
  <c r="F34" i="20"/>
  <c r="F66" i="20" s="1"/>
  <c r="B34" i="20"/>
  <c r="B66" i="20" s="1"/>
  <c r="G36" i="74"/>
  <c r="D36" i="74"/>
  <c r="E36" i="10"/>
  <c r="B32" i="20"/>
  <c r="B64" i="20" s="1"/>
  <c r="D34" i="74"/>
  <c r="E33" i="74"/>
  <c r="C32" i="74"/>
  <c r="E31" i="74"/>
  <c r="D31" i="74"/>
  <c r="E30" i="74"/>
  <c r="G29" i="74"/>
  <c r="D29" i="74"/>
  <c r="G28" i="74"/>
  <c r="D28" i="74"/>
  <c r="F28" i="10"/>
  <c r="E27" i="74"/>
  <c r="F24" i="22"/>
  <c r="D24" i="22"/>
  <c r="F26" i="74"/>
  <c r="E25" i="74"/>
  <c r="D22" i="22"/>
  <c r="F24" i="74"/>
  <c r="E24" i="74"/>
  <c r="E23" i="74"/>
  <c r="F23" i="10"/>
  <c r="D20" i="22"/>
  <c r="F22" i="74"/>
  <c r="D21" i="74"/>
  <c r="E20" i="74"/>
  <c r="D19" i="74"/>
  <c r="C17" i="74"/>
  <c r="F14" i="20"/>
  <c r="F46" i="20" s="1"/>
  <c r="B15" i="13"/>
  <c r="B45" i="13" s="1"/>
  <c r="B16" i="74"/>
  <c r="H13" i="20"/>
  <c r="H45" i="20" s="1"/>
  <c r="F13" i="20"/>
  <c r="F45" i="20" s="1"/>
  <c r="D13" i="20"/>
  <c r="D45" i="20" s="1"/>
  <c r="B13" i="20"/>
  <c r="B45" i="20" s="1"/>
  <c r="C14" i="13"/>
  <c r="C44" i="13" s="1"/>
  <c r="H31" i="22"/>
  <c r="D38" i="20"/>
  <c r="D70" i="20" s="1"/>
  <c r="H34" i="20"/>
  <c r="H66" i="20" s="1"/>
  <c r="F25" i="20"/>
  <c r="F57" i="20" s="1"/>
  <c r="F38" i="20"/>
  <c r="F70" i="20" s="1"/>
  <c r="H36" i="20"/>
  <c r="H68" i="20" s="1"/>
  <c r="F36" i="20"/>
  <c r="F68" i="20" s="1"/>
  <c r="B36" i="20"/>
  <c r="B68" i="20" s="1"/>
  <c r="H32" i="20"/>
  <c r="H64" i="20" s="1"/>
  <c r="F32" i="20"/>
  <c r="F64" i="20" s="1"/>
  <c r="F31" i="20"/>
  <c r="F63" i="20" s="1"/>
  <c r="B31" i="20"/>
  <c r="B63" i="20" s="1"/>
  <c r="D25" i="20"/>
  <c r="D57" i="20" s="1"/>
  <c r="F24" i="20"/>
  <c r="F56" i="20" s="1"/>
  <c r="B24" i="20"/>
  <c r="B56" i="20" s="1"/>
  <c r="F22" i="20"/>
  <c r="F54" i="20" s="1"/>
  <c r="B22" i="20"/>
  <c r="B54" i="20" s="1"/>
  <c r="F20" i="20"/>
  <c r="F52" i="20" s="1"/>
  <c r="B20" i="20"/>
  <c r="B52" i="20" s="1"/>
  <c r="H14" i="20"/>
  <c r="H46" i="20" s="1"/>
  <c r="A5" i="75"/>
  <c r="Z5" i="145"/>
  <c r="O8" i="20"/>
  <c r="K8" i="22" s="1"/>
  <c r="N8" i="20"/>
  <c r="M8" i="20"/>
  <c r="L8" i="20"/>
  <c r="H42" i="22"/>
  <c r="D42" i="22"/>
  <c r="E41" i="13"/>
  <c r="E71" i="13" s="1"/>
  <c r="B71" i="13"/>
  <c r="F22" i="22"/>
  <c r="F31" i="22"/>
  <c r="F32" i="22"/>
  <c r="F34" i="22"/>
  <c r="F36" i="22"/>
  <c r="F38" i="22"/>
  <c r="D31" i="22"/>
  <c r="B31" i="22"/>
  <c r="B36" i="22"/>
  <c r="C34" i="10"/>
  <c r="E34" i="10"/>
  <c r="F32" i="13"/>
  <c r="F62" i="13" s="1"/>
  <c r="D32" i="13"/>
  <c r="D62" i="13" s="1"/>
  <c r="C62" i="13"/>
  <c r="B62" i="13"/>
  <c r="D33" i="13"/>
  <c r="D63" i="13" s="1"/>
  <c r="E34" i="74"/>
  <c r="E26" i="74"/>
  <c r="D25" i="74"/>
  <c r="L23" i="54"/>
  <c r="D27" i="54"/>
  <c r="B34" i="13"/>
  <c r="B64" i="13" s="1"/>
  <c r="D33" i="22"/>
  <c r="C36" i="10"/>
  <c r="F13" i="22"/>
  <c r="F34" i="13" l="1"/>
  <c r="F64" i="13" s="1"/>
  <c r="D41" i="13"/>
  <c r="D71" i="13" s="1"/>
  <c r="F27" i="10"/>
  <c r="E14" i="13"/>
  <c r="E44" i="13" s="1"/>
  <c r="F16" i="74"/>
  <c r="B18" i="74"/>
  <c r="B20" i="74"/>
  <c r="B34" i="10"/>
  <c r="E33" i="13"/>
  <c r="E63" i="13" s="1"/>
  <c r="F39" i="10"/>
  <c r="D43" i="10"/>
  <c r="F41" i="13"/>
  <c r="F71" i="13" s="1"/>
  <c r="H29" i="54"/>
  <c r="C39" i="74"/>
  <c r="B33" i="20"/>
  <c r="B65" i="20" s="1"/>
  <c r="E28" i="10"/>
  <c r="E26" i="13"/>
  <c r="E56" i="13" s="1"/>
  <c r="B28" i="74"/>
  <c r="E35" i="10"/>
  <c r="D14" i="13"/>
  <c r="D44" i="13" s="1"/>
  <c r="D25" i="10"/>
  <c r="H38" i="22"/>
  <c r="F27" i="74"/>
  <c r="B17" i="74"/>
  <c r="F17" i="74"/>
  <c r="B29" i="74"/>
  <c r="B41" i="13"/>
  <c r="B41" i="10"/>
  <c r="D39" i="13"/>
  <c r="D69" i="13" s="1"/>
  <c r="E37" i="13"/>
  <c r="E67" i="13" s="1"/>
  <c r="C38" i="74"/>
  <c r="B65" i="13"/>
  <c r="B36" i="74"/>
  <c r="E32" i="13"/>
  <c r="E62" i="13" s="1"/>
  <c r="B32" i="13"/>
  <c r="B22" i="22"/>
  <c r="H20" i="22"/>
  <c r="E21" i="74"/>
  <c r="C20" i="74"/>
  <c r="C17" i="10"/>
  <c r="G17" i="74"/>
  <c r="E27" i="10"/>
  <c r="C28" i="10"/>
  <c r="B33" i="13"/>
  <c r="F33" i="13"/>
  <c r="F63" i="13" s="1"/>
  <c r="C35" i="13"/>
  <c r="D37" i="10"/>
  <c r="B35" i="13"/>
  <c r="B39" i="10"/>
  <c r="D37" i="13"/>
  <c r="D67" i="13" s="1"/>
  <c r="C37" i="13"/>
  <c r="C67" i="13" s="1"/>
  <c r="D13" i="22"/>
  <c r="C16" i="74"/>
  <c r="B25" i="74"/>
  <c r="C35" i="74"/>
  <c r="C65" i="13"/>
  <c r="C37" i="10"/>
  <c r="E43" i="10"/>
  <c r="C71" i="13"/>
  <c r="E28" i="74"/>
  <c r="B26" i="74"/>
  <c r="D17" i="10"/>
  <c r="B39" i="13"/>
  <c r="B69" i="13" s="1"/>
  <c r="F39" i="13"/>
  <c r="F69" i="13" s="1"/>
  <c r="D41" i="74"/>
  <c r="B43" i="10"/>
  <c r="D21" i="54"/>
  <c r="L21" i="54"/>
  <c r="D22" i="54"/>
  <c r="D23" i="97"/>
  <c r="L25" i="54"/>
  <c r="D26" i="54"/>
  <c r="L26" i="54"/>
  <c r="H27" i="54"/>
  <c r="E21" i="49"/>
  <c r="H28" i="54"/>
  <c r="D28" i="97"/>
  <c r="D29" i="54"/>
  <c r="L29" i="54"/>
  <c r="D30" i="97"/>
  <c r="D31" i="97"/>
  <c r="D32" i="54"/>
  <c r="D33" i="54"/>
  <c r="L33" i="54"/>
  <c r="H45" i="54"/>
  <c r="D45" i="97"/>
  <c r="G25" i="74"/>
  <c r="G34" i="74"/>
  <c r="C18" i="74"/>
  <c r="C55" i="13"/>
  <c r="F15" i="13"/>
  <c r="F45" i="13" s="1"/>
  <c r="C39" i="10"/>
  <c r="D25" i="22"/>
  <c r="D24" i="74"/>
  <c r="D14" i="20"/>
  <c r="D46" i="20" s="1"/>
  <c r="F23" i="74"/>
  <c r="F43" i="10"/>
  <c r="H21" i="54"/>
  <c r="H22" i="54"/>
  <c r="D22" i="97"/>
  <c r="H26" i="54"/>
  <c r="D26" i="97"/>
  <c r="D31" i="54"/>
  <c r="D32" i="97"/>
  <c r="D33" i="97"/>
  <c r="B40" i="74"/>
  <c r="G40" i="74"/>
  <c r="F20" i="74"/>
  <c r="D37" i="74"/>
  <c r="F37" i="13"/>
  <c r="F67" i="13" s="1"/>
  <c r="B37" i="13"/>
  <c r="B67" i="13" s="1"/>
  <c r="B25" i="10"/>
  <c r="B35" i="10"/>
  <c r="D41" i="10"/>
  <c r="D39" i="10"/>
  <c r="D38" i="22"/>
  <c r="H36" i="22"/>
  <c r="H25" i="22"/>
  <c r="B14" i="20"/>
  <c r="B46" i="20" s="1"/>
  <c r="C16" i="10"/>
  <c r="D23" i="74"/>
  <c r="D33" i="74"/>
  <c r="B63" i="13"/>
  <c r="C23" i="10"/>
  <c r="C35" i="10"/>
  <c r="E39" i="10"/>
  <c r="B32" i="22"/>
  <c r="D34" i="22"/>
  <c r="F42" i="22"/>
  <c r="E16" i="10"/>
  <c r="B23" i="10"/>
  <c r="C25" i="10"/>
  <c r="E25" i="10"/>
  <c r="B27" i="10"/>
  <c r="D28" i="10"/>
  <c r="C33" i="13"/>
  <c r="C63" i="13" s="1"/>
  <c r="B37" i="10"/>
  <c r="D35" i="13"/>
  <c r="D65" i="13" s="1"/>
  <c r="E37" i="10"/>
  <c r="D35" i="10"/>
  <c r="B28" i="10"/>
  <c r="B25" i="22"/>
  <c r="B22" i="74"/>
  <c r="E16" i="74"/>
  <c r="B19" i="74"/>
  <c r="F19" i="74"/>
  <c r="D20" i="74"/>
  <c r="C29" i="74"/>
  <c r="F29" i="74"/>
  <c r="B33" i="74"/>
  <c r="G33" i="74"/>
  <c r="C34" i="13"/>
  <c r="C64" i="13" s="1"/>
  <c r="E36" i="74"/>
  <c r="F37" i="10"/>
  <c r="B37" i="74"/>
  <c r="G37" i="74"/>
  <c r="F41" i="10"/>
  <c r="C41" i="74"/>
  <c r="G41" i="74"/>
  <c r="D21" i="97"/>
  <c r="H24" i="54"/>
  <c r="D24" i="97"/>
  <c r="D30" i="54"/>
  <c r="L30" i="54"/>
  <c r="H31" i="54"/>
  <c r="D17" i="74"/>
  <c r="C21" i="13"/>
  <c r="C51" i="13" s="1"/>
  <c r="E21" i="13"/>
  <c r="E51" i="13" s="1"/>
  <c r="C25" i="13"/>
  <c r="E25" i="13"/>
  <c r="E55" i="13" s="1"/>
  <c r="B31" i="74"/>
  <c r="G31" i="74"/>
  <c r="F35" i="10"/>
  <c r="B35" i="74"/>
  <c r="G35" i="74"/>
  <c r="E38" i="74"/>
  <c r="B39" i="74"/>
  <c r="F39" i="74"/>
  <c r="H23" i="54"/>
  <c r="D25" i="54"/>
  <c r="D29" i="97"/>
  <c r="F41" i="74"/>
  <c r="G39" i="74"/>
  <c r="F38" i="74"/>
  <c r="F37" i="74"/>
  <c r="E35" i="13"/>
  <c r="E65" i="13" s="1"/>
  <c r="F36" i="10"/>
  <c r="B36" i="10"/>
  <c r="E34" i="13"/>
  <c r="E64" i="13" s="1"/>
  <c r="D36" i="10"/>
  <c r="F36" i="74"/>
  <c r="H33" i="22"/>
  <c r="D64" i="13"/>
  <c r="F35" i="74"/>
  <c r="C34" i="74"/>
  <c r="G32" i="74"/>
  <c r="F30" i="74"/>
  <c r="B30" i="74"/>
  <c r="C26" i="13"/>
  <c r="F26" i="13"/>
  <c r="F56" i="13" s="1"/>
  <c r="F28" i="74"/>
  <c r="B26" i="13"/>
  <c r="D26" i="13"/>
  <c r="D56" i="13" s="1"/>
  <c r="B25" i="13"/>
  <c r="C27" i="10"/>
  <c r="C27" i="74"/>
  <c r="B55" i="13"/>
  <c r="D25" i="13"/>
  <c r="D55" i="13" s="1"/>
  <c r="D27" i="10"/>
  <c r="F55" i="13"/>
  <c r="D23" i="13"/>
  <c r="D53" i="13" s="1"/>
  <c r="F25" i="10"/>
  <c r="C24" i="74"/>
  <c r="G24" i="74"/>
  <c r="D51" i="13"/>
  <c r="C23" i="74"/>
  <c r="E23" i="10"/>
  <c r="D20" i="20"/>
  <c r="D52" i="20" s="1"/>
  <c r="F21" i="13"/>
  <c r="F51" i="13" s="1"/>
  <c r="D23" i="10"/>
  <c r="B21" i="13"/>
  <c r="B51" i="13" s="1"/>
  <c r="G22" i="74"/>
  <c r="E19" i="74"/>
  <c r="E45" i="13"/>
  <c r="E17" i="10"/>
  <c r="C15" i="13"/>
  <c r="C45" i="13" s="1"/>
  <c r="F14" i="13"/>
  <c r="F44" i="13" s="1"/>
  <c r="O8" i="22"/>
  <c r="M8" i="22"/>
  <c r="B16" i="10"/>
  <c r="D27" i="74"/>
  <c r="C31" i="74"/>
  <c r="E32" i="74"/>
  <c r="C40" i="74"/>
  <c r="E39" i="13"/>
  <c r="E69" i="13" s="1"/>
  <c r="D24" i="20"/>
  <c r="D56" i="20" s="1"/>
  <c r="B13" i="22"/>
  <c r="B44" i="13"/>
  <c r="E17" i="74"/>
  <c r="C21" i="74"/>
  <c r="G21" i="74"/>
  <c r="F31" i="74"/>
  <c r="F40" i="74"/>
  <c r="E41" i="74"/>
  <c r="C19" i="74"/>
  <c r="G19" i="74"/>
  <c r="C28" i="74"/>
  <c r="D30" i="74"/>
  <c r="E29" i="74"/>
  <c r="D22" i="74"/>
  <c r="D32" i="20"/>
  <c r="D64" i="20" s="1"/>
  <c r="D16" i="10"/>
  <c r="G26" i="74"/>
  <c r="F33" i="74"/>
  <c r="E35" i="74"/>
  <c r="C23" i="13"/>
  <c r="C53" i="13" s="1"/>
  <c r="E23" i="13"/>
  <c r="E53" i="13" s="1"/>
  <c r="D34" i="10"/>
  <c r="E18" i="74" l="1"/>
  <c r="G18" i="74" l="1"/>
  <c r="F18" i="74"/>
  <c r="B28" i="20" l="1"/>
  <c r="B60" i="20" s="1"/>
  <c r="F28" i="20"/>
  <c r="F60" i="20" s="1"/>
  <c r="H28" i="20"/>
  <c r="H60" i="20" s="1"/>
  <c r="D28" i="20"/>
  <c r="D60" i="20" s="1"/>
  <c r="B28" i="22"/>
  <c r="F28" i="22"/>
  <c r="H28" i="22"/>
  <c r="F29" i="13" l="1"/>
  <c r="F59" i="13" s="1"/>
  <c r="C29" i="13"/>
  <c r="C59" i="13" s="1"/>
  <c r="F31" i="10"/>
  <c r="B31" i="10"/>
  <c r="D28" i="22"/>
  <c r="E29" i="13"/>
  <c r="E59" i="13" s="1"/>
  <c r="E31" i="10"/>
  <c r="D29" i="13"/>
  <c r="D59" i="13" s="1"/>
  <c r="C31" i="10"/>
  <c r="B29" i="13"/>
  <c r="B59" i="13" s="1"/>
  <c r="D31" i="10"/>
  <c r="D46" i="54" l="1"/>
  <c r="D46" i="97"/>
  <c r="H46" i="54" l="1"/>
  <c r="L46" i="54"/>
  <c r="L44" i="54" l="1"/>
  <c r="D44" i="97"/>
  <c r="H44" i="54" l="1"/>
  <c r="D44" i="54"/>
  <c r="L43" i="54" l="1"/>
  <c r="H43" i="54" l="1"/>
  <c r="D43" i="54"/>
  <c r="D43" i="97"/>
  <c r="J36" i="95" l="1"/>
  <c r="E36" i="49" l="1"/>
  <c r="L42" i="54" l="1"/>
  <c r="H42" i="54"/>
  <c r="D42" i="54"/>
  <c r="D42" i="97" l="1"/>
  <c r="D41" i="97" l="1"/>
  <c r="H41" i="54" l="1"/>
  <c r="D41" i="54"/>
  <c r="L41" i="54"/>
  <c r="D40" i="97" l="1"/>
  <c r="H40" i="54"/>
  <c r="L40" i="54" l="1"/>
  <c r="D40" i="54"/>
  <c r="L39" i="54" l="1"/>
  <c r="D39" i="97" l="1"/>
  <c r="H39" i="54"/>
  <c r="D39" i="54"/>
  <c r="H38" i="54" l="1"/>
  <c r="D38" i="54"/>
  <c r="L38" i="54" l="1"/>
  <c r="D38" i="97"/>
  <c r="D37" i="97" l="1"/>
  <c r="D37" i="54" l="1"/>
  <c r="H37" i="54"/>
  <c r="L37" i="54"/>
  <c r="L36" i="54" l="1"/>
  <c r="D36" i="97" l="1"/>
  <c r="D36" i="54"/>
  <c r="H36" i="54"/>
  <c r="L35" i="54" l="1"/>
  <c r="H35" i="54" l="1"/>
  <c r="D35" i="54"/>
  <c r="D35" i="97"/>
  <c r="L34" i="54" l="1"/>
  <c r="H34" i="54"/>
  <c r="D34" i="97"/>
  <c r="D34" i="54"/>
  <c r="E17" i="49" l="1"/>
  <c r="H24" i="97"/>
  <c r="L24" i="97"/>
  <c r="E45" i="49" l="1"/>
  <c r="E45" i="95"/>
  <c r="E17" i="95"/>
  <c r="J17" i="49"/>
  <c r="J45" i="95"/>
  <c r="J45" i="49"/>
  <c r="J17" i="95"/>
  <c r="H34" i="97" l="1"/>
  <c r="L34" i="97"/>
  <c r="E27" i="49" l="1"/>
  <c r="J27" i="49"/>
  <c r="E27" i="95"/>
  <c r="E55" i="49"/>
  <c r="E55" i="95"/>
  <c r="J27" i="95"/>
  <c r="J55" i="95"/>
  <c r="J55" i="49"/>
  <c r="H35" i="97"/>
  <c r="L35" i="97"/>
  <c r="E56" i="95" l="1"/>
  <c r="E28" i="95"/>
  <c r="J56" i="95"/>
  <c r="J28" i="95"/>
  <c r="J28" i="49"/>
  <c r="J56" i="49"/>
  <c r="E56" i="49"/>
  <c r="E28" i="49"/>
  <c r="H36" i="97"/>
  <c r="L36" i="97"/>
  <c r="E29" i="95" l="1"/>
  <c r="E29" i="49"/>
  <c r="J57" i="95"/>
  <c r="E57" i="95"/>
  <c r="E57" i="49"/>
  <c r="J57" i="49"/>
  <c r="J29" i="95"/>
  <c r="J29" i="49"/>
  <c r="H38" i="97"/>
  <c r="L38" i="97"/>
  <c r="E31" i="95" l="1"/>
  <c r="E31" i="49"/>
  <c r="E59" i="49"/>
  <c r="E59" i="95"/>
  <c r="J59" i="95"/>
  <c r="J59" i="49"/>
  <c r="J31" i="95"/>
  <c r="J31" i="49"/>
  <c r="E60" i="95"/>
  <c r="H39" i="97"/>
  <c r="L39" i="97"/>
  <c r="E32" i="95" l="1"/>
  <c r="E32" i="49"/>
  <c r="E60" i="49"/>
  <c r="J32" i="95"/>
  <c r="J32" i="49"/>
  <c r="J60" i="95"/>
  <c r="J60" i="49"/>
  <c r="H46" i="97"/>
  <c r="L46" i="97"/>
  <c r="E39" i="95" l="1"/>
  <c r="J39" i="95"/>
  <c r="E67" i="95"/>
  <c r="E67" i="49"/>
  <c r="J67" i="95"/>
  <c r="J39" i="49"/>
  <c r="J67" i="49"/>
  <c r="E39" i="49"/>
  <c r="H41" i="97" l="1"/>
  <c r="L41" i="97"/>
  <c r="E62" i="95" l="1"/>
  <c r="E62" i="49"/>
  <c r="J62" i="95"/>
  <c r="J62" i="49"/>
  <c r="E34" i="95"/>
  <c r="E34" i="49"/>
  <c r="J34" i="95"/>
  <c r="J34" i="49"/>
  <c r="J63" i="95" l="1"/>
  <c r="H42" i="97"/>
  <c r="L42" i="97"/>
  <c r="E35" i="95" l="1"/>
  <c r="J35" i="95"/>
  <c r="E63" i="95"/>
  <c r="J63" i="49"/>
  <c r="J35" i="49"/>
  <c r="E63" i="49"/>
  <c r="E35" i="49"/>
  <c r="H43" i="97" l="1"/>
  <c r="L43" i="97"/>
  <c r="E64" i="95" l="1"/>
  <c r="J36" i="49"/>
  <c r="J64" i="95"/>
  <c r="E64" i="49"/>
  <c r="J64" i="49"/>
  <c r="E36" i="95"/>
  <c r="H44" i="97"/>
  <c r="L44" i="97"/>
  <c r="J37" i="95" l="1"/>
  <c r="J37" i="49"/>
  <c r="E65" i="95"/>
  <c r="J65" i="95"/>
  <c r="E65" i="49"/>
  <c r="J65" i="49"/>
  <c r="E37" i="95"/>
  <c r="E37" i="49"/>
  <c r="H45" i="97"/>
  <c r="L45" i="97"/>
  <c r="E66" i="49" l="1"/>
  <c r="E66" i="95"/>
  <c r="J66" i="49"/>
  <c r="E38" i="49"/>
  <c r="J66" i="95"/>
  <c r="E38" i="95"/>
  <c r="J38" i="95"/>
  <c r="J38" i="49"/>
  <c r="H40" i="97"/>
  <c r="L40" i="97"/>
  <c r="E61" i="95" l="1"/>
  <c r="E61" i="49"/>
  <c r="J61" i="95"/>
  <c r="J61" i="49"/>
  <c r="E33" i="95"/>
  <c r="E33" i="49"/>
  <c r="J33" i="95"/>
  <c r="J33" i="49"/>
  <c r="H37" i="97"/>
  <c r="L37" i="97"/>
  <c r="J30" i="95" l="1"/>
  <c r="J30" i="49"/>
  <c r="E58" i="95"/>
  <c r="E58" i="49"/>
  <c r="J58" i="95"/>
  <c r="J58" i="49"/>
  <c r="E30" i="95"/>
  <c r="E30" i="49"/>
  <c r="B15" i="20" l="1"/>
  <c r="D15" i="20"/>
  <c r="F15" i="20"/>
  <c r="H15" i="20"/>
  <c r="B16" i="20"/>
  <c r="D16" i="20"/>
  <c r="F16" i="20"/>
  <c r="H16" i="20"/>
  <c r="B17" i="20"/>
  <c r="D17" i="20"/>
  <c r="F17" i="20"/>
  <c r="H17" i="20"/>
  <c r="B18" i="20"/>
  <c r="D18" i="20"/>
  <c r="F18" i="20"/>
  <c r="H18" i="20"/>
  <c r="B19" i="20"/>
  <c r="D19" i="20"/>
  <c r="F19" i="20"/>
  <c r="H19" i="20"/>
  <c r="B21" i="20"/>
  <c r="D21" i="20"/>
  <c r="F21" i="20"/>
  <c r="H21" i="20"/>
  <c r="B23" i="20"/>
  <c r="D23" i="20"/>
  <c r="F23" i="20"/>
  <c r="H23" i="20"/>
  <c r="B26" i="20"/>
  <c r="D26" i="20"/>
  <c r="F26" i="20"/>
  <c r="H26" i="20"/>
  <c r="B47" i="20"/>
  <c r="D47" i="20"/>
  <c r="F47" i="20"/>
  <c r="H47" i="20"/>
  <c r="B48" i="20"/>
  <c r="D48" i="20"/>
  <c r="F48" i="20"/>
  <c r="H48" i="20"/>
  <c r="B49" i="20"/>
  <c r="D49" i="20"/>
  <c r="F49" i="20"/>
  <c r="H49" i="20"/>
  <c r="B50" i="20"/>
  <c r="D50" i="20"/>
  <c r="F50" i="20"/>
  <c r="H50" i="20"/>
  <c r="B51" i="20"/>
  <c r="D51" i="20"/>
  <c r="F51" i="20"/>
  <c r="H51" i="20"/>
  <c r="B53" i="20"/>
  <c r="D53" i="20"/>
  <c r="F53" i="20"/>
  <c r="H53" i="20"/>
  <c r="B55" i="20"/>
  <c r="D55" i="20"/>
  <c r="F55" i="20"/>
  <c r="H55" i="20"/>
  <c r="B58" i="20"/>
  <c r="D58" i="20"/>
  <c r="F58" i="20"/>
  <c r="H58" i="20"/>
  <c r="B15" i="22"/>
  <c r="C16" i="13"/>
  <c r="F15" i="22"/>
  <c r="H15" i="22"/>
  <c r="E16" i="13"/>
  <c r="B17" i="13"/>
  <c r="D16" i="22"/>
  <c r="F16" i="22"/>
  <c r="H16" i="22"/>
  <c r="F17" i="13"/>
  <c r="D17" i="22"/>
  <c r="F17" i="22"/>
  <c r="H17" i="22"/>
  <c r="E18" i="13"/>
  <c r="B19" i="13"/>
  <c r="D18" i="22"/>
  <c r="F18" i="22"/>
  <c r="D19" i="13"/>
  <c r="E19" i="13"/>
  <c r="F19" i="13"/>
  <c r="B19" i="22"/>
  <c r="C20" i="13"/>
  <c r="F19" i="22"/>
  <c r="H19" i="22"/>
  <c r="E20" i="13"/>
  <c r="B22" i="13"/>
  <c r="D21" i="22"/>
  <c r="F21" i="22"/>
  <c r="H21" i="22"/>
  <c r="F22" i="13"/>
  <c r="B24" i="13"/>
  <c r="D23" i="22"/>
  <c r="F23" i="22"/>
  <c r="H23" i="22"/>
  <c r="E24" i="13"/>
  <c r="F24" i="13"/>
  <c r="B27" i="13"/>
  <c r="D26" i="22"/>
  <c r="F26" i="22"/>
  <c r="D27" i="13"/>
  <c r="E27" i="13"/>
  <c r="F27" i="13"/>
  <c r="F18" i="10" l="1"/>
  <c r="D24" i="10"/>
  <c r="F22" i="10"/>
  <c r="F21" i="10"/>
  <c r="F29" i="10"/>
  <c r="F26" i="10"/>
  <c r="F24" i="10"/>
  <c r="F20" i="10"/>
  <c r="F18" i="13"/>
  <c r="F48" i="13" s="1"/>
  <c r="B18" i="13"/>
  <c r="D19" i="10"/>
  <c r="F19" i="10"/>
  <c r="E29" i="10"/>
  <c r="E22" i="10"/>
  <c r="E18" i="10"/>
  <c r="C19" i="10"/>
  <c r="D22" i="10"/>
  <c r="D18" i="10"/>
  <c r="C27" i="13"/>
  <c r="C57" i="13" s="1"/>
  <c r="B20" i="13"/>
  <c r="F16" i="13"/>
  <c r="F46" i="13" s="1"/>
  <c r="E21" i="10"/>
  <c r="D24" i="13"/>
  <c r="D54" i="13" s="1"/>
  <c r="C19" i="13"/>
  <c r="C49" i="13" s="1"/>
  <c r="B16" i="13"/>
  <c r="B46" i="13" s="1"/>
  <c r="B26" i="10"/>
  <c r="B20" i="10"/>
  <c r="E22" i="13"/>
  <c r="E52" i="13" s="1"/>
  <c r="D18" i="13"/>
  <c r="D48" i="13" s="1"/>
  <c r="C24" i="10"/>
  <c r="B50" i="13"/>
  <c r="F20" i="13"/>
  <c r="F50" i="13" s="1"/>
  <c r="E17" i="13"/>
  <c r="E47" i="13" s="1"/>
  <c r="D29" i="10"/>
  <c r="E26" i="10"/>
  <c r="B24" i="10"/>
  <c r="C22" i="10"/>
  <c r="D21" i="10"/>
  <c r="E20" i="10"/>
  <c r="B19" i="10"/>
  <c r="C18" i="10"/>
  <c r="B26" i="22"/>
  <c r="B23" i="22"/>
  <c r="B21" i="22"/>
  <c r="B18" i="22"/>
  <c r="B17" i="22"/>
  <c r="B16" i="22"/>
  <c r="F57" i="13"/>
  <c r="B57" i="13"/>
  <c r="E50" i="13"/>
  <c r="F49" i="13"/>
  <c r="B49" i="13"/>
  <c r="E46" i="13"/>
  <c r="C24" i="13"/>
  <c r="C54" i="13" s="1"/>
  <c r="D22" i="13"/>
  <c r="D52" i="13" s="1"/>
  <c r="C18" i="13"/>
  <c r="C48" i="13" s="1"/>
  <c r="D17" i="13"/>
  <c r="D47" i="13" s="1"/>
  <c r="C29" i="10"/>
  <c r="D26" i="10"/>
  <c r="E24" i="10"/>
  <c r="B22" i="10"/>
  <c r="C21" i="10"/>
  <c r="D20" i="10"/>
  <c r="E19" i="10"/>
  <c r="B18" i="10"/>
  <c r="E57" i="13"/>
  <c r="F54" i="13"/>
  <c r="B54" i="13"/>
  <c r="E49" i="13"/>
  <c r="B48" i="13"/>
  <c r="C22" i="13"/>
  <c r="C52" i="13" s="1"/>
  <c r="D20" i="13"/>
  <c r="D50" i="13" s="1"/>
  <c r="C17" i="13"/>
  <c r="C47" i="13" s="1"/>
  <c r="D16" i="13"/>
  <c r="D46" i="13" s="1"/>
  <c r="B29" i="10"/>
  <c r="C26" i="10"/>
  <c r="B21" i="10"/>
  <c r="C20" i="10"/>
  <c r="H26" i="22"/>
  <c r="D19" i="22"/>
  <c r="H18" i="22"/>
  <c r="D15" i="22"/>
  <c r="D57" i="13"/>
  <c r="E54" i="13"/>
  <c r="F52" i="13"/>
  <c r="B52" i="13"/>
  <c r="C50" i="13"/>
  <c r="D49" i="13"/>
  <c r="E48" i="13"/>
  <c r="F47" i="13"/>
  <c r="B47" i="13"/>
  <c r="C46" i="13"/>
  <c r="F35" i="22" l="1"/>
  <c r="F38" i="10" l="1"/>
  <c r="D35" i="20"/>
  <c r="D67" i="20" s="1"/>
  <c r="D38" i="10"/>
  <c r="B35" i="20"/>
  <c r="B67" i="20" s="1"/>
  <c r="B35" i="22"/>
  <c r="B36" i="13"/>
  <c r="B66" i="13" s="1"/>
  <c r="B38" i="10"/>
  <c r="D35" i="22"/>
  <c r="H35" i="20"/>
  <c r="H67" i="20" s="1"/>
  <c r="C36" i="13"/>
  <c r="C66" i="13" s="1"/>
  <c r="F35" i="20"/>
  <c r="F67" i="20" s="1"/>
  <c r="E38" i="10"/>
  <c r="E36" i="13"/>
  <c r="E66" i="13" s="1"/>
  <c r="F36" i="13" l="1"/>
  <c r="F66" i="13" s="1"/>
  <c r="H35" i="22"/>
  <c r="C38" i="10"/>
  <c r="D36" i="13"/>
  <c r="D66" i="13" s="1"/>
  <c r="D27" i="20" l="1"/>
  <c r="D59" i="20" s="1"/>
  <c r="D29" i="20"/>
  <c r="D61" i="20" s="1"/>
  <c r="D30" i="20"/>
  <c r="D62" i="20" s="1"/>
  <c r="D37" i="20"/>
  <c r="D69" i="20" s="1"/>
  <c r="B27" i="20"/>
  <c r="B59" i="20" s="1"/>
  <c r="F27" i="20"/>
  <c r="F59" i="20" s="1"/>
  <c r="H27" i="20"/>
  <c r="H59" i="20" s="1"/>
  <c r="B29" i="20"/>
  <c r="B61" i="20" s="1"/>
  <c r="F29" i="20"/>
  <c r="H29" i="20"/>
  <c r="B30" i="20"/>
  <c r="F30" i="20"/>
  <c r="H30" i="20"/>
  <c r="H62" i="20" s="1"/>
  <c r="B37" i="20"/>
  <c r="B69" i="20" s="1"/>
  <c r="F37" i="20"/>
  <c r="F69" i="20" s="1"/>
  <c r="H37" i="20"/>
  <c r="H69" i="20" s="1"/>
  <c r="F61" i="20"/>
  <c r="H61" i="20"/>
  <c r="B62" i="20"/>
  <c r="F62" i="20"/>
  <c r="B28" i="13"/>
  <c r="C28" i="13"/>
  <c r="F27" i="22"/>
  <c r="F28" i="13"/>
  <c r="B29" i="22"/>
  <c r="C30" i="13"/>
  <c r="F29" i="22"/>
  <c r="E30" i="13"/>
  <c r="F30" i="13"/>
  <c r="B30" i="22"/>
  <c r="F30" i="22"/>
  <c r="D31" i="13"/>
  <c r="E31" i="13"/>
  <c r="F31" i="13"/>
  <c r="B37" i="22"/>
  <c r="C38" i="13"/>
  <c r="F37" i="22"/>
  <c r="D38" i="13"/>
  <c r="E38" i="13"/>
  <c r="C32" i="10" l="1"/>
  <c r="D40" i="10"/>
  <c r="F32" i="10"/>
  <c r="D30" i="10"/>
  <c r="E40" i="10"/>
  <c r="F33" i="10"/>
  <c r="F38" i="13"/>
  <c r="F68" i="13" s="1"/>
  <c r="B38" i="13"/>
  <c r="B68" i="13" s="1"/>
  <c r="F40" i="10"/>
  <c r="B33" i="10"/>
  <c r="C30" i="10"/>
  <c r="B32" i="10"/>
  <c r="D30" i="13"/>
  <c r="D60" i="13" s="1"/>
  <c r="C31" i="13"/>
  <c r="C61" i="13" s="1"/>
  <c r="E28" i="13"/>
  <c r="E58" i="13" s="1"/>
  <c r="C40" i="10"/>
  <c r="D33" i="10"/>
  <c r="E32" i="10"/>
  <c r="F30" i="10"/>
  <c r="B30" i="10"/>
  <c r="H37" i="22"/>
  <c r="D37" i="22"/>
  <c r="H30" i="22"/>
  <c r="D30" i="22"/>
  <c r="H29" i="22"/>
  <c r="D29" i="22"/>
  <c r="H27" i="22"/>
  <c r="D27" i="22"/>
  <c r="E68" i="13"/>
  <c r="F61" i="13"/>
  <c r="B61" i="13"/>
  <c r="C60" i="13"/>
  <c r="B31" i="13"/>
  <c r="D28" i="13"/>
  <c r="D58" i="13" s="1"/>
  <c r="E33" i="10"/>
  <c r="C33" i="10"/>
  <c r="E30" i="10"/>
  <c r="D68" i="13"/>
  <c r="E61" i="13"/>
  <c r="F60" i="13"/>
  <c r="B60" i="13"/>
  <c r="C58" i="13"/>
  <c r="B30" i="13"/>
  <c r="B40" i="10"/>
  <c r="D32" i="10"/>
  <c r="B27" i="22"/>
  <c r="C68" i="13"/>
  <c r="D61" i="13"/>
  <c r="E60" i="13"/>
  <c r="F58" i="13"/>
  <c r="B58" i="13"/>
  <c r="E14" i="49" l="1"/>
  <c r="E16" i="49"/>
  <c r="E19" i="49"/>
  <c r="J21" i="49"/>
  <c r="J23" i="49"/>
  <c r="J42" i="49"/>
  <c r="J44" i="49"/>
  <c r="J47" i="49"/>
  <c r="J49" i="49"/>
  <c r="J51" i="49"/>
  <c r="J14" i="95"/>
  <c r="J16" i="95"/>
  <c r="J19" i="95"/>
  <c r="J21" i="95"/>
  <c r="J23" i="95"/>
  <c r="J42" i="95"/>
  <c r="J44" i="95"/>
  <c r="J47" i="95"/>
  <c r="J49" i="95"/>
  <c r="J51" i="95"/>
  <c r="H32" i="54"/>
  <c r="L32" i="54"/>
  <c r="H21" i="97"/>
  <c r="L21" i="97"/>
  <c r="H22" i="97"/>
  <c r="L22" i="97"/>
  <c r="H23" i="97"/>
  <c r="L23" i="97"/>
  <c r="H25" i="97"/>
  <c r="L25" i="97"/>
  <c r="H26" i="97"/>
  <c r="L26" i="97"/>
  <c r="H27" i="97"/>
  <c r="L27" i="97"/>
  <c r="H28" i="97"/>
  <c r="L28" i="97"/>
  <c r="H29" i="97"/>
  <c r="L29" i="97"/>
  <c r="H30" i="97"/>
  <c r="L30" i="97"/>
  <c r="H31" i="97"/>
  <c r="L31" i="97"/>
  <c r="H32" i="97"/>
  <c r="L32" i="97"/>
  <c r="H33" i="97"/>
  <c r="L33" i="97"/>
  <c r="J25" i="95" l="1"/>
  <c r="J53" i="49"/>
  <c r="J25" i="49"/>
  <c r="J53" i="95"/>
  <c r="E54" i="95"/>
  <c r="E52" i="95"/>
  <c r="E50" i="95"/>
  <c r="J54" i="95"/>
  <c r="J52" i="95"/>
  <c r="E53" i="95"/>
  <c r="E51" i="95"/>
  <c r="E44" i="49"/>
  <c r="E42" i="49"/>
  <c r="E25" i="49"/>
  <c r="E23" i="49"/>
  <c r="J20" i="49"/>
  <c r="J18" i="49"/>
  <c r="J15" i="49"/>
  <c r="E46" i="95"/>
  <c r="E43" i="95"/>
  <c r="E26" i="95"/>
  <c r="E24" i="95"/>
  <c r="E22" i="95"/>
  <c r="E20" i="95"/>
  <c r="E18" i="95"/>
  <c r="E15" i="95"/>
  <c r="E54" i="49"/>
  <c r="E52" i="49"/>
  <c r="E50" i="49"/>
  <c r="E48" i="49"/>
  <c r="E46" i="49"/>
  <c r="E43" i="49"/>
  <c r="E26" i="49"/>
  <c r="E24" i="49"/>
  <c r="E22" i="49"/>
  <c r="J19" i="49"/>
  <c r="J16" i="49"/>
  <c r="J14" i="49"/>
  <c r="E48" i="95"/>
  <c r="J50" i="95"/>
  <c r="J43" i="49"/>
  <c r="J26" i="49"/>
  <c r="J24" i="49"/>
  <c r="J22" i="49"/>
  <c r="E20" i="49"/>
  <c r="E18" i="49"/>
  <c r="E15" i="49"/>
  <c r="E49" i="95"/>
  <c r="E47" i="95"/>
  <c r="E44" i="95"/>
  <c r="E42" i="95"/>
  <c r="E25" i="95"/>
  <c r="E23" i="95"/>
  <c r="E21" i="95"/>
  <c r="E19" i="95"/>
  <c r="E16" i="95"/>
  <c r="E14" i="95"/>
  <c r="E53" i="49"/>
  <c r="E51" i="49"/>
  <c r="E49" i="49"/>
  <c r="E47" i="49"/>
  <c r="J48" i="95"/>
  <c r="J46" i="95"/>
  <c r="J43" i="95"/>
  <c r="J26" i="95"/>
  <c r="J24" i="95"/>
  <c r="J22" i="95"/>
  <c r="J20" i="95"/>
  <c r="J18" i="95"/>
  <c r="J15" i="95"/>
  <c r="J54" i="49"/>
  <c r="J52" i="49"/>
  <c r="J50" i="49"/>
  <c r="J48" i="49"/>
  <c r="J46" i="49"/>
</calcChain>
</file>

<file path=xl/sharedStrings.xml><?xml version="1.0" encoding="utf-8"?>
<sst xmlns="http://schemas.openxmlformats.org/spreadsheetml/2006/main" count="5060" uniqueCount="887">
  <si>
    <t>Erbanfälle  /  Parts héréditaires</t>
  </si>
  <si>
    <t xml:space="preserve">Steuersubjekt: </t>
  </si>
  <si>
    <t>Reine Holding-Aktiengesellschaft mit ausschliesslicher Beteiligung an anderen Gesellschaften</t>
  </si>
  <si>
    <t>Annahmen</t>
  </si>
  <si>
    <t>Hypothèses</t>
  </si>
  <si>
    <t>Sujet fiscal:</t>
  </si>
  <si>
    <t>Marginalbelastung in den Kantonshauptorten</t>
  </si>
  <si>
    <t>Charge marginale dans les chefs-lieux des cantons</t>
  </si>
  <si>
    <t>Lediger / Personne célibataire</t>
  </si>
  <si>
    <t>Bruttoarbeitseinkommen in 1'000 Fr. / Revenu brut du travail en 1'000 fr.</t>
  </si>
  <si>
    <t>Kantonshauptorte</t>
  </si>
  <si>
    <t>Chefs-lieux des cantons</t>
  </si>
  <si>
    <t>bis / à</t>
  </si>
  <si>
    <t>Bund</t>
  </si>
  <si>
    <t>Confédération</t>
  </si>
  <si>
    <t>Marginalbelastung in o/o / Charge marginale en o/o</t>
  </si>
  <si>
    <t>Lediger</t>
  </si>
  <si>
    <t>Bruttoarbeitseinkommen in Franken</t>
  </si>
  <si>
    <t>Steuerbelastung in Franken</t>
  </si>
  <si>
    <t>Freiburg</t>
  </si>
  <si>
    <t>Sitten</t>
  </si>
  <si>
    <t>Neuenburg</t>
  </si>
  <si>
    <t>Genf</t>
  </si>
  <si>
    <t>Delsberg</t>
  </si>
  <si>
    <t>Steuerbelastung in Prozenten des Bruttoarbeitseinkommens</t>
  </si>
  <si>
    <t>Erbanfälle an Onkel und Tanten</t>
  </si>
  <si>
    <t>Erbanfälle an Nichtverwandte</t>
  </si>
  <si>
    <t>Parts héréditaires des oncles et tantes</t>
  </si>
  <si>
    <t>Parts héréditaires des personnes sans lien de parenté</t>
  </si>
  <si>
    <t>Erbanfallsteuern / Impôts sur les parts héréditaires</t>
  </si>
  <si>
    <t>Gemeinden/Communes</t>
  </si>
  <si>
    <t>%</t>
  </si>
  <si>
    <t>Charge de la fortune nette due aux impôts cantonaux, communaux et paroissiaux</t>
  </si>
  <si>
    <t>Belastung des Reinvermögens durch Kantons-, Gemeinde- und Kirchensteuern</t>
  </si>
  <si>
    <t>Belastung des AHV- und Pensionseinkommens durch Kantons-, Gemeinde- und Kirchensteuern</t>
  </si>
  <si>
    <t>Charge du revenu provenant de l'AVS et d'une pension due aux impôts cantonaux, communaux et paroissiaux</t>
  </si>
  <si>
    <t>Rendite in Prozenten  /  Rendement en pour-cent</t>
  </si>
  <si>
    <t>Kapital und Reserven 100'000 Franken  /  Capital et réserves 100'000 francs</t>
  </si>
  <si>
    <t xml:space="preserve">Zürich </t>
  </si>
  <si>
    <t xml:space="preserve">Bern </t>
  </si>
  <si>
    <t xml:space="preserve">Luzern </t>
  </si>
  <si>
    <t xml:space="preserve">Altdorf </t>
  </si>
  <si>
    <t xml:space="preserve">Schwyz </t>
  </si>
  <si>
    <t xml:space="preserve">Belastung des Bruttoarbeitseinkommens durch Kantons-, Gemeinde- und Kirchensteuern für einen Verheirateten, </t>
  </si>
  <si>
    <t>Steuerbelastung in Prozenten</t>
  </si>
  <si>
    <t>Einkommensverteilung  70 : 30</t>
  </si>
  <si>
    <t>Konkubinat - Doppelverdiener</t>
  </si>
  <si>
    <t>Konkubinat</t>
  </si>
  <si>
    <t>Concubinage</t>
  </si>
  <si>
    <t>Veränderung der Belastung des Bruttoarbeitseinkommens durch Kantons-, Gemeinde- und Kirchensteuern in Prozenten</t>
  </si>
  <si>
    <t>Changement de la charge du revenu brut du travail due aux impôts cantonaux, communaux et paroissiaux, en pour-cent</t>
  </si>
  <si>
    <t>Auswirkungen der Sozialabzüge  / Effets des déductions sociales</t>
  </si>
  <si>
    <t xml:space="preserve">Entlastung eines Verheirateten ohne Kinder gegenüber einem Ledigen </t>
  </si>
  <si>
    <t>Fribourg</t>
  </si>
  <si>
    <t>fr.</t>
  </si>
  <si>
    <t>Aarau</t>
  </si>
  <si>
    <t>Bern</t>
  </si>
  <si>
    <t>Solothurn</t>
  </si>
  <si>
    <t>Frauenfeld</t>
  </si>
  <si>
    <t>Luzern</t>
  </si>
  <si>
    <t>Basel</t>
  </si>
  <si>
    <t>Bellinzona</t>
  </si>
  <si>
    <t>Altdorf</t>
  </si>
  <si>
    <t>Liestal</t>
  </si>
  <si>
    <t>Lausanne</t>
  </si>
  <si>
    <t>Schwyz</t>
  </si>
  <si>
    <t>Schaffhausen</t>
  </si>
  <si>
    <t>Sion</t>
  </si>
  <si>
    <t>Sarnen</t>
  </si>
  <si>
    <t>Herisau</t>
  </si>
  <si>
    <t>Neuchâtel</t>
  </si>
  <si>
    <t>Stans</t>
  </si>
  <si>
    <t>Appenzell</t>
  </si>
  <si>
    <t>Genève</t>
  </si>
  <si>
    <t>Glarus</t>
  </si>
  <si>
    <t>St. Gallen</t>
  </si>
  <si>
    <t>Delémont</t>
  </si>
  <si>
    <t>Zug</t>
  </si>
  <si>
    <t>Chur</t>
  </si>
  <si>
    <t>Direkte Bundessteuer</t>
  </si>
  <si>
    <t>Impôt fédéral direct</t>
  </si>
  <si>
    <t>Belastung des Bruttoarbeitseinkommens durch Kantons-, Gemeinde- und Kirchensteuern</t>
  </si>
  <si>
    <t>Charge du revenu brut du travail due aux impôts cantonaux, communaux et paroissiaux</t>
  </si>
  <si>
    <t>Diminution pour une personne mariée avec 2 enfants (y compris les allocations pour enfants), par rapport à une</t>
  </si>
  <si>
    <t>Verheirateter Rentner</t>
  </si>
  <si>
    <t xml:space="preserve">AHV- und Pensionseinkommen in Franken </t>
  </si>
  <si>
    <t>Steuerbelastung in Prozenten des AHV- und Pensionseinkommens</t>
  </si>
  <si>
    <t>Bruttoarbeitseinkommen in 1000 Franken / Revenu brut du travail en 1000 francs</t>
  </si>
  <si>
    <t>20'</t>
  </si>
  <si>
    <t>25'</t>
  </si>
  <si>
    <t>Epoux dont un seul excerce une activité lucrative</t>
  </si>
  <si>
    <t>Charge du revenu brut du travail due aux impôts cantonaux, communaux et paroissiaux pour une personne mariée exerçant une activité lucrative dépendante, avec certificat de salaire, sans enfant</t>
  </si>
  <si>
    <t>30'</t>
  </si>
  <si>
    <t>35'</t>
  </si>
  <si>
    <t>40'</t>
  </si>
  <si>
    <t>45'</t>
  </si>
  <si>
    <t>50'</t>
  </si>
  <si>
    <t>60'</t>
  </si>
  <si>
    <t>70'</t>
  </si>
  <si>
    <t>80'</t>
  </si>
  <si>
    <t>90'</t>
  </si>
  <si>
    <t>100'</t>
  </si>
  <si>
    <t>150'</t>
  </si>
  <si>
    <t>200'</t>
  </si>
  <si>
    <t>300'</t>
  </si>
  <si>
    <t>400'</t>
  </si>
  <si>
    <t>500'</t>
  </si>
  <si>
    <t>15'</t>
  </si>
  <si>
    <t>17.5'</t>
  </si>
  <si>
    <t>unselbständig Erwerbenden mit Lohnausweis, ohne Kinder</t>
  </si>
  <si>
    <t>Jahre</t>
  </si>
  <si>
    <t>Index der Konsumentenpreise, Stand im Dezember des Vorjahres (September 1977 = 100)</t>
  </si>
  <si>
    <t>Bruttoarbeitseinkommen (Lohnausweis) bei Teuerungsausgleich in Franken</t>
  </si>
  <si>
    <t>Ticino</t>
  </si>
  <si>
    <t>Revenu brut du travail en francs</t>
  </si>
  <si>
    <t>Reingewinn  4'000 Franken 3)</t>
  </si>
  <si>
    <t>Reingewinn  8'000 Franken 3)</t>
  </si>
  <si>
    <t xml:space="preserve">St. Gallen </t>
  </si>
  <si>
    <t>Reingewinn  20'000 Franken 3)</t>
  </si>
  <si>
    <t>Reingewinn  30'000 Franken 3)</t>
  </si>
  <si>
    <t xml:space="preserve">Bénéfice net </t>
  </si>
  <si>
    <t>Montants d'impôt en francs</t>
  </si>
  <si>
    <t>déterminant</t>
  </si>
  <si>
    <t xml:space="preserve">pour le calcul </t>
  </si>
  <si>
    <t>Canton</t>
  </si>
  <si>
    <t>Chefs-lieux-des cantons</t>
  </si>
  <si>
    <t>de l'impôt</t>
  </si>
  <si>
    <t>et</t>
  </si>
  <si>
    <t>en francs</t>
  </si>
  <si>
    <t>commune 2)</t>
  </si>
  <si>
    <t>Bénéfice net   12'000 francs 3)</t>
  </si>
  <si>
    <t>Bénéfice net   16'000 francs 3)</t>
  </si>
  <si>
    <t>Genf  3)</t>
  </si>
  <si>
    <t>Genève  3)</t>
  </si>
  <si>
    <t>3)  Ohne Gewerbesteuer</t>
  </si>
  <si>
    <t>3)  Sans la taxe professionnelle fixe</t>
  </si>
  <si>
    <t>1)  SA commerciales, industrielles ou bancaires, sans participations</t>
  </si>
  <si>
    <t>2)  Reingewinn vor Abzug der im Geschäftsjahr bezahlten Steuern</t>
  </si>
  <si>
    <t>2)  Bénéfice net avant déduction des impôts payés pendant l'exercice</t>
  </si>
  <si>
    <t>Augmentation ou Diminution (-) de la charge d'un rentier marié par rapport à une personne mariée exerçant une activité lucrative dépendante, sans enfants</t>
  </si>
  <si>
    <t xml:space="preserve">  Mehrbelastung bzw. Entlastung (-) in Prozenten / Augmentation ou diminution (-) en pour-cent</t>
  </si>
  <si>
    <t>Verheirateter ohne Kinder</t>
  </si>
  <si>
    <t>Entlastung eines Verheirateten mit 2 Kindern (inklusive Kinderzulagen) gegenüber einem Verheirateten ohne Kinder</t>
  </si>
  <si>
    <t>Verheirateter mit 2 Kindern</t>
  </si>
  <si>
    <t>Einkommensvertreilung 50 : 50</t>
  </si>
  <si>
    <t>Répartition du revenu   50 : 50</t>
  </si>
  <si>
    <t>Einkommensvertreilung 70 : 30</t>
  </si>
  <si>
    <t>Répartition du revenu   70 : 30</t>
  </si>
  <si>
    <t>Indizierte Steuerbelastung  /  Charge fiscale indexée</t>
  </si>
  <si>
    <t>Alleinverdiener - Doppelverdiener</t>
  </si>
  <si>
    <t>Alleinverdiener</t>
  </si>
  <si>
    <t>Doppelverdiener</t>
  </si>
  <si>
    <t>Einkommensverteilung  50 : 50</t>
  </si>
  <si>
    <t>Diminution pour une personne mariée, sans enfant, par rapport à une personne célibataire</t>
  </si>
  <si>
    <t>Reinvermögen in 1'000 Franken / Fortune nette en 1'000 francs</t>
  </si>
  <si>
    <t>Zürich</t>
  </si>
  <si>
    <r>
      <t>Reingewinn- und Kapitalbelastung</t>
    </r>
    <r>
      <rPr>
        <b/>
        <sz val="12"/>
        <rFont val="Helvetica"/>
        <family val="2"/>
      </rPr>
      <t xml:space="preserve"> durch Kantons-, Gemeinde- und Kirchensteuern sowie direkte Bundessteuer insgesamt in Prozenten des Reingewinnes 2)</t>
    </r>
  </si>
  <si>
    <t>2) Les communes peuvent percevoir des centimes additionnels à l'impôt perçu par le canton, mais au maximum 100 centimes par fr.</t>
  </si>
  <si>
    <t>Basel-Landschaft</t>
  </si>
  <si>
    <t>Parts héréditaires des frères et soeurs</t>
  </si>
  <si>
    <t>Doppelverdiener gegenüber Alleinverdiener (Alleinverdiener = 100)</t>
  </si>
  <si>
    <t xml:space="preserve"> Doppelverdiener gegenüber Konkubinat (Konkubinat = 100)</t>
  </si>
  <si>
    <t xml:space="preserve"> Epoux exerçant tous deux une activité lucrative par rapport au</t>
  </si>
  <si>
    <t xml:space="preserve"> concubinage (concubinage = 100)</t>
  </si>
  <si>
    <t xml:space="preserve">Epoux exerçant tous deux une activité lucrative par rapport à </t>
  </si>
  <si>
    <t>ceux dont un seul exerce une activité lucrative (époux dont un</t>
  </si>
  <si>
    <t>seul exerce une activité lucrative  = 100)</t>
  </si>
  <si>
    <t>Aktiengesellschaften 1)  /  Sociétés anonymes 1)</t>
  </si>
  <si>
    <t xml:space="preserve">Sarnen </t>
  </si>
  <si>
    <t xml:space="preserve">Stans </t>
  </si>
  <si>
    <t xml:space="preserve">Glarus </t>
  </si>
  <si>
    <t xml:space="preserve">Zug </t>
  </si>
  <si>
    <t xml:space="preserve">Freiburg </t>
  </si>
  <si>
    <t xml:space="preserve">Solothurn  </t>
  </si>
  <si>
    <t xml:space="preserve">Basel </t>
  </si>
  <si>
    <t xml:space="preserve">Liestal </t>
  </si>
  <si>
    <t xml:space="preserve">Schaffhausen  </t>
  </si>
  <si>
    <t xml:space="preserve">Herisau </t>
  </si>
  <si>
    <t xml:space="preserve">Appenzell  </t>
  </si>
  <si>
    <t xml:space="preserve">St. Gallen  </t>
  </si>
  <si>
    <t xml:space="preserve">Chur </t>
  </si>
  <si>
    <t xml:space="preserve">Aarau </t>
  </si>
  <si>
    <t xml:space="preserve">Bellinzona </t>
  </si>
  <si>
    <t xml:space="preserve">Lausanne </t>
  </si>
  <si>
    <t xml:space="preserve">Sitten </t>
  </si>
  <si>
    <t xml:space="preserve">Neuenburg </t>
  </si>
  <si>
    <t>Genf  4)</t>
  </si>
  <si>
    <t xml:space="preserve">Delsberg </t>
  </si>
  <si>
    <t>Kapital und Reserven 2'000'000 Franken  /  Capital et réserves 2'000'000 de francs</t>
  </si>
  <si>
    <t xml:space="preserve">Zurich </t>
  </si>
  <si>
    <t xml:space="preserve">Berne </t>
  </si>
  <si>
    <t xml:space="preserve">Lucerne </t>
  </si>
  <si>
    <t xml:space="preserve">Glaris </t>
  </si>
  <si>
    <t xml:space="preserve">Zoug </t>
  </si>
  <si>
    <t xml:space="preserve">Fribourg </t>
  </si>
  <si>
    <t xml:space="preserve">Soleure  </t>
  </si>
  <si>
    <t xml:space="preserve">Bâle </t>
  </si>
  <si>
    <t xml:space="preserve">Schaffhouse  </t>
  </si>
  <si>
    <t xml:space="preserve">Hérisau </t>
  </si>
  <si>
    <t xml:space="preserve">Saint-Gall  </t>
  </si>
  <si>
    <t xml:space="preserve">Coire </t>
  </si>
  <si>
    <t xml:space="preserve">Sion </t>
  </si>
  <si>
    <t xml:space="preserve">Neuchâtel </t>
  </si>
  <si>
    <t xml:space="preserve">Delémont </t>
  </si>
  <si>
    <t xml:space="preserve">1)  Handels-, Industrie-, Bank-AG, ohne Beteiligungen </t>
  </si>
  <si>
    <t>Verwaltungsgesellschaften  /  Sociétés de base</t>
  </si>
  <si>
    <t>Gesellschaft, die ihren Sitz im Kanton hat, ohne hier jedoch eine Geschäftstätigkeit auszuüben</t>
  </si>
  <si>
    <t>Société ayant un domicile dans le canton sans cependant y exercer une activité commerciale</t>
  </si>
  <si>
    <t>Aktiengesellschaften 1)</t>
  </si>
  <si>
    <t>Für die Steuer-</t>
  </si>
  <si>
    <t>Steuerbeträge in Franken</t>
  </si>
  <si>
    <t xml:space="preserve">berechnung </t>
  </si>
  <si>
    <t>massgebender</t>
  </si>
  <si>
    <t>Kanton</t>
  </si>
  <si>
    <t xml:space="preserve">Reingewinn </t>
  </si>
  <si>
    <t>und</t>
  </si>
  <si>
    <t>Total</t>
  </si>
  <si>
    <t>in Franken</t>
  </si>
  <si>
    <t>Gemeinde 2)</t>
  </si>
  <si>
    <t>Epoux exerçant tous deux une activité lucrative</t>
  </si>
  <si>
    <t>Kantone / Cantons</t>
  </si>
  <si>
    <t>Marginalbelastung in o/oo / Charge marginale en o/oo</t>
  </si>
  <si>
    <t>Steuerbelastung in Promillen des Reinvermögens</t>
  </si>
  <si>
    <t>Personne mariée, sans enfant</t>
  </si>
  <si>
    <t>Steuerhoheit</t>
  </si>
  <si>
    <t>20'000 Fr.</t>
  </si>
  <si>
    <t>50'000 Fr.</t>
  </si>
  <si>
    <t>100'000 Fr.</t>
  </si>
  <si>
    <t>500'000 Fr.</t>
  </si>
  <si>
    <t xml:space="preserve">Zug  </t>
  </si>
  <si>
    <t>Solothurn 1)</t>
  </si>
  <si>
    <t>Graubünden 1)</t>
  </si>
  <si>
    <t>Luzern (Stadt)</t>
  </si>
  <si>
    <t>Lausanne 2)</t>
  </si>
  <si>
    <t>Erbanfälle an Geschwister</t>
  </si>
  <si>
    <t>Erbanfälle an Neffen und Nichten</t>
  </si>
  <si>
    <t>Parts héréditaires des neveux et nièces</t>
  </si>
  <si>
    <t>Souveraineté fiscale</t>
  </si>
  <si>
    <t>20'000 fr.</t>
  </si>
  <si>
    <t>50'000 fr.</t>
  </si>
  <si>
    <t>100'000 fr.</t>
  </si>
  <si>
    <t>500'000 fr.</t>
  </si>
  <si>
    <t>Fribourg (Ville)</t>
  </si>
  <si>
    <t>Société anonyme holding ayant exclusivement des participations à d'autres sociétés</t>
  </si>
  <si>
    <t>Steuerobjekt:</t>
  </si>
  <si>
    <t>Objet fiscal:</t>
  </si>
  <si>
    <t>1'000'000 Fr. Kapital, 500'000 Fr. offene Reserven und 500'000 Fr. versteuerte stille Reserven kombiniert mit verschiedenen Renditetypen</t>
  </si>
  <si>
    <t>1'000'000 fr. de capital, 500'000 fr. de réserves apparentes et 500'000 fr. de réserves latentes imposées, combinés avec différents types de rendement</t>
  </si>
  <si>
    <r>
      <t xml:space="preserve">Genève </t>
    </r>
    <r>
      <rPr>
        <b/>
        <vertAlign val="superscript"/>
        <sz val="14"/>
        <rFont val="Helvetica"/>
        <family val="2"/>
      </rPr>
      <t>2)</t>
    </r>
  </si>
  <si>
    <r>
      <t>Bund</t>
    </r>
    <r>
      <rPr>
        <b/>
        <vertAlign val="superscript"/>
        <sz val="12"/>
        <rFont val="Helvetica"/>
        <family val="2"/>
      </rPr>
      <t xml:space="preserve"> 2)</t>
    </r>
  </si>
  <si>
    <r>
      <t>Confédération</t>
    </r>
    <r>
      <rPr>
        <b/>
        <vertAlign val="superscript"/>
        <sz val="12"/>
        <rFont val="Helvetica"/>
        <family val="2"/>
      </rPr>
      <t xml:space="preserve"> 2)</t>
    </r>
  </si>
  <si>
    <t>Mehrbelastung bzw. Entlastung (-) in Franken / Augmentation ou diminution (-) en francs</t>
  </si>
  <si>
    <t xml:space="preserve">Mehrbelastung bzw. Entlastung (-) eines verheirateten Rentners gegenüber einem verheirateten Unselbständigerwerbenden ohne Kinder </t>
  </si>
  <si>
    <t>Reingewinn  80'000 Franken 3)</t>
  </si>
  <si>
    <t>Reingewinn  160'000 Franken 3)</t>
  </si>
  <si>
    <t>Reingewinn  400'000 Franken 3)</t>
  </si>
  <si>
    <t>Reingewinn  600'000 Franken 3)</t>
  </si>
  <si>
    <t>Bénéfice net   240'000 francs 3)</t>
  </si>
  <si>
    <t>Bénéfice net   320'000 francs 3)</t>
  </si>
  <si>
    <t>Steuerbares Kapital in Franken  /  Capital imposable en francs</t>
  </si>
  <si>
    <t>Steuerbelastung in Franken  /  Charge fiscale en francs</t>
  </si>
  <si>
    <t>1) Handels-, Industrie-, Bank-AG</t>
  </si>
  <si>
    <t>1) SA commerciales, industrielles ou bancaires</t>
  </si>
  <si>
    <t>Holdinggesellschaften  /  Sociétés holding</t>
  </si>
  <si>
    <t>Reingewinn 1)  /  Bénéfice net 1)</t>
  </si>
  <si>
    <t>0 Franken</t>
  </si>
  <si>
    <t>80'000 Franken</t>
  </si>
  <si>
    <t>160'000 Franken</t>
  </si>
  <si>
    <t>Steuerbeträge in Franken  /  Montants d'impôt en francs</t>
  </si>
  <si>
    <t>Gemeinde</t>
  </si>
  <si>
    <t>commune</t>
  </si>
  <si>
    <t>1) Reingewinn vor Abzug der im Geschäftsjahr bezahlten Steuern</t>
  </si>
  <si>
    <t>1) Bénéfice net avant déduction des impôts payés pendant l'exercice</t>
  </si>
  <si>
    <t>2) Ohne Gewerbesteuer</t>
  </si>
  <si>
    <t>2) Sans la taxe professionnelle</t>
  </si>
  <si>
    <t>2) Besteuerung wie Aktiengesellschaften</t>
  </si>
  <si>
    <t>2) Imposition comme pour les sociétés anonymes</t>
  </si>
  <si>
    <t>AHV- und Pensionseinkommen</t>
  </si>
  <si>
    <t>Bruttoarbeitseinkommen in Franken / Revenu brut du travail en francs</t>
  </si>
  <si>
    <t>Bund / Confédération</t>
  </si>
  <si>
    <t>Entlastung in Franken / Diminution en francs</t>
  </si>
  <si>
    <t>Einkommen in Franken / Revenu en francs</t>
  </si>
  <si>
    <t>Erwerbsfähiger Verheirateter ohne Kinder  /  Personne mariée, sans enfant, capable de travailler</t>
  </si>
  <si>
    <t>Vaud</t>
  </si>
  <si>
    <t>Valais</t>
  </si>
  <si>
    <t>Reinvermögen in Franken</t>
  </si>
  <si>
    <t>personne mariée, sans enfant</t>
  </si>
  <si>
    <r>
      <t xml:space="preserve">Steuerbelastung durch </t>
    </r>
    <r>
      <rPr>
        <b/>
        <u/>
        <sz val="12"/>
        <rFont val="Helvetica"/>
        <family val="2"/>
      </rPr>
      <t>Kapital- und Reingewinnsteuern</t>
    </r>
    <r>
      <rPr>
        <b/>
        <sz val="12"/>
        <rFont val="Helvetica"/>
        <family val="2"/>
      </rPr>
      <t xml:space="preserve"> / Charge fiscale due aux impôts sur </t>
    </r>
    <r>
      <rPr>
        <b/>
        <u/>
        <sz val="12"/>
        <rFont val="Helvetica"/>
        <family val="2"/>
      </rPr>
      <t>le bénéfice net et le capital</t>
    </r>
  </si>
  <si>
    <t>Appenzell   I.Rh.</t>
  </si>
  <si>
    <t>Aargau</t>
  </si>
  <si>
    <t>Thurgau</t>
  </si>
  <si>
    <t>Tessin</t>
  </si>
  <si>
    <t>Waadt</t>
  </si>
  <si>
    <t>Wallis</t>
  </si>
  <si>
    <t>Jura</t>
  </si>
  <si>
    <t>Cantons</t>
  </si>
  <si>
    <r>
      <t>Charge globale sur le bénéfice net et sur le capital</t>
    </r>
    <r>
      <rPr>
        <b/>
        <sz val="12"/>
        <rFont val="Helvetica"/>
        <family val="2"/>
      </rPr>
      <t xml:space="preserve"> due aux impôts cantonaux, communaux et paroissiaux ainsi que l'impôt fédéral direct en pour-cent du bénéfice net 2)</t>
    </r>
  </si>
  <si>
    <r>
      <t xml:space="preserve">Steuerbelastung des </t>
    </r>
    <r>
      <rPr>
        <b/>
        <u/>
        <sz val="12"/>
        <rFont val="Helvetica"/>
        <family val="2"/>
      </rPr>
      <t>Kapitals</t>
    </r>
    <r>
      <rPr>
        <b/>
        <sz val="12"/>
        <rFont val="Helvetica"/>
        <family val="2"/>
      </rPr>
      <t xml:space="preserve"> durch Kantons-, Gemeinde- und Kirchensteuern</t>
    </r>
  </si>
  <si>
    <r>
      <t xml:space="preserve">Charge fiscale du </t>
    </r>
    <r>
      <rPr>
        <b/>
        <u/>
        <sz val="12"/>
        <rFont val="Helvetica"/>
        <family val="2"/>
      </rPr>
      <t>capital</t>
    </r>
    <r>
      <rPr>
        <b/>
        <sz val="12"/>
        <rFont val="Helvetica"/>
        <family val="2"/>
      </rPr>
      <t xml:space="preserve"> due aux impôts cantonaux, communaux et paroissiaux</t>
    </r>
  </si>
  <si>
    <r>
      <t xml:space="preserve">Steuerbelastung durch </t>
    </r>
    <r>
      <rPr>
        <b/>
        <u/>
        <sz val="12"/>
        <rFont val="Helvetica"/>
        <family val="2"/>
      </rPr>
      <t>Kapitalsteuern</t>
    </r>
    <r>
      <rPr>
        <b/>
        <sz val="12"/>
        <rFont val="Helvetica"/>
        <family val="2"/>
      </rPr>
      <t xml:space="preserve"> / Charge fiscale due aux </t>
    </r>
    <r>
      <rPr>
        <b/>
        <u/>
        <sz val="12"/>
        <rFont val="Helvetica"/>
        <family val="2"/>
      </rPr>
      <t>impôts sur le capital</t>
    </r>
  </si>
  <si>
    <t>Alleinstehende(r) Rentner(in)</t>
  </si>
  <si>
    <t>Alleinstehende(r) mit 2 Kindern</t>
  </si>
  <si>
    <t>Kantone</t>
  </si>
  <si>
    <t>Uri</t>
  </si>
  <si>
    <t>Obwalden</t>
  </si>
  <si>
    <t>Nidwalden</t>
  </si>
  <si>
    <t>Basel-Stadt</t>
  </si>
  <si>
    <t>Appenzell A.Rh.</t>
  </si>
  <si>
    <t>Steuerbelastung durch Reingewinn- und Kapitalsteuern / Charge fiscale due aux impôts sur le bénéfice net et sur le capital</t>
  </si>
  <si>
    <t>Kapital und Reserven 100'000 Franken / Capital et réserves 100'000 francs</t>
  </si>
  <si>
    <t>1)  Handels-, Industrie-, Bank-AG, ohne Beteiligungen. / SA commerciales, industrielles ou bancaires, sans participations.</t>
  </si>
  <si>
    <t>Kapital und Reserven 2'000'000 Franken / Capital et réserves 2'000'000 francs</t>
  </si>
  <si>
    <t xml:space="preserve">2)  Inbegriffen Kirchensteuer. /  Impôts paroissiaux compris. </t>
  </si>
  <si>
    <t>3)  Reingewinn vor Abzug der im Geschäftsjahr bezahlten Steuern. / Bénéfice net avant déduction des impôts payés pendant l'exercice.</t>
  </si>
  <si>
    <t>4)  Ohne Gewerbesteuer. / Sans la taxe professionnelle fixe.</t>
  </si>
  <si>
    <t>2)  Inbegriffen Kirchensteuer. /  Impôts paroissiaux compris.</t>
  </si>
  <si>
    <t xml:space="preserve">3)  Reingewinn vor Abzug der im Geschäftsjahr bezahlten Steuern. / Bénéfice net avant déduction des impôts payés pendant l'exercice. </t>
  </si>
  <si>
    <t xml:space="preserve">4)  Ohne Gewerbesteuer. / Sans la taxe professionnelle fixe. </t>
  </si>
  <si>
    <t>Erbanfälle</t>
  </si>
  <si>
    <t>Erbanfälle an Kinder</t>
  </si>
  <si>
    <t>Erbanfälle an Ehegatten mit Kindern</t>
  </si>
  <si>
    <t>Parts héréditaires des enfants</t>
  </si>
  <si>
    <t>Parts héréditaires des époux avec enfants</t>
  </si>
  <si>
    <t>Fr.</t>
  </si>
  <si>
    <t>Gemeinden</t>
  </si>
  <si>
    <t>Freiburg (Stadt)</t>
  </si>
  <si>
    <t>Verheirateter ohne Kinder / Personne mariée, sans enfant</t>
  </si>
  <si>
    <t>Verheirateter mit 2 Kindern / Personne mariée, avec 2 enfants</t>
  </si>
  <si>
    <t>Doppelverdiener / Epoux exerçant tous deux une activité lucrative</t>
  </si>
  <si>
    <t>Charge fiscale en francs</t>
  </si>
  <si>
    <t xml:space="preserve"> Zurich</t>
  </si>
  <si>
    <t xml:space="preserve"> Berne</t>
  </si>
  <si>
    <t xml:space="preserve"> Lucerne</t>
  </si>
  <si>
    <t xml:space="preserve"> Altdorf</t>
  </si>
  <si>
    <t xml:space="preserve"> Schwyz</t>
  </si>
  <si>
    <t xml:space="preserve"> Sarnen</t>
  </si>
  <si>
    <t xml:space="preserve"> Stans</t>
  </si>
  <si>
    <t xml:space="preserve"> Glaris</t>
  </si>
  <si>
    <t xml:space="preserve"> Zoug</t>
  </si>
  <si>
    <t xml:space="preserve"> Fribourg</t>
  </si>
  <si>
    <t xml:space="preserve"> Soleure</t>
  </si>
  <si>
    <t xml:space="preserve"> Bâle</t>
  </si>
  <si>
    <t xml:space="preserve"> Liestal</t>
  </si>
  <si>
    <t xml:space="preserve"> Schaffhouse</t>
  </si>
  <si>
    <t xml:space="preserve"> Hérisau</t>
  </si>
  <si>
    <t xml:space="preserve"> Appenzell</t>
  </si>
  <si>
    <t xml:space="preserve"> Saint-Gall</t>
  </si>
  <si>
    <t xml:space="preserve"> Coire</t>
  </si>
  <si>
    <t xml:space="preserve"> Aarau</t>
  </si>
  <si>
    <t xml:space="preserve"> Frauenfeld</t>
  </si>
  <si>
    <t xml:space="preserve"> Bellinzona</t>
  </si>
  <si>
    <t xml:space="preserve"> Lausanne</t>
  </si>
  <si>
    <t xml:space="preserve"> Sion</t>
  </si>
  <si>
    <t xml:space="preserve"> Neuchâtel</t>
  </si>
  <si>
    <t xml:space="preserve"> Genève</t>
  </si>
  <si>
    <t xml:space="preserve"> Delémont</t>
  </si>
  <si>
    <t>Charge fiscale en pour-cent du revenu brut du travail</t>
  </si>
  <si>
    <t>Alleinstehende(r) mit 2 Kindern / Personne vivant seule avec 2 enfants</t>
  </si>
  <si>
    <t xml:space="preserve">Alleinstehende(r) Rentner(in) / Rentier(ère) vivant seul(e) </t>
  </si>
  <si>
    <t>AHV- und Pensionseinkommen in 1'000 Fr. / Revenu provenant de l'AVS et d'une pension en 1'000 fr.</t>
  </si>
  <si>
    <t xml:space="preserve">Verheirateter Rentner(in) / Rentier marié </t>
  </si>
  <si>
    <t>2) Die Gemeinden können Zuschläge von höchstens 100 % zur kantonalen Steuer erheben.</t>
  </si>
  <si>
    <t>Kinder  /  Enfants</t>
  </si>
  <si>
    <t>1'000'000 Fr.</t>
  </si>
  <si>
    <t>5'000'000 Fr.</t>
  </si>
  <si>
    <t>Zurich</t>
  </si>
  <si>
    <t>Berne</t>
  </si>
  <si>
    <t>Lucerne</t>
  </si>
  <si>
    <t>Unterwald-le-Haut</t>
  </si>
  <si>
    <t>Unterwald-le-Bas</t>
  </si>
  <si>
    <t>Glaris</t>
  </si>
  <si>
    <t>Zoug</t>
  </si>
  <si>
    <t>Soleure 1)</t>
  </si>
  <si>
    <t>Bâle-Ville</t>
  </si>
  <si>
    <t>Bâle-Campagne</t>
  </si>
  <si>
    <t>Schaffhouse</t>
  </si>
  <si>
    <t>Appenzell Rh.-Ext.</t>
  </si>
  <si>
    <t>Appenzell Rh.-Int.</t>
  </si>
  <si>
    <t>Saint-Gall</t>
  </si>
  <si>
    <t>Grisons 1)</t>
  </si>
  <si>
    <t>Argovie</t>
  </si>
  <si>
    <t>Thurgovie</t>
  </si>
  <si>
    <t>Communes</t>
  </si>
  <si>
    <t>Lucerne (Ville)</t>
  </si>
  <si>
    <t>Coire</t>
  </si>
  <si>
    <t>Ehegatten mit Kindern  /  Epoux avec enfants</t>
  </si>
  <si>
    <t xml:space="preserve">Geschwister  / Frères et soeurs </t>
  </si>
  <si>
    <t>Neffen und Nichten / Neveux et nièces</t>
  </si>
  <si>
    <t>Onkel und Tanten  /  Oncles et tantes</t>
  </si>
  <si>
    <t>Nichtverwandte  /  Personnes sans lien de parenté</t>
  </si>
  <si>
    <t>Entlastung in Prozenten / Diminution en pour-cent</t>
  </si>
  <si>
    <t>Personne célibataire</t>
  </si>
  <si>
    <t>Erläuterungen zu den Seiten 9 bis 11:</t>
  </si>
  <si>
    <t>Explications concernant les pages 9 à 11:</t>
  </si>
  <si>
    <t>Bruttoarbeitseinkommen:</t>
  </si>
  <si>
    <t>Revenu brut du travail:</t>
  </si>
  <si>
    <t>Annahmen:</t>
  </si>
  <si>
    <t>Hypothèses:</t>
  </si>
  <si>
    <r>
      <t xml:space="preserve">Steuersubjekt: </t>
    </r>
    <r>
      <rPr>
        <b/>
        <sz val="12"/>
        <rFont val="Helvetica"/>
        <family val="2"/>
      </rPr>
      <t>Lediger</t>
    </r>
    <r>
      <rPr>
        <sz val="12"/>
        <rFont val="Helvetica"/>
        <family val="2"/>
      </rPr>
      <t>, unselbständig Erwerbender,</t>
    </r>
  </si>
  <si>
    <r>
      <t xml:space="preserve">Sujet fiscal: </t>
    </r>
    <r>
      <rPr>
        <b/>
        <sz val="12"/>
        <rFont val="Helvetica"/>
        <family val="2"/>
      </rPr>
      <t>personne célibataire</t>
    </r>
    <r>
      <rPr>
        <sz val="12"/>
        <rFont val="Helvetica"/>
        <family val="2"/>
      </rPr>
      <t xml:space="preserve"> exerçant une </t>
    </r>
  </si>
  <si>
    <t>mit eigenem Haushalt;</t>
  </si>
  <si>
    <t>activité lucrative dépendante, avec son</t>
  </si>
  <si>
    <t>propre ménage;</t>
  </si>
  <si>
    <t>Steuerobjekt:   Bruttoarbeitseinkommen gemäss</t>
  </si>
  <si>
    <t xml:space="preserve">Objet fiscal: revenu brut du travail selon certificat </t>
  </si>
  <si>
    <t>Lohnausweis;</t>
  </si>
  <si>
    <t>de salaire;</t>
  </si>
  <si>
    <t>Berechnungsbeispiel (Gemeinde Zürich):</t>
  </si>
  <si>
    <t>Exemple de calcul (commune de Zurich):</t>
  </si>
  <si>
    <t>Bruttoarbeitseinkommen</t>
  </si>
  <si>
    <t>revenu brut du travail</t>
  </si>
  <si>
    <t xml:space="preserve">Abzüge </t>
  </si>
  <si>
    <t>déductions</t>
  </si>
  <si>
    <t>AHV-, IV- und EO Beiträge</t>
  </si>
  <si>
    <t>cotisations à l'AVS, AI, APG</t>
  </si>
  <si>
    <t>1.10 %</t>
  </si>
  <si>
    <t>ALV-Beiträge</t>
  </si>
  <si>
    <t xml:space="preserve">cotisations à l'AC </t>
  </si>
  <si>
    <t>5.00 %</t>
  </si>
  <si>
    <t xml:space="preserve">Pensionskassenbeiträge </t>
  </si>
  <si>
    <t xml:space="preserve">cotisations aux caisses de pension </t>
  </si>
  <si>
    <t>Beiträge an Personenversicherungen</t>
  </si>
  <si>
    <t>dépôts, primes et cotisations d'ass.-vie,</t>
  </si>
  <si>
    <t>sowie Zinsen von Sparkapitalien</t>
  </si>
  <si>
    <t xml:space="preserve">accidents et maladie et intérêts des </t>
  </si>
  <si>
    <t>capitaux d'épargne</t>
  </si>
  <si>
    <t>./. Krankenkassenverbilligung</t>
  </si>
  <si>
    <t>./. réductions des primes</t>
  </si>
  <si>
    <t>Abzug für Berufsauslagen</t>
  </si>
  <si>
    <t>déduction pour frais professionnels</t>
  </si>
  <si>
    <t xml:space="preserve">3 % des Nettolohnes, </t>
  </si>
  <si>
    <t>3 % du salaire net,</t>
  </si>
  <si>
    <t>mindestens 2'000 Fr., höchstens 4'000 Fr.</t>
  </si>
  <si>
    <t>au minimum 2'000 fr. et au maximum 4'000 fr.</t>
  </si>
  <si>
    <t>Steuerbares Einkommen</t>
  </si>
  <si>
    <t>revenu imposable</t>
  </si>
  <si>
    <t xml:space="preserve">Einfache Steuer gemäss Tarif </t>
  </si>
  <si>
    <t>impôt simple selon le barème</t>
  </si>
  <si>
    <t xml:space="preserve"> </t>
  </si>
  <si>
    <t xml:space="preserve">Kantonssteuer                </t>
  </si>
  <si>
    <t xml:space="preserve">impôt cantonal                                 </t>
  </si>
  <si>
    <t xml:space="preserve">Gemeindesteuer               </t>
  </si>
  <si>
    <t xml:space="preserve">impôt communal                             </t>
  </si>
  <si>
    <t xml:space="preserve">Kath. Kirchensteuer         </t>
  </si>
  <si>
    <t xml:space="preserve">impôt paroissial (relig.cath.)              </t>
  </si>
  <si>
    <t>Personalsteuer</t>
  </si>
  <si>
    <t>impôt personnel</t>
  </si>
  <si>
    <t>Steuerbelastung insgesamt in Franken</t>
  </si>
  <si>
    <t>charge fiscale totale en francs</t>
  </si>
  <si>
    <t>Beginn der Steuerpflicht</t>
  </si>
  <si>
    <t>Début de l'assujettissement</t>
  </si>
  <si>
    <t>Die nachfolgende Uebersicht enthält die Bruttoarbeitsein-</t>
  </si>
  <si>
    <t>L'aperçu ci-après indique les montants des revenus</t>
  </si>
  <si>
    <t xml:space="preserve">kommen, bei denen die Steuer vom Einkommen für einen </t>
  </si>
  <si>
    <t xml:space="preserve">bruts du travail à partir desquels débute la perception </t>
  </si>
  <si>
    <t>Ledigen mit eigenem Haushalt einsetzt.</t>
  </si>
  <si>
    <t xml:space="preserve">de l'impôt sur le revenu d'une personne célibataire </t>
  </si>
  <si>
    <t>ayant son propre ménage.</t>
  </si>
  <si>
    <t>Unberücksichtigt sind die in einigen Kantonen erhobenen</t>
  </si>
  <si>
    <t>Les impôts minimums et personnels perçus dans</t>
  </si>
  <si>
    <t xml:space="preserve">Mindest- sowie Personalsteuern.  </t>
  </si>
  <si>
    <t>quelques cantons ne sont pas pris en considération.</t>
  </si>
  <si>
    <t>Annahmen: wie oben</t>
  </si>
  <si>
    <t>Hypothèses: comme ci-dessus</t>
  </si>
  <si>
    <t>Erläuterungen zu den Seiten 13 bis 16:</t>
  </si>
  <si>
    <t>Explications concernant les pages 13 à 16:</t>
  </si>
  <si>
    <t xml:space="preserve">Steuersubjekt: Verheirateter, unselbständig </t>
  </si>
  <si>
    <t xml:space="preserve">Sujet fiscal: personne mariée exerçant une </t>
  </si>
  <si>
    <t>Erwerbender, ohne Kinder</t>
  </si>
  <si>
    <t>activité lucrative dépendante, sans enfant;</t>
  </si>
  <si>
    <t xml:space="preserve">impôt simple selon le barème </t>
  </si>
  <si>
    <t>Verheirateten ohne Kinder einsetzt.</t>
  </si>
  <si>
    <t xml:space="preserve">de l'impôt sur le revenu d'une personne mariée, </t>
  </si>
  <si>
    <t>sans enfants.</t>
  </si>
  <si>
    <t>Personne mariée, avec 2 enfants</t>
  </si>
  <si>
    <t>Erläuterungen zu den Seiten 18 bis 21:</t>
  </si>
  <si>
    <t>Explications concernant les pages 18 à 21:</t>
  </si>
  <si>
    <t>Erwerbender, mit 2 Kindern</t>
  </si>
  <si>
    <t>activité lucrative dépendante, avec 2 enfants;</t>
  </si>
  <si>
    <t>Kinderabzug</t>
  </si>
  <si>
    <t>déduction pour enfants</t>
  </si>
  <si>
    <t>Verheirateten mit 2 Kindern einsetzt.</t>
  </si>
  <si>
    <t>avec 2 enfants.</t>
  </si>
  <si>
    <t>Doppelverdiener ohne Kinder</t>
  </si>
  <si>
    <t>Epoux exerçant tous deux une activité lucrative,</t>
  </si>
  <si>
    <t>sans enfant</t>
  </si>
  <si>
    <t>Erläuterungen zu den Seiten 23 bis 25:</t>
  </si>
  <si>
    <t>Explications concernant les pages 23 à 25:</t>
  </si>
  <si>
    <t>Steuersubjekt:</t>
  </si>
  <si>
    <t>Sujet fiscaux:</t>
  </si>
  <si>
    <r>
      <t xml:space="preserve">   Doppelverdiener: </t>
    </r>
    <r>
      <rPr>
        <sz val="12"/>
        <rFont val="Arial"/>
        <family val="2"/>
      </rPr>
      <t xml:space="preserve">Verheirateter ohne Kinder, </t>
    </r>
  </si>
  <si>
    <r>
      <t xml:space="preserve">   Epoux exerçant tous deux</t>
    </r>
    <r>
      <rPr>
        <sz val="12"/>
        <rFont val="Arial"/>
        <family val="2"/>
      </rPr>
      <t xml:space="preserve"> une activité lucrative </t>
    </r>
  </si>
  <si>
    <t xml:space="preserve">   beide Ehegatten mit unselbständiger Erwerbstätigkeit;</t>
  </si>
  <si>
    <t xml:space="preserve">   dépendante, sans enfant;</t>
  </si>
  <si>
    <t>Objet fiscaux:</t>
  </si>
  <si>
    <t>Bruttoarbeitseinkommen gemäss Lohnausweis;</t>
  </si>
  <si>
    <t>Revenu brut du travail selon certificat de salaire;</t>
  </si>
  <si>
    <t>Anteile am gesamten Bruttoarbeitseinkommen:</t>
  </si>
  <si>
    <t>70:30</t>
  </si>
  <si>
    <t>Parts à l'ensemble du revenu brut du travail:</t>
  </si>
  <si>
    <r>
      <t xml:space="preserve">Berechnungsbeispiel </t>
    </r>
    <r>
      <rPr>
        <sz val="12"/>
        <rFont val="Arial"/>
        <family val="2"/>
      </rPr>
      <t>(Gemeinde Zürich):</t>
    </r>
  </si>
  <si>
    <r>
      <t xml:space="preserve">Exemple de calcul </t>
    </r>
    <r>
      <rPr>
        <sz val="12"/>
        <rFont val="Arial"/>
        <family val="2"/>
      </rPr>
      <t>(commune de Zurich):</t>
    </r>
  </si>
  <si>
    <t>Bruttoarbeitseinkommen des Ehemannes</t>
  </si>
  <si>
    <t>revenu brut du travail de l'époux</t>
  </si>
  <si>
    <t>Bruttoarbeitseinkommen der Ehefrau</t>
  </si>
  <si>
    <t>revenu brut du travail de l'épouse</t>
  </si>
  <si>
    <t>Bruttoarbeitseinkommen insgesamt</t>
  </si>
  <si>
    <t xml:space="preserve">ensemble du revenu brut du travail </t>
  </si>
  <si>
    <t>Abzüge</t>
  </si>
  <si>
    <t>Déductions</t>
  </si>
  <si>
    <t xml:space="preserve">   Ehemann</t>
  </si>
  <si>
    <t xml:space="preserve">   Époux</t>
  </si>
  <si>
    <t xml:space="preserve">   Ehefrau</t>
  </si>
  <si>
    <t xml:space="preserve">   Épouse</t>
  </si>
  <si>
    <t>1,10% ALV-Beiträge</t>
  </si>
  <si>
    <t>1,10% cotisations à l'AC</t>
  </si>
  <si>
    <t>5,00% Pensionskassenbeiträge</t>
  </si>
  <si>
    <t>5,00% cotisations aux caissses de pension</t>
  </si>
  <si>
    <t>Beiträge an Personenversicherungen sowie</t>
  </si>
  <si>
    <t xml:space="preserve">Dépôts, primes et cotisations d’ass.-vie, accidents </t>
  </si>
  <si>
    <t>Zinsen von Sparkapitalien;</t>
  </si>
  <si>
    <t>et maladie et intérêts des capitaux d’épargne;</t>
  </si>
  <si>
    <t>./. Krankenkassenverbilligungen</t>
  </si>
  <si>
    <t>Abzug für Berufsauslagen 3% des Nettolohnes,</t>
  </si>
  <si>
    <t>déduction pour frais professionnels 3% du salaire</t>
  </si>
  <si>
    <t>net, au minimum 2'000 fr. et au maximum 4'000 fr.</t>
  </si>
  <si>
    <t>Zweitverdienerabzug</t>
  </si>
  <si>
    <t>déduction sur le revenu le plus bas de l'activité</t>
  </si>
  <si>
    <t>lucrative des deux époux</t>
  </si>
  <si>
    <t xml:space="preserve">Kantonssteuer                                                </t>
  </si>
  <si>
    <t xml:space="preserve">impôt cantonal                                           </t>
  </si>
  <si>
    <t xml:space="preserve">Gemeindesteuer                                          </t>
  </si>
  <si>
    <t xml:space="preserve">impôt communal                                   </t>
  </si>
  <si>
    <t xml:space="preserve">Kath. Kirchensteuer                                     </t>
  </si>
  <si>
    <t xml:space="preserve">impôt paroissial (relig.cath.)                   </t>
  </si>
  <si>
    <t>Steuerbelastung insgesamt</t>
  </si>
  <si>
    <t>charge fiscale totale</t>
  </si>
  <si>
    <t>Doppelverdiener  einsetzt.</t>
  </si>
  <si>
    <t xml:space="preserve">de l'impôt sur le revenu Epoux exerçant tous deux </t>
  </si>
  <si>
    <t>une activité lucrative</t>
  </si>
  <si>
    <t>Doppelverdiener mit 2 Kindern</t>
  </si>
  <si>
    <t xml:space="preserve">Epoux exerçant tous deux une activité lucrative, </t>
  </si>
  <si>
    <t>avec 2 enfants</t>
  </si>
  <si>
    <t>Erläuterungen zu den Seiten 27 bis 29:</t>
  </si>
  <si>
    <t>Explications concernant les pages 27 à 29:</t>
  </si>
  <si>
    <r>
      <t xml:space="preserve">   Doppelverdiener: </t>
    </r>
    <r>
      <rPr>
        <sz val="12"/>
        <rFont val="Arial"/>
        <family val="2"/>
      </rPr>
      <t xml:space="preserve">Verheirateter mit Kindern, </t>
    </r>
  </si>
  <si>
    <t>Doppelverdiener mit 2 Kindern einsetzt.</t>
  </si>
  <si>
    <t>une activité lucrative, avec 2 enfants.</t>
  </si>
  <si>
    <t>Darstellung der Steuerbelastung durch die Vermögenssteuer allein.</t>
  </si>
  <si>
    <t>Présentation de la charge fiscale résultant uniquement de l'impôt sur la fortune.</t>
  </si>
  <si>
    <t>Erläuterungen zu den Seiten 55 bis 57:</t>
  </si>
  <si>
    <t>Explications concernant les pages 55 à 57:</t>
  </si>
  <si>
    <t>Reinvermögen</t>
  </si>
  <si>
    <t>Fortune nette</t>
  </si>
  <si>
    <r>
      <t xml:space="preserve">Steuersubjekt: </t>
    </r>
    <r>
      <rPr>
        <b/>
        <sz val="12"/>
        <rFont val="Arial"/>
        <family val="2"/>
      </rPr>
      <t xml:space="preserve">Erwerbsfähiger Verheirateter ohne Kinder, </t>
    </r>
  </si>
  <si>
    <r>
      <t xml:space="preserve">Sujet fiscal: </t>
    </r>
    <r>
      <rPr>
        <b/>
        <sz val="12"/>
        <rFont val="Arial"/>
        <family val="2"/>
      </rPr>
      <t>personne mariée, sans enfant, capable de travailler</t>
    </r>
  </si>
  <si>
    <t>(Erwerbsunfähige geniessen in verschiedenen Kantonen Steuererleichterungen)</t>
  </si>
  <si>
    <t>(dans certains cantons, les personnes incapables de travailler jouissent d'allégements fiscaux)</t>
  </si>
  <si>
    <r>
      <t xml:space="preserve">Steuerobjekt: </t>
    </r>
    <r>
      <rPr>
        <b/>
        <sz val="12"/>
        <rFont val="Arial"/>
        <family val="2"/>
      </rPr>
      <t>Reinvermögen</t>
    </r>
  </si>
  <si>
    <r>
      <t xml:space="preserve">Objet fiscal: </t>
    </r>
    <r>
      <rPr>
        <b/>
        <sz val="12"/>
        <rFont val="Arial"/>
        <family val="2"/>
      </rPr>
      <t>fortune nette</t>
    </r>
  </si>
  <si>
    <t>200'000 Fr.</t>
  </si>
  <si>
    <t>fortune nette</t>
  </si>
  <si>
    <t>Steuerbares Vermögen</t>
  </si>
  <si>
    <t>fortune imposable</t>
  </si>
  <si>
    <t>Einfache Steuer gemäss Tarif</t>
  </si>
  <si>
    <t>23..-- Fr.</t>
  </si>
  <si>
    <t xml:space="preserve">Kantonssteuer </t>
  </si>
  <si>
    <t>23.00 Fr.</t>
  </si>
  <si>
    <t xml:space="preserve">impôt cantonal </t>
  </si>
  <si>
    <t>Gemeindesteuer</t>
  </si>
  <si>
    <t>27.35 Fr.</t>
  </si>
  <si>
    <t xml:space="preserve">impôt communal </t>
  </si>
  <si>
    <t>Kath. Kirchensteuer</t>
  </si>
  <si>
    <t>2.30 Fr.</t>
  </si>
  <si>
    <t>impôt paroissial cath.</t>
  </si>
  <si>
    <t>52.65 Fr.</t>
  </si>
  <si>
    <t>Beginn der Steuerpflicht in Franken</t>
  </si>
  <si>
    <t>Début de l'assujettissement en francs</t>
  </si>
  <si>
    <t>(Die Tabelle enthält die Reinvermögen bei denen die Steuer einsetzt.)</t>
  </si>
  <si>
    <t>(Ce tableau indique les montants des fortunes nettes à partir desquels débute la perception de l'impôt)</t>
  </si>
  <si>
    <r>
      <t>Erwerbsfähiger</t>
    </r>
    <r>
      <rPr>
        <vertAlign val="superscript"/>
        <sz val="12"/>
        <rFont val="Arial"/>
        <family val="2"/>
      </rPr>
      <t>1</t>
    </r>
    <r>
      <rPr>
        <sz val="12"/>
        <rFont val="Arial"/>
        <family val="2"/>
      </rPr>
      <t xml:space="preserve"> / Personne capable de travailler</t>
    </r>
    <r>
      <rPr>
        <vertAlign val="superscript"/>
        <sz val="12"/>
        <rFont val="Arial"/>
        <family val="2"/>
      </rPr>
      <t>1</t>
    </r>
  </si>
  <si>
    <r>
      <t>Verheirateter Rentner</t>
    </r>
    <r>
      <rPr>
        <vertAlign val="superscript"/>
        <sz val="12"/>
        <rFont val="Arial"/>
        <family val="2"/>
      </rPr>
      <t>1</t>
    </r>
  </si>
  <si>
    <t>Verheirateter / Personne mariée</t>
  </si>
  <si>
    <r>
      <t>Rentier marié</t>
    </r>
    <r>
      <rPr>
        <vertAlign val="superscript"/>
        <sz val="12"/>
        <rFont val="Arial"/>
        <family val="2"/>
      </rPr>
      <t>1</t>
    </r>
  </si>
  <si>
    <t>ohne Kinder</t>
  </si>
  <si>
    <t>mit 2 Kindern</t>
  </si>
  <si>
    <t>sans enfants</t>
  </si>
  <si>
    <t>St.Gallen</t>
  </si>
  <si>
    <t>1)  Nicht berücksichtigt sind die Abzüge für Pflichtige mit kleinen Einkommen.</t>
  </si>
  <si>
    <t>1)  Les déductions pour contribuables ayant un revenu bas ne sont pas prises en considération.</t>
  </si>
  <si>
    <t>Personne vivant seule avec 2 enfants</t>
  </si>
  <si>
    <t>Erläuterungen zu den Seiten 31 bis 33:</t>
  </si>
  <si>
    <t>Explications concernant les pages 31 à 33:</t>
  </si>
  <si>
    <r>
      <t xml:space="preserve">Steuersubjekt: </t>
    </r>
    <r>
      <rPr>
        <b/>
        <sz val="12"/>
        <rFont val="Helvetica"/>
        <family val="2"/>
      </rPr>
      <t>Alleinstehende(r)</t>
    </r>
    <r>
      <rPr>
        <sz val="12"/>
        <rFont val="Helvetica"/>
        <family val="2"/>
      </rPr>
      <t xml:space="preserve">, unselbständig </t>
    </r>
  </si>
  <si>
    <r>
      <t xml:space="preserve">Sujet fiscal: </t>
    </r>
    <r>
      <rPr>
        <b/>
        <sz val="12"/>
        <rFont val="Helvetica"/>
        <family val="2"/>
      </rPr>
      <t>personne vivant seule</t>
    </r>
    <r>
      <rPr>
        <sz val="12"/>
        <rFont val="Helvetica"/>
        <family val="2"/>
      </rPr>
      <t xml:space="preserve"> exerçant une </t>
    </r>
  </si>
  <si>
    <r>
      <t xml:space="preserve">Erwerbende(r), </t>
    </r>
    <r>
      <rPr>
        <b/>
        <sz val="12"/>
        <rFont val="Helvetica"/>
        <family val="2"/>
      </rPr>
      <t>mit 2 Kindern</t>
    </r>
  </si>
  <si>
    <r>
      <t xml:space="preserve">activité lucrative dépendante, </t>
    </r>
    <r>
      <rPr>
        <b/>
        <sz val="12"/>
        <rFont val="Helvetica"/>
        <family val="2"/>
      </rPr>
      <t>avec 2 enfants;</t>
    </r>
  </si>
  <si>
    <r>
      <t xml:space="preserve">Steuerobjekt: </t>
    </r>
    <r>
      <rPr>
        <b/>
        <sz val="12"/>
        <rFont val="Helvetica"/>
        <family val="2"/>
      </rPr>
      <t>Bruttoarbeitseinkommen</t>
    </r>
    <r>
      <rPr>
        <sz val="12"/>
        <rFont val="Helvetica"/>
        <family val="2"/>
      </rPr>
      <t xml:space="preserve"> gemäss</t>
    </r>
  </si>
  <si>
    <r>
      <t xml:space="preserve">Objet fiscal: </t>
    </r>
    <r>
      <rPr>
        <b/>
        <sz val="12"/>
        <rFont val="Helvetica"/>
        <family val="2"/>
      </rPr>
      <t>revenu brut du travail</t>
    </r>
    <r>
      <rPr>
        <sz val="12"/>
        <rFont val="Helvetica"/>
        <family val="2"/>
      </rPr>
      <t xml:space="preserve"> selon certificat </t>
    </r>
  </si>
  <si>
    <t>mindestens 1'900 Fr., höchstens 3'800 Fr.</t>
  </si>
  <si>
    <t>au minimum 1'900 fr. et au maximum 3'800 fr.</t>
  </si>
  <si>
    <t>Kinderbetreuungskostenabzug</t>
  </si>
  <si>
    <t>déduction pour frais de garde d'enfants</t>
  </si>
  <si>
    <t>Alleinstehenden mit 2 Kindern einsetzt.</t>
  </si>
  <si>
    <t xml:space="preserve">de l'impôt sur le revenu d'une personne vivant seule, </t>
  </si>
  <si>
    <t>Doppelverdiener ohne Kinder/ Epoux exerçant tous deux une activité lucrative, sans enfant</t>
  </si>
  <si>
    <t>Rentier mariée</t>
  </si>
  <si>
    <t>Erläuterungen zu den Seiten 45 bis 48:</t>
  </si>
  <si>
    <t>Explications concernant les pages 45 à 48:</t>
  </si>
  <si>
    <t>AHV- und Pensionseinkommen:</t>
  </si>
  <si>
    <t>Revenu provenant de l'AVS et d'une pension:</t>
  </si>
  <si>
    <r>
      <t xml:space="preserve">Steuersubjekt: </t>
    </r>
    <r>
      <rPr>
        <b/>
        <sz val="12"/>
        <rFont val="Helvetica"/>
        <family val="2"/>
      </rPr>
      <t>Verheirateter Rentner</t>
    </r>
    <r>
      <rPr>
        <sz val="12"/>
        <rFont val="Helvetica"/>
        <family val="2"/>
      </rPr>
      <t>, beide</t>
    </r>
  </si>
  <si>
    <r>
      <t xml:space="preserve">Sujet fiscal: </t>
    </r>
    <r>
      <rPr>
        <b/>
        <sz val="12"/>
        <rFont val="Helvetica"/>
        <family val="2"/>
      </rPr>
      <t>rentier marié</t>
    </r>
    <r>
      <rPr>
        <sz val="12"/>
        <rFont val="Helvetica"/>
        <family val="2"/>
      </rPr>
      <t>, les époux étant</t>
    </r>
  </si>
  <si>
    <t>Ehegatten über 65 Jahre alt;</t>
  </si>
  <si>
    <t>âgés de plus de 65 ans;</t>
  </si>
  <si>
    <t>Pensionierung nach 01.01.2002</t>
  </si>
  <si>
    <t>départ  à la retraite après le 01.01.2002</t>
  </si>
  <si>
    <r>
      <t xml:space="preserve">Steuerobjekt:   </t>
    </r>
    <r>
      <rPr>
        <b/>
        <sz val="12"/>
        <rFont val="Helvetica"/>
        <family val="2"/>
      </rPr>
      <t>AHV- und Pensionseinkommen;</t>
    </r>
  </si>
  <si>
    <r>
      <t xml:space="preserve">Objet fiscal: </t>
    </r>
    <r>
      <rPr>
        <b/>
        <sz val="12"/>
        <rFont val="Helvetica"/>
        <family val="2"/>
      </rPr>
      <t>revenu provenant d'une rente AVS</t>
    </r>
  </si>
  <si>
    <t>et d'une pension;</t>
  </si>
  <si>
    <t>Renteneinkommen insgesamt</t>
  </si>
  <si>
    <t>revenu total provenant de rentes</t>
  </si>
  <si>
    <t>Kantonssteuer                   100 %</t>
  </si>
  <si>
    <t>impôt cantonal                                   100 %</t>
  </si>
  <si>
    <t>Gemeindesteuer                119 %</t>
  </si>
  <si>
    <t>impôt communal                                119 %</t>
  </si>
  <si>
    <t>Kath. Kirchensteuer            10 %</t>
  </si>
  <si>
    <t>impôt paroissial (relig.cath.)               10 %</t>
  </si>
  <si>
    <t>Die nachfolgende Uebersicht enthält die AHV-</t>
  </si>
  <si>
    <t xml:space="preserve">Einkommen, bei denen die Steuer vom Einkommen für </t>
  </si>
  <si>
    <t>provenant d'une rente AVS, à partir desquels débute la</t>
  </si>
  <si>
    <t>einen verheirateten Rentner einsetzt.</t>
  </si>
  <si>
    <t>perception de l'impôt sur le revenu d'un rentier marié.</t>
  </si>
  <si>
    <t>Rentier(ère) vivant seul(e)</t>
  </si>
  <si>
    <t>Erläuterungen zu den Seiten 41 bis 43:</t>
  </si>
  <si>
    <t>Explications concernant les pages 41 à 43:</t>
  </si>
  <si>
    <r>
      <t xml:space="preserve">Steuersubjekt: </t>
    </r>
    <r>
      <rPr>
        <b/>
        <sz val="12"/>
        <rFont val="Helvetica"/>
        <family val="2"/>
      </rPr>
      <t>Alleinstehende(r) Rentner(in)</t>
    </r>
  </si>
  <si>
    <r>
      <t xml:space="preserve">Sujet fiscal: </t>
    </r>
    <r>
      <rPr>
        <b/>
        <sz val="12"/>
        <rFont val="Helvetica"/>
        <family val="2"/>
      </rPr>
      <t>rentier(ère) vivant seul(e)</t>
    </r>
    <r>
      <rPr>
        <sz val="12"/>
        <rFont val="Helvetica"/>
        <family val="2"/>
      </rPr>
      <t xml:space="preserve"> étant</t>
    </r>
  </si>
  <si>
    <t>über 65 Jahre alt, mit eigenem Haushalt;</t>
  </si>
  <si>
    <t>âgé(e) de plus de 65 ans, avec son propre ménage;</t>
  </si>
  <si>
    <t>départ à la retraite après le 01.01.2002</t>
  </si>
  <si>
    <r>
      <t xml:space="preserve">Steuerobjekt: </t>
    </r>
    <r>
      <rPr>
        <b/>
        <sz val="12"/>
        <rFont val="Helvetica"/>
        <family val="2"/>
      </rPr>
      <t>AHV- und Pensionseinkommen;</t>
    </r>
  </si>
  <si>
    <t>Erläuterungen zu den Seiten 35 bis 39:</t>
  </si>
  <si>
    <t>Explications concernant les pages 35 à 39:</t>
  </si>
  <si>
    <t>Alleinverdiener / Doppelverdiener</t>
  </si>
  <si>
    <t>Epoux dont un seul exerce une activité lucrative / époux exerçant tous deux une activité lucrative</t>
  </si>
  <si>
    <t>Konkubinat / Doppelverdiener</t>
  </si>
  <si>
    <t>Concubinage / époux exerçant tous deux une activité lucrative</t>
  </si>
  <si>
    <t>Steuersubjekte:</t>
  </si>
  <si>
    <t>Sujets fiscaux:</t>
  </si>
  <si>
    <r>
      <t>Alleinverdiener:</t>
    </r>
    <r>
      <rPr>
        <sz val="10"/>
        <rFont val="Arial"/>
        <family val="2"/>
      </rPr>
      <t xml:space="preserve"> Verheirateter ohne Kinder, nur ein Ehegatte mit unselbständiger Erwerbstätigkeit;</t>
    </r>
  </si>
  <si>
    <r>
      <t>Epoux dont un seul</t>
    </r>
    <r>
      <rPr>
        <sz val="10"/>
        <rFont val="Arial"/>
        <family val="2"/>
      </rPr>
      <t xml:space="preserve"> exerce une activité lucrative dépendante, sans enfant;</t>
    </r>
  </si>
  <si>
    <r>
      <t xml:space="preserve">Doppelverdiener: </t>
    </r>
    <r>
      <rPr>
        <sz val="10"/>
        <rFont val="Arial"/>
        <family val="2"/>
      </rPr>
      <t>Verheirateter ohne Kinder, beide Ehegatten mit unselbständiger Erwerbstätigkeit;</t>
    </r>
  </si>
  <si>
    <r>
      <t>Epoux exerçant tous deux</t>
    </r>
    <r>
      <rPr>
        <sz val="10"/>
        <rFont val="Arial"/>
        <family val="2"/>
      </rPr>
      <t xml:space="preserve"> une activité lucrative dépendante, sans enfant;</t>
    </r>
  </si>
  <si>
    <r>
      <t>Konkubinat:</t>
    </r>
    <r>
      <rPr>
        <sz val="10"/>
        <rFont val="Arial"/>
        <family val="2"/>
      </rPr>
      <t xml:space="preserve"> 2 Ledige in einem gemeinsamen Haushalt, beide mit unselbständiger Erwerbstätigkeit.</t>
    </r>
  </si>
  <si>
    <r>
      <t xml:space="preserve">Concubinage: </t>
    </r>
    <r>
      <rPr>
        <sz val="10"/>
        <rFont val="Arial"/>
        <family val="2"/>
      </rPr>
      <t>2 personnes célibataires vivant en ménage commun, exerçant toutes deux une activité lucrative dépendante.</t>
    </r>
  </si>
  <si>
    <t>Steuerobjekte:</t>
  </si>
  <si>
    <t>Objets fiscaux:</t>
  </si>
  <si>
    <t>50:50 / 70:30</t>
  </si>
  <si>
    <r>
      <t xml:space="preserve">Berechnungsbeispiel für Doppelverdiener </t>
    </r>
    <r>
      <rPr>
        <vertAlign val="superscript"/>
        <sz val="10"/>
        <rFont val="Arial"/>
        <family val="2"/>
      </rPr>
      <t>1)</t>
    </r>
    <r>
      <rPr>
        <sz val="10"/>
        <rFont val="Arial"/>
        <family val="2"/>
      </rPr>
      <t xml:space="preserve"> (Gemeinde Zürich):</t>
    </r>
  </si>
  <si>
    <r>
      <t xml:space="preserve">Exemple de calcul pour des époux exerçant tous deux une activité lucrative </t>
    </r>
    <r>
      <rPr>
        <vertAlign val="superscript"/>
        <sz val="10"/>
        <rFont val="Arial"/>
        <family val="2"/>
      </rPr>
      <t>1)</t>
    </r>
    <r>
      <rPr>
        <sz val="10"/>
        <rFont val="Arial"/>
        <family val="2"/>
      </rPr>
      <t xml:space="preserve"> (commune de Zurich):</t>
    </r>
  </si>
  <si>
    <t>Ehemann</t>
  </si>
  <si>
    <t>Époux</t>
  </si>
  <si>
    <t>Ehefrau</t>
  </si>
  <si>
    <t>Épouse</t>
  </si>
  <si>
    <t>Beiträge an Personenversicherungen sowie Zinsen von     Sparkapitalien;</t>
  </si>
  <si>
    <t>Dépôts, primes et cotisations d’ass.-vie, accidents et maladie et intérêts des capitaux d’épargne;</t>
  </si>
  <si>
    <t>Abzug für Berufsauslagen 3% des Nettolohnes,mindestens 2'000 Fr., höchstens 4'000 Fr.</t>
  </si>
  <si>
    <t>déduction pour frais professionnels 3% du salaire net,au minimum 2'000 fr. et au maximum 4'000 fr.</t>
  </si>
  <si>
    <t>déduction sur le revenu le plus bas de l'activité lucrative des deux époux</t>
  </si>
  <si>
    <t>Kantonssteuer                                                      100%</t>
  </si>
  <si>
    <t>impôt cantonal                                                  100%</t>
  </si>
  <si>
    <t>Gemeindesteuer                                                   119%</t>
  </si>
  <si>
    <t>impôt communal                                               119%</t>
  </si>
  <si>
    <t>Kath. Kirchensteuer                                                10%</t>
  </si>
  <si>
    <t>1)  Berechnungsbeipiel für den Ledigen bzw. verheirateten Alleinverdiener ohne Kinder vgl. Seiten 8 und 12.</t>
  </si>
  <si>
    <t>1)  Exemple de calcul pour une personne célibataire, ou des époux dont un seul exerce une activié lucrative, sans enfants, voir pages 8 et 12.</t>
  </si>
  <si>
    <t>Doppelverdiener mit 2 Kindern/ Epoux exerçant tous deux une activité lucrative, avec 2 enfants</t>
  </si>
  <si>
    <t>Erläuterungen zu den Seiten 51 bis 53:</t>
  </si>
  <si>
    <t>Explications concernant les pages 51 à 53:</t>
  </si>
  <si>
    <t>Revenu brut du travail</t>
  </si>
  <si>
    <r>
      <t xml:space="preserve">Steuersubjekt: </t>
    </r>
    <r>
      <rPr>
        <b/>
        <sz val="10"/>
        <rFont val="Helvetica"/>
        <family val="2"/>
      </rPr>
      <t>Verheirateter</t>
    </r>
    <r>
      <rPr>
        <sz val="10"/>
        <rFont val="Helvetica"/>
        <family val="2"/>
      </rPr>
      <t>, unselbständig</t>
    </r>
  </si>
  <si>
    <r>
      <t xml:space="preserve">Sujet fiscal: </t>
    </r>
    <r>
      <rPr>
        <b/>
        <sz val="10"/>
        <rFont val="Helvetica"/>
        <family val="2"/>
      </rPr>
      <t>personne mariée</t>
    </r>
    <r>
      <rPr>
        <sz val="10"/>
        <rFont val="Helvetica"/>
        <family val="2"/>
      </rPr>
      <t xml:space="preserve"> exerçant une activité</t>
    </r>
  </si>
  <si>
    <r>
      <t>Erwerbender,</t>
    </r>
    <r>
      <rPr>
        <b/>
        <sz val="10"/>
        <rFont val="Helvetica"/>
        <family val="2"/>
      </rPr>
      <t xml:space="preserve"> ohne Kinder;</t>
    </r>
  </si>
  <si>
    <r>
      <t xml:space="preserve">lucrative dépendante, </t>
    </r>
    <r>
      <rPr>
        <b/>
        <sz val="10"/>
        <rFont val="Helvetica"/>
        <family val="2"/>
      </rPr>
      <t>sans enfant</t>
    </r>
    <r>
      <rPr>
        <sz val="10"/>
        <rFont val="Helvetica"/>
        <family val="2"/>
      </rPr>
      <t>;</t>
    </r>
  </si>
  <si>
    <t>Steuerobjekt: Bruttoarbeitseinkommen</t>
  </si>
  <si>
    <t>Objet fiscal: revenu brut du travail selon certificat</t>
  </si>
  <si>
    <t>gemäss Lohnausweis;</t>
  </si>
  <si>
    <t>5,00% cotisations aux caisses de pension</t>
  </si>
  <si>
    <t>Beiträge an Personenversicherungen sowie Zinsen von Sparkapitalien</t>
  </si>
  <si>
    <t>Dépôts, primes et cotisations d’assurances-vie, accidents et maladie et intérêts des capitaux d’épargne</t>
  </si>
  <si>
    <t>./. Réduction des primes</t>
  </si>
  <si>
    <t>Pauschalabzug für Berufsauslagen</t>
  </si>
  <si>
    <t>Déduction forfaitaire pour frais professionels</t>
  </si>
  <si>
    <t>Revenu imposable</t>
  </si>
  <si>
    <t xml:space="preserve">Impôt simple selon le barème </t>
  </si>
  <si>
    <t>Impôt personnel</t>
  </si>
  <si>
    <t>Charge fiscale totale</t>
  </si>
  <si>
    <t xml:space="preserve">Steuerbelastung in Prozenten des Bruttoarbeitseinkommens </t>
  </si>
  <si>
    <t>1) Kantone, die eine Nachlasssteuer erheben (siehe Seite 70).</t>
  </si>
  <si>
    <t>1) Cantons percevant un impôt sur la masse successorale (voir page 70).</t>
  </si>
  <si>
    <t>5.125 %</t>
  </si>
  <si>
    <t>5,125% AHV-, IV- und EO-Beiträge</t>
  </si>
  <si>
    <t>5,125% cotisations à l'AVS, AI, APG</t>
  </si>
  <si>
    <t>impôt paroissial (relig.cath.)                              10%</t>
  </si>
  <si>
    <t>Fortune nette en francs</t>
  </si>
  <si>
    <t>perception de l'impôt sur le revenu d'un rentier vivant seule.</t>
  </si>
  <si>
    <t>einen alleinstehenden Rentner einsetzt.</t>
  </si>
  <si>
    <t>Steuerbelastung in den Kantonshauptorten</t>
  </si>
  <si>
    <t>Charge fiscale dans les chefs-lieux des cantons</t>
  </si>
  <si>
    <t>Erläuterungen zu den Seiten 61 bis 66:</t>
  </si>
  <si>
    <t>Explications concernant les pages 61 à 66:</t>
  </si>
  <si>
    <t>Aktiengesellschaften</t>
  </si>
  <si>
    <t>Sociétés anonymes</t>
  </si>
  <si>
    <t>Die nachfolgenden Tabellen zeigen die Belastungen durch Kantons-, Gemeinde- und Kirchensteuern bzw. direkte Bundessteuer in den Kantonshauptorten.</t>
  </si>
  <si>
    <t>Les tableaux suivants indiquent les charges dues aux impôts cantonaux, communaux et paroissiaux, resp. à l'impôt fédéral direct dans les chefs-lieux des cantons.</t>
  </si>
  <si>
    <r>
      <t xml:space="preserve">Steuersubjekt: </t>
    </r>
    <r>
      <rPr>
        <sz val="11"/>
        <rFont val="Helvetica"/>
        <family val="2"/>
      </rPr>
      <t>Handels-, Industrie-, Bank AG, ohne Beteiligungen;</t>
    </r>
  </si>
  <si>
    <r>
      <t>Sujet fiscal:</t>
    </r>
    <r>
      <rPr>
        <sz val="11"/>
        <rFont val="Helvetica"/>
        <family val="2"/>
      </rPr>
      <t xml:space="preserve"> SA commerciales, industrielles ou bancaires,  sans participations;</t>
    </r>
  </si>
  <si>
    <r>
      <t>Steuerobjekte:</t>
    </r>
    <r>
      <rPr>
        <sz val="11"/>
        <color indexed="8"/>
        <rFont val="Helvetica"/>
        <family val="2"/>
      </rPr>
      <t xml:space="preserve"> 100'000 Fr. bzw. 2 Mio. Fr. steuerbares Kapital und Reserven kombiniert mit verschiedenen Renditetypen (Seiten 62 bis 65). Diese Tabellen zeigen die Belastungen durch Reingewinn- und Kapitalsteuern insgesamt.</t>
    </r>
  </si>
  <si>
    <r>
      <t>Objets fiscaux:</t>
    </r>
    <r>
      <rPr>
        <sz val="11"/>
        <color indexed="8"/>
        <rFont val="Helvetica"/>
        <family val="2"/>
      </rPr>
      <t xml:space="preserve"> 100'000 fr., resp. 2 mio. fr. de capital et réserves imposables combinés avec différents types de rendement (pages 62 à 65). Ces tableaux indiquent les charges dues aux impôts sur le bénéfice net et sur le capital pris ensemble.</t>
    </r>
  </si>
  <si>
    <r>
      <t>Steuerbares Kapital und Reserven</t>
    </r>
    <r>
      <rPr>
        <sz val="11"/>
        <color indexed="8"/>
        <rFont val="Helvetica"/>
        <family val="2"/>
      </rPr>
      <t xml:space="preserve"> (Seite 66). Diese Tabelle zeigt die Belastung durch die Kapitalsteuer alleine.</t>
    </r>
  </si>
  <si>
    <r>
      <t>Capital et réserves imposables</t>
    </r>
    <r>
      <rPr>
        <sz val="11"/>
        <color indexed="8"/>
        <rFont val="Helvetica"/>
        <family val="2"/>
      </rPr>
      <t xml:space="preserve"> (page 66). Ce tableau indique la charge due à l'impôt sur le capital uniquement.</t>
    </r>
  </si>
  <si>
    <t>Die statistischen Berechnungen der Belastung des Reingewinns gehen vom Reingewinn vor Abzug der bezahlten Steuern aus. Die Kantone sowie der Bund lassen den Abzug der bezahlten Steuern vom Reingewinn zu. Die in einem Geschäftsjahr bezahlten Steuern sind eine Funktion der Geschäftsergebnisse früherer Jahre. Die Berechnungen beruhen auf der Annahme gleich hoher Gewinne in den Vorjahren wie im Steuerjahr. Bei einem konstanten Reingewinn löst aber der Abzug bezahlter Steuern eine anfänglich starke, dann immer schwächer werdende Pendelbewegung der Steuerbelastung aus. Für jeden von der Statistik berücksichtigten Einzelfall, in welchem der Steuerabzug zulässig ist, ist der Betrag der ausgependelten Steuer ermittelt und (auf 100 Fr. auf- oder abgerundet) vom Reingewinn abgezogen worden. Jede Änderung des Steuersatzes und des jährlichen Vielfachen löst eine neue Pendelbewegung aus. In diesen Fällen wird deshalb der neu "ausgependelte" Betrag vom Reingewinn abgezogen.</t>
  </si>
  <si>
    <t>Les calculs statistiques de la charge grevant le bénéfice net se fondent sur le bénéfice net avant la déduction des impôts payés. Les cantons, ainsi que la Confédération, admettent que les impôts payés soient déduits du bénéfice net. Les impôts payés pendant un exercice sont une fonction mathématique des résultats commerciaux d'exercices précédents. Pour les calculs, on a supposé des bénéfices de même montant pour les années précédentes et pour l'année fiscale. Le bénéfice net demeurant constant, la déduction des impôts a pour effet un mouvement pendulaire de la charge fiscale, dont l'amplitude, d'abord considérable, diminue de plus en plus. Dans chaque cas pris en considération par la statistique pour lequel la déduction des impôts est admise, le montant de l'impôt résultant du mouvement pendulaire a été calculé (arrondi aux 100 fr. supérieurs ou inférieurs) et déduit du bénéfice net. Chaque modification du taux d'impôt et du multiple annuel produit un nouveau mouvement pendulaire. Dans ces cas le montant qui résulte du nouveau mouvement pendulaire est donc déduit du bénéfice net.</t>
  </si>
  <si>
    <t>III) Erbschafts- und Schenkungssteuern</t>
  </si>
  <si>
    <t>III) Impôts sur les successions et les donations</t>
  </si>
  <si>
    <t>Nachlasssteuer</t>
  </si>
  <si>
    <t>Impôt sur la masse successorale</t>
  </si>
  <si>
    <t>Steuer auf der Hinterlassenschaft des Erblassers;</t>
  </si>
  <si>
    <t>Impôt sur la succession du défunt;</t>
  </si>
  <si>
    <t>Progressive Steuersätze nach der Höhe der Hinterlassenschaft: Solothurn.</t>
  </si>
  <si>
    <t>Taux progressifs de l'impôt selon le montant de la succession: Soleure.</t>
  </si>
  <si>
    <r>
      <t>Steuersubjekt:</t>
    </r>
    <r>
      <rPr>
        <sz val="10"/>
        <rFont val="Helvetica"/>
        <family val="2"/>
      </rPr>
      <t xml:space="preserve"> Erben;</t>
    </r>
  </si>
  <si>
    <r>
      <t xml:space="preserve">Sujet fiscal: </t>
    </r>
    <r>
      <rPr>
        <sz val="10"/>
        <rFont val="Helvetica"/>
        <family val="2"/>
      </rPr>
      <t>héritiers;</t>
    </r>
  </si>
  <si>
    <r>
      <t>Steuerobjekt:</t>
    </r>
    <r>
      <rPr>
        <sz val="10"/>
        <rFont val="Helvetica"/>
        <family val="2"/>
      </rPr>
      <t xml:space="preserve"> Hinterlassenschaft des Erblassers;</t>
    </r>
  </si>
  <si>
    <r>
      <t>Objet fiscal:</t>
    </r>
    <r>
      <rPr>
        <sz val="10"/>
        <rFont val="Helvetica"/>
        <family val="2"/>
      </rPr>
      <t xml:space="preserve"> succession du défunt;</t>
    </r>
  </si>
  <si>
    <t>Nachlass in Franken / Masse successorale en francs</t>
  </si>
  <si>
    <t>Nachlasssteuer / Impôt sur la masse successorale</t>
  </si>
  <si>
    <t>Graubünden</t>
  </si>
  <si>
    <t>Erbanfall- und Schenkungssteuern</t>
  </si>
  <si>
    <t>Impôts sur les parts héréditaires et les donations</t>
  </si>
  <si>
    <t>Erläuterungen zu den Seiten 72 bis 77</t>
  </si>
  <si>
    <t>Explications concernant les pages 72 à 77</t>
  </si>
  <si>
    <t>Die Erbanfallsteuer erfasst die einzelnen Erbquoten und Vermächtnisse. Die Steuersätze sind progressiv</t>
  </si>
  <si>
    <t>L'impôt sur les parts héréditaires frappe les différentes parts héréditaires et les legs. Les taux de l'impôt sont progressifs selon</t>
  </si>
  <si>
    <t>1. nach dem Verwandtschaftsgrad;</t>
  </si>
  <si>
    <t>1. le degré de parenté;</t>
  </si>
  <si>
    <t>2. nach der Höhe des Erbanfalls;</t>
  </si>
  <si>
    <t>2. le montant de la part héréditaire;</t>
  </si>
  <si>
    <t>3. nach der Höhe des Vermögens des Erben</t>
  </si>
  <si>
    <t>3. le montant de la fortune de l'héritier</t>
  </si>
  <si>
    <t>(in vielen Gemeinden des Kantons Graubünden).</t>
  </si>
  <si>
    <t>(nombre de communes du canton des Grisons).</t>
  </si>
  <si>
    <r>
      <t xml:space="preserve">Steuersubjekt: </t>
    </r>
    <r>
      <rPr>
        <sz val="10"/>
        <rFont val="Helvetica"/>
        <family val="2"/>
      </rPr>
      <t>Erben verschiedener Verwandtschaftsgrade;</t>
    </r>
  </si>
  <si>
    <r>
      <t xml:space="preserve">Sujet fiscal: </t>
    </r>
    <r>
      <rPr>
        <sz val="10"/>
        <rFont val="Helvetica"/>
        <family val="2"/>
      </rPr>
      <t>héritiers de différents degrés de parenté;</t>
    </r>
  </si>
  <si>
    <r>
      <t>Steuerobjekt:</t>
    </r>
    <r>
      <rPr>
        <sz val="10"/>
        <rFont val="Helvetica"/>
        <family val="2"/>
      </rPr>
      <t xml:space="preserve"> Erbanfälle verschiedener Grössen.</t>
    </r>
  </si>
  <si>
    <r>
      <t>Objet fiscal:</t>
    </r>
    <r>
      <rPr>
        <sz val="10"/>
        <rFont val="Helvetica"/>
        <family val="2"/>
      </rPr>
      <t xml:space="preserve"> parts héréditaires de montants différents.</t>
    </r>
  </si>
  <si>
    <t>Schenkungen unterliegen in der Regel den gleichen Besteuerungsgrundsätzen (persönliche Abzüge vom Vermögensanfall und Steuersätze) wie Erbanfälle.</t>
  </si>
  <si>
    <t>En général, les donations sont soumises aux mêmes principes d'imposition (déductions personnelles sur les dévolutions de fortune et taux d'impôt) que les parts héréditaires.</t>
  </si>
  <si>
    <t>Gegenüber der Erbschaftssteuer abweichende Besteuerungs-grundsätze kommen in den Kantonen Luzern, Fribourg, Solothurn, Graubünden und Waadt, zur Anwendung.</t>
  </si>
  <si>
    <t>Dans les cantons de Lucerne, Fribourg, Soleure, Grisons et Vaud les principes applicables en ce qui concerne l'imposition des donations diffèrent de ceux qui régissent l'imposition des successions.</t>
  </si>
  <si>
    <t>Die Belastung durch die Schenkungssteuer ist demzufolge in den meisten Kantonen identisch mit der Erbschaftssteuer oder weicht nur unwesentlich davon ab. Deshalb wird auf die Darstellung der Schenkungssteuerbelastung verzichtet (vgl. jedoch die Uebersicht auf Seite 71).</t>
  </si>
  <si>
    <t>En conséquence, la charge fiscale afférente à l'impôt sur les donations est, dans la plus part des cantons, identique à celle de l'impôt sur les successions, ou ne diffère que très peu. C'est pourquoi on renonce à présenter la charge fiscale afférente à l'impôt sur les donations (voir cependant l'aperçu de la page 71).</t>
  </si>
  <si>
    <t>Inhaltsverzeichnis</t>
  </si>
  <si>
    <t>Table des matières</t>
  </si>
  <si>
    <t>Einleitung</t>
  </si>
  <si>
    <t>Introduction</t>
  </si>
  <si>
    <t>I</t>
  </si>
  <si>
    <t>Einkommens- und Vermögenssteuern der natürlichen Personen</t>
  </si>
  <si>
    <t>Impôts sur le revenu et sur la fortune des personnes physiques</t>
  </si>
  <si>
    <t>Vorbemerkung</t>
  </si>
  <si>
    <t>Remarque préliminaire</t>
  </si>
  <si>
    <t>Alleinverdiener / Doppelverdiener und
Konkubinat / Doppelverdiener</t>
  </si>
  <si>
    <t>Epoux dont un seul exerce une activité lucrative / époux exerçant tous deux une activité lucrative et concubinage / époux exerçant tous deux une activité lucrative</t>
  </si>
  <si>
    <t>Revenu provenant de l'AVS et d'une pension</t>
  </si>
  <si>
    <t>Rentier marié</t>
  </si>
  <si>
    <t>Entwicklung der Steuerbelastung</t>
  </si>
  <si>
    <t>Evolution de la charge fiscale</t>
  </si>
  <si>
    <t>II</t>
  </si>
  <si>
    <t>Reingewinn- und Kapitalsteuern der juristischen Personen</t>
  </si>
  <si>
    <t xml:space="preserve">Impôts sur le bénéfice net et sur le capital des personnes morales </t>
  </si>
  <si>
    <t>Reingewinn und Kapital</t>
  </si>
  <si>
    <t>Bénéfice net et capital</t>
  </si>
  <si>
    <t>Kapital</t>
  </si>
  <si>
    <t>Capital</t>
  </si>
  <si>
    <t xml:space="preserve">Holdinggesellschaften </t>
  </si>
  <si>
    <t>Sociétés holding</t>
  </si>
  <si>
    <t>Domizilgesellschaften - Verwaltungsgesellschaften</t>
  </si>
  <si>
    <t>Sociétés de domicile – Sociétés de base</t>
  </si>
  <si>
    <t>lII</t>
  </si>
  <si>
    <t>Erbschafts- und Schenkungssteuern</t>
  </si>
  <si>
    <t>Impôts sur les successions et les donations</t>
  </si>
  <si>
    <t>Die nachfolgenden Tabellen zeigen die Belastungen durch Kantons-, Gemeinde- und Kirchensteuern in den Kantonshauptorten bzw. durch die direkte Bundessteuer für ausgewählte Steuersubjekte und -objekte. Für die Berechnung der Kirchensteuern sind die grössten Kirchgemeinden gemäss neuster Volkszählung massgebend. Somit wird beispielsweise in Zürich der Steuerfuss der katholischen und in Bern der evangelischen Kirche berücksichtigt.</t>
  </si>
  <si>
    <t>Les tableaux suivants indiquent les charges dues aux impôts cantonaux, communaux et paroissiaux dans les chefs-lieux cantonaux ainsi que les charges afférentes à l'impôt fédéral direct pour de sujets et objets fiscaux prédéterminés. Pour le calcul des impôts paroissiaux ce sont les paroisses comptant le plus grand nombre de membres dans la commune, selon le dernier recensement de la population, qui ont été choisies. A Zurich p.ex. le taux annuel de la paroisse catholique a été pris en considération, tandis que pour Berne on a retenu celui de la paroisse réformée.</t>
  </si>
  <si>
    <t>Die Berechnungen basieren auf den folgenden Steuer-subjekten und -objekten:</t>
  </si>
  <si>
    <t>Les calculs sont fondés sur les sujets et objets fiscaux suivants:</t>
  </si>
  <si>
    <r>
      <t>Unselbständig erwerbende(r) Steuerpflichtige(r)</t>
    </r>
    <r>
      <rPr>
        <sz val="11"/>
        <rFont val="Helvetica"/>
        <family val="2"/>
      </rPr>
      <t xml:space="preserve"> mit einem Bruttoarbeitseinkommmen, welches durch Lohnausweis belegt ist.</t>
    </r>
  </si>
  <si>
    <r>
      <t>Contribuable exerçant(e)</t>
    </r>
    <r>
      <rPr>
        <sz val="11"/>
        <rFont val="Helvetica"/>
        <family val="2"/>
      </rPr>
      <t xml:space="preserve"> une activité lucrative dépendante avec un revenu brut du travail établi par un certificat de salaire.</t>
    </r>
  </si>
  <si>
    <r>
      <t>Verheirateter Rentner</t>
    </r>
    <r>
      <rPr>
        <sz val="11"/>
        <rFont val="Helvetica"/>
        <family val="2"/>
      </rPr>
      <t>, beide Ehegatten über 65 Jahre alt, mit einer ganzen Ehepaar-Altersrente der AHV und einer Pension aus der beruflichen Altersvorsorge.</t>
    </r>
  </si>
  <si>
    <r>
      <t>Rentier marié</t>
    </r>
    <r>
      <rPr>
        <sz val="11"/>
        <rFont val="Helvetica"/>
        <family val="2"/>
      </rPr>
      <t>, les deux époux étant âgés de plus de 65 ans, avec une rente de vieillesse entière pour couple et une pension de la prévoyance professionnelle vieillesse.</t>
    </r>
  </si>
  <si>
    <r>
      <t>Alleinstehende(r) Rentner(in)</t>
    </r>
    <r>
      <rPr>
        <sz val="11"/>
        <rFont val="Helvetica"/>
        <family val="2"/>
      </rPr>
      <t>, über 65 Jahre alt, mit einer einfachen Altersrente der AHV und einer Pension aus der beruflichen Altersvorsorge.</t>
    </r>
  </si>
  <si>
    <r>
      <t>Rentier(ère)</t>
    </r>
    <r>
      <rPr>
        <sz val="11"/>
        <rFont val="Helvetica"/>
        <family val="2"/>
      </rPr>
      <t xml:space="preserve"> vivant seul(e), âgé(e) de plus de 65 ans, avec une rente de vieillesse simple et une pension de la prévoyance professionnelle vieillesse.</t>
    </r>
  </si>
  <si>
    <t>Berücksichtigt werden sämtliche gesetzlichen Abzüge, die ohne Nachweis vorgenommen werden können.</t>
  </si>
  <si>
    <t>Toutes les déductions légales pouvant être admises sans justification sont prises en considération.</t>
  </si>
  <si>
    <t>Die in den einschlägigen kantonalen und kommunalen Steuergesetzen vorgesehenen Personal-, Haushaltungs- bzw. Kopfsteuern werden in die Belastungen einbezogen. Demgegenüber bleiben Gebühren und Taxen unberücksichtigt.</t>
  </si>
  <si>
    <t>Les taxes personnelles, de ménage ou par tête prévues par les lois fiscales cantonales ou communales sont prises en considération pour le calcul des charges. Il n'est pas tenu compte en revanche des autres taxes et émoluments.</t>
  </si>
  <si>
    <t>Zeichenerklärung zu den Tabellen</t>
  </si>
  <si>
    <t>Explication des signes des tableaux</t>
  </si>
  <si>
    <t>Ein Strich (-) anstelle einer Zahl bedeutet, dass nichts vorkommt oder die begrifflichen Voraussetzungen dazu fehlen.</t>
  </si>
  <si>
    <t>Un trait (-) mis à la place d'un nombre signifie que la donnée correspondante n'éxiste pas ou qu'elle est inconcevable.</t>
  </si>
  <si>
    <t>Eine Null (0 oder 0,0 usw.) anstelle einer andern Zahl bezeichnet eine Grösse, die kleiner ist als die Hälfte der kleinsten Dezimalstelle.</t>
  </si>
  <si>
    <t>Un zéro (0 ou 0,0 etc.) mis à la place d'un nombre désigne une valeur inférieure à la moitié de la plus petite unité décimale.</t>
  </si>
  <si>
    <t>Célibataire</t>
  </si>
  <si>
    <t>Epoux dont un seul exerce une activité lucrative  -  Epoux exerçant tous deux une activité lucrative</t>
  </si>
  <si>
    <t>Répartition du revenu  50  :  50</t>
  </si>
  <si>
    <t>Soleure</t>
  </si>
  <si>
    <t>Bâle</t>
  </si>
  <si>
    <t>Hérisau</t>
  </si>
  <si>
    <t>Répartition du revenu  70 : 30</t>
  </si>
  <si>
    <t xml:space="preserve"> Impôt fédéral direct</t>
  </si>
  <si>
    <t>Charge fiscale en pour-cent du revenu provenant de l'AVS et d'une pension</t>
  </si>
  <si>
    <t>Entwicklung der Steuerbelastung bei Teuerungsausgleich ab 2007</t>
  </si>
  <si>
    <t>Evolution de la charge fiscale avec compensation du renchérissement, dès 2007</t>
  </si>
  <si>
    <t>Entwicklung der Belastung der um die Teuerung korrigierten Bruttoarbeitseinkommen seit 2007. Das Bruttoarbeitseinkommen wird aufgrund der Entwicklung des Indexes (Basis 1977) der Konsumentenpreise wie folgt berechnet:</t>
  </si>
  <si>
    <t xml:space="preserve">Index Dezember 2014:  198,0 </t>
  </si>
  <si>
    <t>Index Dezember 2015:  195,4  (-1.31%)</t>
  </si>
  <si>
    <t>Index Dezember 2016:  195,4  (0%)</t>
  </si>
  <si>
    <t>Index Dezember 2017:  197,0  (0.82%)</t>
  </si>
  <si>
    <t>2015:  49'950 Fr.</t>
  </si>
  <si>
    <t>2016:  49'294 Fr.  (-1.31%)</t>
  </si>
  <si>
    <t>2017:  49'294 Fr.  (0%)</t>
  </si>
  <si>
    <t>2018:  49'697 Fr.  (0.82%)</t>
  </si>
  <si>
    <t>Die Belastungen 2018 werden in den Kantonen und bei der direkten Bundessteuer auf einem Bruttoarbeitseinkommen von 49'697 Fr. berechnet.</t>
  </si>
  <si>
    <t>Evolution, dès 2007 de la charge des revenus bruts du travail augmentés du renchérissement. Le revenu brut du travail est calculé sur la base de l'évolution de l'indice (base 1977) des prix de consommation de la façon suivante:</t>
  </si>
  <si>
    <t xml:space="preserve">Indice en décembre 2014:  198,0 </t>
  </si>
  <si>
    <t>Indice en décembre 2015:  195,4  (-1.31%)</t>
  </si>
  <si>
    <t>Indice en décembre 2016:  195,4  (0%)</t>
  </si>
  <si>
    <t>Indice en décembre 2017:  197,0  (0.82%)</t>
  </si>
  <si>
    <t xml:space="preserve">2015:  49'950 fr. </t>
  </si>
  <si>
    <t>2016:  49'294 fr.  (-1.31%)</t>
  </si>
  <si>
    <t>2017:  49'294 fr.  (0%)</t>
  </si>
  <si>
    <t>2018:  49'697 fr.  (0.82%)</t>
  </si>
  <si>
    <t>Les charges fiscales pour 2018 sont calculées pour les cantons ainsi que pour l'impôt fédéral direct sur la base d'un revenu brut du travail de 49'697 fr.</t>
  </si>
  <si>
    <t>Berechnungsbeispiel für das Jahr 2018 (Gemeinde Zürich):</t>
  </si>
  <si>
    <t>Exemple de calcul pour l'année 2018 (commune de Zurich):</t>
  </si>
  <si>
    <t>Bruttoarbeitseinkommen 2018</t>
  </si>
  <si>
    <t>49'697 Fr.</t>
  </si>
  <si>
    <t>Revenu brut du travail 2018</t>
  </si>
  <si>
    <t>2'547 Fr.</t>
  </si>
  <si>
    <t>547 Fr.</t>
  </si>
  <si>
    <t>2'485 Fr.</t>
  </si>
  <si>
    <t>5'200 Fr.</t>
  </si>
  <si>
    <t>1'536 Fr.</t>
  </si>
  <si>
    <t>3'664 Fr.</t>
  </si>
  <si>
    <t>2'000 Fr.</t>
  </si>
  <si>
    <t>38'455 Fr.</t>
  </si>
  <si>
    <t>814.00 Fr.</t>
  </si>
  <si>
    <t>Kantonssteuer                          100%</t>
  </si>
  <si>
    <t>Impôt cantonal                     100%</t>
  </si>
  <si>
    <t>Gemeindesteuer                       119%</t>
  </si>
  <si>
    <t>968.65 Fr.</t>
  </si>
  <si>
    <t>Impôt communal                  119%</t>
  </si>
  <si>
    <t>Röm. kath. Kirchensteuer           10%</t>
  </si>
  <si>
    <t>81.40 Fr.</t>
  </si>
  <si>
    <t>Impôt paroissial (cath. rom.)   10%</t>
  </si>
  <si>
    <t xml:space="preserve">     48.00 Fr. </t>
  </si>
  <si>
    <t>1'912.05 Fr.</t>
  </si>
  <si>
    <t>Entwicklung der Steuerbelastung bei Teuerungsausgleich 2018 gegenüber 2008 beziehungsweise 2013</t>
  </si>
  <si>
    <t>Evolution de la charge fiscale compte tenu de la compensation du renchérissement 2018 par rapport à 2008 ou 2013</t>
  </si>
  <si>
    <t>Bruttoarbeitseinkommen 2018 in Franken  /  Revenu brut du travail 2018 en francs</t>
  </si>
  <si>
    <t>Bruttoarbeitseinkommen 2008 in Franken  /  Revenu brut du travail 2008 en francs</t>
  </si>
  <si>
    <t>Mehrbelastung beziehungsweise Entlastung (-)  2018 gegenüber 2008 in o/o</t>
  </si>
  <si>
    <t>Bruttoarbeitseinkommen 2013 in Franken  /  Revenu brut du travail 2013 en francs</t>
  </si>
  <si>
    <t>Augmentation ou diminution (-)  de la charge 2018 par rapport à 2013 en o/o</t>
  </si>
  <si>
    <t>Années</t>
  </si>
  <si>
    <t>Indice des prix à la consommation, état en décembre de l'année précédente (septembre 1977 = 100)</t>
  </si>
  <si>
    <t>Revenu brut du travail (certificat de salaire), compte tenu de la compensation du renchérissement en francs</t>
  </si>
  <si>
    <t>Evolution de la charge fiscale compte tenu de la compensation du renchérissement dès 2007</t>
  </si>
  <si>
    <t>Charge fiscale en pour-mille de la fortune nette</t>
  </si>
  <si>
    <t xml:space="preserve">Soleure </t>
  </si>
  <si>
    <t xml:space="preserve">Schaffhouse </t>
  </si>
  <si>
    <t xml:space="preserve">Appenzell </t>
  </si>
  <si>
    <t>Genève  4)</t>
  </si>
  <si>
    <t>Bénéfice net  40'000 francs 3)</t>
  </si>
  <si>
    <t>Bénéfice net  50'000 francs 3)</t>
  </si>
  <si>
    <t>Bénéfice net  800'000 francs 3)</t>
  </si>
  <si>
    <t>Bénéfice net 1'000'000 francs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</si>
</sst>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0.0"/>
    <numFmt numFmtId="165" formatCode="#,##0\ \ \ "/>
    <numFmt numFmtId="166" formatCode="0.00\ \ \ "/>
    <numFmt numFmtId="167" formatCode="#,##0\ \ \ \ "/>
    <numFmt numFmtId="168" formatCode="#,##0\ "/>
    <numFmt numFmtId="169" formatCode="0.00\ "/>
    <numFmt numFmtId="170" formatCode="#,##0\ \ "/>
    <numFmt numFmtId="171" formatCode="0.0\ "/>
    <numFmt numFmtId="172" formatCode="0.00\ \ \ \ "/>
    <numFmt numFmtId="173" formatCode="0.00\ \ \ \ \ \ \ \ \ \ \ \ "/>
    <numFmt numFmtId="174" formatCode="#,##0\ \ \ \ \ \ \ \ \ \ \ \ "/>
    <numFmt numFmtId="175" formatCode="_ * #,##0.0_ ;_ * \-#,##0.0_ ;_ * &quot;-&quot;??_ ;_ @_ "/>
    <numFmt numFmtId="176" formatCode="_ * #,##0_ ;_ * \-#,##0_ ;_ * &quot;-&quot;??_ ;_ @_ "/>
    <numFmt numFmtId="177" formatCode="0.0000"/>
  </numFmts>
  <fonts count="77">
    <font>
      <sz val="10"/>
      <name val="Arial"/>
    </font>
    <font>
      <sz val="10"/>
      <name val="Arial"/>
      <family val="2"/>
    </font>
    <font>
      <b/>
      <sz val="12"/>
      <name val="Helvetica"/>
      <family val="2"/>
    </font>
    <font>
      <b/>
      <sz val="14"/>
      <name val="Helvetica"/>
      <family val="2"/>
    </font>
    <font>
      <b/>
      <sz val="10"/>
      <name val="Helvetica"/>
      <family val="2"/>
    </font>
    <font>
      <b/>
      <sz val="11"/>
      <name val="Helvetica"/>
      <family val="2"/>
    </font>
    <font>
      <sz val="10"/>
      <name val="Helvetica"/>
      <family val="2"/>
    </font>
    <font>
      <sz val="10"/>
      <name val="Times"/>
      <family val="1"/>
    </font>
    <font>
      <b/>
      <sz val="10"/>
      <name val="Helvetica"/>
      <family val="2"/>
    </font>
    <font>
      <sz val="11"/>
      <name val="Helvetica"/>
      <family val="2"/>
    </font>
    <font>
      <sz val="10"/>
      <name val="Helvetica"/>
      <family val="2"/>
    </font>
    <font>
      <b/>
      <sz val="13"/>
      <name val="Helvetica"/>
      <family val="2"/>
    </font>
    <font>
      <b/>
      <sz val="14"/>
      <name val="Helvetica"/>
      <family val="2"/>
    </font>
    <font>
      <sz val="14"/>
      <name val="Helvetica"/>
      <family val="2"/>
    </font>
    <font>
      <sz val="12"/>
      <name val="Helvetica"/>
      <family val="2"/>
    </font>
    <font>
      <b/>
      <sz val="12"/>
      <name val="Helvetica"/>
      <family val="2"/>
    </font>
    <font>
      <sz val="12"/>
      <name val="Helvetica"/>
      <family val="2"/>
    </font>
    <font>
      <b/>
      <sz val="11"/>
      <name val="Helvetica"/>
      <family val="2"/>
    </font>
    <font>
      <b/>
      <sz val="16"/>
      <name val="Helvetica"/>
      <family val="2"/>
    </font>
    <font>
      <sz val="14"/>
      <name val="Helvetica"/>
      <family val="2"/>
    </font>
    <font>
      <b/>
      <sz val="15"/>
      <name val="Helvetica"/>
      <family val="2"/>
    </font>
    <font>
      <b/>
      <sz val="8"/>
      <name val="Helvetica"/>
      <family val="2"/>
    </font>
    <font>
      <b/>
      <sz val="14"/>
      <color indexed="48"/>
      <name val="Helvetica"/>
      <family val="2"/>
    </font>
    <font>
      <sz val="15"/>
      <name val="Helvetica"/>
      <family val="2"/>
    </font>
    <font>
      <sz val="11"/>
      <name val="Helvetica"/>
      <family val="2"/>
    </font>
    <font>
      <b/>
      <u/>
      <sz val="12"/>
      <name val="Helvetica"/>
      <family val="2"/>
    </font>
    <font>
      <b/>
      <vertAlign val="superscript"/>
      <sz val="14"/>
      <name val="Helvetica"/>
      <family val="2"/>
    </font>
    <font>
      <b/>
      <vertAlign val="superscript"/>
      <sz val="12"/>
      <name val="Helvetica"/>
      <family val="2"/>
    </font>
    <font>
      <b/>
      <u/>
      <sz val="12"/>
      <name val="Helvetica"/>
      <family val="2"/>
    </font>
    <font>
      <b/>
      <u/>
      <sz val="14"/>
      <name val="Helvetica"/>
      <family val="2"/>
    </font>
    <font>
      <b/>
      <sz val="13"/>
      <name val="Helvetica"/>
      <family val="2"/>
    </font>
    <font>
      <b/>
      <sz val="14"/>
      <color indexed="10"/>
      <name val="Helvetica"/>
      <family val="2"/>
    </font>
    <font>
      <sz val="8"/>
      <name val="Arial"/>
      <family val="2"/>
    </font>
    <font>
      <b/>
      <i/>
      <sz val="14"/>
      <name val="Helvetica"/>
      <family val="2"/>
    </font>
    <font>
      <i/>
      <sz val="12"/>
      <name val="Helvetica"/>
      <family val="2"/>
    </font>
    <font>
      <i/>
      <sz val="12"/>
      <name val="Helvetica"/>
      <family val="2"/>
    </font>
    <font>
      <sz val="12"/>
      <name val="Helv"/>
    </font>
    <font>
      <i/>
      <sz val="12"/>
      <color indexed="10"/>
      <name val="Helvetica"/>
      <family val="2"/>
    </font>
    <font>
      <sz val="12"/>
      <name val="Times"/>
      <family val="1"/>
    </font>
    <font>
      <sz val="12"/>
      <color indexed="12"/>
      <name val="Helvetica"/>
      <family val="2"/>
    </font>
    <font>
      <b/>
      <sz val="12"/>
      <name val="Helv"/>
    </font>
    <font>
      <b/>
      <i/>
      <sz val="12"/>
      <name val="Helvetica"/>
      <family val="2"/>
    </font>
    <font>
      <sz val="12"/>
      <name val="Helvetica-Condensed"/>
    </font>
    <font>
      <i/>
      <sz val="12"/>
      <name val="Helvetica-Condensed"/>
    </font>
    <font>
      <i/>
      <sz val="10"/>
      <name val="Helvetica"/>
      <family val="2"/>
    </font>
    <font>
      <i/>
      <sz val="10"/>
      <name val="Helvetica"/>
      <family val="2"/>
    </font>
    <font>
      <b/>
      <i/>
      <sz val="10"/>
      <name val="Helvetica"/>
      <family val="2"/>
    </font>
    <font>
      <b/>
      <i/>
      <sz val="10"/>
      <color indexed="10"/>
      <name val="Helvetica"/>
      <family val="2"/>
    </font>
    <font>
      <b/>
      <sz val="10"/>
      <color indexed="12"/>
      <name val="Helvetica"/>
      <family val="2"/>
    </font>
    <font>
      <b/>
      <sz val="12"/>
      <name val="Helvetica-Condensed"/>
    </font>
    <font>
      <sz val="6"/>
      <name val="Helvetica"/>
      <family val="2"/>
    </font>
    <font>
      <i/>
      <sz val="6"/>
      <name val="Helvetica"/>
      <family val="2"/>
    </font>
    <font>
      <sz val="6"/>
      <name val="Helvetica"/>
      <family val="2"/>
    </font>
    <font>
      <i/>
      <sz val="6"/>
      <name val="Helvetica"/>
      <family val="2"/>
    </font>
    <font>
      <b/>
      <i/>
      <sz val="10"/>
      <name val="Helvetica"/>
      <family val="2"/>
    </font>
    <font>
      <sz val="8"/>
      <name val="Helvetica"/>
      <family val="2"/>
    </font>
    <font>
      <i/>
      <sz val="8"/>
      <name val="Helvetica"/>
      <family val="2"/>
    </font>
    <font>
      <sz val="12"/>
      <color indexed="8"/>
      <name val="Arial"/>
      <family val="2"/>
    </font>
    <font>
      <sz val="10"/>
      <color indexed="8"/>
      <name val="Arial"/>
      <family val="2"/>
    </font>
    <font>
      <sz val="12"/>
      <name val="Arial"/>
      <family val="2"/>
    </font>
    <font>
      <b/>
      <sz val="12"/>
      <name val="Arial"/>
      <family val="2"/>
    </font>
    <font>
      <b/>
      <sz val="10"/>
      <name val="Arial"/>
      <family val="2"/>
    </font>
    <font>
      <sz val="12"/>
      <color theme="1"/>
      <name val="Arial"/>
      <family val="2"/>
    </font>
    <font>
      <i/>
      <sz val="12"/>
      <name val="Arial"/>
      <family val="2"/>
    </font>
    <font>
      <vertAlign val="superscript"/>
      <sz val="12"/>
      <name val="Arial"/>
      <family val="2"/>
    </font>
    <font>
      <sz val="10"/>
      <color indexed="12"/>
      <name val="Helvetica"/>
      <family val="2"/>
    </font>
    <font>
      <i/>
      <sz val="8"/>
      <name val="Helvetica"/>
      <family val="2"/>
    </font>
    <font>
      <i/>
      <sz val="6"/>
      <name val="Helvetica-Condensed"/>
    </font>
    <font>
      <sz val="12"/>
      <color indexed="8"/>
      <name val="Helvetica"/>
      <family val="2"/>
    </font>
    <font>
      <sz val="8"/>
      <color indexed="12"/>
      <name val="Helvetica"/>
      <family val="2"/>
    </font>
    <font>
      <vertAlign val="superscript"/>
      <sz val="10"/>
      <name val="Arial"/>
      <family val="2"/>
    </font>
    <font>
      <b/>
      <sz val="11"/>
      <name val="Arial"/>
      <family val="2"/>
    </font>
    <font>
      <sz val="11"/>
      <color theme="1"/>
      <name val="Helvetica"/>
      <family val="2"/>
    </font>
    <font>
      <sz val="11"/>
      <color rgb="FFFF0000"/>
      <name val="Helvetica"/>
      <family val="2"/>
    </font>
    <font>
      <b/>
      <sz val="11"/>
      <color indexed="8"/>
      <name val="Helvetica"/>
      <family val="2"/>
    </font>
    <font>
      <sz val="11"/>
      <color indexed="8"/>
      <name val="Helvetica"/>
      <family val="2"/>
    </font>
    <font>
      <sz val="11"/>
      <color indexed="10"/>
      <name val="Helvetica"/>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56">
    <border>
      <left/>
      <right/>
      <top/>
      <bottom/>
      <diagonal/>
    </border>
    <border>
      <left style="hair">
        <color indexed="64"/>
      </left>
      <right style="hair">
        <color indexed="64"/>
      </right>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top style="medium">
        <color indexed="64"/>
      </top>
      <bottom style="hair">
        <color indexed="64"/>
      </bottom>
      <diagonal/>
    </border>
    <border>
      <left/>
      <right/>
      <top style="hair">
        <color indexed="64"/>
      </top>
      <bottom/>
      <diagonal/>
    </border>
    <border>
      <left/>
      <right/>
      <top/>
      <bottom style="hair">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medium">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s>
  <cellStyleXfs count="18">
    <xf numFmtId="0" fontId="0" fillId="0" borderId="0"/>
    <xf numFmtId="43" fontId="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32" fillId="0" borderId="0"/>
  </cellStyleXfs>
  <cellXfs count="975">
    <xf numFmtId="0" fontId="0" fillId="0" borderId="0" xfId="0"/>
    <xf numFmtId="0" fontId="2" fillId="2" borderId="0" xfId="8" applyFont="1" applyFill="1" applyProtection="1">
      <protection locked="0"/>
    </xf>
    <xf numFmtId="168" fontId="3" fillId="2" borderId="0" xfId="8" applyNumberFormat="1" applyFont="1" applyFill="1" applyAlignment="1">
      <alignment horizontal="right"/>
    </xf>
    <xf numFmtId="0" fontId="3" fillId="2" borderId="0" xfId="8" applyFont="1" applyFill="1"/>
    <xf numFmtId="0" fontId="8" fillId="2" borderId="0" xfId="8" applyFont="1" applyFill="1"/>
    <xf numFmtId="0" fontId="10" fillId="2" borderId="0" xfId="8" applyFont="1" applyFill="1"/>
    <xf numFmtId="0" fontId="2" fillId="2" borderId="0" xfId="8" applyFont="1" applyFill="1" applyAlignment="1">
      <alignment horizontal="left"/>
    </xf>
    <xf numFmtId="0" fontId="2" fillId="2" borderId="0" xfId="8" applyFont="1" applyFill="1"/>
    <xf numFmtId="170" fontId="3" fillId="2" borderId="0" xfId="8" applyNumberFormat="1" applyFont="1" applyFill="1" applyAlignment="1">
      <alignment horizontal="right"/>
    </xf>
    <xf numFmtId="3" fontId="3" fillId="2" borderId="0" xfId="8" applyNumberFormat="1" applyFont="1" applyFill="1" applyProtection="1">
      <protection locked="0"/>
    </xf>
    <xf numFmtId="0" fontId="3" fillId="2" borderId="0" xfId="8" applyFont="1" applyFill="1" applyProtection="1">
      <protection locked="0"/>
    </xf>
    <xf numFmtId="43" fontId="13" fillId="2" borderId="0" xfId="1" applyFont="1" applyFill="1" applyBorder="1" applyAlignment="1">
      <alignment horizontal="right"/>
    </xf>
    <xf numFmtId="43" fontId="3" fillId="2" borderId="0" xfId="1" applyFont="1" applyFill="1" applyBorder="1" applyAlignment="1">
      <alignment horizontal="right"/>
    </xf>
    <xf numFmtId="3" fontId="8" fillId="2" borderId="0" xfId="8" applyNumberFormat="1" applyFont="1" applyFill="1"/>
    <xf numFmtId="3" fontId="10" fillId="2" borderId="0" xfId="8" applyNumberFormat="1" applyFont="1" applyFill="1"/>
    <xf numFmtId="176" fontId="13" fillId="2" borderId="0" xfId="1" applyNumberFormat="1" applyFont="1" applyFill="1" applyBorder="1" applyAlignment="1">
      <alignment horizontal="right"/>
    </xf>
    <xf numFmtId="176" fontId="3" fillId="2" borderId="0" xfId="1" applyNumberFormat="1" applyFont="1" applyFill="1" applyBorder="1" applyAlignment="1">
      <alignment horizontal="right"/>
    </xf>
    <xf numFmtId="170" fontId="3" fillId="2" borderId="1" xfId="8" applyNumberFormat="1" applyFont="1" applyFill="1" applyBorder="1" applyAlignment="1">
      <alignment horizontal="right"/>
    </xf>
    <xf numFmtId="0" fontId="3" fillId="2" borderId="0" xfId="2" applyFont="1" applyFill="1"/>
    <xf numFmtId="0" fontId="3" fillId="2" borderId="0" xfId="2" quotePrefix="1" applyFont="1" applyFill="1" applyAlignment="1">
      <alignment horizontal="right"/>
    </xf>
    <xf numFmtId="0" fontId="13" fillId="2" borderId="0" xfId="2" applyFont="1" applyFill="1"/>
    <xf numFmtId="0" fontId="3" fillId="2" borderId="0" xfId="2" applyFont="1" applyFill="1" applyAlignment="1">
      <alignment horizontal="left"/>
    </xf>
    <xf numFmtId="0" fontId="22" fillId="2" borderId="0" xfId="2" applyFont="1" applyFill="1"/>
    <xf numFmtId="0" fontId="2" fillId="2" borderId="0" xfId="2" applyFont="1" applyFill="1" applyAlignment="1">
      <alignment horizontal="left"/>
    </xf>
    <xf numFmtId="0" fontId="2" fillId="2" borderId="0" xfId="2" applyFont="1" applyFill="1"/>
    <xf numFmtId="3" fontId="3" fillId="2" borderId="0" xfId="2" applyNumberFormat="1" applyFont="1" applyFill="1" applyProtection="1">
      <protection locked="0"/>
    </xf>
    <xf numFmtId="175" fontId="13" fillId="2" borderId="0" xfId="1" applyNumberFormat="1" applyFont="1" applyFill="1" applyBorder="1"/>
    <xf numFmtId="175" fontId="13" fillId="2" borderId="0" xfId="1" applyNumberFormat="1" applyFont="1" applyFill="1" applyBorder="1" applyAlignment="1">
      <alignment horizontal="right"/>
    </xf>
    <xf numFmtId="3" fontId="3" fillId="2" borderId="0" xfId="2" applyNumberFormat="1" applyFont="1" applyFill="1" applyAlignment="1" applyProtection="1">
      <alignment vertical="center"/>
      <protection locked="0"/>
    </xf>
    <xf numFmtId="0" fontId="3" fillId="2" borderId="0" xfId="2" applyFont="1" applyFill="1" applyAlignment="1" applyProtection="1">
      <alignment vertical="top"/>
      <protection locked="0"/>
    </xf>
    <xf numFmtId="0" fontId="3" fillId="2" borderId="2" xfId="2" applyFont="1" applyFill="1" applyBorder="1" applyAlignment="1">
      <alignment horizontal="centerContinuous"/>
    </xf>
    <xf numFmtId="0" fontId="3" fillId="2" borderId="3" xfId="2" applyFont="1" applyFill="1" applyBorder="1" applyAlignment="1">
      <alignment horizontal="centerContinuous"/>
    </xf>
    <xf numFmtId="0" fontId="3" fillId="2" borderId="1" xfId="2" applyFont="1" applyFill="1" applyBorder="1" applyAlignment="1">
      <alignment horizontal="centerContinuous"/>
    </xf>
    <xf numFmtId="3" fontId="3" fillId="2" borderId="1" xfId="2" applyNumberFormat="1" applyFont="1" applyFill="1" applyBorder="1" applyAlignment="1">
      <alignment horizontal="centerContinuous"/>
    </xf>
    <xf numFmtId="170" fontId="3" fillId="2" borderId="0" xfId="2" applyNumberFormat="1" applyFont="1" applyFill="1" applyAlignment="1">
      <alignment horizontal="right"/>
    </xf>
    <xf numFmtId="3" fontId="13" fillId="2" borderId="0" xfId="2" applyNumberFormat="1" applyFont="1" applyFill="1" applyProtection="1">
      <protection locked="0"/>
    </xf>
    <xf numFmtId="0" fontId="3" fillId="2" borderId="0" xfId="2" applyFont="1" applyFill="1" applyProtection="1">
      <protection locked="0"/>
    </xf>
    <xf numFmtId="3" fontId="13" fillId="2" borderId="0" xfId="2" applyNumberFormat="1" applyFont="1" applyFill="1"/>
    <xf numFmtId="170" fontId="3" fillId="2" borderId="1" xfId="2" applyNumberFormat="1" applyFont="1" applyFill="1" applyBorder="1" applyAlignment="1">
      <alignment horizontal="right"/>
    </xf>
    <xf numFmtId="0" fontId="3" fillId="2" borderId="0" xfId="3" applyFont="1" applyFill="1"/>
    <xf numFmtId="0" fontId="8" fillId="2" borderId="0" xfId="3" applyFont="1" applyFill="1"/>
    <xf numFmtId="0" fontId="10" fillId="2" borderId="0" xfId="3" applyFont="1" applyFill="1"/>
    <xf numFmtId="0" fontId="2" fillId="2" borderId="0" xfId="3" applyFont="1" applyFill="1"/>
    <xf numFmtId="0" fontId="2" fillId="2" borderId="0" xfId="3" applyFont="1" applyFill="1" applyAlignment="1">
      <alignment horizontal="left"/>
    </xf>
    <xf numFmtId="0" fontId="8" fillId="2" borderId="0" xfId="3" applyFont="1" applyFill="1" applyAlignment="1">
      <alignment horizontal="centerContinuous"/>
    </xf>
    <xf numFmtId="168" fontId="3" fillId="2" borderId="0" xfId="3" applyNumberFormat="1" applyFont="1" applyFill="1" applyAlignment="1">
      <alignment horizontal="right"/>
    </xf>
    <xf numFmtId="3" fontId="3" fillId="2" borderId="0" xfId="3" applyNumberFormat="1" applyFont="1" applyFill="1" applyProtection="1">
      <protection locked="0"/>
    </xf>
    <xf numFmtId="0" fontId="10" fillId="2" borderId="0" xfId="3" applyFont="1" applyFill="1" applyAlignment="1">
      <alignment horizontal="centerContinuous"/>
    </xf>
    <xf numFmtId="0" fontId="3" fillId="2" borderId="0" xfId="3" applyFont="1" applyFill="1" applyProtection="1">
      <protection locked="0"/>
    </xf>
    <xf numFmtId="3" fontId="13" fillId="2" borderId="0" xfId="3" applyNumberFormat="1" applyFont="1" applyFill="1" applyAlignment="1">
      <alignment horizontal="right"/>
    </xf>
    <xf numFmtId="175" fontId="14" fillId="2" borderId="0" xfId="1" applyNumberFormat="1" applyFont="1" applyFill="1" applyBorder="1" applyAlignment="1">
      <alignment horizontal="right"/>
    </xf>
    <xf numFmtId="3" fontId="8" fillId="2" borderId="0" xfId="3" applyNumberFormat="1" applyFont="1" applyFill="1"/>
    <xf numFmtId="3" fontId="10" fillId="2" borderId="0" xfId="3" applyNumberFormat="1" applyFont="1" applyFill="1"/>
    <xf numFmtId="168" fontId="3" fillId="2" borderId="1" xfId="3" applyNumberFormat="1" applyFont="1" applyFill="1" applyBorder="1" applyAlignment="1">
      <alignment horizontal="right"/>
    </xf>
    <xf numFmtId="0" fontId="13" fillId="2" borderId="0" xfId="3" applyFont="1" applyFill="1"/>
    <xf numFmtId="170" fontId="3" fillId="2" borderId="0" xfId="3" applyNumberFormat="1" applyFont="1" applyFill="1" applyAlignment="1">
      <alignment horizontal="right"/>
    </xf>
    <xf numFmtId="0" fontId="11" fillId="2" borderId="0" xfId="3" applyFont="1" applyFill="1" applyProtection="1">
      <protection locked="0"/>
    </xf>
    <xf numFmtId="170" fontId="13" fillId="2" borderId="0" xfId="3" applyNumberFormat="1" applyFont="1" applyFill="1" applyAlignment="1">
      <alignment horizontal="center"/>
    </xf>
    <xf numFmtId="170" fontId="13" fillId="2" borderId="0" xfId="3" applyNumberFormat="1" applyFont="1" applyFill="1" applyAlignment="1">
      <alignment horizontal="right"/>
    </xf>
    <xf numFmtId="0" fontId="2" fillId="2" borderId="0" xfId="3" applyFont="1" applyFill="1" applyAlignment="1">
      <alignment horizontal="right"/>
    </xf>
    <xf numFmtId="0" fontId="10" fillId="2" borderId="0" xfId="3" applyFont="1" applyFill="1" applyAlignment="1">
      <alignment horizontal="right"/>
    </xf>
    <xf numFmtId="3" fontId="8" fillId="2" borderId="0" xfId="3" applyNumberFormat="1" applyFont="1" applyFill="1" applyAlignment="1">
      <alignment horizontal="centerContinuous"/>
    </xf>
    <xf numFmtId="170" fontId="3" fillId="2" borderId="1" xfId="3" applyNumberFormat="1" applyFont="1" applyFill="1" applyBorder="1" applyAlignment="1">
      <alignment horizontal="right"/>
    </xf>
    <xf numFmtId="0" fontId="3" fillId="2" borderId="0" xfId="4" applyFont="1" applyFill="1"/>
    <xf numFmtId="0" fontId="8" fillId="2" borderId="0" xfId="4" applyFont="1" applyFill="1"/>
    <xf numFmtId="0" fontId="10" fillId="2" borderId="0" xfId="4" applyFont="1" applyFill="1"/>
    <xf numFmtId="0" fontId="2" fillId="2" borderId="0" xfId="4" applyFont="1" applyFill="1"/>
    <xf numFmtId="0" fontId="2" fillId="2" borderId="0" xfId="4" applyFont="1" applyFill="1" applyAlignment="1">
      <alignment horizontal="left"/>
    </xf>
    <xf numFmtId="0" fontId="8" fillId="2" borderId="0" xfId="4" applyFont="1" applyFill="1" applyAlignment="1">
      <alignment horizontal="centerContinuous"/>
    </xf>
    <xf numFmtId="3" fontId="5" fillId="2" borderId="0" xfId="4" applyNumberFormat="1" applyFont="1" applyFill="1" applyAlignment="1">
      <alignment horizontal="right"/>
    </xf>
    <xf numFmtId="3" fontId="3" fillId="2" borderId="0" xfId="4" applyNumberFormat="1" applyFont="1" applyFill="1" applyProtection="1">
      <protection locked="0"/>
    </xf>
    <xf numFmtId="176" fontId="5" fillId="2" borderId="0" xfId="1" applyNumberFormat="1" applyFont="1" applyFill="1" applyBorder="1" applyAlignment="1">
      <alignment horizontal="right"/>
    </xf>
    <xf numFmtId="0" fontId="3" fillId="2" borderId="0" xfId="4" applyFont="1" applyFill="1" applyProtection="1">
      <protection locked="0"/>
    </xf>
    <xf numFmtId="3" fontId="10" fillId="2" borderId="0" xfId="4" applyNumberFormat="1" applyFont="1" applyFill="1" applyAlignment="1">
      <alignment horizontal="right"/>
    </xf>
    <xf numFmtId="176" fontId="10" fillId="2" borderId="0" xfId="1" applyNumberFormat="1" applyFont="1" applyFill="1" applyBorder="1" applyAlignment="1">
      <alignment horizontal="right"/>
    </xf>
    <xf numFmtId="175" fontId="24" fillId="2" borderId="0" xfId="1" applyNumberFormat="1" applyFont="1" applyFill="1" applyBorder="1" applyAlignment="1">
      <alignment horizontal="right"/>
    </xf>
    <xf numFmtId="3" fontId="2" fillId="2" borderId="0" xfId="4" applyNumberFormat="1" applyFont="1" applyFill="1" applyProtection="1">
      <protection locked="0"/>
    </xf>
    <xf numFmtId="2" fontId="10" fillId="2" borderId="0" xfId="4" applyNumberFormat="1" applyFont="1" applyFill="1" applyAlignment="1">
      <alignment horizontal="right"/>
    </xf>
    <xf numFmtId="3" fontId="10" fillId="2" borderId="0" xfId="4" applyNumberFormat="1" applyFont="1" applyFill="1"/>
    <xf numFmtId="3" fontId="5" fillId="2" borderId="1" xfId="4" applyNumberFormat="1" applyFont="1" applyFill="1" applyBorder="1" applyAlignment="1">
      <alignment horizontal="right"/>
    </xf>
    <xf numFmtId="0" fontId="3" fillId="2" borderId="0" xfId="5" applyFont="1" applyFill="1"/>
    <xf numFmtId="0" fontId="8" fillId="2" borderId="0" xfId="5" applyFont="1" applyFill="1"/>
    <xf numFmtId="0" fontId="10" fillId="2" borderId="0" xfId="5" applyFont="1" applyFill="1"/>
    <xf numFmtId="0" fontId="2" fillId="2" borderId="0" xfId="5" applyFont="1" applyFill="1" applyAlignment="1">
      <alignment horizontal="left"/>
    </xf>
    <xf numFmtId="0" fontId="2" fillId="2" borderId="0" xfId="5" applyFont="1" applyFill="1"/>
    <xf numFmtId="170" fontId="3" fillId="2" borderId="0" xfId="5" applyNumberFormat="1" applyFont="1" applyFill="1" applyAlignment="1">
      <alignment horizontal="right"/>
    </xf>
    <xf numFmtId="3" fontId="3" fillId="2" borderId="0" xfId="5" applyNumberFormat="1" applyFont="1" applyFill="1" applyProtection="1">
      <protection locked="0"/>
    </xf>
    <xf numFmtId="0" fontId="3" fillId="2" borderId="0" xfId="5" applyFont="1" applyFill="1" applyProtection="1">
      <protection locked="0"/>
    </xf>
    <xf numFmtId="168" fontId="13" fillId="2" borderId="0" xfId="5" applyNumberFormat="1" applyFont="1" applyFill="1" applyAlignment="1">
      <alignment horizontal="right"/>
    </xf>
    <xf numFmtId="170" fontId="13" fillId="2" borderId="0" xfId="5" applyNumberFormat="1" applyFont="1" applyFill="1" applyAlignment="1">
      <alignment horizontal="right"/>
    </xf>
    <xf numFmtId="3" fontId="10" fillId="2" borderId="0" xfId="5" applyNumberFormat="1" applyFont="1" applyFill="1"/>
    <xf numFmtId="170" fontId="3" fillId="2" borderId="1" xfId="5" applyNumberFormat="1" applyFont="1" applyFill="1" applyBorder="1" applyAlignment="1">
      <alignment horizontal="right"/>
    </xf>
    <xf numFmtId="0" fontId="3" fillId="2" borderId="0" xfId="6" applyFont="1" applyFill="1"/>
    <xf numFmtId="0" fontId="8" fillId="2" borderId="0" xfId="6" applyFont="1" applyFill="1"/>
    <xf numFmtId="0" fontId="10" fillId="2" borderId="0" xfId="6" applyFont="1" applyFill="1"/>
    <xf numFmtId="0" fontId="2" fillId="2" borderId="0" xfId="6" applyFont="1" applyFill="1"/>
    <xf numFmtId="0" fontId="2" fillId="2" borderId="0" xfId="6" applyFont="1" applyFill="1" applyAlignment="1">
      <alignment horizontal="left"/>
    </xf>
    <xf numFmtId="0" fontId="8" fillId="2" borderId="0" xfId="6" applyFont="1" applyFill="1" applyAlignment="1">
      <alignment horizontal="centerContinuous"/>
    </xf>
    <xf numFmtId="0" fontId="2" fillId="2" borderId="0" xfId="6" applyFont="1" applyFill="1" applyAlignment="1">
      <alignment vertical="top"/>
    </xf>
    <xf numFmtId="0" fontId="2" fillId="2" borderId="0" xfId="6" applyFont="1" applyFill="1" applyAlignment="1">
      <alignment horizontal="left" vertical="center"/>
    </xf>
    <xf numFmtId="3" fontId="2" fillId="2" borderId="0" xfId="6" applyNumberFormat="1" applyFont="1" applyFill="1" applyAlignment="1">
      <alignment horizontal="left" vertical="center"/>
    </xf>
    <xf numFmtId="3" fontId="3" fillId="2" borderId="0" xfId="6" applyNumberFormat="1" applyFont="1" applyFill="1" applyProtection="1">
      <protection locked="0"/>
    </xf>
    <xf numFmtId="171" fontId="13" fillId="2" borderId="0" xfId="6" applyNumberFormat="1" applyFont="1" applyFill="1" applyAlignment="1">
      <alignment horizontal="right"/>
    </xf>
    <xf numFmtId="0" fontId="10" fillId="2" borderId="0" xfId="6" applyFont="1" applyFill="1" applyAlignment="1">
      <alignment horizontal="centerContinuous"/>
    </xf>
    <xf numFmtId="3" fontId="2" fillId="2" borderId="0" xfId="6" applyNumberFormat="1" applyFont="1" applyFill="1" applyProtection="1">
      <protection locked="0"/>
    </xf>
    <xf numFmtId="3" fontId="3" fillId="2" borderId="0" xfId="6" applyNumberFormat="1" applyFont="1" applyFill="1" applyAlignment="1" applyProtection="1">
      <alignment vertical="center"/>
      <protection locked="0"/>
    </xf>
    <xf numFmtId="175" fontId="3" fillId="2" borderId="0" xfId="1" applyNumberFormat="1" applyFont="1" applyFill="1" applyBorder="1" applyAlignment="1">
      <alignment horizontal="right"/>
    </xf>
    <xf numFmtId="171" fontId="3" fillId="2" borderId="0" xfId="6" applyNumberFormat="1" applyFont="1" applyFill="1" applyAlignment="1">
      <alignment horizontal="right"/>
    </xf>
    <xf numFmtId="0" fontId="3" fillId="2" borderId="0" xfId="6" applyFont="1" applyFill="1" applyProtection="1">
      <protection locked="0"/>
    </xf>
    <xf numFmtId="0" fontId="3" fillId="2" borderId="0" xfId="6" applyFont="1" applyFill="1" applyAlignment="1" applyProtection="1">
      <alignment vertical="top"/>
      <protection locked="0"/>
    </xf>
    <xf numFmtId="0" fontId="3" fillId="2" borderId="0" xfId="6" applyFont="1" applyFill="1" applyAlignment="1">
      <alignment vertical="top"/>
    </xf>
    <xf numFmtId="3" fontId="3" fillId="2" borderId="0" xfId="6" applyNumberFormat="1" applyFont="1" applyFill="1"/>
    <xf numFmtId="3" fontId="8" fillId="2" borderId="0" xfId="6" applyNumberFormat="1" applyFont="1" applyFill="1"/>
    <xf numFmtId="3" fontId="8" fillId="2" borderId="0" xfId="6" quotePrefix="1" applyNumberFormat="1" applyFont="1" applyFill="1"/>
    <xf numFmtId="3" fontId="10" fillId="2" borderId="0" xfId="6" applyNumberFormat="1" applyFont="1" applyFill="1"/>
    <xf numFmtId="0" fontId="2" fillId="3" borderId="0" xfId="6" applyFont="1" applyFill="1" applyAlignment="1">
      <alignment horizontal="left"/>
    </xf>
    <xf numFmtId="3" fontId="2" fillId="3" borderId="0" xfId="6" applyNumberFormat="1" applyFont="1" applyFill="1" applyAlignment="1">
      <alignment horizontal="left" vertical="center"/>
    </xf>
    <xf numFmtId="0" fontId="2" fillId="3" borderId="0" xfId="6" applyFont="1" applyFill="1"/>
    <xf numFmtId="3" fontId="2" fillId="3" borderId="0" xfId="6" applyNumberFormat="1" applyFont="1" applyFill="1" applyAlignment="1">
      <alignment vertical="center"/>
    </xf>
    <xf numFmtId="0" fontId="2" fillId="3" borderId="4" xfId="6" applyFont="1" applyFill="1" applyBorder="1" applyAlignment="1">
      <alignment horizontal="left"/>
    </xf>
    <xf numFmtId="0" fontId="2" fillId="3" borderId="5" xfId="6" applyFont="1" applyFill="1" applyBorder="1" applyAlignment="1">
      <alignment horizontal="left"/>
    </xf>
    <xf numFmtId="0" fontId="2" fillId="3" borderId="5" xfId="6" applyFont="1" applyFill="1" applyBorder="1"/>
    <xf numFmtId="0" fontId="2" fillId="3" borderId="6" xfId="6" applyFont="1" applyFill="1" applyBorder="1"/>
    <xf numFmtId="3" fontId="2" fillId="3" borderId="7" xfId="6" applyNumberFormat="1" applyFont="1" applyFill="1" applyBorder="1" applyAlignment="1">
      <alignment horizontal="left"/>
    </xf>
    <xf numFmtId="0" fontId="2" fillId="3" borderId="8" xfId="6" applyFont="1" applyFill="1" applyBorder="1"/>
    <xf numFmtId="0" fontId="2" fillId="3" borderId="7" xfId="6" applyFont="1" applyFill="1" applyBorder="1" applyAlignment="1">
      <alignment horizontal="left" vertical="center"/>
    </xf>
    <xf numFmtId="3" fontId="2" fillId="3" borderId="8" xfId="6" applyNumberFormat="1" applyFont="1" applyFill="1" applyBorder="1" applyAlignment="1">
      <alignment vertical="center"/>
    </xf>
    <xf numFmtId="0" fontId="2" fillId="3" borderId="9" xfId="6" applyFont="1" applyFill="1" applyBorder="1" applyAlignment="1">
      <alignment horizontal="left" vertical="top"/>
    </xf>
    <xf numFmtId="0" fontId="2" fillId="3" borderId="10" xfId="6" applyFont="1" applyFill="1" applyBorder="1" applyAlignment="1">
      <alignment horizontal="left" vertical="center"/>
    </xf>
    <xf numFmtId="0" fontId="2" fillId="3" borderId="10" xfId="6" applyFont="1" applyFill="1" applyBorder="1" applyAlignment="1">
      <alignment horizontal="centerContinuous" vertical="center"/>
    </xf>
    <xf numFmtId="0" fontId="2" fillId="3" borderId="11" xfId="6" applyFont="1" applyFill="1" applyBorder="1" applyAlignment="1">
      <alignment horizontal="centerContinuous" vertical="center"/>
    </xf>
    <xf numFmtId="0" fontId="2" fillId="3" borderId="6" xfId="6" applyFont="1" applyFill="1" applyBorder="1" applyAlignment="1">
      <alignment horizontal="left"/>
    </xf>
    <xf numFmtId="0" fontId="2" fillId="3" borderId="8" xfId="6" applyFont="1" applyFill="1" applyBorder="1" applyAlignment="1">
      <alignment horizontal="left"/>
    </xf>
    <xf numFmtId="3" fontId="2" fillId="3" borderId="8" xfId="6" applyNumberFormat="1" applyFont="1" applyFill="1" applyBorder="1" applyAlignment="1">
      <alignment horizontal="left" vertical="center"/>
    </xf>
    <xf numFmtId="0" fontId="2" fillId="3" borderId="11" xfId="6" applyFont="1" applyFill="1" applyBorder="1" applyAlignment="1">
      <alignment horizontal="left" vertical="center"/>
    </xf>
    <xf numFmtId="0" fontId="2" fillId="3" borderId="4" xfId="6" applyFont="1" applyFill="1" applyBorder="1"/>
    <xf numFmtId="0" fontId="2" fillId="3" borderId="7" xfId="6" applyFont="1" applyFill="1" applyBorder="1"/>
    <xf numFmtId="3" fontId="2" fillId="3" borderId="7" xfId="6" applyNumberFormat="1" applyFont="1" applyFill="1" applyBorder="1" applyAlignment="1">
      <alignment vertical="center"/>
    </xf>
    <xf numFmtId="0" fontId="2" fillId="3" borderId="9" xfId="6" applyFont="1" applyFill="1" applyBorder="1" applyAlignment="1">
      <alignment vertical="center"/>
    </xf>
    <xf numFmtId="168" fontId="2" fillId="2" borderId="3" xfId="6" applyNumberFormat="1" applyFont="1" applyFill="1" applyBorder="1" applyAlignment="1">
      <alignment horizontal="right" vertical="center"/>
    </xf>
    <xf numFmtId="0" fontId="3" fillId="2" borderId="0" xfId="6" applyFont="1" applyFill="1" applyAlignment="1">
      <alignment horizontal="center" vertical="center"/>
    </xf>
    <xf numFmtId="0" fontId="13" fillId="2" borderId="0" xfId="6" applyFont="1" applyFill="1"/>
    <xf numFmtId="0" fontId="24" fillId="2" borderId="0" xfId="6" applyFont="1" applyFill="1" applyAlignment="1">
      <alignment horizontal="centerContinuous" vertical="center"/>
    </xf>
    <xf numFmtId="167" fontId="3" fillId="2" borderId="0" xfId="6" applyNumberFormat="1" applyFont="1" applyFill="1" applyAlignment="1">
      <alignment horizontal="right"/>
    </xf>
    <xf numFmtId="170" fontId="3" fillId="2" borderId="0" xfId="6" applyNumberFormat="1" applyFont="1" applyFill="1" applyAlignment="1">
      <alignment horizontal="right"/>
    </xf>
    <xf numFmtId="0" fontId="24" fillId="2" borderId="12" xfId="6" applyFont="1" applyFill="1" applyBorder="1" applyAlignment="1">
      <alignment horizontal="centerContinuous" vertical="center"/>
    </xf>
    <xf numFmtId="3" fontId="3" fillId="2" borderId="1" xfId="6" applyNumberFormat="1" applyFont="1" applyFill="1" applyBorder="1" applyAlignment="1">
      <alignment horizontal="centerContinuous" vertical="center"/>
    </xf>
    <xf numFmtId="0" fontId="2" fillId="2" borderId="0" xfId="6" applyFont="1" applyFill="1" applyAlignment="1">
      <alignment horizontal="right"/>
    </xf>
    <xf numFmtId="0" fontId="3" fillId="2" borderId="0" xfId="6" applyFont="1" applyFill="1" applyAlignment="1" applyProtection="1">
      <alignment horizontal="right"/>
      <protection locked="0"/>
    </xf>
    <xf numFmtId="0" fontId="3" fillId="2" borderId="0" xfId="7" applyFont="1" applyFill="1" applyAlignment="1">
      <alignment vertical="center"/>
    </xf>
    <xf numFmtId="0" fontId="3" fillId="2" borderId="0" xfId="7" applyFont="1" applyFill="1"/>
    <xf numFmtId="0" fontId="13" fillId="2" borderId="0" xfId="7" applyFont="1" applyFill="1"/>
    <xf numFmtId="0" fontId="6" fillId="2" borderId="0" xfId="7" applyFont="1" applyFill="1"/>
    <xf numFmtId="0" fontId="2" fillId="2" borderId="0" xfId="7" applyFont="1" applyFill="1"/>
    <xf numFmtId="0" fontId="14" fillId="2" borderId="0" xfId="7" applyFont="1" applyFill="1"/>
    <xf numFmtId="0" fontId="4" fillId="2" borderId="0" xfId="7" applyFont="1" applyFill="1"/>
    <xf numFmtId="0" fontId="2" fillId="2" borderId="0" xfId="7" applyFont="1" applyFill="1" applyAlignment="1">
      <alignment horizontal="left" vertical="center"/>
    </xf>
    <xf numFmtId="0" fontId="2" fillId="2" borderId="0" xfId="7" applyFont="1" applyFill="1" applyAlignment="1">
      <alignment vertical="center"/>
    </xf>
    <xf numFmtId="0" fontId="6" fillId="2" borderId="0" xfId="7" applyFont="1" applyFill="1" applyAlignment="1">
      <alignment vertical="center"/>
    </xf>
    <xf numFmtId="0" fontId="15" fillId="2" borderId="0" xfId="7" applyFont="1" applyFill="1" applyAlignment="1">
      <alignment vertical="center"/>
    </xf>
    <xf numFmtId="3" fontId="12" fillId="2" borderId="0" xfId="7" applyNumberFormat="1" applyFont="1" applyFill="1" applyProtection="1">
      <protection locked="0"/>
    </xf>
    <xf numFmtId="173" fontId="13" fillId="2" borderId="0" xfId="7" applyNumberFormat="1" applyFont="1" applyFill="1" applyAlignment="1" applyProtection="1">
      <alignment horizontal="right"/>
      <protection locked="0"/>
    </xf>
    <xf numFmtId="173" fontId="13" fillId="2" borderId="0" xfId="7" applyNumberFormat="1" applyFont="1" applyFill="1" applyProtection="1">
      <protection locked="0"/>
    </xf>
    <xf numFmtId="0" fontId="3" fillId="2" borderId="0" xfId="7" applyFont="1" applyFill="1" applyAlignment="1" applyProtection="1">
      <alignment vertical="top"/>
      <protection locked="0"/>
    </xf>
    <xf numFmtId="173" fontId="3" fillId="2" borderId="0" xfId="7" applyNumberFormat="1" applyFont="1" applyFill="1" applyAlignment="1">
      <alignment horizontal="right"/>
    </xf>
    <xf numFmtId="173" fontId="3" fillId="2" borderId="0" xfId="7" applyNumberFormat="1" applyFont="1" applyFill="1"/>
    <xf numFmtId="0" fontId="15" fillId="2" borderId="0" xfId="7" applyFont="1" applyFill="1" applyAlignment="1" applyProtection="1">
      <alignment vertical="top"/>
      <protection locked="0"/>
    </xf>
    <xf numFmtId="173" fontId="15" fillId="2" borderId="0" xfId="7" applyNumberFormat="1" applyFont="1" applyFill="1" applyAlignment="1">
      <alignment horizontal="right"/>
    </xf>
    <xf numFmtId="173" fontId="4" fillId="2" borderId="0" xfId="7" applyNumberFormat="1" applyFont="1" applyFill="1"/>
    <xf numFmtId="173" fontId="12" fillId="2" borderId="0" xfId="7" applyNumberFormat="1" applyFont="1" applyFill="1" applyAlignment="1" applyProtection="1">
      <alignment horizontal="right"/>
      <protection locked="0"/>
    </xf>
    <xf numFmtId="3" fontId="4" fillId="2" borderId="0" xfId="7" applyNumberFormat="1" applyFont="1" applyFill="1"/>
    <xf numFmtId="0" fontId="15" fillId="2" borderId="0" xfId="7" applyFont="1" applyFill="1"/>
    <xf numFmtId="3" fontId="6" fillId="2" borderId="0" xfId="7" applyNumberFormat="1" applyFont="1" applyFill="1"/>
    <xf numFmtId="174" fontId="12" fillId="2" borderId="3" xfId="7" applyNumberFormat="1" applyFont="1" applyFill="1" applyBorder="1" applyAlignment="1">
      <alignment horizontal="right" vertical="center"/>
    </xf>
    <xf numFmtId="174" fontId="12" fillId="2" borderId="3" xfId="7" applyNumberFormat="1" applyFont="1" applyFill="1" applyBorder="1" applyAlignment="1">
      <alignment vertical="center"/>
    </xf>
    <xf numFmtId="0" fontId="14" fillId="2" borderId="0" xfId="7" applyFont="1" applyFill="1" applyAlignment="1">
      <alignment vertical="center"/>
    </xf>
    <xf numFmtId="0" fontId="3" fillId="2" borderId="0" xfId="7" applyFont="1" applyFill="1" applyProtection="1">
      <protection locked="0"/>
    </xf>
    <xf numFmtId="0" fontId="15" fillId="2" borderId="0" xfId="7" applyFont="1" applyFill="1" applyProtection="1">
      <protection locked="0"/>
    </xf>
    <xf numFmtId="3" fontId="12" fillId="2" borderId="0" xfId="7" applyNumberFormat="1" applyFont="1" applyFill="1" applyAlignment="1">
      <alignment horizontal="right"/>
    </xf>
    <xf numFmtId="0" fontId="19" fillId="2" borderId="0" xfId="7" applyFont="1" applyFill="1"/>
    <xf numFmtId="0" fontId="3" fillId="2" borderId="3" xfId="7" applyFont="1" applyFill="1" applyBorder="1" applyAlignment="1">
      <alignment horizontal="centerContinuous" vertical="center"/>
    </xf>
    <xf numFmtId="0" fontId="12" fillId="2" borderId="0" xfId="7" applyFont="1" applyFill="1" applyAlignment="1" applyProtection="1">
      <alignment horizontal="right"/>
      <protection locked="0"/>
    </xf>
    <xf numFmtId="0" fontId="8" fillId="2" borderId="0" xfId="8" applyFont="1" applyFill="1" applyAlignment="1">
      <alignment horizontal="centerContinuous"/>
    </xf>
    <xf numFmtId="0" fontId="2" fillId="2" borderId="0" xfId="8" applyFont="1" applyFill="1" applyAlignment="1">
      <alignment vertical="center"/>
    </xf>
    <xf numFmtId="168" fontId="3" fillId="2" borderId="0" xfId="8" applyNumberFormat="1" applyFont="1" applyFill="1" applyAlignment="1">
      <alignment horizontal="right" vertical="center"/>
    </xf>
    <xf numFmtId="0" fontId="8" fillId="2" borderId="0" xfId="8" applyFont="1" applyFill="1" applyAlignment="1">
      <alignment vertical="center"/>
    </xf>
    <xf numFmtId="170" fontId="3" fillId="2" borderId="0" xfId="8" applyNumberFormat="1" applyFont="1" applyFill="1"/>
    <xf numFmtId="0" fontId="3" fillId="2" borderId="0" xfId="8" applyFont="1" applyFill="1" applyAlignment="1">
      <alignment horizontal="centerContinuous" vertical="center"/>
    </xf>
    <xf numFmtId="2" fontId="2" fillId="2" borderId="0" xfId="8" applyNumberFormat="1" applyFont="1" applyFill="1" applyAlignment="1">
      <alignment horizontal="right"/>
    </xf>
    <xf numFmtId="170" fontId="2" fillId="2" borderId="0" xfId="8" applyNumberFormat="1" applyFont="1" applyFill="1" applyAlignment="1">
      <alignment horizontal="right"/>
    </xf>
    <xf numFmtId="168" fontId="3" fillId="2" borderId="1" xfId="8" applyNumberFormat="1" applyFont="1" applyFill="1" applyBorder="1" applyAlignment="1">
      <alignment horizontal="right" vertical="center"/>
    </xf>
    <xf numFmtId="176" fontId="3" fillId="2" borderId="0" xfId="1" applyNumberFormat="1" applyFont="1" applyFill="1" applyBorder="1"/>
    <xf numFmtId="0" fontId="13" fillId="2" borderId="0" xfId="8" applyFont="1" applyFill="1"/>
    <xf numFmtId="0" fontId="13" fillId="2" borderId="0" xfId="8" applyFont="1" applyFill="1" applyAlignment="1">
      <alignment vertical="center"/>
    </xf>
    <xf numFmtId="0" fontId="13" fillId="2" borderId="0" xfId="8" applyFont="1" applyFill="1" applyAlignment="1">
      <alignment horizontal="right"/>
    </xf>
    <xf numFmtId="0" fontId="13" fillId="2" borderId="0" xfId="8" applyFont="1" applyFill="1" applyAlignment="1">
      <alignment horizontal="right" vertical="center"/>
    </xf>
    <xf numFmtId="0" fontId="13" fillId="2" borderId="0" xfId="8" quotePrefix="1" applyFont="1" applyFill="1"/>
    <xf numFmtId="175" fontId="3" fillId="2" borderId="0" xfId="1" applyNumberFormat="1" applyFont="1" applyFill="1" applyBorder="1"/>
    <xf numFmtId="0" fontId="3" fillId="2" borderId="0" xfId="9" applyFont="1" applyFill="1"/>
    <xf numFmtId="0" fontId="8" fillId="2" borderId="0" xfId="9" applyFont="1" applyFill="1"/>
    <xf numFmtId="0" fontId="2" fillId="2" borderId="0" xfId="9" applyFont="1" applyFill="1"/>
    <xf numFmtId="0" fontId="2" fillId="2" borderId="0" xfId="9" applyFont="1" applyFill="1" applyAlignment="1">
      <alignment horizontal="left"/>
    </xf>
    <xf numFmtId="0" fontId="3" fillId="2" borderId="0" xfId="9" applyFont="1" applyFill="1" applyAlignment="1">
      <alignment horizontal="centerContinuous"/>
    </xf>
    <xf numFmtId="3" fontId="3" fillId="2" borderId="0" xfId="9" applyNumberFormat="1" applyFont="1" applyFill="1" applyAlignment="1">
      <alignment horizontal="centerContinuous"/>
    </xf>
    <xf numFmtId="3" fontId="3" fillId="2" borderId="0" xfId="9" applyNumberFormat="1" applyFont="1" applyFill="1" applyProtection="1">
      <protection locked="0"/>
    </xf>
    <xf numFmtId="164" fontId="3" fillId="2" borderId="0" xfId="9" applyNumberFormat="1" applyFont="1" applyFill="1"/>
    <xf numFmtId="164" fontId="3" fillId="2" borderId="0" xfId="9" applyNumberFormat="1" applyFont="1" applyFill="1" applyAlignment="1">
      <alignment horizontal="right"/>
    </xf>
    <xf numFmtId="0" fontId="2" fillId="2" borderId="3" xfId="9" applyFont="1" applyFill="1" applyBorder="1" applyAlignment="1">
      <alignment horizontal="centerContinuous"/>
    </xf>
    <xf numFmtId="3" fontId="2" fillId="2" borderId="3" xfId="9" applyNumberFormat="1" applyFont="1" applyFill="1" applyBorder="1" applyAlignment="1">
      <alignment horizontal="centerContinuous"/>
    </xf>
    <xf numFmtId="0" fontId="3" fillId="2" borderId="1" xfId="9" applyFont="1" applyFill="1" applyBorder="1" applyAlignment="1">
      <alignment horizontal="centerContinuous"/>
    </xf>
    <xf numFmtId="3" fontId="3" fillId="2" borderId="1" xfId="9" applyNumberFormat="1" applyFont="1" applyFill="1" applyBorder="1" applyAlignment="1">
      <alignment horizontal="centerContinuous"/>
    </xf>
    <xf numFmtId="0" fontId="3" fillId="2" borderId="3" xfId="9" applyFont="1" applyFill="1" applyBorder="1" applyAlignment="1">
      <alignment horizontal="centerContinuous"/>
    </xf>
    <xf numFmtId="3" fontId="3" fillId="2" borderId="3" xfId="9" applyNumberFormat="1" applyFont="1" applyFill="1" applyBorder="1" applyAlignment="1">
      <alignment horizontal="centerContinuous"/>
    </xf>
    <xf numFmtId="0" fontId="2" fillId="2" borderId="0" xfId="9" applyFont="1" applyFill="1" applyAlignment="1">
      <alignment vertical="center"/>
    </xf>
    <xf numFmtId="165" fontId="3" fillId="2" borderId="0" xfId="9" applyNumberFormat="1" applyFont="1" applyFill="1" applyAlignment="1">
      <alignment horizontal="right" vertical="center"/>
    </xf>
    <xf numFmtId="0" fontId="8" fillId="2" borderId="0" xfId="9" applyFont="1" applyFill="1" applyAlignment="1">
      <alignment vertical="center"/>
    </xf>
    <xf numFmtId="167" fontId="3" fillId="2" borderId="0" xfId="9" applyNumberFormat="1" applyFont="1" applyFill="1" applyProtection="1">
      <protection locked="0"/>
    </xf>
    <xf numFmtId="176" fontId="13" fillId="2" borderId="0" xfId="1" quotePrefix="1" applyNumberFormat="1" applyFont="1" applyFill="1" applyBorder="1" applyAlignment="1">
      <alignment horizontal="right"/>
    </xf>
    <xf numFmtId="172" fontId="3" fillId="2" borderId="0" xfId="9" applyNumberFormat="1" applyFont="1" applyFill="1" applyProtection="1">
      <protection locked="0"/>
    </xf>
    <xf numFmtId="3" fontId="8" fillId="2" borderId="0" xfId="9" applyNumberFormat="1" applyFont="1" applyFill="1"/>
    <xf numFmtId="165" fontId="3" fillId="2" borderId="1" xfId="9" applyNumberFormat="1" applyFont="1" applyFill="1" applyBorder="1" applyAlignment="1">
      <alignment horizontal="right" vertical="center"/>
    </xf>
    <xf numFmtId="0" fontId="3" fillId="2" borderId="0" xfId="10" applyFont="1" applyFill="1"/>
    <xf numFmtId="0" fontId="8" fillId="2" borderId="0" xfId="10" applyFont="1" applyFill="1"/>
    <xf numFmtId="0" fontId="2" fillId="2" borderId="0" xfId="10" applyFont="1" applyFill="1" applyAlignment="1">
      <alignment horizontal="left"/>
    </xf>
    <xf numFmtId="0" fontId="2" fillId="2" borderId="0" xfId="10" applyFont="1" applyFill="1"/>
    <xf numFmtId="168" fontId="3" fillId="2" borderId="0" xfId="10" applyNumberFormat="1" applyFont="1" applyFill="1" applyAlignment="1">
      <alignment horizontal="right"/>
    </xf>
    <xf numFmtId="3" fontId="3" fillId="2" borderId="0" xfId="10" applyNumberFormat="1" applyFont="1" applyFill="1" applyProtection="1">
      <protection locked="0"/>
    </xf>
    <xf numFmtId="0" fontId="3" fillId="2" borderId="0" xfId="10" applyFont="1" applyFill="1" applyProtection="1">
      <protection locked="0"/>
    </xf>
    <xf numFmtId="165" fontId="2" fillId="2" borderId="0" xfId="10" applyNumberFormat="1" applyFont="1" applyFill="1" applyAlignment="1">
      <alignment horizontal="centerContinuous"/>
    </xf>
    <xf numFmtId="170" fontId="2" fillId="2" borderId="0" xfId="10" applyNumberFormat="1" applyFont="1" applyFill="1" applyAlignment="1">
      <alignment horizontal="centerContinuous"/>
    </xf>
    <xf numFmtId="3" fontId="8" fillId="2" borderId="0" xfId="10" applyNumberFormat="1" applyFont="1" applyFill="1"/>
    <xf numFmtId="0" fontId="3" fillId="2" borderId="0" xfId="11" applyFont="1" applyFill="1"/>
    <xf numFmtId="0" fontId="4" fillId="2" borderId="0" xfId="11" applyFont="1" applyFill="1"/>
    <xf numFmtId="0" fontId="15" fillId="2" borderId="0" xfId="11" applyFont="1" applyFill="1" applyAlignment="1">
      <alignment horizontal="left"/>
    </xf>
    <xf numFmtId="0" fontId="15" fillId="2" borderId="0" xfId="11" applyFont="1" applyFill="1"/>
    <xf numFmtId="168" fontId="12" fillId="2" borderId="0" xfId="11" applyNumberFormat="1" applyFont="1" applyFill="1" applyAlignment="1">
      <alignment horizontal="right"/>
    </xf>
    <xf numFmtId="168" fontId="12" fillId="2" borderId="0" xfId="11" applyNumberFormat="1" applyFont="1" applyFill="1" applyProtection="1">
      <protection locked="0"/>
    </xf>
    <xf numFmtId="168" fontId="3" fillId="2" borderId="0" xfId="11" applyNumberFormat="1" applyFont="1" applyFill="1" applyProtection="1">
      <protection locked="0"/>
    </xf>
    <xf numFmtId="0" fontId="15" fillId="2" borderId="0" xfId="11" applyFont="1" applyFill="1" applyProtection="1">
      <protection locked="0"/>
    </xf>
    <xf numFmtId="168" fontId="14" fillId="2" borderId="0" xfId="11" applyNumberFormat="1" applyFont="1" applyFill="1" applyAlignment="1">
      <alignment horizontal="right"/>
    </xf>
    <xf numFmtId="170" fontId="14" fillId="2" borderId="0" xfId="11" applyNumberFormat="1" applyFont="1" applyFill="1" applyAlignment="1">
      <alignment horizontal="right"/>
    </xf>
    <xf numFmtId="169" fontId="12" fillId="2" borderId="0" xfId="11" applyNumberFormat="1" applyFont="1" applyFill="1" applyProtection="1">
      <protection locked="0"/>
    </xf>
    <xf numFmtId="169" fontId="12" fillId="2" borderId="0" xfId="11" applyNumberFormat="1" applyFont="1" applyFill="1" applyAlignment="1">
      <alignment horizontal="right"/>
    </xf>
    <xf numFmtId="169" fontId="3" fillId="2" borderId="0" xfId="11" applyNumberFormat="1" applyFont="1" applyFill="1" applyProtection="1">
      <protection locked="0"/>
    </xf>
    <xf numFmtId="3" fontId="4" fillId="2" borderId="0" xfId="11" applyNumberFormat="1" applyFont="1" applyFill="1"/>
    <xf numFmtId="168" fontId="12" fillId="2" borderId="13" xfId="11" applyNumberFormat="1" applyFont="1" applyFill="1" applyBorder="1" applyAlignment="1">
      <alignment horizontal="right"/>
    </xf>
    <xf numFmtId="43" fontId="13" fillId="2" borderId="0" xfId="1" quotePrefix="1" applyFont="1" applyFill="1" applyBorder="1" applyAlignment="1">
      <alignment horizontal="right"/>
    </xf>
    <xf numFmtId="0" fontId="3" fillId="2" borderId="0" xfId="12" applyFont="1" applyFill="1"/>
    <xf numFmtId="0" fontId="4" fillId="2" borderId="0" xfId="12" applyFont="1" applyFill="1"/>
    <xf numFmtId="0" fontId="6" fillId="2" borderId="0" xfId="12" applyFont="1" applyFill="1"/>
    <xf numFmtId="0" fontId="15" fillId="2" borderId="0" xfId="12" applyFont="1" applyFill="1" applyAlignment="1">
      <alignment horizontal="left"/>
    </xf>
    <xf numFmtId="0" fontId="15" fillId="2" borderId="0" xfId="12" applyFont="1" applyFill="1" applyAlignment="1">
      <alignment vertical="center"/>
    </xf>
    <xf numFmtId="0" fontId="15" fillId="2" borderId="0" xfId="12" applyFont="1" applyFill="1"/>
    <xf numFmtId="0" fontId="17" fillId="2" borderId="0" xfId="12" applyFont="1" applyFill="1"/>
    <xf numFmtId="0" fontId="12" fillId="2" borderId="0" xfId="12" applyFont="1" applyFill="1" applyAlignment="1" applyProtection="1">
      <alignment vertical="center"/>
      <protection locked="0"/>
    </xf>
    <xf numFmtId="0" fontId="15" fillId="2" borderId="0" xfId="12" applyFont="1" applyFill="1" applyProtection="1">
      <protection locked="0"/>
    </xf>
    <xf numFmtId="166" fontId="12" fillId="2" borderId="0" xfId="12" applyNumberFormat="1" applyFont="1" applyFill="1" applyAlignment="1">
      <alignment horizontal="right"/>
    </xf>
    <xf numFmtId="0" fontId="16" fillId="2" borderId="0" xfId="12" applyFont="1" applyFill="1"/>
    <xf numFmtId="0" fontId="4" fillId="2" borderId="0" xfId="12" applyFont="1" applyFill="1" applyProtection="1">
      <protection locked="0"/>
    </xf>
    <xf numFmtId="0" fontId="6" fillId="2" borderId="0" xfId="12" applyFont="1" applyFill="1" applyProtection="1">
      <protection locked="0"/>
    </xf>
    <xf numFmtId="3" fontId="4" fillId="2" borderId="0" xfId="12" applyNumberFormat="1" applyFont="1" applyFill="1"/>
    <xf numFmtId="0" fontId="9" fillId="2" borderId="0" xfId="12" applyFont="1" applyFill="1" applyProtection="1">
      <protection locked="0"/>
    </xf>
    <xf numFmtId="3" fontId="6" fillId="2" borderId="0" xfId="12" applyNumberFormat="1" applyFont="1" applyFill="1"/>
    <xf numFmtId="3" fontId="15" fillId="2" borderId="13" xfId="12" applyNumberFormat="1" applyFont="1" applyFill="1" applyBorder="1" applyAlignment="1">
      <alignment horizontal="centerContinuous"/>
    </xf>
    <xf numFmtId="0" fontId="21" fillId="2" borderId="0" xfId="12" applyFont="1" applyFill="1" applyAlignment="1">
      <alignment horizontal="centerContinuous"/>
    </xf>
    <xf numFmtId="0" fontId="20" fillId="2" borderId="0" xfId="12" applyFont="1" applyFill="1" applyAlignment="1" applyProtection="1">
      <alignment horizontal="left"/>
      <protection locked="0"/>
    </xf>
    <xf numFmtId="0" fontId="20" fillId="2" borderId="0" xfId="12" applyFont="1" applyFill="1" applyAlignment="1" applyProtection="1">
      <alignment horizontal="left" vertical="center"/>
      <protection locked="0"/>
    </xf>
    <xf numFmtId="170" fontId="18" fillId="2" borderId="0" xfId="12" applyNumberFormat="1" applyFont="1" applyFill="1" applyAlignment="1">
      <alignment horizontal="right"/>
    </xf>
    <xf numFmtId="0" fontId="20" fillId="2" borderId="0" xfId="12" applyFont="1" applyFill="1" applyAlignment="1">
      <alignment horizontal="left"/>
    </xf>
    <xf numFmtId="0" fontId="15" fillId="3" borderId="4" xfId="12" applyFont="1" applyFill="1" applyBorder="1" applyAlignment="1">
      <alignment horizontal="centerContinuous"/>
    </xf>
    <xf numFmtId="0" fontId="15" fillId="3" borderId="7" xfId="12" applyFont="1" applyFill="1" applyBorder="1" applyAlignment="1">
      <alignment horizontal="centerContinuous"/>
    </xf>
    <xf numFmtId="3" fontId="4" fillId="3" borderId="8" xfId="12" applyNumberFormat="1" applyFont="1" applyFill="1" applyBorder="1" applyAlignment="1">
      <alignment horizontal="centerContinuous"/>
    </xf>
    <xf numFmtId="3" fontId="15" fillId="3" borderId="7" xfId="12" applyNumberFormat="1" applyFont="1" applyFill="1" applyBorder="1" applyAlignment="1">
      <alignment horizontal="centerContinuous"/>
    </xf>
    <xf numFmtId="0" fontId="4" fillId="3" borderId="8" xfId="12" applyFont="1" applyFill="1" applyBorder="1"/>
    <xf numFmtId="0" fontId="15" fillId="3" borderId="8" xfId="12" applyFont="1" applyFill="1" applyBorder="1" applyAlignment="1">
      <alignment horizontal="centerContinuous"/>
    </xf>
    <xf numFmtId="3" fontId="15" fillId="3" borderId="9" xfId="12" applyNumberFormat="1" applyFont="1" applyFill="1" applyBorder="1" applyAlignment="1">
      <alignment horizontal="centerContinuous"/>
    </xf>
    <xf numFmtId="0" fontId="4" fillId="3" borderId="11" xfId="12" applyFont="1" applyFill="1" applyBorder="1"/>
    <xf numFmtId="3" fontId="4" fillId="3" borderId="14" xfId="12" applyNumberFormat="1" applyFont="1" applyFill="1" applyBorder="1"/>
    <xf numFmtId="0" fontId="15" fillId="3" borderId="14" xfId="12" applyFont="1" applyFill="1" applyBorder="1" applyAlignment="1">
      <alignment horizontal="centerContinuous"/>
    </xf>
    <xf numFmtId="0" fontId="15" fillId="3" borderId="15" xfId="12" applyFont="1" applyFill="1" applyBorder="1" applyAlignment="1">
      <alignment horizontal="centerContinuous"/>
    </xf>
    <xf numFmtId="3" fontId="4" fillId="3" borderId="16" xfId="12" applyNumberFormat="1" applyFont="1" applyFill="1" applyBorder="1" applyAlignment="1">
      <alignment horizontal="centerContinuous"/>
    </xf>
    <xf numFmtId="0" fontId="4" fillId="3" borderId="17" xfId="12" applyFont="1" applyFill="1" applyBorder="1"/>
    <xf numFmtId="0" fontId="15" fillId="3" borderId="17" xfId="12" applyFont="1" applyFill="1" applyBorder="1" applyAlignment="1">
      <alignment horizontal="centerContinuous"/>
    </xf>
    <xf numFmtId="0" fontId="4" fillId="3" borderId="18" xfId="12" applyFont="1" applyFill="1" applyBorder="1"/>
    <xf numFmtId="3" fontId="4" fillId="2" borderId="0" xfId="12" applyNumberFormat="1" applyFont="1" applyFill="1" applyAlignment="1">
      <alignment horizontal="centerContinuous"/>
    </xf>
    <xf numFmtId="0" fontId="15" fillId="2" borderId="0" xfId="12" applyFont="1" applyFill="1" applyAlignment="1">
      <alignment horizontal="centerContinuous"/>
    </xf>
    <xf numFmtId="0" fontId="15" fillId="2" borderId="0" xfId="12" applyFont="1" applyFill="1" applyAlignment="1">
      <alignment horizontal="center" vertical="center"/>
    </xf>
    <xf numFmtId="0" fontId="12" fillId="2" borderId="0" xfId="12" applyFont="1" applyFill="1" applyAlignment="1">
      <alignment horizontal="center" vertical="center"/>
    </xf>
    <xf numFmtId="170" fontId="12" fillId="2" borderId="0" xfId="12" applyNumberFormat="1" applyFont="1" applyFill="1" applyAlignment="1">
      <alignment horizontal="center" vertical="center"/>
    </xf>
    <xf numFmtId="0" fontId="15" fillId="3" borderId="8" xfId="12" applyFont="1" applyFill="1" applyBorder="1" applyAlignment="1">
      <alignment horizontal="center"/>
    </xf>
    <xf numFmtId="0" fontId="12" fillId="2" borderId="0" xfId="12" applyFont="1" applyFill="1" applyAlignment="1">
      <alignment horizontal="right"/>
    </xf>
    <xf numFmtId="0" fontId="15" fillId="2" borderId="0" xfId="12" applyFont="1" applyFill="1" applyAlignment="1">
      <alignment horizontal="right" vertical="center"/>
    </xf>
    <xf numFmtId="0" fontId="12" fillId="2" borderId="0" xfId="12" applyFont="1" applyFill="1" applyAlignment="1">
      <alignment horizontal="right" vertical="center"/>
    </xf>
    <xf numFmtId="0" fontId="20" fillId="2" borderId="0" xfId="12" applyFont="1" applyFill="1" applyAlignment="1" applyProtection="1">
      <alignment horizontal="right"/>
      <protection locked="0"/>
    </xf>
    <xf numFmtId="3" fontId="15" fillId="3" borderId="8" xfId="12" applyNumberFormat="1" applyFont="1" applyFill="1" applyBorder="1" applyAlignment="1">
      <alignment horizontal="centerContinuous"/>
    </xf>
    <xf numFmtId="3" fontId="15" fillId="2" borderId="8" xfId="12" applyNumberFormat="1" applyFont="1" applyFill="1" applyBorder="1" applyAlignment="1">
      <alignment horizontal="centerContinuous"/>
    </xf>
    <xf numFmtId="0" fontId="15" fillId="2" borderId="8" xfId="12" applyFont="1" applyFill="1" applyBorder="1" applyAlignment="1">
      <alignment horizontal="centerContinuous"/>
    </xf>
    <xf numFmtId="0" fontId="15" fillId="2" borderId="8" xfId="12" applyFont="1" applyFill="1" applyBorder="1"/>
    <xf numFmtId="0" fontId="6" fillId="3" borderId="11" xfId="12" applyFont="1" applyFill="1" applyBorder="1"/>
    <xf numFmtId="0" fontId="15" fillId="3" borderId="4" xfId="12" applyFont="1" applyFill="1" applyBorder="1" applyAlignment="1">
      <alignment horizontal="center" vertical="center"/>
    </xf>
    <xf numFmtId="0" fontId="15" fillId="3" borderId="19" xfId="12" applyFont="1" applyFill="1" applyBorder="1" applyAlignment="1">
      <alignment horizontal="center" vertical="center"/>
    </xf>
    <xf numFmtId="0" fontId="15" fillId="3" borderId="20" xfId="12" applyFont="1" applyFill="1" applyBorder="1" applyAlignment="1">
      <alignment horizontal="center" vertical="center"/>
    </xf>
    <xf numFmtId="0" fontId="15" fillId="3" borderId="21" xfId="12" applyFont="1" applyFill="1" applyBorder="1" applyAlignment="1">
      <alignment horizontal="center" vertical="center"/>
    </xf>
    <xf numFmtId="3" fontId="15" fillId="3" borderId="17" xfId="12" applyNumberFormat="1" applyFont="1" applyFill="1" applyBorder="1" applyAlignment="1">
      <alignment horizontal="center"/>
    </xf>
    <xf numFmtId="0" fontId="15" fillId="3" borderId="17" xfId="12" applyFont="1" applyFill="1" applyBorder="1" applyAlignment="1">
      <alignment horizontal="center"/>
    </xf>
    <xf numFmtId="0" fontId="15" fillId="3" borderId="18" xfId="12" applyFont="1" applyFill="1" applyBorder="1" applyAlignment="1">
      <alignment horizontal="center"/>
    </xf>
    <xf numFmtId="0" fontId="6" fillId="3" borderId="18" xfId="12" applyFont="1" applyFill="1" applyBorder="1" applyAlignment="1">
      <alignment horizontal="center"/>
    </xf>
    <xf numFmtId="0" fontId="15" fillId="2" borderId="8" xfId="12" applyFont="1" applyFill="1" applyBorder="1" applyAlignment="1">
      <alignment horizontal="centerContinuous" vertical="center"/>
    </xf>
    <xf numFmtId="3" fontId="15" fillId="3" borderId="16" xfId="12" applyNumberFormat="1" applyFont="1" applyFill="1" applyBorder="1" applyAlignment="1">
      <alignment horizontal="center"/>
    </xf>
    <xf numFmtId="3" fontId="15" fillId="3" borderId="8" xfId="12" applyNumberFormat="1" applyFont="1" applyFill="1" applyBorder="1" applyAlignment="1">
      <alignment horizontal="center"/>
    </xf>
    <xf numFmtId="0" fontId="6" fillId="3" borderId="11" xfId="12" applyFont="1" applyFill="1" applyBorder="1" applyAlignment="1">
      <alignment horizontal="center"/>
    </xf>
    <xf numFmtId="165" fontId="15" fillId="2" borderId="0" xfId="12" applyNumberFormat="1" applyFont="1" applyFill="1"/>
    <xf numFmtId="3" fontId="3" fillId="2" borderId="0" xfId="12" applyNumberFormat="1" applyFont="1" applyFill="1" applyProtection="1">
      <protection locked="0"/>
    </xf>
    <xf numFmtId="0" fontId="19" fillId="2" borderId="0" xfId="12" applyFont="1" applyFill="1" applyAlignment="1" applyProtection="1">
      <alignment vertical="top"/>
      <protection locked="0"/>
    </xf>
    <xf numFmtId="0" fontId="17" fillId="2" borderId="0" xfId="12" applyFont="1" applyFill="1" applyProtection="1">
      <protection locked="0"/>
    </xf>
    <xf numFmtId="168" fontId="3" fillId="2" borderId="13" xfId="12" applyNumberFormat="1" applyFont="1" applyFill="1" applyBorder="1" applyAlignment="1">
      <alignment horizontal="right"/>
    </xf>
    <xf numFmtId="0" fontId="3" fillId="2" borderId="0" xfId="13" applyFont="1" applyFill="1"/>
    <xf numFmtId="0" fontId="10" fillId="2" borderId="0" xfId="13" applyFont="1" applyFill="1"/>
    <xf numFmtId="0" fontId="2" fillId="2" borderId="0" xfId="13" applyFont="1" applyFill="1"/>
    <xf numFmtId="0" fontId="8" fillId="2" borderId="0" xfId="13" applyFont="1" applyFill="1"/>
    <xf numFmtId="0" fontId="2" fillId="2" borderId="0" xfId="13" applyFont="1" applyFill="1" applyAlignment="1">
      <alignment horizontal="left"/>
    </xf>
    <xf numFmtId="0" fontId="2" fillId="2" borderId="0" xfId="13" applyFont="1" applyFill="1" applyAlignment="1">
      <alignment horizontal="centerContinuous"/>
    </xf>
    <xf numFmtId="0" fontId="8" fillId="2" borderId="0" xfId="13" applyFont="1" applyFill="1" applyAlignment="1">
      <alignment vertical="center"/>
    </xf>
    <xf numFmtId="0" fontId="13" fillId="2" borderId="0" xfId="13" applyFont="1" applyFill="1"/>
    <xf numFmtId="3" fontId="13" fillId="2" borderId="0" xfId="13" applyNumberFormat="1" applyFont="1" applyFill="1"/>
    <xf numFmtId="3" fontId="13" fillId="2" borderId="0" xfId="13" applyNumberFormat="1" applyFont="1" applyFill="1" applyAlignment="1">
      <alignment horizontal="right"/>
    </xf>
    <xf numFmtId="0" fontId="2" fillId="2" borderId="0" xfId="13" applyFont="1" applyFill="1" applyProtection="1">
      <protection locked="0"/>
    </xf>
    <xf numFmtId="3" fontId="13" fillId="2" borderId="0" xfId="13" applyNumberFormat="1" applyFont="1" applyFill="1" applyAlignment="1" applyProtection="1">
      <alignment vertical="center"/>
      <protection locked="0"/>
    </xf>
    <xf numFmtId="0" fontId="2" fillId="2" borderId="0" xfId="13" applyFont="1" applyFill="1" applyAlignment="1" applyProtection="1">
      <alignment vertical="top"/>
      <protection locked="0"/>
    </xf>
    <xf numFmtId="0" fontId="13" fillId="2" borderId="0" xfId="13" applyFont="1" applyFill="1" applyAlignment="1" applyProtection="1">
      <alignment vertical="top"/>
      <protection locked="0"/>
    </xf>
    <xf numFmtId="0" fontId="14" fillId="2" borderId="0" xfId="13" applyFont="1" applyFill="1"/>
    <xf numFmtId="0" fontId="5" fillId="2" borderId="0" xfId="13" applyFont="1" applyFill="1" applyProtection="1">
      <protection locked="0"/>
    </xf>
    <xf numFmtId="0" fontId="2" fillId="2" borderId="0" xfId="13" applyFont="1" applyFill="1" applyAlignment="1">
      <alignment horizontal="center" vertical="center"/>
    </xf>
    <xf numFmtId="0" fontId="2" fillId="3" borderId="17" xfId="13" applyFont="1" applyFill="1" applyBorder="1" applyAlignment="1">
      <alignment horizontal="center"/>
    </xf>
    <xf numFmtId="0" fontId="2" fillId="3" borderId="17" xfId="13" applyFont="1" applyFill="1" applyBorder="1" applyAlignment="1">
      <alignment horizontal="centerContinuous"/>
    </xf>
    <xf numFmtId="176" fontId="13" fillId="2" borderId="0" xfId="1" applyNumberFormat="1" applyFont="1" applyFill="1" applyBorder="1" applyProtection="1">
      <protection locked="0"/>
    </xf>
    <xf numFmtId="0" fontId="25" fillId="2" borderId="0" xfId="13" applyFont="1" applyFill="1"/>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3" fontId="3" fillId="2" borderId="0" xfId="13" applyNumberFormat="1" applyFont="1" applyFill="1" applyProtection="1">
      <protection locked="0"/>
    </xf>
    <xf numFmtId="0" fontId="2" fillId="3" borderId="23" xfId="13" applyFont="1" applyFill="1" applyBorder="1" applyAlignment="1">
      <alignment horizontal="center"/>
    </xf>
    <xf numFmtId="0" fontId="2" fillId="3" borderId="16" xfId="13" applyFont="1" applyFill="1" applyBorder="1" applyAlignment="1">
      <alignment horizontal="center"/>
    </xf>
    <xf numFmtId="0" fontId="2" fillId="3" borderId="24" xfId="13" applyFont="1" applyFill="1" applyBorder="1"/>
    <xf numFmtId="0" fontId="2" fillId="3" borderId="14" xfId="13" applyFont="1" applyFill="1" applyBorder="1" applyAlignment="1">
      <alignment horizontal="center"/>
    </xf>
    <xf numFmtId="0" fontId="2" fillId="3" borderId="25" xfId="13" applyFont="1" applyFill="1" applyBorder="1" applyAlignment="1">
      <alignment horizontal="center"/>
    </xf>
    <xf numFmtId="0" fontId="8" fillId="3" borderId="26" xfId="13" applyFont="1" applyFill="1" applyBorder="1" applyAlignment="1">
      <alignment horizontal="center" vertical="center"/>
    </xf>
    <xf numFmtId="0" fontId="8" fillId="3" borderId="27" xfId="13" applyFont="1" applyFill="1" applyBorder="1" applyAlignment="1">
      <alignment vertical="center"/>
    </xf>
    <xf numFmtId="0" fontId="2" fillId="3" borderId="23" xfId="13" applyFont="1" applyFill="1" applyBorder="1" applyAlignment="1">
      <alignment horizontal="centerContinuous"/>
    </xf>
    <xf numFmtId="0" fontId="2" fillId="3" borderId="14" xfId="13" applyFont="1" applyFill="1" applyBorder="1" applyAlignment="1">
      <alignment horizontal="centerContinuous"/>
    </xf>
    <xf numFmtId="0" fontId="2" fillId="3" borderId="22" xfId="13" applyFont="1" applyFill="1" applyBorder="1" applyAlignment="1">
      <alignment horizontal="centerContinuous" vertical="center"/>
    </xf>
    <xf numFmtId="0" fontId="2" fillId="3" borderId="16" xfId="13" applyFont="1" applyFill="1" applyBorder="1"/>
    <xf numFmtId="0" fontId="8" fillId="3" borderId="26" xfId="13" applyFont="1" applyFill="1" applyBorder="1" applyAlignment="1">
      <alignment vertical="center"/>
    </xf>
    <xf numFmtId="0" fontId="2" fillId="2" borderId="0" xfId="14" applyFont="1" applyFill="1" applyAlignment="1" applyProtection="1">
      <alignment vertical="top"/>
      <protection locked="0"/>
    </xf>
    <xf numFmtId="0" fontId="3" fillId="2" borderId="0" xfId="15" applyFont="1" applyFill="1"/>
    <xf numFmtId="0" fontId="5" fillId="2" borderId="0" xfId="15" applyFont="1" applyFill="1"/>
    <xf numFmtId="3" fontId="3" fillId="2" borderId="0" xfId="15" applyNumberFormat="1" applyFont="1" applyFill="1" applyAlignment="1">
      <alignment horizontal="centerContinuous" vertical="center"/>
    </xf>
    <xf numFmtId="0" fontId="2" fillId="2" borderId="0" xfId="15" applyFont="1" applyFill="1"/>
    <xf numFmtId="0" fontId="10" fillId="2" borderId="0" xfId="15" applyFont="1" applyFill="1"/>
    <xf numFmtId="176" fontId="24" fillId="2" borderId="0" xfId="1" applyNumberFormat="1" applyFont="1" applyFill="1" applyBorder="1" applyAlignment="1">
      <alignment horizontal="right"/>
    </xf>
    <xf numFmtId="3" fontId="8" fillId="2" borderId="0" xfId="15" applyNumberFormat="1" applyFont="1" applyFill="1"/>
    <xf numFmtId="3" fontId="8" fillId="2" borderId="0" xfId="15" applyNumberFormat="1" applyFont="1" applyFill="1" applyAlignment="1">
      <alignment horizontal="centerContinuous"/>
    </xf>
    <xf numFmtId="0" fontId="8" fillId="2" borderId="0" xfId="15" applyFont="1" applyFill="1"/>
    <xf numFmtId="3" fontId="8" fillId="2" borderId="0" xfId="15" applyNumberFormat="1" applyFont="1" applyFill="1" applyAlignment="1">
      <alignment horizontal="right"/>
    </xf>
    <xf numFmtId="0" fontId="8" fillId="2" borderId="0" xfId="15" applyFont="1" applyFill="1" applyAlignment="1">
      <alignment horizontal="right"/>
    </xf>
    <xf numFmtId="0" fontId="2" fillId="2" borderId="0" xfId="15" applyFont="1" applyFill="1" applyAlignment="1">
      <alignment vertical="center"/>
    </xf>
    <xf numFmtId="0" fontId="2" fillId="2" borderId="0" xfId="15" applyFont="1" applyFill="1" applyAlignment="1">
      <alignment horizontal="right"/>
    </xf>
    <xf numFmtId="0" fontId="2" fillId="2" borderId="0" xfId="15" applyFont="1" applyFill="1" applyAlignment="1">
      <alignment horizontal="right" vertical="center"/>
    </xf>
    <xf numFmtId="0" fontId="2" fillId="2" borderId="29" xfId="15" applyFont="1" applyFill="1" applyBorder="1" applyAlignment="1">
      <alignment horizontal="centerContinuous" vertical="center"/>
    </xf>
    <xf numFmtId="43" fontId="3" fillId="2" borderId="0" xfId="1" applyFont="1" applyFill="1" applyBorder="1"/>
    <xf numFmtId="43" fontId="8" fillId="2" borderId="0" xfId="1" applyFont="1" applyFill="1" applyBorder="1"/>
    <xf numFmtId="43" fontId="3" fillId="2" borderId="0" xfId="1" applyFont="1" applyFill="1" applyBorder="1" applyAlignment="1">
      <alignment horizontal="centerContinuous" vertical="center"/>
    </xf>
    <xf numFmtId="43" fontId="2" fillId="2" borderId="30" xfId="1" applyFont="1" applyFill="1" applyBorder="1" applyAlignment="1">
      <alignment horizontal="centerContinuous" vertical="center"/>
    </xf>
    <xf numFmtId="43" fontId="8" fillId="2" borderId="0" xfId="1" quotePrefix="1" applyFont="1" applyFill="1" applyBorder="1" applyAlignment="1">
      <alignment horizontal="right"/>
    </xf>
    <xf numFmtId="43" fontId="2" fillId="2" borderId="30" xfId="1" applyFont="1" applyFill="1" applyBorder="1" applyAlignment="1">
      <alignment horizontal="center" vertical="center"/>
    </xf>
    <xf numFmtId="43" fontId="24" fillId="2" borderId="0" xfId="1" applyFont="1" applyFill="1" applyBorder="1" applyAlignment="1">
      <alignment horizontal="right"/>
    </xf>
    <xf numFmtId="0" fontId="2" fillId="2" borderId="0" xfId="15" applyFont="1" applyFill="1" applyAlignment="1">
      <alignment horizontal="left"/>
    </xf>
    <xf numFmtId="0" fontId="2" fillId="2" borderId="0" xfId="15" applyFont="1" applyFill="1" applyAlignment="1">
      <alignment vertical="top"/>
    </xf>
    <xf numFmtId="0" fontId="25" fillId="2" borderId="0" xfId="15" applyFont="1" applyFill="1" applyAlignment="1">
      <alignment vertical="center"/>
    </xf>
    <xf numFmtId="176" fontId="24" fillId="2" borderId="0" xfId="1" applyNumberFormat="1" applyFont="1" applyFill="1" applyBorder="1" applyAlignment="1"/>
    <xf numFmtId="43" fontId="24" fillId="2" borderId="0" xfId="1" applyFont="1" applyFill="1" applyBorder="1" applyAlignment="1"/>
    <xf numFmtId="176" fontId="24" fillId="2" borderId="0" xfId="1" applyNumberFormat="1" applyFont="1" applyFill="1" applyBorder="1" applyAlignment="1">
      <alignment vertical="center"/>
    </xf>
    <xf numFmtId="0" fontId="2" fillId="2" borderId="0" xfId="13" applyFont="1" applyFill="1" applyAlignment="1">
      <alignment horizontal="centerContinuous" vertical="center"/>
    </xf>
    <xf numFmtId="0" fontId="2" fillId="2" borderId="0" xfId="12" applyFont="1" applyFill="1"/>
    <xf numFmtId="0" fontId="2" fillId="2" borderId="0" xfId="0" applyFont="1" applyFill="1"/>
    <xf numFmtId="0" fontId="2" fillId="2" borderId="0" xfId="0" applyFont="1" applyFill="1" applyAlignment="1">
      <alignment horizontal="left"/>
    </xf>
    <xf numFmtId="176" fontId="13" fillId="2" borderId="31" xfId="1" applyNumberFormat="1" applyFont="1" applyFill="1" applyBorder="1" applyAlignment="1">
      <alignment horizontal="right"/>
    </xf>
    <xf numFmtId="176" fontId="13" fillId="2" borderId="0" xfId="1" applyNumberFormat="1" applyFont="1" applyFill="1" applyBorder="1" applyAlignment="1">
      <alignment horizontal="center"/>
    </xf>
    <xf numFmtId="43" fontId="13" fillId="2" borderId="0" xfId="1" applyFont="1" applyFill="1" applyBorder="1" applyAlignment="1">
      <alignment horizontal="center"/>
    </xf>
    <xf numFmtId="3" fontId="24" fillId="2" borderId="0" xfId="4" applyNumberFormat="1" applyFont="1" applyFill="1" applyAlignment="1">
      <alignment horizontal="right"/>
    </xf>
    <xf numFmtId="176" fontId="24" fillId="2" borderId="0" xfId="1" applyNumberFormat="1" applyFont="1" applyFill="1" applyBorder="1"/>
    <xf numFmtId="169" fontId="13" fillId="2" borderId="0" xfId="7" applyNumberFormat="1" applyFont="1" applyFill="1" applyAlignment="1" applyProtection="1">
      <alignment horizontal="right"/>
      <protection locked="0"/>
    </xf>
    <xf numFmtId="169" fontId="13" fillId="2" borderId="0" xfId="7" applyNumberFormat="1" applyFont="1" applyFill="1" applyAlignment="1">
      <alignment horizontal="right"/>
    </xf>
    <xf numFmtId="43" fontId="13" fillId="2" borderId="0" xfId="1" applyFont="1" applyFill="1" applyBorder="1" applyAlignment="1">
      <alignment horizontal="right" vertical="center"/>
    </xf>
    <xf numFmtId="176" fontId="23" fillId="2" borderId="0" xfId="1" applyNumberFormat="1" applyFont="1" applyFill="1" applyBorder="1" applyAlignment="1">
      <alignment horizontal="right"/>
    </xf>
    <xf numFmtId="176" fontId="23" fillId="2" borderId="0" xfId="1" applyNumberFormat="1" applyFont="1" applyFill="1" applyBorder="1" applyAlignment="1">
      <alignment horizontal="right" vertical="center"/>
    </xf>
    <xf numFmtId="176" fontId="13" fillId="2" borderId="0" xfId="1" applyNumberFormat="1" applyFont="1" applyFill="1" applyBorder="1"/>
    <xf numFmtId="176" fontId="24" fillId="2" borderId="32" xfId="1" applyNumberFormat="1" applyFont="1" applyFill="1" applyBorder="1" applyAlignment="1"/>
    <xf numFmtId="43" fontId="24" fillId="2" borderId="33" xfId="1" applyFont="1" applyFill="1" applyBorder="1" applyAlignment="1"/>
    <xf numFmtId="176" fontId="24" fillId="2" borderId="34" xfId="1" applyNumberFormat="1" applyFont="1" applyFill="1" applyBorder="1" applyAlignment="1"/>
    <xf numFmtId="43" fontId="24" fillId="2" borderId="35" xfId="1" applyFont="1" applyFill="1" applyBorder="1" applyAlignment="1"/>
    <xf numFmtId="176" fontId="24" fillId="2" borderId="34" xfId="1" applyNumberFormat="1" applyFont="1" applyFill="1" applyBorder="1" applyAlignment="1">
      <alignment horizontal="right"/>
    </xf>
    <xf numFmtId="43" fontId="24" fillId="2" borderId="35" xfId="1" applyFont="1" applyFill="1" applyBorder="1" applyAlignment="1">
      <alignment horizontal="right"/>
    </xf>
    <xf numFmtId="176" fontId="24" fillId="2" borderId="36" xfId="1" applyNumberFormat="1" applyFont="1" applyFill="1" applyBorder="1" applyAlignment="1"/>
    <xf numFmtId="43" fontId="24" fillId="2" borderId="37" xfId="1" applyFont="1" applyFill="1" applyBorder="1" applyAlignment="1"/>
    <xf numFmtId="176" fontId="24" fillId="2" borderId="38" xfId="1" applyNumberFormat="1" applyFont="1" applyFill="1" applyBorder="1" applyAlignment="1">
      <alignment horizontal="right"/>
    </xf>
    <xf numFmtId="43" fontId="24" fillId="2" borderId="39" xfId="1" applyFont="1" applyFill="1" applyBorder="1" applyAlignment="1">
      <alignment horizontal="right"/>
    </xf>
    <xf numFmtId="0" fontId="13" fillId="2" borderId="0" xfId="8" applyFont="1" applyFill="1" applyAlignment="1">
      <alignment vertical="top"/>
    </xf>
    <xf numFmtId="0" fontId="13" fillId="2" borderId="0" xfId="8" applyFont="1" applyFill="1" applyAlignment="1">
      <alignment horizontal="right" vertical="top"/>
    </xf>
    <xf numFmtId="0" fontId="8" fillId="2" borderId="0" xfId="8" applyFont="1" applyFill="1" applyAlignment="1">
      <alignment vertical="top"/>
    </xf>
    <xf numFmtId="0" fontId="3" fillId="2" borderId="0" xfId="8" applyFont="1" applyFill="1" applyAlignment="1">
      <alignment horizontal="left" vertical="top"/>
    </xf>
    <xf numFmtId="0" fontId="28" fillId="2" borderId="0" xfId="15" applyFont="1" applyFill="1" applyAlignment="1">
      <alignment horizontal="right" vertical="center"/>
    </xf>
    <xf numFmtId="0" fontId="15" fillId="2" borderId="0" xfId="15" applyFont="1" applyFill="1" applyAlignment="1">
      <alignment horizontal="right"/>
    </xf>
    <xf numFmtId="3" fontId="15" fillId="2" borderId="0" xfId="15" applyNumberFormat="1" applyFont="1" applyFill="1" applyAlignment="1" applyProtection="1">
      <alignment horizontal="right"/>
      <protection locked="0"/>
    </xf>
    <xf numFmtId="0" fontId="15" fillId="2" borderId="0" xfId="15" applyFont="1" applyFill="1"/>
    <xf numFmtId="3" fontId="15" fillId="2" borderId="0" xfId="15" applyNumberFormat="1" applyFont="1" applyFill="1" applyProtection="1">
      <protection locked="0"/>
    </xf>
    <xf numFmtId="0" fontId="28" fillId="2" borderId="0" xfId="15" applyFont="1" applyFill="1" applyAlignment="1">
      <alignment vertical="center"/>
    </xf>
    <xf numFmtId="0" fontId="15" fillId="2" borderId="0" xfId="15" applyFont="1" applyFill="1" applyAlignment="1">
      <alignment vertical="center"/>
    </xf>
    <xf numFmtId="176" fontId="24" fillId="0" borderId="0" xfId="1" applyNumberFormat="1" applyFont="1" applyFill="1" applyBorder="1" applyAlignment="1">
      <alignment horizontal="right"/>
    </xf>
    <xf numFmtId="175" fontId="13" fillId="0" borderId="0" xfId="1" applyNumberFormat="1" applyFont="1" applyFill="1" applyBorder="1" applyAlignment="1">
      <alignment horizontal="right"/>
    </xf>
    <xf numFmtId="176" fontId="13" fillId="0" borderId="0" xfId="1" quotePrefix="1" applyNumberFormat="1" applyFont="1" applyFill="1" applyBorder="1" applyAlignment="1">
      <alignment horizontal="right"/>
    </xf>
    <xf numFmtId="43" fontId="13" fillId="0" borderId="0" xfId="1" quotePrefix="1" applyFont="1" applyFill="1" applyBorder="1" applyAlignment="1">
      <alignment horizontal="right"/>
    </xf>
    <xf numFmtId="0" fontId="24" fillId="2" borderId="0" xfId="6" applyFont="1" applyFill="1" applyAlignment="1">
      <alignment horizontal="left" vertical="center" wrapText="1"/>
    </xf>
    <xf numFmtId="0" fontId="24" fillId="2" borderId="12" xfId="6" applyFont="1" applyFill="1" applyBorder="1" applyAlignment="1">
      <alignment horizontal="center" vertical="center" wrapText="1"/>
    </xf>
    <xf numFmtId="0" fontId="2" fillId="2" borderId="0" xfId="15" applyFont="1" applyFill="1" applyAlignment="1">
      <alignment horizontal="left" vertical="center"/>
    </xf>
    <xf numFmtId="0" fontId="29" fillId="2" borderId="0" xfId="15" applyFont="1" applyFill="1" applyAlignment="1">
      <alignment horizontal="left" vertical="center"/>
    </xf>
    <xf numFmtId="0" fontId="2" fillId="2" borderId="30" xfId="15" applyFont="1" applyFill="1" applyBorder="1" applyAlignment="1">
      <alignment horizontal="centerContinuous" vertical="center"/>
    </xf>
    <xf numFmtId="0" fontId="2" fillId="2" borderId="30" xfId="15" applyFont="1" applyFill="1" applyBorder="1" applyAlignment="1">
      <alignment horizontal="center" vertical="center"/>
    </xf>
    <xf numFmtId="3" fontId="5" fillId="2" borderId="0" xfId="15" applyNumberFormat="1" applyFont="1" applyFill="1"/>
    <xf numFmtId="3" fontId="5" fillId="2" borderId="0" xfId="15" applyNumberFormat="1" applyFont="1" applyFill="1" applyAlignment="1">
      <alignment horizontal="centerContinuous"/>
    </xf>
    <xf numFmtId="3" fontId="5" fillId="2" borderId="0" xfId="15" quotePrefix="1" applyNumberFormat="1" applyFont="1" applyFill="1" applyAlignment="1">
      <alignment horizontal="right"/>
    </xf>
    <xf numFmtId="3" fontId="5" fillId="2" borderId="0" xfId="15" applyNumberFormat="1" applyFont="1" applyFill="1" applyAlignment="1">
      <alignment horizontal="right"/>
    </xf>
    <xf numFmtId="43" fontId="5" fillId="2" borderId="0" xfId="15" applyNumberFormat="1" applyFont="1" applyFill="1"/>
    <xf numFmtId="0" fontId="5" fillId="2" borderId="0" xfId="15" applyFont="1" applyFill="1" applyAlignment="1">
      <alignment horizontal="right"/>
    </xf>
    <xf numFmtId="3" fontId="2" fillId="2" borderId="0" xfId="6" applyNumberFormat="1" applyFont="1" applyFill="1" applyAlignment="1">
      <alignment horizontal="right"/>
    </xf>
    <xf numFmtId="3" fontId="3" fillId="2" borderId="0" xfId="6" applyNumberFormat="1" applyFont="1" applyFill="1" applyAlignment="1" applyProtection="1">
      <alignment horizontal="right"/>
      <protection locked="0"/>
    </xf>
    <xf numFmtId="0" fontId="3" fillId="3" borderId="40" xfId="2" applyFont="1" applyFill="1" applyBorder="1" applyAlignment="1">
      <alignment horizontal="center"/>
    </xf>
    <xf numFmtId="0" fontId="3" fillId="3" borderId="41" xfId="3" applyFont="1" applyFill="1" applyBorder="1" applyAlignment="1">
      <alignment horizontal="center"/>
    </xf>
    <xf numFmtId="0" fontId="12" fillId="3" borderId="42" xfId="11" applyFont="1" applyFill="1" applyBorder="1" applyAlignment="1">
      <alignment horizontal="center"/>
    </xf>
    <xf numFmtId="3" fontId="3" fillId="3" borderId="42" xfId="8" applyNumberFormat="1" applyFont="1" applyFill="1" applyBorder="1" applyAlignment="1">
      <alignment horizontal="center"/>
    </xf>
    <xf numFmtId="170" fontId="3" fillId="3" borderId="42" xfId="8" applyNumberFormat="1" applyFont="1" applyFill="1" applyBorder="1" applyAlignment="1">
      <alignment horizontal="center"/>
    </xf>
    <xf numFmtId="0" fontId="10" fillId="2" borderId="0" xfId="4" applyFont="1" applyFill="1" applyAlignment="1">
      <alignment horizontal="centerContinuous"/>
    </xf>
    <xf numFmtId="170" fontId="3" fillId="2" borderId="1" xfId="5" applyNumberFormat="1" applyFont="1" applyFill="1" applyBorder="1" applyAlignment="1">
      <alignment horizontal="center"/>
    </xf>
    <xf numFmtId="168" fontId="3" fillId="2" borderId="1" xfId="3" applyNumberFormat="1" applyFont="1" applyFill="1" applyBorder="1"/>
    <xf numFmtId="168" fontId="3" fillId="2" borderId="0" xfId="3" applyNumberFormat="1" applyFont="1" applyFill="1"/>
    <xf numFmtId="0" fontId="3" fillId="2" borderId="0" xfId="3" applyFont="1" applyFill="1" applyAlignment="1">
      <alignment horizontal="right"/>
    </xf>
    <xf numFmtId="3" fontId="3" fillId="2" borderId="0" xfId="3" applyNumberFormat="1" applyFont="1" applyFill="1" applyAlignment="1" applyProtection="1">
      <alignment horizontal="right"/>
      <protection locked="0"/>
    </xf>
    <xf numFmtId="170" fontId="13" fillId="2" borderId="0" xfId="3" applyNumberFormat="1" applyFont="1" applyFill="1"/>
    <xf numFmtId="3" fontId="11" fillId="2" borderId="0" xfId="3" applyNumberFormat="1" applyFont="1" applyFill="1" applyAlignment="1" applyProtection="1">
      <alignment horizontal="right"/>
      <protection locked="0"/>
    </xf>
    <xf numFmtId="168" fontId="12" fillId="2" borderId="43" xfId="11" applyNumberFormat="1" applyFont="1" applyFill="1" applyBorder="1" applyAlignment="1">
      <alignment horizontal="right"/>
    </xf>
    <xf numFmtId="176" fontId="3" fillId="2" borderId="1" xfId="1" applyNumberFormat="1" applyFont="1" applyFill="1" applyBorder="1" applyAlignment="1">
      <alignment horizontal="right"/>
    </xf>
    <xf numFmtId="0" fontId="3" fillId="0" borderId="0" xfId="10" applyFont="1"/>
    <xf numFmtId="175" fontId="13" fillId="0" borderId="0" xfId="1" applyNumberFormat="1" applyFont="1" applyFill="1" applyBorder="1"/>
    <xf numFmtId="0" fontId="3" fillId="2" borderId="2" xfId="2" applyFont="1" applyFill="1" applyBorder="1" applyAlignment="1">
      <alignment horizontal="center"/>
    </xf>
    <xf numFmtId="0" fontId="3" fillId="2" borderId="3" xfId="2" applyFont="1" applyFill="1" applyBorder="1" applyAlignment="1">
      <alignment horizontal="center"/>
    </xf>
    <xf numFmtId="0" fontId="3" fillId="2" borderId="1" xfId="2" applyFont="1" applyFill="1" applyBorder="1" applyAlignment="1">
      <alignment horizontal="center"/>
    </xf>
    <xf numFmtId="165" fontId="2" fillId="2" borderId="0" xfId="9" applyNumberFormat="1" applyFont="1" applyFill="1" applyAlignment="1">
      <alignment horizontal="left"/>
    </xf>
    <xf numFmtId="0" fontId="15" fillId="2" borderId="0" xfId="12" applyFont="1" applyFill="1" applyAlignment="1" applyProtection="1">
      <alignment horizontal="right"/>
      <protection locked="0"/>
    </xf>
    <xf numFmtId="3" fontId="30" fillId="2" borderId="3" xfId="7" applyNumberFormat="1" applyFont="1" applyFill="1" applyBorder="1" applyAlignment="1">
      <alignment horizontal="centerContinuous" vertical="center"/>
    </xf>
    <xf numFmtId="0" fontId="31" fillId="2" borderId="0" xfId="15" applyFont="1" applyFill="1"/>
    <xf numFmtId="0" fontId="24" fillId="2" borderId="0" xfId="15" applyFont="1" applyFill="1"/>
    <xf numFmtId="0" fontId="15" fillId="2" borderId="0" xfId="15" applyFont="1" applyFill="1" applyAlignment="1">
      <alignment horizontal="right" vertical="center"/>
    </xf>
    <xf numFmtId="176" fontId="24" fillId="2" borderId="38" xfId="1" applyNumberFormat="1" applyFont="1" applyFill="1" applyBorder="1" applyAlignment="1"/>
    <xf numFmtId="43" fontId="24" fillId="2" borderId="39" xfId="1" applyFont="1" applyFill="1" applyBorder="1" applyAlignment="1"/>
    <xf numFmtId="0" fontId="15" fillId="2" borderId="0" xfId="15" applyFont="1" applyFill="1" applyAlignment="1" applyProtection="1">
      <alignment horizontal="right"/>
      <protection locked="0"/>
    </xf>
    <xf numFmtId="0" fontId="3" fillId="2" borderId="0" xfId="15" applyFont="1" applyFill="1" applyAlignment="1">
      <alignment vertical="top" wrapText="1"/>
    </xf>
    <xf numFmtId="176" fontId="24" fillId="2" borderId="33" xfId="1" applyNumberFormat="1" applyFont="1" applyFill="1" applyBorder="1" applyAlignment="1"/>
    <xf numFmtId="176" fontId="24" fillId="2" borderId="35" xfId="1" applyNumberFormat="1" applyFont="1" applyFill="1" applyBorder="1" applyAlignment="1"/>
    <xf numFmtId="176" fontId="24" fillId="2" borderId="37" xfId="1" applyNumberFormat="1" applyFont="1" applyFill="1" applyBorder="1" applyAlignment="1"/>
    <xf numFmtId="176" fontId="24" fillId="2" borderId="36" xfId="1" applyNumberFormat="1" applyFont="1" applyFill="1" applyBorder="1" applyAlignment="1">
      <alignment horizontal="right"/>
    </xf>
    <xf numFmtId="43" fontId="24" fillId="2" borderId="37" xfId="1" applyFont="1" applyFill="1" applyBorder="1" applyAlignment="1">
      <alignment horizontal="right"/>
    </xf>
    <xf numFmtId="43" fontId="24" fillId="2" borderId="44" xfId="1" applyFont="1" applyFill="1" applyBorder="1" applyAlignment="1">
      <alignment horizontal="right"/>
    </xf>
    <xf numFmtId="176" fontId="24" fillId="2" borderId="44" xfId="1" applyNumberFormat="1" applyFont="1" applyFill="1" applyBorder="1" applyAlignment="1">
      <alignment horizontal="right"/>
    </xf>
    <xf numFmtId="43" fontId="24" fillId="2" borderId="45" xfId="1" applyFont="1" applyFill="1" applyBorder="1" applyAlignment="1">
      <alignment horizontal="right"/>
    </xf>
    <xf numFmtId="176" fontId="24" fillId="2" borderId="45" xfId="1" applyNumberFormat="1" applyFont="1" applyFill="1" applyBorder="1" applyAlignment="1">
      <alignment horizontal="right"/>
    </xf>
    <xf numFmtId="176" fontId="24" fillId="2" borderId="45" xfId="1" applyNumberFormat="1" applyFont="1" applyFill="1" applyBorder="1" applyAlignment="1"/>
    <xf numFmtId="43" fontId="24" fillId="2" borderId="45" xfId="1" applyFont="1" applyFill="1" applyBorder="1" applyAlignment="1"/>
    <xf numFmtId="3" fontId="3" fillId="2" borderId="34" xfId="6" applyNumberFormat="1" applyFont="1" applyFill="1" applyBorder="1" applyAlignment="1">
      <alignment vertical="center"/>
    </xf>
    <xf numFmtId="3" fontId="3" fillId="2" borderId="0" xfId="6" applyNumberFormat="1" applyFont="1" applyFill="1" applyAlignment="1">
      <alignment vertical="center"/>
    </xf>
    <xf numFmtId="1" fontId="3" fillId="3" borderId="0" xfId="16" applyNumberFormat="1" applyFont="1" applyFill="1"/>
    <xf numFmtId="1" fontId="3" fillId="3" borderId="0" xfId="17" applyNumberFormat="1" applyFont="1" applyFill="1"/>
    <xf numFmtId="1" fontId="3" fillId="3" borderId="0" xfId="16" applyNumberFormat="1" applyFont="1" applyFill="1" applyAlignment="1">
      <alignment horizontal="left"/>
    </xf>
    <xf numFmtId="1" fontId="3" fillId="2" borderId="0" xfId="17" applyNumberFormat="1" applyFont="1" applyFill="1"/>
    <xf numFmtId="1" fontId="33" fillId="2" borderId="0" xfId="17" applyNumberFormat="1" applyFont="1" applyFill="1"/>
    <xf numFmtId="1" fontId="16" fillId="2" borderId="0" xfId="17" applyNumberFormat="1" applyFont="1" applyFill="1"/>
    <xf numFmtId="1" fontId="34" fillId="2" borderId="0" xfId="17" applyNumberFormat="1" applyFont="1" applyFill="1"/>
    <xf numFmtId="1" fontId="14" fillId="2" borderId="0" xfId="17" applyNumberFormat="1" applyFont="1" applyFill="1"/>
    <xf numFmtId="1" fontId="35" fillId="2" borderId="0" xfId="17" applyNumberFormat="1" applyFont="1" applyFill="1"/>
    <xf numFmtId="1" fontId="36" fillId="2" borderId="0" xfId="17" applyNumberFormat="1" applyFont="1" applyFill="1"/>
    <xf numFmtId="1" fontId="14" fillId="2" borderId="0" xfId="17" applyNumberFormat="1" applyFont="1" applyFill="1" applyAlignment="1">
      <alignment vertical="center"/>
    </xf>
    <xf numFmtId="1" fontId="14" fillId="2" borderId="0" xfId="17" applyNumberFormat="1" applyFont="1" applyFill="1" applyAlignment="1">
      <alignment horizontal="left"/>
    </xf>
    <xf numFmtId="0" fontId="14" fillId="2" borderId="0" xfId="17" applyFont="1" applyFill="1"/>
    <xf numFmtId="1" fontId="34" fillId="2" borderId="0" xfId="17" applyNumberFormat="1" applyFont="1" applyFill="1" applyAlignment="1">
      <alignment horizontal="center"/>
    </xf>
    <xf numFmtId="3" fontId="14" fillId="2" borderId="0" xfId="17" applyNumberFormat="1" applyFont="1" applyFill="1"/>
    <xf numFmtId="2" fontId="14" fillId="2" borderId="0" xfId="17" quotePrefix="1" applyNumberFormat="1" applyFont="1" applyFill="1" applyAlignment="1">
      <alignment horizontal="right"/>
    </xf>
    <xf numFmtId="2" fontId="16" fillId="2" borderId="0" xfId="17" applyNumberFormat="1" applyFont="1" applyFill="1"/>
    <xf numFmtId="3" fontId="14" fillId="2" borderId="23" xfId="17" applyNumberFormat="1" applyFont="1" applyFill="1" applyBorder="1"/>
    <xf numFmtId="1" fontId="14" fillId="2" borderId="24" xfId="17" applyNumberFormat="1" applyFont="1" applyFill="1" applyBorder="1"/>
    <xf numFmtId="2" fontId="14" fillId="2" borderId="0" xfId="17" applyNumberFormat="1" applyFont="1" applyFill="1"/>
    <xf numFmtId="3" fontId="14" fillId="2" borderId="14" xfId="17" applyNumberFormat="1" applyFont="1" applyFill="1" applyBorder="1"/>
    <xf numFmtId="1" fontId="14" fillId="2" borderId="25" xfId="17" applyNumberFormat="1" applyFont="1" applyFill="1" applyBorder="1"/>
    <xf numFmtId="3" fontId="16" fillId="2" borderId="22" xfId="17" applyNumberFormat="1" applyFont="1" applyFill="1" applyBorder="1"/>
    <xf numFmtId="1" fontId="14" fillId="2" borderId="27" xfId="17" applyNumberFormat="1" applyFont="1" applyFill="1" applyBorder="1"/>
    <xf numFmtId="1" fontId="37" fillId="2" borderId="0" xfId="17" applyNumberFormat="1" applyFont="1" applyFill="1"/>
    <xf numFmtId="3" fontId="16" fillId="2" borderId="0" xfId="17" applyNumberFormat="1" applyFont="1" applyFill="1"/>
    <xf numFmtId="3" fontId="16" fillId="2" borderId="0" xfId="17" applyNumberFormat="1" applyFont="1" applyFill="1" applyProtection="1">
      <protection locked="0"/>
    </xf>
    <xf numFmtId="0" fontId="16" fillId="2" borderId="0" xfId="17" applyFont="1" applyFill="1"/>
    <xf numFmtId="0" fontId="38" fillId="2" borderId="0" xfId="17" applyFont="1" applyFill="1"/>
    <xf numFmtId="3" fontId="16" fillId="2" borderId="28" xfId="17" applyNumberFormat="1" applyFont="1" applyFill="1" applyBorder="1"/>
    <xf numFmtId="1" fontId="14" fillId="2" borderId="28" xfId="17" applyNumberFormat="1" applyFont="1" applyFill="1" applyBorder="1"/>
    <xf numFmtId="2" fontId="35" fillId="2" borderId="0" xfId="17" applyNumberFormat="1" applyFont="1" applyFill="1"/>
    <xf numFmtId="3" fontId="34" fillId="2" borderId="0" xfId="17" applyNumberFormat="1" applyFont="1" applyFill="1"/>
    <xf numFmtId="3" fontId="14" fillId="2" borderId="28" xfId="17" applyNumberFormat="1" applyFont="1" applyFill="1" applyBorder="1"/>
    <xf numFmtId="9" fontId="14" fillId="2" borderId="0" xfId="17" applyNumberFormat="1" applyFont="1" applyFill="1"/>
    <xf numFmtId="4" fontId="14" fillId="2" borderId="0" xfId="17" applyNumberFormat="1" applyFont="1" applyFill="1" applyProtection="1">
      <protection locked="0"/>
    </xf>
    <xf numFmtId="1" fontId="39" fillId="2" borderId="0" xfId="17" applyNumberFormat="1" applyFont="1" applyFill="1"/>
    <xf numFmtId="4" fontId="14" fillId="2" borderId="0" xfId="17" applyNumberFormat="1" applyFont="1" applyFill="1"/>
    <xf numFmtId="2" fontId="14" fillId="3" borderId="0" xfId="17" applyNumberFormat="1" applyFont="1" applyFill="1"/>
    <xf numFmtId="1" fontId="14" fillId="3" borderId="0" xfId="17" applyNumberFormat="1" applyFont="1" applyFill="1"/>
    <xf numFmtId="4" fontId="14" fillId="3" borderId="0" xfId="17" applyNumberFormat="1" applyFont="1" applyFill="1"/>
    <xf numFmtId="1" fontId="36" fillId="3" borderId="0" xfId="17" applyNumberFormat="1" applyFont="1" applyFill="1"/>
    <xf numFmtId="1" fontId="16" fillId="3" borderId="0" xfId="17" applyNumberFormat="1" applyFont="1" applyFill="1"/>
    <xf numFmtId="2" fontId="2" fillId="2" borderId="0" xfId="17" applyNumberFormat="1" applyFont="1" applyFill="1"/>
    <xf numFmtId="1" fontId="2" fillId="2" borderId="0" xfId="17" applyNumberFormat="1" applyFont="1" applyFill="1"/>
    <xf numFmtId="3" fontId="2" fillId="2" borderId="0" xfId="17" applyNumberFormat="1" applyFont="1" applyFill="1"/>
    <xf numFmtId="1" fontId="40" fillId="2" borderId="0" xfId="17" applyNumberFormat="1" applyFont="1" applyFill="1"/>
    <xf numFmtId="1" fontId="15" fillId="2" borderId="0" xfId="17" applyNumberFormat="1" applyFont="1" applyFill="1"/>
    <xf numFmtId="1" fontId="41" fillId="2" borderId="0" xfId="17" applyNumberFormat="1" applyFont="1" applyFill="1"/>
    <xf numFmtId="2" fontId="36" fillId="2" borderId="0" xfId="17" applyNumberFormat="1" applyFont="1" applyFill="1"/>
    <xf numFmtId="3" fontId="36" fillId="2" borderId="0" xfId="17" applyNumberFormat="1" applyFont="1" applyFill="1"/>
    <xf numFmtId="176" fontId="14" fillId="2" borderId="0" xfId="1" applyNumberFormat="1" applyFont="1" applyFill="1" applyBorder="1" applyAlignment="1"/>
    <xf numFmtId="0" fontId="42" fillId="2" borderId="0" xfId="17" applyFont="1" applyFill="1" applyAlignment="1">
      <alignment horizontal="left"/>
    </xf>
    <xf numFmtId="2" fontId="42" fillId="2" borderId="0" xfId="17" applyNumberFormat="1" applyFont="1" applyFill="1" applyAlignment="1">
      <alignment horizontal="center"/>
    </xf>
    <xf numFmtId="0" fontId="42" fillId="2" borderId="0" xfId="17" applyFont="1" applyFill="1"/>
    <xf numFmtId="2" fontId="36" fillId="2" borderId="0" xfId="17" applyNumberFormat="1" applyFont="1" applyFill="1" applyAlignment="1">
      <alignment horizontal="right"/>
    </xf>
    <xf numFmtId="0" fontId="34" fillId="2" borderId="0" xfId="17" applyFont="1" applyFill="1"/>
    <xf numFmtId="0" fontId="43" fillId="2" borderId="0" xfId="17" applyFont="1" applyFill="1"/>
    <xf numFmtId="2" fontId="3" fillId="3" borderId="0" xfId="17" applyNumberFormat="1" applyFont="1" applyFill="1"/>
    <xf numFmtId="0" fontId="3" fillId="3" borderId="0" xfId="17" applyFont="1" applyFill="1"/>
    <xf numFmtId="0" fontId="3" fillId="3" borderId="0" xfId="17" applyFont="1" applyFill="1" applyAlignment="1">
      <alignment horizontal="left"/>
    </xf>
    <xf numFmtId="0" fontId="3" fillId="2" borderId="0" xfId="17" applyFont="1" applyFill="1"/>
    <xf numFmtId="2" fontId="3" fillId="2" borderId="0" xfId="17" applyNumberFormat="1" applyFont="1" applyFill="1"/>
    <xf numFmtId="0" fontId="33" fillId="2" borderId="0" xfId="17" applyFont="1" applyFill="1"/>
    <xf numFmtId="1" fontId="44" fillId="2" borderId="0" xfId="17" applyNumberFormat="1" applyFont="1" applyFill="1"/>
    <xf numFmtId="1" fontId="10" fillId="2" borderId="0" xfId="17" applyNumberFormat="1" applyFont="1" applyFill="1"/>
    <xf numFmtId="1" fontId="45" fillId="2" borderId="0" xfId="17" applyNumberFormat="1" applyFont="1" applyFill="1"/>
    <xf numFmtId="1" fontId="6" fillId="2" borderId="0" xfId="17" applyNumberFormat="1" applyFont="1" applyFill="1"/>
    <xf numFmtId="1" fontId="46" fillId="2" borderId="0" xfId="17" applyNumberFormat="1" applyFont="1" applyFill="1" applyAlignment="1">
      <alignment horizontal="center"/>
    </xf>
    <xf numFmtId="1" fontId="47" fillId="2" borderId="0" xfId="17" applyNumberFormat="1" applyFont="1" applyFill="1"/>
    <xf numFmtId="2" fontId="6" fillId="2" borderId="0" xfId="17" applyNumberFormat="1" applyFont="1" applyFill="1"/>
    <xf numFmtId="3" fontId="14" fillId="2" borderId="22" xfId="17" applyNumberFormat="1" applyFont="1" applyFill="1" applyBorder="1"/>
    <xf numFmtId="3" fontId="14" fillId="2" borderId="0" xfId="17" applyNumberFormat="1" applyFont="1" applyFill="1" applyProtection="1">
      <protection locked="0"/>
    </xf>
    <xf numFmtId="0" fontId="7" fillId="2" borderId="0" xfId="17" applyFont="1" applyFill="1"/>
    <xf numFmtId="1" fontId="48" fillId="2" borderId="0" xfId="17" applyNumberFormat="1" applyFont="1" applyFill="1"/>
    <xf numFmtId="1" fontId="46" fillId="2" borderId="0" xfId="17" applyNumberFormat="1" applyFont="1" applyFill="1"/>
    <xf numFmtId="1" fontId="4" fillId="2" borderId="0" xfId="17" applyNumberFormat="1" applyFont="1" applyFill="1"/>
    <xf numFmtId="2" fontId="14" fillId="2" borderId="0" xfId="17" applyNumberFormat="1" applyFont="1" applyFill="1" applyAlignment="1">
      <alignment horizontal="center"/>
    </xf>
    <xf numFmtId="0" fontId="49" fillId="2" borderId="0" xfId="17" applyFont="1" applyFill="1" applyAlignment="1">
      <alignment horizontal="left"/>
    </xf>
    <xf numFmtId="2" fontId="40" fillId="2" borderId="0" xfId="17" applyNumberFormat="1" applyFont="1" applyFill="1" applyAlignment="1">
      <alignment horizontal="right"/>
    </xf>
    <xf numFmtId="2" fontId="50" fillId="2" borderId="0" xfId="17" applyNumberFormat="1" applyFont="1" applyFill="1"/>
    <xf numFmtId="0" fontId="50" fillId="2" borderId="0" xfId="17" applyFont="1" applyFill="1"/>
    <xf numFmtId="0" fontId="51" fillId="2" borderId="0" xfId="17" applyFont="1" applyFill="1"/>
    <xf numFmtId="2" fontId="52" fillId="2" borderId="0" xfId="17" applyNumberFormat="1" applyFont="1" applyFill="1"/>
    <xf numFmtId="0" fontId="52" fillId="2" borderId="0" xfId="17" applyFont="1" applyFill="1"/>
    <xf numFmtId="0" fontId="53" fillId="2" borderId="0" xfId="17" applyFont="1" applyFill="1"/>
    <xf numFmtId="1" fontId="54" fillId="2" borderId="0" xfId="17" applyNumberFormat="1" applyFont="1" applyFill="1" applyAlignment="1">
      <alignment horizontal="center"/>
    </xf>
    <xf numFmtId="2" fontId="10" fillId="2" borderId="0" xfId="17" applyNumberFormat="1" applyFont="1" applyFill="1"/>
    <xf numFmtId="0" fontId="10" fillId="2" borderId="0" xfId="17" applyFont="1" applyFill="1"/>
    <xf numFmtId="3" fontId="35" fillId="2" borderId="0" xfId="17" applyNumberFormat="1" applyFont="1" applyFill="1"/>
    <xf numFmtId="1" fontId="54" fillId="2" borderId="0" xfId="17" applyNumberFormat="1" applyFont="1" applyFill="1"/>
    <xf numFmtId="1" fontId="8" fillId="2" borderId="0" xfId="17" applyNumberFormat="1" applyFont="1" applyFill="1"/>
    <xf numFmtId="3" fontId="16" fillId="2" borderId="0" xfId="17" applyNumberFormat="1" applyFont="1" applyFill="1" applyAlignment="1">
      <alignment horizontal="right"/>
    </xf>
    <xf numFmtId="1" fontId="16" fillId="2" borderId="0" xfId="17" applyNumberFormat="1" applyFont="1" applyFill="1" applyAlignment="1">
      <alignment horizontal="right"/>
    </xf>
    <xf numFmtId="1" fontId="14" fillId="2" borderId="0" xfId="17" applyNumberFormat="1" applyFont="1" applyFill="1" applyAlignment="1">
      <alignment horizontal="right"/>
    </xf>
    <xf numFmtId="3" fontId="16" fillId="0" borderId="0" xfId="17" applyNumberFormat="1" applyFont="1" applyAlignment="1">
      <alignment horizontal="right"/>
    </xf>
    <xf numFmtId="2" fontId="24" fillId="2" borderId="0" xfId="17" applyNumberFormat="1" applyFont="1" applyFill="1"/>
    <xf numFmtId="0" fontId="24" fillId="2" borderId="0" xfId="17" applyFont="1" applyFill="1"/>
    <xf numFmtId="0" fontId="55" fillId="2" borderId="0" xfId="17" applyFont="1" applyFill="1"/>
    <xf numFmtId="0" fontId="56" fillId="2" borderId="0" xfId="17" applyFont="1" applyFill="1"/>
    <xf numFmtId="2" fontId="3" fillId="3" borderId="0" xfId="17" applyNumberFormat="1" applyFont="1" applyFill="1" applyAlignment="1">
      <alignment horizontal="left"/>
    </xf>
    <xf numFmtId="0" fontId="1" fillId="3" borderId="0" xfId="16" applyFill="1"/>
    <xf numFmtId="0" fontId="1" fillId="2" borderId="0" xfId="16" applyFill="1"/>
    <xf numFmtId="0" fontId="57" fillId="2" borderId="0" xfId="16" applyFont="1" applyFill="1" applyAlignment="1">
      <alignment vertical="top" wrapText="1"/>
    </xf>
    <xf numFmtId="0" fontId="57" fillId="2" borderId="0" xfId="16" applyFont="1" applyFill="1" applyAlignment="1">
      <alignment vertical="top"/>
    </xf>
    <xf numFmtId="0" fontId="57" fillId="2" borderId="0" xfId="16" applyFont="1" applyFill="1"/>
    <xf numFmtId="0" fontId="58" fillId="2" borderId="0" xfId="16" applyFont="1" applyFill="1"/>
    <xf numFmtId="0" fontId="57" fillId="2" borderId="0" xfId="16" applyFont="1" applyFill="1" applyAlignment="1">
      <alignment horizontal="left" vertical="top"/>
    </xf>
    <xf numFmtId="0" fontId="59" fillId="2" borderId="0" xfId="16" applyFont="1" applyFill="1" applyAlignment="1">
      <alignment vertical="top" wrapText="1"/>
    </xf>
    <xf numFmtId="0" fontId="59" fillId="2" borderId="0" xfId="16" applyFont="1" applyFill="1" applyAlignment="1">
      <alignment vertical="top"/>
    </xf>
    <xf numFmtId="0" fontId="59" fillId="2" borderId="0" xfId="16" applyFont="1" applyFill="1"/>
    <xf numFmtId="0" fontId="59" fillId="2" borderId="0" xfId="16" applyFont="1" applyFill="1" applyAlignment="1">
      <alignment horizontal="left"/>
    </xf>
    <xf numFmtId="0" fontId="60" fillId="2" borderId="0" xfId="16" applyFont="1" applyFill="1" applyAlignment="1">
      <alignment horizontal="left" vertical="top"/>
    </xf>
    <xf numFmtId="0" fontId="60" fillId="2" borderId="0" xfId="16" applyFont="1" applyFill="1" applyAlignment="1">
      <alignment horizontal="left" vertical="top" wrapText="1" indent="1"/>
    </xf>
    <xf numFmtId="0" fontId="60" fillId="2" borderId="0" xfId="16" applyFont="1" applyFill="1" applyAlignment="1">
      <alignment horizontal="left" vertical="top" wrapText="1"/>
    </xf>
    <xf numFmtId="0" fontId="59" fillId="2" borderId="0" xfId="16" applyFont="1" applyFill="1" applyAlignment="1">
      <alignment horizontal="left" vertical="top"/>
    </xf>
    <xf numFmtId="0" fontId="59" fillId="2" borderId="0" xfId="16" applyFont="1" applyFill="1" applyAlignment="1">
      <alignment wrapText="1"/>
    </xf>
    <xf numFmtId="46" fontId="59" fillId="2" borderId="0" xfId="16" quotePrefix="1" applyNumberFormat="1" applyFont="1" applyFill="1" applyAlignment="1">
      <alignment horizontal="right"/>
    </xf>
    <xf numFmtId="0" fontId="60" fillId="2" borderId="0" xfId="16" applyFont="1" applyFill="1" applyAlignment="1">
      <alignment vertical="top" wrapText="1"/>
    </xf>
    <xf numFmtId="0" fontId="60" fillId="2" borderId="0" xfId="16" applyFont="1" applyFill="1" applyAlignment="1">
      <alignment vertical="top"/>
    </xf>
    <xf numFmtId="3" fontId="59" fillId="2" borderId="0" xfId="16" applyNumberFormat="1" applyFont="1" applyFill="1" applyAlignment="1">
      <alignment vertical="top"/>
    </xf>
    <xf numFmtId="3" fontId="59" fillId="2" borderId="28" xfId="16" applyNumberFormat="1" applyFont="1" applyFill="1" applyBorder="1" applyAlignment="1">
      <alignment vertical="top"/>
    </xf>
    <xf numFmtId="0" fontId="59" fillId="2" borderId="28" xfId="16" applyFont="1" applyFill="1" applyBorder="1" applyAlignment="1">
      <alignment vertical="top"/>
    </xf>
    <xf numFmtId="0" fontId="59" fillId="2" borderId="0" xfId="16" applyFont="1" applyFill="1" applyAlignment="1">
      <alignment horizontal="left" vertical="top" wrapText="1" indent="1"/>
    </xf>
    <xf numFmtId="3" fontId="59" fillId="2" borderId="23" xfId="16" applyNumberFormat="1" applyFont="1" applyFill="1" applyBorder="1" applyAlignment="1">
      <alignment vertical="top"/>
    </xf>
    <xf numFmtId="0" fontId="59" fillId="2" borderId="24" xfId="16" applyFont="1" applyFill="1" applyBorder="1" applyAlignment="1">
      <alignment vertical="top"/>
    </xf>
    <xf numFmtId="3" fontId="59" fillId="2" borderId="14" xfId="16" applyNumberFormat="1" applyFont="1" applyFill="1" applyBorder="1" applyAlignment="1">
      <alignment vertical="top"/>
    </xf>
    <xf numFmtId="0" fontId="59" fillId="2" borderId="25" xfId="16" applyFont="1" applyFill="1" applyBorder="1" applyAlignment="1">
      <alignment vertical="top"/>
    </xf>
    <xf numFmtId="3" fontId="59" fillId="2" borderId="22" xfId="16" applyNumberFormat="1" applyFont="1" applyFill="1" applyBorder="1"/>
    <xf numFmtId="0" fontId="59" fillId="2" borderId="27" xfId="16" applyFont="1" applyFill="1" applyBorder="1"/>
    <xf numFmtId="0" fontId="59" fillId="2" borderId="0" xfId="16" applyFont="1" applyFill="1" applyAlignment="1">
      <alignment horizontal="left" vertical="top" indent="1"/>
    </xf>
    <xf numFmtId="3" fontId="59" fillId="2" borderId="28" xfId="16" applyNumberFormat="1" applyFont="1" applyFill="1" applyBorder="1"/>
    <xf numFmtId="0" fontId="59" fillId="2" borderId="28" xfId="16" applyFont="1" applyFill="1" applyBorder="1"/>
    <xf numFmtId="2" fontId="59" fillId="2" borderId="28" xfId="16" applyNumberFormat="1" applyFont="1" applyFill="1" applyBorder="1" applyAlignment="1">
      <alignment vertical="top"/>
    </xf>
    <xf numFmtId="9" fontId="59" fillId="2" borderId="0" xfId="16" applyNumberFormat="1" applyFont="1" applyFill="1" applyAlignment="1">
      <alignment wrapText="1"/>
    </xf>
    <xf numFmtId="2" fontId="59" fillId="2" borderId="0" xfId="16" applyNumberFormat="1" applyFont="1" applyFill="1"/>
    <xf numFmtId="9" fontId="59" fillId="2" borderId="0" xfId="16" applyNumberFormat="1" applyFont="1" applyFill="1"/>
    <xf numFmtId="9" fontId="59" fillId="2" borderId="0" xfId="16" applyNumberFormat="1" applyFont="1" applyFill="1" applyAlignment="1">
      <alignment horizontal="right"/>
    </xf>
    <xf numFmtId="9" fontId="59" fillId="2" borderId="0" xfId="16" applyNumberFormat="1" applyFont="1" applyFill="1" applyAlignment="1">
      <alignment vertical="top" wrapText="1"/>
    </xf>
    <xf numFmtId="2" fontId="59" fillId="2" borderId="0" xfId="16" applyNumberFormat="1" applyFont="1" applyFill="1" applyAlignment="1">
      <alignment vertical="top"/>
    </xf>
    <xf numFmtId="0" fontId="59" fillId="3" borderId="0" xfId="16" applyFont="1" applyFill="1" applyAlignment="1">
      <alignment horizontal="left" vertical="top"/>
    </xf>
    <xf numFmtId="0" fontId="59" fillId="3" borderId="0" xfId="16" applyFont="1" applyFill="1" applyAlignment="1">
      <alignment vertical="top" wrapText="1"/>
    </xf>
    <xf numFmtId="4" fontId="59" fillId="3" borderId="0" xfId="16" applyNumberFormat="1" applyFont="1" applyFill="1" applyAlignment="1">
      <alignment vertical="top"/>
    </xf>
    <xf numFmtId="0" fontId="59" fillId="3" borderId="0" xfId="16" applyFont="1" applyFill="1" applyAlignment="1">
      <alignment vertical="top"/>
    </xf>
    <xf numFmtId="0" fontId="1" fillId="3" borderId="0" xfId="16" applyFill="1" applyAlignment="1">
      <alignment vertical="top"/>
    </xf>
    <xf numFmtId="0" fontId="1" fillId="2" borderId="28" xfId="16" applyFill="1" applyBorder="1"/>
    <xf numFmtId="0" fontId="1" fillId="0" borderId="0" xfId="16"/>
    <xf numFmtId="2" fontId="2" fillId="2" borderId="0" xfId="17" applyNumberFormat="1" applyFont="1" applyFill="1" applyAlignment="1">
      <alignment horizontal="left"/>
    </xf>
    <xf numFmtId="0" fontId="61" fillId="2" borderId="0" xfId="16" applyFont="1" applyFill="1"/>
    <xf numFmtId="2" fontId="14" fillId="2" borderId="0" xfId="17" applyNumberFormat="1" applyFont="1" applyFill="1" applyAlignment="1">
      <alignment horizontal="left"/>
    </xf>
    <xf numFmtId="0" fontId="1" fillId="2" borderId="0" xfId="16" applyFill="1" applyAlignment="1">
      <alignment vertical="top"/>
    </xf>
    <xf numFmtId="0" fontId="1" fillId="2" borderId="0" xfId="16" applyFill="1" applyAlignment="1">
      <alignment vertical="top" wrapText="1"/>
    </xf>
    <xf numFmtId="3" fontId="14" fillId="2" borderId="0" xfId="17" applyNumberFormat="1" applyFont="1" applyFill="1" applyAlignment="1">
      <alignment horizontal="right"/>
    </xf>
    <xf numFmtId="0" fontId="1" fillId="2" borderId="0" xfId="16" applyFill="1" applyAlignment="1">
      <alignment horizontal="left" vertical="top"/>
    </xf>
    <xf numFmtId="3" fontId="62" fillId="2" borderId="23" xfId="16" applyNumberFormat="1" applyFont="1" applyFill="1" applyBorder="1" applyAlignment="1">
      <alignment vertical="top"/>
    </xf>
    <xf numFmtId="3" fontId="62" fillId="2" borderId="14" xfId="16" applyNumberFormat="1" applyFont="1" applyFill="1" applyBorder="1" applyAlignment="1">
      <alignment vertical="top"/>
    </xf>
    <xf numFmtId="3" fontId="62" fillId="2" borderId="22" xfId="16" applyNumberFormat="1" applyFont="1" applyFill="1" applyBorder="1"/>
    <xf numFmtId="1" fontId="24" fillId="2" borderId="0" xfId="16" applyNumberFormat="1" applyFont="1" applyFill="1"/>
    <xf numFmtId="0" fontId="59" fillId="3" borderId="0" xfId="16" applyFont="1" applyFill="1"/>
    <xf numFmtId="0" fontId="59" fillId="3" borderId="0" xfId="16" applyFont="1" applyFill="1" applyAlignment="1">
      <alignment horizontal="left" vertical="top" wrapText="1"/>
    </xf>
    <xf numFmtId="0" fontId="60" fillId="2" borderId="0" xfId="16" applyFont="1" applyFill="1"/>
    <xf numFmtId="0" fontId="59" fillId="2" borderId="0" xfId="16" applyFont="1" applyFill="1" applyAlignment="1">
      <alignment horizontal="right"/>
    </xf>
    <xf numFmtId="0" fontId="63" fillId="2" borderId="0" xfId="16" applyFont="1" applyFill="1"/>
    <xf numFmtId="0" fontId="59" fillId="2" borderId="28" xfId="16" applyFont="1" applyFill="1" applyBorder="1" applyAlignment="1">
      <alignment horizontal="right"/>
    </xf>
    <xf numFmtId="2" fontId="59" fillId="3" borderId="0" xfId="16" applyNumberFormat="1" applyFont="1" applyFill="1" applyAlignment="1">
      <alignment horizontal="right"/>
    </xf>
    <xf numFmtId="0" fontId="59" fillId="3" borderId="16" xfId="16" applyFont="1" applyFill="1" applyBorder="1"/>
    <xf numFmtId="0" fontId="59" fillId="3" borderId="16" xfId="16" applyFont="1" applyFill="1" applyBorder="1" applyAlignment="1">
      <alignment horizontal="center"/>
    </xf>
    <xf numFmtId="0" fontId="59" fillId="3" borderId="17" xfId="16" applyFont="1" applyFill="1" applyBorder="1"/>
    <xf numFmtId="0" fontId="59" fillId="3" borderId="17" xfId="16" applyFont="1" applyFill="1" applyBorder="1" applyAlignment="1">
      <alignment horizontal="center"/>
    </xf>
    <xf numFmtId="0" fontId="59" fillId="3" borderId="24" xfId="16" applyFont="1" applyFill="1" applyBorder="1" applyAlignment="1">
      <alignment horizontal="center"/>
    </xf>
    <xf numFmtId="0" fontId="59" fillId="3" borderId="25" xfId="16" applyFont="1" applyFill="1" applyBorder="1" applyAlignment="1">
      <alignment horizontal="center"/>
    </xf>
    <xf numFmtId="3" fontId="59" fillId="2" borderId="31" xfId="16" applyNumberFormat="1" applyFont="1" applyFill="1" applyBorder="1"/>
    <xf numFmtId="3" fontId="59" fillId="2" borderId="0" xfId="16" applyNumberFormat="1" applyFont="1" applyFill="1"/>
    <xf numFmtId="1" fontId="24" fillId="2" borderId="0" xfId="17" applyNumberFormat="1" applyFont="1" applyFill="1"/>
    <xf numFmtId="3" fontId="16" fillId="2" borderId="14" xfId="17" applyNumberFormat="1" applyFont="1" applyFill="1" applyBorder="1"/>
    <xf numFmtId="3" fontId="16" fillId="2" borderId="31" xfId="17" applyNumberFormat="1" applyFont="1" applyFill="1" applyBorder="1"/>
    <xf numFmtId="1" fontId="14" fillId="2" borderId="31" xfId="17" applyNumberFormat="1" applyFont="1" applyFill="1" applyBorder="1"/>
    <xf numFmtId="1" fontId="65" fillId="2" borderId="0" xfId="17" applyNumberFormat="1" applyFont="1" applyFill="1"/>
    <xf numFmtId="1" fontId="6" fillId="3" borderId="0" xfId="17" applyNumberFormat="1" applyFont="1" applyFill="1"/>
    <xf numFmtId="0" fontId="6" fillId="2" borderId="0" xfId="17" applyFont="1" applyFill="1"/>
    <xf numFmtId="0" fontId="66" fillId="2" borderId="0" xfId="17" applyFont="1" applyFill="1"/>
    <xf numFmtId="0" fontId="67" fillId="2" borderId="0" xfId="17" applyFont="1" applyFill="1"/>
    <xf numFmtId="1" fontId="14" fillId="0" borderId="0" xfId="17" applyNumberFormat="1" applyFont="1"/>
    <xf numFmtId="2" fontId="24" fillId="0" borderId="0" xfId="17" applyNumberFormat="1" applyFont="1"/>
    <xf numFmtId="2" fontId="50" fillId="0" borderId="0" xfId="17" applyNumberFormat="1" applyFont="1"/>
    <xf numFmtId="0" fontId="33" fillId="3" borderId="0" xfId="17" applyFont="1" applyFill="1"/>
    <xf numFmtId="0" fontId="13" fillId="2" borderId="0" xfId="17" applyFont="1" applyFill="1"/>
    <xf numFmtId="1" fontId="55" fillId="2" borderId="0" xfId="17" applyNumberFormat="1" applyFont="1" applyFill="1"/>
    <xf numFmtId="1" fontId="68" fillId="2" borderId="0" xfId="17" applyNumberFormat="1" applyFont="1" applyFill="1"/>
    <xf numFmtId="1" fontId="35" fillId="2" borderId="0" xfId="17" applyNumberFormat="1" applyFont="1" applyFill="1" applyAlignment="1">
      <alignment horizontal="center"/>
    </xf>
    <xf numFmtId="1" fontId="56" fillId="2" borderId="0" xfId="17" applyNumberFormat="1" applyFont="1" applyFill="1"/>
    <xf numFmtId="3" fontId="24" fillId="2" borderId="0" xfId="17" applyNumberFormat="1" applyFont="1" applyFill="1"/>
    <xf numFmtId="2" fontId="14" fillId="2" borderId="0" xfId="17" quotePrefix="1" applyNumberFormat="1" applyFont="1" applyFill="1"/>
    <xf numFmtId="2" fontId="55" fillId="2" borderId="0" xfId="17" applyNumberFormat="1" applyFont="1" applyFill="1"/>
    <xf numFmtId="1" fontId="14" fillId="2" borderId="14" xfId="17" applyNumberFormat="1" applyFont="1" applyFill="1" applyBorder="1"/>
    <xf numFmtId="4" fontId="14" fillId="2" borderId="0" xfId="17" quotePrefix="1" applyNumberFormat="1" applyFont="1" applyFill="1" applyAlignment="1">
      <alignment horizontal="left"/>
    </xf>
    <xf numFmtId="1" fontId="69" fillId="2" borderId="0" xfId="17" applyNumberFormat="1" applyFont="1" applyFill="1"/>
    <xf numFmtId="1" fontId="16" fillId="2" borderId="14" xfId="17" applyNumberFormat="1" applyFont="1" applyFill="1" applyBorder="1"/>
    <xf numFmtId="1" fontId="16" fillId="2" borderId="25" xfId="17" applyNumberFormat="1" applyFont="1" applyFill="1" applyBorder="1"/>
    <xf numFmtId="0" fontId="59" fillId="2" borderId="0" xfId="17" applyFont="1" applyFill="1"/>
    <xf numFmtId="4" fontId="36" fillId="2" borderId="0" xfId="17" quotePrefix="1" applyNumberFormat="1" applyFont="1" applyFill="1" applyAlignment="1">
      <alignment horizontal="left"/>
    </xf>
    <xf numFmtId="0" fontId="61" fillId="2" borderId="0" xfId="16" applyFont="1" applyFill="1" applyAlignment="1">
      <alignment vertical="top" wrapText="1"/>
    </xf>
    <xf numFmtId="0" fontId="61" fillId="2" borderId="0" xfId="16" applyFont="1" applyFill="1" applyAlignment="1">
      <alignment horizontal="left" vertical="top" wrapText="1" indent="1"/>
    </xf>
    <xf numFmtId="3" fontId="1" fillId="2" borderId="0" xfId="16" applyNumberFormat="1" applyFill="1" applyAlignment="1">
      <alignment vertical="top"/>
    </xf>
    <xf numFmtId="3" fontId="1" fillId="2" borderId="28" xfId="16" applyNumberFormat="1" applyFill="1" applyBorder="1" applyAlignment="1">
      <alignment vertical="top"/>
    </xf>
    <xf numFmtId="0" fontId="1" fillId="2" borderId="28" xfId="16" applyFill="1" applyBorder="1" applyAlignment="1">
      <alignment vertical="top"/>
    </xf>
    <xf numFmtId="0" fontId="1" fillId="2" borderId="0" xfId="16" applyFill="1" applyAlignment="1">
      <alignment horizontal="left" vertical="top" wrapText="1" indent="1"/>
    </xf>
    <xf numFmtId="0" fontId="1" fillId="2" borderId="0" xfId="16" applyFill="1" applyAlignment="1">
      <alignment horizontal="left" indent="1"/>
    </xf>
    <xf numFmtId="3" fontId="1" fillId="2" borderId="23" xfId="16" applyNumberFormat="1" applyFill="1" applyBorder="1" applyAlignment="1">
      <alignment vertical="top"/>
    </xf>
    <xf numFmtId="0" fontId="1" fillId="2" borderId="24" xfId="16" applyFill="1" applyBorder="1" applyAlignment="1">
      <alignment vertical="top"/>
    </xf>
    <xf numFmtId="0" fontId="1" fillId="2" borderId="14" xfId="16" applyFill="1" applyBorder="1" applyAlignment="1">
      <alignment vertical="top"/>
    </xf>
    <xf numFmtId="0" fontId="1" fillId="2" borderId="25" xfId="16" applyFill="1" applyBorder="1" applyAlignment="1">
      <alignment vertical="top"/>
    </xf>
    <xf numFmtId="3" fontId="1" fillId="2" borderId="22" xfId="16" applyNumberFormat="1" applyFill="1" applyBorder="1" applyAlignment="1">
      <alignment vertical="top"/>
    </xf>
    <xf numFmtId="0" fontId="1" fillId="2" borderId="27" xfId="16" applyFill="1" applyBorder="1" applyAlignment="1">
      <alignment vertical="top"/>
    </xf>
    <xf numFmtId="0" fontId="1" fillId="2" borderId="0" xfId="16" applyFill="1" applyAlignment="1">
      <alignment horizontal="left" vertical="top" indent="1"/>
    </xf>
    <xf numFmtId="3" fontId="1" fillId="2" borderId="42" xfId="16" applyNumberFormat="1" applyFill="1" applyBorder="1" applyAlignment="1">
      <alignment vertical="top"/>
    </xf>
    <xf numFmtId="0" fontId="1" fillId="2" borderId="42" xfId="16" applyFill="1" applyBorder="1" applyAlignment="1">
      <alignment vertical="top"/>
    </xf>
    <xf numFmtId="2" fontId="1" fillId="2" borderId="42" xfId="16" applyNumberFormat="1" applyFill="1" applyBorder="1" applyAlignment="1">
      <alignment vertical="top"/>
    </xf>
    <xf numFmtId="2" fontId="1" fillId="2" borderId="0" xfId="16" applyNumberFormat="1" applyFill="1" applyAlignment="1">
      <alignment vertical="top"/>
    </xf>
    <xf numFmtId="9" fontId="1" fillId="2" borderId="0" xfId="16" applyNumberFormat="1" applyFill="1"/>
    <xf numFmtId="0" fontId="1" fillId="3" borderId="0" xfId="16" applyFill="1" applyAlignment="1">
      <alignment vertical="top" wrapText="1"/>
    </xf>
    <xf numFmtId="4" fontId="1" fillId="3" borderId="0" xfId="16" applyNumberFormat="1" applyFill="1" applyAlignment="1">
      <alignment vertical="top"/>
    </xf>
    <xf numFmtId="0" fontId="24" fillId="2" borderId="0" xfId="3" applyFont="1" applyFill="1"/>
    <xf numFmtId="0" fontId="14" fillId="2" borderId="0" xfId="3" applyFont="1" applyFill="1"/>
    <xf numFmtId="0" fontId="10" fillId="2" borderId="0" xfId="16" applyFont="1" applyFill="1"/>
    <xf numFmtId="0" fontId="10" fillId="2" borderId="0" xfId="16" applyFont="1" applyFill="1" applyAlignment="1">
      <alignment horizontal="right" wrapText="1"/>
    </xf>
    <xf numFmtId="2" fontId="10" fillId="2" borderId="0" xfId="16" applyNumberFormat="1" applyFont="1" applyFill="1" applyAlignment="1">
      <alignment vertical="top" wrapText="1"/>
    </xf>
    <xf numFmtId="177" fontId="10" fillId="2" borderId="0" xfId="16" applyNumberFormat="1" applyFont="1" applyFill="1"/>
    <xf numFmtId="43" fontId="10" fillId="2" borderId="0" xfId="1" applyFont="1" applyFill="1" applyAlignment="1">
      <alignment vertical="top" wrapText="1"/>
    </xf>
    <xf numFmtId="0" fontId="10" fillId="2" borderId="0" xfId="16" applyFont="1" applyFill="1" applyAlignment="1">
      <alignment horizontal="left" vertical="top" wrapText="1" indent="1"/>
    </xf>
    <xf numFmtId="177" fontId="10" fillId="2" borderId="0" xfId="16" applyNumberFormat="1" applyFont="1" applyFill="1" applyAlignment="1">
      <alignment vertical="top" wrapText="1"/>
    </xf>
    <xf numFmtId="0" fontId="10" fillId="2" borderId="0" xfId="16" applyFont="1" applyFill="1" applyAlignment="1">
      <alignment horizontal="center" vertical="top" wrapText="1"/>
    </xf>
    <xf numFmtId="0" fontId="10" fillId="2" borderId="0" xfId="16" applyFont="1" applyFill="1" applyAlignment="1">
      <alignment horizontal="right" vertical="top" wrapText="1"/>
    </xf>
    <xf numFmtId="0" fontId="8" fillId="2" borderId="0" xfId="16" applyFont="1" applyFill="1" applyAlignment="1">
      <alignment vertical="top" wrapText="1"/>
    </xf>
    <xf numFmtId="0" fontId="10" fillId="2" borderId="16" xfId="16" applyFont="1" applyFill="1" applyBorder="1" applyAlignment="1">
      <alignment horizontal="right" vertical="top" wrapText="1"/>
    </xf>
    <xf numFmtId="0" fontId="10" fillId="2" borderId="26" xfId="16" applyFont="1" applyFill="1" applyBorder="1" applyAlignment="1">
      <alignment horizontal="right" vertical="top" wrapText="1"/>
    </xf>
    <xf numFmtId="0" fontId="10" fillId="2" borderId="28" xfId="16" applyFont="1" applyFill="1" applyBorder="1" applyAlignment="1">
      <alignment horizontal="right" vertical="top" wrapText="1"/>
    </xf>
    <xf numFmtId="0" fontId="10" fillId="2" borderId="42" xfId="16" applyFont="1" applyFill="1" applyBorder="1" applyAlignment="1">
      <alignment horizontal="right" vertical="top" wrapText="1"/>
    </xf>
    <xf numFmtId="0" fontId="10" fillId="2" borderId="28" xfId="16" applyFont="1" applyFill="1" applyBorder="1" applyAlignment="1">
      <alignment horizontal="center" vertical="top" wrapText="1"/>
    </xf>
    <xf numFmtId="0" fontId="10" fillId="3" borderId="0" xfId="16" applyFont="1" applyFill="1" applyAlignment="1">
      <alignment horizontal="right" vertical="top" wrapText="1"/>
    </xf>
    <xf numFmtId="0" fontId="10" fillId="2" borderId="28" xfId="16" applyFont="1" applyFill="1" applyBorder="1"/>
    <xf numFmtId="0" fontId="10" fillId="2" borderId="0" xfId="16" applyFont="1" applyFill="1" applyAlignment="1">
      <alignment vertical="top" wrapText="1"/>
    </xf>
    <xf numFmtId="10" fontId="10" fillId="3" borderId="0" xfId="16" applyNumberFormat="1" applyFont="1" applyFill="1" applyAlignment="1">
      <alignment horizontal="right" wrapText="1"/>
    </xf>
    <xf numFmtId="10" fontId="10" fillId="3" borderId="0" xfId="16" applyNumberFormat="1" applyFont="1" applyFill="1" applyAlignment="1">
      <alignment horizontal="right" vertical="top" wrapText="1"/>
    </xf>
    <xf numFmtId="0" fontId="71" fillId="2" borderId="0" xfId="16" applyFont="1" applyFill="1" applyAlignment="1">
      <alignment horizontal="left"/>
    </xf>
    <xf numFmtId="0" fontId="10" fillId="2" borderId="0" xfId="16" applyFont="1" applyFill="1" applyAlignment="1">
      <alignment wrapText="1"/>
    </xf>
    <xf numFmtId="0" fontId="10" fillId="2" borderId="0" xfId="16" applyFont="1" applyFill="1" applyAlignment="1">
      <alignment horizontal="left" vertical="top" wrapText="1"/>
    </xf>
    <xf numFmtId="0" fontId="8" fillId="2" borderId="0" xfId="16" applyFont="1" applyFill="1" applyAlignment="1">
      <alignment wrapText="1"/>
    </xf>
    <xf numFmtId="4" fontId="14" fillId="2" borderId="0" xfId="16" applyNumberFormat="1" applyFont="1" applyFill="1" applyProtection="1">
      <protection locked="0"/>
    </xf>
    <xf numFmtId="4" fontId="14" fillId="2" borderId="0" xfId="16" applyNumberFormat="1" applyFont="1" applyFill="1"/>
    <xf numFmtId="0" fontId="2" fillId="3" borderId="0" xfId="16" applyFont="1" applyFill="1" applyAlignment="1">
      <alignment vertical="top" wrapText="1"/>
    </xf>
    <xf numFmtId="0" fontId="24" fillId="2" borderId="0" xfId="16" applyFont="1" applyFill="1" applyAlignment="1">
      <alignment vertical="top" wrapText="1"/>
    </xf>
    <xf numFmtId="49" fontId="24" fillId="2" borderId="0" xfId="16" applyNumberFormat="1" applyFont="1" applyFill="1"/>
    <xf numFmtId="0" fontId="5" fillId="2" borderId="0" xfId="16" applyFont="1" applyFill="1" applyAlignment="1">
      <alignment vertical="top" wrapText="1"/>
    </xf>
    <xf numFmtId="0" fontId="24" fillId="2" borderId="0" xfId="16" applyFont="1" applyFill="1" applyAlignment="1">
      <alignment horizontal="right" vertical="top" wrapText="1"/>
    </xf>
    <xf numFmtId="0" fontId="72" fillId="2" borderId="0" xfId="16" applyFont="1" applyFill="1" applyAlignment="1">
      <alignment vertical="top" wrapText="1"/>
    </xf>
    <xf numFmtId="0" fontId="72" fillId="2" borderId="0" xfId="16" applyFont="1" applyFill="1" applyAlignment="1">
      <alignment horizontal="right" vertical="top" wrapText="1"/>
    </xf>
    <xf numFmtId="0" fontId="73" fillId="2" borderId="0" xfId="16" applyFont="1" applyFill="1" applyAlignment="1">
      <alignment vertical="top" wrapText="1"/>
    </xf>
    <xf numFmtId="0" fontId="73" fillId="2" borderId="0" xfId="16" applyFont="1" applyFill="1" applyAlignment="1">
      <alignment horizontal="right" vertical="top" wrapText="1"/>
    </xf>
    <xf numFmtId="0" fontId="24" fillId="2" borderId="0" xfId="16" applyFont="1" applyFill="1" applyAlignment="1">
      <alignment horizontal="justify" vertical="top" wrapText="1"/>
    </xf>
    <xf numFmtId="0" fontId="74" fillId="2" borderId="0" xfId="16" applyFont="1" applyFill="1" applyAlignment="1">
      <alignment horizontal="justify" vertical="top" wrapText="1"/>
    </xf>
    <xf numFmtId="0" fontId="24" fillId="2" borderId="0" xfId="16" applyFont="1" applyFill="1" applyAlignment="1">
      <alignment horizontal="left" vertical="top" wrapText="1" indent="6"/>
    </xf>
    <xf numFmtId="0" fontId="75" fillId="2" borderId="0" xfId="16" applyFont="1" applyFill="1" applyAlignment="1">
      <alignment vertical="top" wrapText="1"/>
    </xf>
    <xf numFmtId="0" fontId="24" fillId="2" borderId="0" xfId="16" applyFont="1" applyFill="1" applyAlignment="1">
      <alignment horizontal="left" vertical="top" wrapText="1" indent="1"/>
    </xf>
    <xf numFmtId="0" fontId="5" fillId="2" borderId="0" xfId="16" applyFont="1" applyFill="1" applyAlignment="1">
      <alignment horizontal="justify" vertical="top" wrapText="1"/>
    </xf>
    <xf numFmtId="0" fontId="8" fillId="2" borderId="0" xfId="16" applyFont="1" applyFill="1" applyAlignment="1">
      <alignment horizontal="left" vertical="top" wrapText="1"/>
    </xf>
    <xf numFmtId="0" fontId="8" fillId="2" borderId="16" xfId="16" applyFont="1" applyFill="1" applyBorder="1" applyAlignment="1">
      <alignment vertical="top" wrapText="1"/>
    </xf>
    <xf numFmtId="0" fontId="10" fillId="2" borderId="17" xfId="16" applyFont="1" applyFill="1" applyBorder="1" applyAlignment="1">
      <alignment vertical="top" wrapText="1"/>
    </xf>
    <xf numFmtId="0" fontId="10" fillId="2" borderId="26" xfId="16" applyFont="1" applyFill="1" applyBorder="1" applyAlignment="1">
      <alignment vertical="top" wrapText="1"/>
    </xf>
    <xf numFmtId="0" fontId="10" fillId="2" borderId="53" xfId="16" applyFont="1" applyFill="1" applyBorder="1" applyAlignment="1">
      <alignment horizontal="center" vertical="top" wrapText="1"/>
    </xf>
    <xf numFmtId="0" fontId="10" fillId="2" borderId="54" xfId="16" applyFont="1" applyFill="1" applyBorder="1" applyAlignment="1">
      <alignment horizontal="center" vertical="top" wrapText="1"/>
    </xf>
    <xf numFmtId="176" fontId="10" fillId="2" borderId="55" xfId="1" applyNumberFormat="1" applyFont="1" applyFill="1" applyBorder="1" applyAlignment="1">
      <alignment horizontal="center" vertical="top" wrapText="1"/>
    </xf>
    <xf numFmtId="43" fontId="10" fillId="2" borderId="55" xfId="1" applyFont="1" applyFill="1" applyBorder="1" applyAlignment="1">
      <alignment horizontal="center" vertical="top" wrapText="1"/>
    </xf>
    <xf numFmtId="175" fontId="10" fillId="2" borderId="55" xfId="1" applyNumberFormat="1" applyFont="1" applyFill="1" applyBorder="1" applyAlignment="1">
      <alignment horizontal="center" vertical="top" wrapText="1"/>
    </xf>
    <xf numFmtId="0" fontId="5" fillId="3" borderId="0" xfId="16" applyFont="1" applyFill="1" applyAlignment="1">
      <alignment horizontal="left" vertical="top" wrapText="1"/>
    </xf>
    <xf numFmtId="0" fontId="24" fillId="2" borderId="0" xfId="16" applyFont="1" applyFill="1" applyAlignment="1">
      <alignment vertical="top"/>
    </xf>
    <xf numFmtId="0" fontId="13" fillId="2" borderId="0" xfId="16" applyFont="1" applyFill="1" applyAlignment="1">
      <alignment vertical="top"/>
    </xf>
    <xf numFmtId="0" fontId="5" fillId="2" borderId="0" xfId="16" applyFont="1" applyFill="1" applyAlignment="1">
      <alignment vertical="top"/>
    </xf>
    <xf numFmtId="0" fontId="75" fillId="2" borderId="0" xfId="16" applyFont="1" applyFill="1" applyAlignment="1">
      <alignment vertical="top"/>
    </xf>
    <xf numFmtId="0" fontId="24" fillId="2" borderId="0" xfId="16" applyFont="1" applyFill="1" applyAlignment="1">
      <alignment horizontal="left" vertical="top" indent="1"/>
    </xf>
    <xf numFmtId="0" fontId="72" fillId="2" borderId="0" xfId="16" applyFont="1" applyFill="1" applyAlignment="1">
      <alignment vertical="top"/>
    </xf>
    <xf numFmtId="0" fontId="73" fillId="2" borderId="0" xfId="16" applyFont="1" applyFill="1" applyAlignment="1">
      <alignment vertical="top"/>
    </xf>
    <xf numFmtId="0" fontId="24" fillId="2" borderId="0" xfId="16" applyFont="1" applyFill="1" applyAlignment="1">
      <alignment horizontal="left" vertical="top"/>
    </xf>
    <xf numFmtId="0" fontId="5" fillId="2" borderId="0" xfId="16" applyFont="1" applyFill="1" applyAlignment="1">
      <alignment horizontal="left" vertical="top" wrapText="1"/>
    </xf>
    <xf numFmtId="0" fontId="2" fillId="3" borderId="0" xfId="16" applyFont="1" applyFill="1"/>
    <xf numFmtId="0" fontId="13" fillId="0" borderId="0" xfId="16" applyFont="1" applyAlignment="1">
      <alignment vertical="top" wrapText="1"/>
    </xf>
    <xf numFmtId="0" fontId="24" fillId="0" borderId="0" xfId="16" applyFont="1" applyAlignment="1">
      <alignment horizontal="justify" vertical="top" wrapText="1"/>
    </xf>
    <xf numFmtId="0" fontId="76" fillId="2" borderId="0" xfId="16" applyFont="1" applyFill="1" applyAlignment="1">
      <alignment vertical="top" wrapText="1"/>
    </xf>
    <xf numFmtId="0" fontId="24" fillId="0" borderId="0" xfId="16" applyFont="1" applyAlignment="1">
      <alignment horizontal="left" vertical="top" wrapText="1"/>
    </xf>
    <xf numFmtId="0" fontId="76" fillId="2" borderId="0" xfId="16" applyFont="1" applyFill="1" applyAlignment="1">
      <alignment horizontal="left" vertical="top" wrapText="1"/>
    </xf>
    <xf numFmtId="0" fontId="24" fillId="2" borderId="0" xfId="16" applyFont="1" applyFill="1" applyAlignment="1">
      <alignment horizontal="left" vertical="top" wrapText="1"/>
    </xf>
    <xf numFmtId="0" fontId="2" fillId="3" borderId="0" xfId="16" applyFont="1" applyFill="1" applyAlignment="1">
      <alignment horizontal="left" vertical="top"/>
    </xf>
    <xf numFmtId="0" fontId="3" fillId="3" borderId="47" xfId="2" applyFont="1" applyFill="1" applyBorder="1" applyAlignment="1">
      <alignment horizontal="center"/>
    </xf>
    <xf numFmtId="0" fontId="3" fillId="3" borderId="42" xfId="2" applyFont="1" applyFill="1" applyBorder="1" applyAlignment="1">
      <alignment horizontal="center"/>
    </xf>
    <xf numFmtId="0" fontId="3" fillId="3" borderId="30" xfId="2" applyFont="1" applyFill="1" applyBorder="1" applyAlignment="1">
      <alignment horizontal="center"/>
    </xf>
    <xf numFmtId="0" fontId="3" fillId="3" borderId="46" xfId="2" applyFont="1" applyFill="1" applyBorder="1" applyAlignment="1">
      <alignment horizontal="center"/>
    </xf>
    <xf numFmtId="0" fontId="3" fillId="3" borderId="41" xfId="2" applyFont="1" applyFill="1" applyBorder="1" applyAlignment="1">
      <alignment horizontal="center"/>
    </xf>
    <xf numFmtId="0" fontId="3" fillId="3" borderId="40" xfId="2" applyFont="1" applyFill="1" applyBorder="1" applyAlignment="1">
      <alignment horizontal="center"/>
    </xf>
    <xf numFmtId="165" fontId="3" fillId="3" borderId="46" xfId="2" applyNumberFormat="1" applyFont="1" applyFill="1" applyBorder="1" applyAlignment="1">
      <alignment horizontal="center"/>
    </xf>
    <xf numFmtId="165" fontId="3" fillId="3" borderId="41" xfId="2" applyNumberFormat="1" applyFont="1" applyFill="1" applyBorder="1" applyAlignment="1">
      <alignment horizontal="center"/>
    </xf>
    <xf numFmtId="165" fontId="3" fillId="3" borderId="40" xfId="2" applyNumberFormat="1" applyFont="1" applyFill="1" applyBorder="1" applyAlignment="1">
      <alignment horizontal="center"/>
    </xf>
    <xf numFmtId="170" fontId="3" fillId="3" borderId="46" xfId="2" applyNumberFormat="1" applyFont="1" applyFill="1" applyBorder="1" applyAlignment="1">
      <alignment horizontal="center"/>
    </xf>
    <xf numFmtId="170" fontId="3" fillId="3" borderId="41" xfId="2" applyNumberFormat="1" applyFont="1" applyFill="1" applyBorder="1" applyAlignment="1">
      <alignment horizontal="center"/>
    </xf>
    <xf numFmtId="170" fontId="3" fillId="3" borderId="40" xfId="2" applyNumberFormat="1" applyFont="1" applyFill="1" applyBorder="1" applyAlignment="1">
      <alignment horizontal="center"/>
    </xf>
    <xf numFmtId="170" fontId="3" fillId="3" borderId="47" xfId="3" applyNumberFormat="1" applyFont="1" applyFill="1" applyBorder="1" applyAlignment="1">
      <alignment horizontal="center"/>
    </xf>
    <xf numFmtId="170" fontId="3" fillId="3" borderId="42" xfId="3" applyNumberFormat="1" applyFont="1" applyFill="1" applyBorder="1" applyAlignment="1">
      <alignment horizontal="center"/>
    </xf>
    <xf numFmtId="170" fontId="3" fillId="3" borderId="30" xfId="3" applyNumberFormat="1" applyFont="1" applyFill="1" applyBorder="1" applyAlignment="1">
      <alignment horizontal="center"/>
    </xf>
    <xf numFmtId="0" fontId="3" fillId="3" borderId="47" xfId="3" applyFont="1" applyFill="1" applyBorder="1" applyAlignment="1">
      <alignment horizontal="center"/>
    </xf>
    <xf numFmtId="0" fontId="3" fillId="3" borderId="42" xfId="3" applyFont="1" applyFill="1" applyBorder="1" applyAlignment="1">
      <alignment horizontal="center"/>
    </xf>
    <xf numFmtId="0" fontId="3" fillId="3" borderId="30" xfId="3" applyFont="1" applyFill="1" applyBorder="1" applyAlignment="1">
      <alignment horizontal="center"/>
    </xf>
    <xf numFmtId="0" fontId="3" fillId="3" borderId="46" xfId="3" applyFont="1" applyFill="1" applyBorder="1" applyAlignment="1">
      <alignment horizontal="center"/>
    </xf>
    <xf numFmtId="0" fontId="3" fillId="3" borderId="41" xfId="3" applyFont="1" applyFill="1" applyBorder="1" applyAlignment="1">
      <alignment horizontal="center"/>
    </xf>
    <xf numFmtId="0" fontId="3" fillId="3" borderId="40" xfId="3" applyFont="1" applyFill="1" applyBorder="1" applyAlignment="1">
      <alignment horizontal="center"/>
    </xf>
    <xf numFmtId="165" fontId="3" fillId="3" borderId="47" xfId="3" applyNumberFormat="1" applyFont="1" applyFill="1" applyBorder="1" applyAlignment="1">
      <alignment horizontal="center"/>
    </xf>
    <xf numFmtId="165" fontId="3" fillId="3" borderId="42" xfId="3" applyNumberFormat="1" applyFont="1" applyFill="1" applyBorder="1" applyAlignment="1">
      <alignment horizontal="center"/>
    </xf>
    <xf numFmtId="165" fontId="3" fillId="3" borderId="30" xfId="3" applyNumberFormat="1" applyFont="1" applyFill="1" applyBorder="1" applyAlignment="1">
      <alignment horizontal="center"/>
    </xf>
    <xf numFmtId="0" fontId="3" fillId="3" borderId="46" xfId="4" applyFont="1" applyFill="1" applyBorder="1" applyAlignment="1">
      <alignment horizontal="center"/>
    </xf>
    <xf numFmtId="0" fontId="3" fillId="3" borderId="41" xfId="4" applyFont="1" applyFill="1" applyBorder="1" applyAlignment="1">
      <alignment horizontal="center"/>
    </xf>
    <xf numFmtId="0" fontId="3" fillId="3" borderId="40" xfId="4" applyFont="1" applyFill="1" applyBorder="1" applyAlignment="1">
      <alignment horizontal="center"/>
    </xf>
    <xf numFmtId="0" fontId="3" fillId="3" borderId="47" xfId="4" applyFont="1" applyFill="1" applyBorder="1" applyAlignment="1">
      <alignment horizontal="center"/>
    </xf>
    <xf numFmtId="0" fontId="3" fillId="3" borderId="42" xfId="4" applyFont="1" applyFill="1" applyBorder="1" applyAlignment="1">
      <alignment horizontal="center"/>
    </xf>
    <xf numFmtId="0" fontId="3" fillId="3" borderId="30" xfId="4" applyFont="1" applyFill="1" applyBorder="1" applyAlignment="1">
      <alignment horizontal="center"/>
    </xf>
    <xf numFmtId="0" fontId="3" fillId="3" borderId="46" xfId="5" applyFont="1" applyFill="1" applyBorder="1" applyAlignment="1">
      <alignment horizontal="center"/>
    </xf>
    <xf numFmtId="0" fontId="3" fillId="3" borderId="41" xfId="5" applyFont="1" applyFill="1" applyBorder="1" applyAlignment="1">
      <alignment horizontal="center"/>
    </xf>
    <xf numFmtId="0" fontId="3" fillId="3" borderId="40" xfId="5" applyFont="1" applyFill="1" applyBorder="1" applyAlignment="1">
      <alignment horizontal="center"/>
    </xf>
    <xf numFmtId="0" fontId="3" fillId="3" borderId="47" xfId="5" applyFont="1" applyFill="1" applyBorder="1" applyAlignment="1">
      <alignment horizontal="center"/>
    </xf>
    <xf numFmtId="0" fontId="3" fillId="3" borderId="42" xfId="5" applyFont="1" applyFill="1" applyBorder="1" applyAlignment="1">
      <alignment horizontal="center"/>
    </xf>
    <xf numFmtId="0" fontId="3" fillId="3" borderId="30" xfId="5" applyFont="1" applyFill="1" applyBorder="1" applyAlignment="1">
      <alignment horizontal="center"/>
    </xf>
    <xf numFmtId="165" fontId="3" fillId="3" borderId="47" xfId="5" applyNumberFormat="1" applyFont="1" applyFill="1" applyBorder="1" applyAlignment="1">
      <alignment horizontal="center"/>
    </xf>
    <xf numFmtId="165" fontId="3" fillId="3" borderId="42" xfId="5" applyNumberFormat="1" applyFont="1" applyFill="1" applyBorder="1" applyAlignment="1">
      <alignment horizontal="center"/>
    </xf>
    <xf numFmtId="165" fontId="3" fillId="3" borderId="30" xfId="5" applyNumberFormat="1" applyFont="1" applyFill="1" applyBorder="1" applyAlignment="1">
      <alignment horizontal="center"/>
    </xf>
    <xf numFmtId="3" fontId="14" fillId="2" borderId="0" xfId="17" applyNumberFormat="1" applyFont="1" applyFill="1" applyAlignment="1">
      <alignment horizontal="center"/>
    </xf>
    <xf numFmtId="165" fontId="12" fillId="3" borderId="47" xfId="11" applyNumberFormat="1" applyFont="1" applyFill="1" applyBorder="1" applyAlignment="1">
      <alignment horizontal="center"/>
    </xf>
    <xf numFmtId="165" fontId="12" fillId="3" borderId="42" xfId="11" applyNumberFormat="1" applyFont="1" applyFill="1" applyBorder="1" applyAlignment="1">
      <alignment horizontal="center"/>
    </xf>
    <xf numFmtId="165" fontId="12" fillId="3" borderId="30" xfId="11" applyNumberFormat="1" applyFont="1" applyFill="1" applyBorder="1" applyAlignment="1">
      <alignment horizontal="center"/>
    </xf>
    <xf numFmtId="0" fontId="12" fillId="3" borderId="47" xfId="11" applyFont="1" applyFill="1" applyBorder="1" applyAlignment="1">
      <alignment horizontal="center"/>
    </xf>
    <xf numFmtId="0" fontId="12" fillId="3" borderId="42" xfId="11" applyFont="1" applyFill="1" applyBorder="1" applyAlignment="1">
      <alignment horizontal="center"/>
    </xf>
    <xf numFmtId="0" fontId="12" fillId="3" borderId="46" xfId="11" applyFont="1" applyFill="1" applyBorder="1" applyAlignment="1">
      <alignment horizontal="center"/>
    </xf>
    <xf numFmtId="0" fontId="12" fillId="3" borderId="41" xfId="11" applyFont="1" applyFill="1" applyBorder="1" applyAlignment="1">
      <alignment horizontal="center"/>
    </xf>
    <xf numFmtId="0" fontId="12" fillId="3" borderId="40" xfId="11" applyFont="1" applyFill="1" applyBorder="1" applyAlignment="1">
      <alignment horizontal="center"/>
    </xf>
    <xf numFmtId="0" fontId="12" fillId="3" borderId="30" xfId="11" applyFont="1" applyFill="1" applyBorder="1" applyAlignment="1">
      <alignment horizontal="center"/>
    </xf>
    <xf numFmtId="0" fontId="1" fillId="2" borderId="0" xfId="16" applyFill="1" applyAlignment="1">
      <alignment horizontal="left" vertical="top" wrapText="1"/>
    </xf>
    <xf numFmtId="0" fontId="3" fillId="3" borderId="47" xfId="6" applyFont="1" applyFill="1" applyBorder="1" applyAlignment="1">
      <alignment horizontal="center" vertical="center"/>
    </xf>
    <xf numFmtId="0" fontId="3" fillId="3" borderId="42" xfId="6" applyFont="1" applyFill="1" applyBorder="1" applyAlignment="1">
      <alignment horizontal="center" vertical="center"/>
    </xf>
    <xf numFmtId="0" fontId="3" fillId="3" borderId="30" xfId="6" applyFont="1" applyFill="1" applyBorder="1" applyAlignment="1">
      <alignment horizontal="center" vertical="center"/>
    </xf>
    <xf numFmtId="0" fontId="3" fillId="3" borderId="46" xfId="6" applyFont="1" applyFill="1" applyBorder="1" applyAlignment="1">
      <alignment horizontal="center" vertical="center"/>
    </xf>
    <xf numFmtId="0" fontId="3" fillId="3" borderId="41" xfId="6" applyFont="1" applyFill="1" applyBorder="1" applyAlignment="1">
      <alignment horizontal="center" vertical="center"/>
    </xf>
    <xf numFmtId="0" fontId="3" fillId="3" borderId="40" xfId="6" applyFont="1" applyFill="1" applyBorder="1" applyAlignment="1">
      <alignment horizontal="center" vertical="center"/>
    </xf>
    <xf numFmtId="0" fontId="3" fillId="3" borderId="47" xfId="6" applyFont="1" applyFill="1" applyBorder="1" applyAlignment="1">
      <alignment horizontal="center"/>
    </xf>
    <xf numFmtId="0" fontId="3" fillId="3" borderId="42" xfId="6" applyFont="1" applyFill="1" applyBorder="1" applyAlignment="1">
      <alignment horizontal="center"/>
    </xf>
    <xf numFmtId="0" fontId="3" fillId="3" borderId="30" xfId="6" applyFont="1" applyFill="1" applyBorder="1" applyAlignment="1">
      <alignment horizontal="center"/>
    </xf>
    <xf numFmtId="0" fontId="3" fillId="3" borderId="46" xfId="6" applyFont="1" applyFill="1" applyBorder="1" applyAlignment="1">
      <alignment horizontal="center"/>
    </xf>
    <xf numFmtId="0" fontId="0" fillId="0" borderId="41" xfId="0" applyBorder="1"/>
    <xf numFmtId="0" fontId="0" fillId="0" borderId="40" xfId="0" applyBorder="1"/>
    <xf numFmtId="170" fontId="3" fillId="3" borderId="47" xfId="6" applyNumberFormat="1" applyFont="1" applyFill="1" applyBorder="1" applyAlignment="1">
      <alignment horizontal="center"/>
    </xf>
    <xf numFmtId="170" fontId="3" fillId="3" borderId="42" xfId="6" applyNumberFormat="1" applyFont="1" applyFill="1" applyBorder="1" applyAlignment="1">
      <alignment horizontal="center"/>
    </xf>
    <xf numFmtId="170" fontId="3" fillId="3" borderId="30" xfId="6" applyNumberFormat="1" applyFont="1" applyFill="1" applyBorder="1" applyAlignment="1">
      <alignment horizontal="center"/>
    </xf>
    <xf numFmtId="0" fontId="3" fillId="3" borderId="41" xfId="6" applyFont="1" applyFill="1" applyBorder="1" applyAlignment="1">
      <alignment horizontal="center"/>
    </xf>
    <xf numFmtId="3" fontId="3" fillId="2" borderId="36" xfId="6" applyNumberFormat="1" applyFont="1" applyFill="1" applyBorder="1" applyAlignment="1">
      <alignment horizontal="center" vertical="center"/>
    </xf>
    <xf numFmtId="3" fontId="3" fillId="2" borderId="37" xfId="6" applyNumberFormat="1" applyFont="1" applyFill="1" applyBorder="1" applyAlignment="1">
      <alignment horizontal="center" vertical="center"/>
    </xf>
    <xf numFmtId="0" fontId="3" fillId="3" borderId="48" xfId="6" applyFont="1" applyFill="1" applyBorder="1" applyAlignment="1">
      <alignment horizontal="center"/>
    </xf>
    <xf numFmtId="0" fontId="3" fillId="3" borderId="40" xfId="6" applyFont="1" applyFill="1" applyBorder="1" applyAlignment="1">
      <alignment horizontal="center"/>
    </xf>
    <xf numFmtId="0" fontId="3" fillId="3" borderId="47" xfId="10" applyFont="1" applyFill="1" applyBorder="1" applyAlignment="1">
      <alignment horizontal="center"/>
    </xf>
    <xf numFmtId="0" fontId="3" fillId="3" borderId="42" xfId="10" applyFont="1" applyFill="1" applyBorder="1" applyAlignment="1">
      <alignment horizontal="center"/>
    </xf>
    <xf numFmtId="0" fontId="3" fillId="3" borderId="30" xfId="10" applyFont="1" applyFill="1" applyBorder="1" applyAlignment="1">
      <alignment horizontal="center"/>
    </xf>
    <xf numFmtId="165" fontId="3" fillId="3" borderId="47" xfId="10" applyNumberFormat="1" applyFont="1" applyFill="1" applyBorder="1" applyAlignment="1">
      <alignment horizontal="center"/>
    </xf>
    <xf numFmtId="165" fontId="3" fillId="3" borderId="42" xfId="10" applyNumberFormat="1" applyFont="1" applyFill="1" applyBorder="1" applyAlignment="1">
      <alignment horizontal="center"/>
    </xf>
    <xf numFmtId="165" fontId="3" fillId="3" borderId="30" xfId="10" applyNumberFormat="1" applyFont="1" applyFill="1" applyBorder="1" applyAlignment="1">
      <alignment horizontal="center"/>
    </xf>
    <xf numFmtId="0" fontId="3" fillId="3" borderId="46" xfId="10" applyFont="1" applyFill="1" applyBorder="1" applyAlignment="1">
      <alignment horizontal="center"/>
    </xf>
    <xf numFmtId="0" fontId="3" fillId="3" borderId="41" xfId="10" applyFont="1" applyFill="1" applyBorder="1" applyAlignment="1">
      <alignment horizontal="center"/>
    </xf>
    <xf numFmtId="0" fontId="3" fillId="3" borderId="40" xfId="10" applyFont="1" applyFill="1" applyBorder="1" applyAlignment="1">
      <alignment horizontal="center"/>
    </xf>
    <xf numFmtId="0" fontId="3" fillId="2" borderId="0" xfId="8" applyFont="1" applyFill="1" applyAlignment="1">
      <alignment horizontal="left" vertical="top" wrapText="1"/>
    </xf>
    <xf numFmtId="0" fontId="3" fillId="3" borderId="46" xfId="8" applyFont="1" applyFill="1" applyBorder="1" applyAlignment="1">
      <alignment horizontal="center"/>
    </xf>
    <xf numFmtId="0" fontId="3" fillId="3" borderId="41" xfId="8" applyFont="1" applyFill="1" applyBorder="1" applyAlignment="1">
      <alignment horizontal="center"/>
    </xf>
    <xf numFmtId="0" fontId="3" fillId="3" borderId="40" xfId="8" applyFont="1" applyFill="1" applyBorder="1" applyAlignment="1">
      <alignment horizontal="center"/>
    </xf>
    <xf numFmtId="168" fontId="3" fillId="3" borderId="47" xfId="8" applyNumberFormat="1" applyFont="1" applyFill="1" applyBorder="1" applyAlignment="1">
      <alignment horizontal="center" vertical="center"/>
    </xf>
    <xf numFmtId="168" fontId="3" fillId="3" borderId="42" xfId="8" applyNumberFormat="1" applyFont="1" applyFill="1" applyBorder="1" applyAlignment="1">
      <alignment horizontal="center" vertical="center"/>
    </xf>
    <xf numFmtId="168" fontId="3" fillId="3" borderId="30" xfId="8" applyNumberFormat="1" applyFont="1" applyFill="1" applyBorder="1" applyAlignment="1">
      <alignment horizontal="center" vertical="center"/>
    </xf>
    <xf numFmtId="0" fontId="2" fillId="2" borderId="0" xfId="0" applyFont="1" applyFill="1" applyAlignment="1">
      <alignment horizontal="left"/>
    </xf>
    <xf numFmtId="3" fontId="3" fillId="3" borderId="47" xfId="8" applyNumberFormat="1" applyFont="1" applyFill="1" applyBorder="1" applyAlignment="1">
      <alignment horizontal="center"/>
    </xf>
    <xf numFmtId="0" fontId="3" fillId="3" borderId="42" xfId="8" applyFont="1" applyFill="1" applyBorder="1" applyAlignment="1">
      <alignment horizontal="center"/>
    </xf>
    <xf numFmtId="0" fontId="3" fillId="3" borderId="30" xfId="8" applyFont="1" applyFill="1" applyBorder="1" applyAlignment="1">
      <alignment horizontal="center"/>
    </xf>
    <xf numFmtId="170" fontId="3" fillId="3" borderId="47" xfId="8" applyNumberFormat="1" applyFont="1" applyFill="1" applyBorder="1" applyAlignment="1">
      <alignment horizontal="center"/>
    </xf>
    <xf numFmtId="170" fontId="3" fillId="3" borderId="42" xfId="8" applyNumberFormat="1" applyFont="1" applyFill="1" applyBorder="1" applyAlignment="1">
      <alignment horizontal="center"/>
    </xf>
    <xf numFmtId="3" fontId="3" fillId="3" borderId="42" xfId="8" applyNumberFormat="1" applyFont="1" applyFill="1" applyBorder="1" applyAlignment="1">
      <alignment horizontal="center"/>
    </xf>
    <xf numFmtId="3" fontId="3" fillId="3" borderId="30" xfId="8" applyNumberFormat="1" applyFont="1" applyFill="1" applyBorder="1" applyAlignment="1">
      <alignment horizontal="center"/>
    </xf>
    <xf numFmtId="0" fontId="10" fillId="2" borderId="0" xfId="16" applyFont="1" applyFill="1" applyAlignment="1">
      <alignment wrapText="1"/>
    </xf>
    <xf numFmtId="0" fontId="10" fillId="3" borderId="0" xfId="16" applyFont="1" applyFill="1" applyAlignment="1">
      <alignment horizontal="left" vertical="top" wrapText="1"/>
    </xf>
    <xf numFmtId="0" fontId="10" fillId="2" borderId="0" xfId="16" applyFont="1" applyFill="1" applyAlignment="1">
      <alignment horizontal="left" vertical="top" wrapText="1"/>
    </xf>
    <xf numFmtId="0" fontId="8" fillId="2" borderId="0" xfId="16" applyFont="1" applyFill="1" applyAlignment="1">
      <alignment horizontal="left" vertical="top" wrapText="1"/>
    </xf>
    <xf numFmtId="0" fontId="10" fillId="2" borderId="0" xfId="16" applyFont="1" applyFill="1" applyAlignment="1">
      <alignment vertical="top" wrapText="1"/>
    </xf>
    <xf numFmtId="0" fontId="10" fillId="2" borderId="0" xfId="16" applyFont="1" applyFill="1" applyAlignment="1">
      <alignment horizontal="justify" vertical="top" wrapText="1"/>
    </xf>
    <xf numFmtId="0" fontId="10" fillId="2" borderId="0" xfId="16" applyFont="1" applyFill="1" applyAlignment="1">
      <alignment horizontal="left" wrapText="1"/>
    </xf>
    <xf numFmtId="0" fontId="10" fillId="2" borderId="0" xfId="16" applyFont="1" applyFill="1" applyAlignment="1">
      <alignment horizontal="right" vertical="top" wrapText="1"/>
    </xf>
    <xf numFmtId="0" fontId="8" fillId="2" borderId="0" xfId="16" applyFont="1" applyFill="1" applyAlignment="1">
      <alignment wrapText="1"/>
    </xf>
    <xf numFmtId="0" fontId="8" fillId="2" borderId="0" xfId="16" applyFont="1" applyFill="1" applyAlignment="1">
      <alignment horizontal="left" wrapText="1"/>
    </xf>
    <xf numFmtId="0" fontId="5" fillId="3" borderId="0" xfId="16" applyFont="1" applyFill="1" applyAlignment="1">
      <alignment horizontal="left" vertical="top" wrapText="1"/>
    </xf>
    <xf numFmtId="173" fontId="12" fillId="3" borderId="47" xfId="7" applyNumberFormat="1" applyFont="1" applyFill="1" applyBorder="1" applyAlignment="1">
      <alignment horizontal="center" vertical="center"/>
    </xf>
    <xf numFmtId="173" fontId="12" fillId="3" borderId="42" xfId="7" applyNumberFormat="1" applyFont="1" applyFill="1" applyBorder="1" applyAlignment="1">
      <alignment horizontal="center" vertical="center"/>
    </xf>
    <xf numFmtId="173" fontId="12" fillId="3" borderId="30" xfId="7" applyNumberFormat="1" applyFont="1" applyFill="1" applyBorder="1" applyAlignment="1">
      <alignment horizontal="center" vertical="center"/>
    </xf>
    <xf numFmtId="0" fontId="12" fillId="3" borderId="46" xfId="7" applyFont="1" applyFill="1" applyBorder="1" applyAlignment="1">
      <alignment horizontal="center" vertical="center"/>
    </xf>
    <xf numFmtId="0" fontId="12" fillId="3" borderId="41" xfId="7" applyFont="1" applyFill="1" applyBorder="1" applyAlignment="1">
      <alignment horizontal="center" vertical="center"/>
    </xf>
    <xf numFmtId="0" fontId="12" fillId="3" borderId="40" xfId="7" applyFont="1" applyFill="1" applyBorder="1" applyAlignment="1">
      <alignment horizontal="center" vertical="center"/>
    </xf>
    <xf numFmtId="165" fontId="12" fillId="3" borderId="46" xfId="7" applyNumberFormat="1" applyFont="1" applyFill="1" applyBorder="1" applyAlignment="1">
      <alignment horizontal="center" vertical="center"/>
    </xf>
    <xf numFmtId="165" fontId="12" fillId="3" borderId="41" xfId="7" applyNumberFormat="1" applyFont="1" applyFill="1" applyBorder="1" applyAlignment="1">
      <alignment horizontal="center" vertical="center"/>
    </xf>
    <xf numFmtId="165" fontId="12" fillId="3" borderId="40" xfId="7" applyNumberFormat="1" applyFont="1" applyFill="1" applyBorder="1" applyAlignment="1">
      <alignment horizontal="center" vertical="center"/>
    </xf>
    <xf numFmtId="3" fontId="12" fillId="3" borderId="47" xfId="7" applyNumberFormat="1" applyFont="1" applyFill="1" applyBorder="1" applyAlignment="1">
      <alignment horizontal="center" vertical="center"/>
    </xf>
    <xf numFmtId="3" fontId="12" fillId="3" borderId="42" xfId="7" applyNumberFormat="1" applyFont="1" applyFill="1" applyBorder="1" applyAlignment="1">
      <alignment horizontal="center" vertical="center"/>
    </xf>
    <xf numFmtId="3" fontId="12" fillId="3" borderId="30" xfId="7" applyNumberFormat="1" applyFont="1" applyFill="1" applyBorder="1" applyAlignment="1">
      <alignment horizontal="center" vertical="center"/>
    </xf>
    <xf numFmtId="173" fontId="12" fillId="3" borderId="46" xfId="7" applyNumberFormat="1" applyFont="1" applyFill="1" applyBorder="1" applyAlignment="1">
      <alignment horizontal="center" vertical="center"/>
    </xf>
    <xf numFmtId="173" fontId="12" fillId="3" borderId="41" xfId="7" applyNumberFormat="1" applyFont="1" applyFill="1" applyBorder="1" applyAlignment="1">
      <alignment horizontal="center" vertical="center"/>
    </xf>
    <xf numFmtId="173" fontId="12" fillId="3" borderId="40" xfId="7" applyNumberFormat="1" applyFont="1" applyFill="1" applyBorder="1" applyAlignment="1">
      <alignment horizontal="center" vertical="center"/>
    </xf>
    <xf numFmtId="0" fontId="3" fillId="3" borderId="47" xfId="7" applyFont="1" applyFill="1" applyBorder="1" applyAlignment="1">
      <alignment horizontal="center" vertical="center"/>
    </xf>
    <xf numFmtId="0" fontId="3" fillId="3" borderId="42" xfId="7" applyFont="1" applyFill="1" applyBorder="1" applyAlignment="1">
      <alignment horizontal="center" vertical="center"/>
    </xf>
    <xf numFmtId="0" fontId="3" fillId="3" borderId="30" xfId="7" applyFont="1" applyFill="1" applyBorder="1" applyAlignment="1">
      <alignment horizontal="center" vertical="center"/>
    </xf>
    <xf numFmtId="0" fontId="2" fillId="2" borderId="0" xfId="7" applyFont="1" applyFill="1" applyAlignment="1">
      <alignment horizontal="left" vertical="center" wrapText="1"/>
    </xf>
    <xf numFmtId="0" fontId="3" fillId="3" borderId="46" xfId="7" applyFont="1" applyFill="1" applyBorder="1" applyAlignment="1">
      <alignment horizontal="center" vertical="center"/>
    </xf>
    <xf numFmtId="0" fontId="3" fillId="3" borderId="41" xfId="7" applyFont="1" applyFill="1" applyBorder="1" applyAlignment="1">
      <alignment horizontal="center" vertical="center"/>
    </xf>
    <xf numFmtId="0" fontId="3" fillId="3" borderId="40" xfId="7" applyFont="1" applyFill="1" applyBorder="1" applyAlignment="1">
      <alignment horizontal="center" vertical="center"/>
    </xf>
    <xf numFmtId="0" fontId="59" fillId="3" borderId="47" xfId="16" applyFont="1" applyFill="1" applyBorder="1" applyAlignment="1">
      <alignment horizontal="center"/>
    </xf>
    <xf numFmtId="0" fontId="59" fillId="3" borderId="30" xfId="16" applyFont="1" applyFill="1" applyBorder="1" applyAlignment="1">
      <alignment horizontal="center"/>
    </xf>
    <xf numFmtId="0" fontId="60" fillId="3" borderId="0" xfId="16" applyFont="1" applyFill="1" applyAlignment="1">
      <alignment horizontal="left" vertical="top" wrapText="1"/>
    </xf>
    <xf numFmtId="0" fontId="59" fillId="3" borderId="42" xfId="16" applyFont="1" applyFill="1" applyBorder="1" applyAlignment="1">
      <alignment horizontal="center"/>
    </xf>
    <xf numFmtId="0" fontId="3" fillId="3" borderId="47" xfId="9" applyFont="1" applyFill="1" applyBorder="1" applyAlignment="1">
      <alignment horizontal="center"/>
    </xf>
    <xf numFmtId="0" fontId="3" fillId="3" borderId="42" xfId="9" applyFont="1" applyFill="1" applyBorder="1" applyAlignment="1">
      <alignment horizontal="center"/>
    </xf>
    <xf numFmtId="0" fontId="3" fillId="3" borderId="30" xfId="9" applyFont="1" applyFill="1" applyBorder="1" applyAlignment="1">
      <alignment horizontal="center"/>
    </xf>
    <xf numFmtId="0" fontId="3" fillId="3" borderId="46" xfId="9" applyFont="1" applyFill="1" applyBorder="1" applyAlignment="1">
      <alignment horizontal="center"/>
    </xf>
    <xf numFmtId="0" fontId="3" fillId="3" borderId="41" xfId="9" applyFont="1" applyFill="1" applyBorder="1" applyAlignment="1">
      <alignment horizontal="center"/>
    </xf>
    <xf numFmtId="0" fontId="3" fillId="3" borderId="40" xfId="9" applyFont="1" applyFill="1" applyBorder="1" applyAlignment="1">
      <alignment horizontal="center"/>
    </xf>
    <xf numFmtId="0" fontId="3" fillId="3" borderId="47" xfId="9" applyFont="1" applyFill="1" applyBorder="1" applyAlignment="1">
      <alignment horizontal="center" vertical="center"/>
    </xf>
    <xf numFmtId="0" fontId="3" fillId="3" borderId="42" xfId="9" applyFont="1" applyFill="1" applyBorder="1" applyAlignment="1">
      <alignment horizontal="center" vertical="center"/>
    </xf>
    <xf numFmtId="165" fontId="3" fillId="3" borderId="47" xfId="9" applyNumberFormat="1" applyFont="1" applyFill="1" applyBorder="1" applyAlignment="1">
      <alignment horizontal="center" vertical="center"/>
    </xf>
    <xf numFmtId="165" fontId="3" fillId="3" borderId="42" xfId="9" applyNumberFormat="1" applyFont="1" applyFill="1" applyBorder="1" applyAlignment="1">
      <alignment horizontal="center" vertical="center"/>
    </xf>
    <xf numFmtId="165" fontId="3" fillId="3" borderId="30" xfId="9" applyNumberFormat="1" applyFont="1" applyFill="1" applyBorder="1" applyAlignment="1">
      <alignment horizontal="center" vertical="center"/>
    </xf>
    <xf numFmtId="0" fontId="24" fillId="2" borderId="0" xfId="16" applyFont="1" applyFill="1" applyAlignment="1">
      <alignment vertical="top" wrapText="1"/>
    </xf>
    <xf numFmtId="0" fontId="24" fillId="2" borderId="0" xfId="16" applyFont="1" applyFill="1" applyAlignment="1">
      <alignment horizontal="left" vertical="top" wrapText="1" indent="1"/>
    </xf>
    <xf numFmtId="0" fontId="12" fillId="3" borderId="46" xfId="12" applyFont="1" applyFill="1" applyBorder="1" applyAlignment="1">
      <alignment horizontal="center" vertical="center"/>
    </xf>
    <xf numFmtId="0" fontId="12" fillId="3" borderId="41" xfId="12" applyFont="1" applyFill="1" applyBorder="1" applyAlignment="1">
      <alignment horizontal="center" vertical="center"/>
    </xf>
    <xf numFmtId="0" fontId="12" fillId="3" borderId="40" xfId="12" applyFont="1" applyFill="1" applyBorder="1" applyAlignment="1">
      <alignment horizontal="center" vertical="center"/>
    </xf>
    <xf numFmtId="0" fontId="12" fillId="3" borderId="47" xfId="12" applyFont="1" applyFill="1" applyBorder="1" applyAlignment="1">
      <alignment horizontal="center" vertical="center"/>
    </xf>
    <xf numFmtId="0" fontId="12" fillId="3" borderId="42" xfId="12" applyFont="1" applyFill="1" applyBorder="1" applyAlignment="1">
      <alignment horizontal="center" vertical="center"/>
    </xf>
    <xf numFmtId="0" fontId="12" fillId="3" borderId="30" xfId="12" applyFont="1" applyFill="1" applyBorder="1" applyAlignment="1">
      <alignment horizontal="center" vertical="center"/>
    </xf>
    <xf numFmtId="166" fontId="12" fillId="3" borderId="47" xfId="12" applyNumberFormat="1" applyFont="1" applyFill="1" applyBorder="1" applyAlignment="1">
      <alignment horizontal="center"/>
    </xf>
    <xf numFmtId="166" fontId="12" fillId="3" borderId="42" xfId="12" applyNumberFormat="1" applyFont="1" applyFill="1" applyBorder="1" applyAlignment="1">
      <alignment horizontal="center"/>
    </xf>
    <xf numFmtId="166" fontId="12" fillId="3" borderId="30" xfId="12" applyNumberFormat="1" applyFont="1" applyFill="1" applyBorder="1" applyAlignment="1">
      <alignment horizontal="center"/>
    </xf>
    <xf numFmtId="0" fontId="25" fillId="2" borderId="0" xfId="12" applyFont="1" applyFill="1" applyAlignment="1">
      <alignment horizontal="left" vertical="top" wrapText="1"/>
    </xf>
    <xf numFmtId="0" fontId="2" fillId="2" borderId="0" xfId="12" applyFont="1" applyFill="1" applyAlignment="1">
      <alignment horizontal="left" vertical="top" wrapText="1"/>
    </xf>
    <xf numFmtId="170" fontId="12" fillId="3" borderId="47" xfId="12" applyNumberFormat="1" applyFont="1" applyFill="1" applyBorder="1" applyAlignment="1">
      <alignment horizontal="center" vertical="center"/>
    </xf>
    <xf numFmtId="170" fontId="12" fillId="3" borderId="42" xfId="12" applyNumberFormat="1" applyFont="1" applyFill="1" applyBorder="1" applyAlignment="1">
      <alignment horizontal="center" vertical="center"/>
    </xf>
    <xf numFmtId="170" fontId="12" fillId="3" borderId="30" xfId="12" applyNumberFormat="1" applyFont="1" applyFill="1" applyBorder="1" applyAlignment="1">
      <alignment horizontal="center" vertical="center"/>
    </xf>
    <xf numFmtId="0" fontId="15" fillId="3" borderId="49" xfId="12" applyFont="1" applyFill="1" applyBorder="1" applyAlignment="1">
      <alignment horizontal="center" vertical="center"/>
    </xf>
    <xf numFmtId="0" fontId="15" fillId="3" borderId="50" xfId="12" applyFont="1" applyFill="1" applyBorder="1" applyAlignment="1">
      <alignment horizontal="center" vertical="center"/>
    </xf>
    <xf numFmtId="0" fontId="15" fillId="3" borderId="51" xfId="12" applyFont="1" applyFill="1" applyBorder="1" applyAlignment="1">
      <alignment horizontal="center" vertical="center"/>
    </xf>
    <xf numFmtId="0" fontId="12" fillId="3" borderId="46" xfId="12" applyFont="1" applyFill="1" applyBorder="1" applyAlignment="1">
      <alignment horizontal="center"/>
    </xf>
    <xf numFmtId="0" fontId="12" fillId="3" borderId="41" xfId="12" applyFont="1" applyFill="1" applyBorder="1" applyAlignment="1">
      <alignment horizontal="center"/>
    </xf>
    <xf numFmtId="0" fontId="12" fillId="3" borderId="40" xfId="12" applyFont="1" applyFill="1" applyBorder="1" applyAlignment="1">
      <alignment horizontal="center"/>
    </xf>
    <xf numFmtId="165" fontId="12" fillId="3" borderId="47" xfId="12" applyNumberFormat="1" applyFont="1" applyFill="1" applyBorder="1" applyAlignment="1">
      <alignment horizontal="center" vertical="center"/>
    </xf>
    <xf numFmtId="165" fontId="12" fillId="3" borderId="42" xfId="12" applyNumberFormat="1" applyFont="1" applyFill="1" applyBorder="1" applyAlignment="1">
      <alignment horizontal="center" vertical="center"/>
    </xf>
    <xf numFmtId="165" fontId="12" fillId="3" borderId="30" xfId="12" applyNumberFormat="1" applyFont="1" applyFill="1" applyBorder="1" applyAlignment="1">
      <alignment horizontal="center" vertical="center"/>
    </xf>
    <xf numFmtId="0" fontId="2" fillId="3" borderId="47" xfId="13" applyFont="1" applyFill="1" applyBorder="1" applyAlignment="1">
      <alignment horizontal="center" vertical="center"/>
    </xf>
    <xf numFmtId="0" fontId="2" fillId="3" borderId="42" xfId="13" applyFont="1" applyFill="1" applyBorder="1" applyAlignment="1">
      <alignment horizontal="center" vertical="center"/>
    </xf>
    <xf numFmtId="0" fontId="2" fillId="3" borderId="30" xfId="13" applyFont="1" applyFill="1" applyBorder="1" applyAlignment="1">
      <alignment horizontal="center" vertical="center"/>
    </xf>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0" fontId="2" fillId="3" borderId="28" xfId="13" applyFont="1" applyFill="1" applyBorder="1" applyAlignment="1">
      <alignment horizontal="center" vertical="center"/>
    </xf>
    <xf numFmtId="0" fontId="2" fillId="3" borderId="27" xfId="13" applyFont="1" applyFill="1" applyBorder="1" applyAlignment="1">
      <alignment horizontal="center" vertical="center"/>
    </xf>
    <xf numFmtId="0" fontId="2" fillId="3" borderId="46" xfId="13" applyFont="1" applyFill="1" applyBorder="1" applyAlignment="1">
      <alignment horizontal="center"/>
    </xf>
    <xf numFmtId="0" fontId="2" fillId="3" borderId="41" xfId="13" applyFont="1" applyFill="1" applyBorder="1" applyAlignment="1">
      <alignment horizontal="center"/>
    </xf>
    <xf numFmtId="0" fontId="2" fillId="3" borderId="40" xfId="13" applyFont="1" applyFill="1" applyBorder="1" applyAlignment="1">
      <alignment horizontal="center"/>
    </xf>
    <xf numFmtId="0" fontId="10" fillId="2" borderId="0" xfId="16" applyFont="1" applyFill="1" applyAlignment="1">
      <alignment horizontal="left" vertical="top" wrapText="1" indent="1"/>
    </xf>
    <xf numFmtId="0" fontId="10" fillId="3" borderId="42" xfId="16" applyFont="1" applyFill="1" applyBorder="1" applyAlignment="1">
      <alignment horizontal="center" vertical="top" wrapText="1"/>
    </xf>
    <xf numFmtId="0" fontId="10" fillId="3" borderId="30" xfId="16" applyFont="1" applyFill="1" applyBorder="1" applyAlignment="1">
      <alignment horizontal="center" vertical="top" wrapText="1"/>
    </xf>
    <xf numFmtId="0" fontId="10" fillId="3" borderId="47" xfId="16" applyFont="1" applyFill="1" applyBorder="1" applyAlignment="1">
      <alignment horizontal="center" vertical="top" wrapText="1"/>
    </xf>
    <xf numFmtId="3" fontId="10" fillId="2" borderId="35" xfId="16" applyNumberFormat="1" applyFont="1" applyFill="1" applyBorder="1" applyAlignment="1">
      <alignment horizontal="center" vertical="top" wrapText="1"/>
    </xf>
    <xf numFmtId="3" fontId="10" fillId="2" borderId="3" xfId="16" applyNumberFormat="1" applyFont="1" applyFill="1" applyBorder="1" applyAlignment="1">
      <alignment horizontal="center" vertical="top" wrapText="1"/>
    </xf>
    <xf numFmtId="0" fontId="2" fillId="3" borderId="0" xfId="16" applyFont="1" applyFill="1" applyAlignment="1">
      <alignment horizontal="left" vertical="top" wrapText="1"/>
    </xf>
    <xf numFmtId="0" fontId="2" fillId="3" borderId="4" xfId="15" applyFont="1" applyFill="1" applyBorder="1" applyAlignment="1">
      <alignment horizontal="center" vertical="center"/>
    </xf>
    <xf numFmtId="0" fontId="2" fillId="3" borderId="5" xfId="15" applyFont="1" applyFill="1" applyBorder="1" applyAlignment="1">
      <alignment horizontal="center" vertical="center"/>
    </xf>
    <xf numFmtId="0" fontId="2" fillId="3" borderId="6" xfId="15" applyFont="1" applyFill="1" applyBorder="1" applyAlignment="1">
      <alignment horizontal="center" vertical="center"/>
    </xf>
    <xf numFmtId="0" fontId="2" fillId="3" borderId="9" xfId="15" applyFont="1" applyFill="1" applyBorder="1" applyAlignment="1">
      <alignment horizontal="center" vertical="center"/>
    </xf>
    <xf numFmtId="0" fontId="2" fillId="3" borderId="10" xfId="15" applyFont="1" applyFill="1" applyBorder="1" applyAlignment="1">
      <alignment horizontal="center" vertical="center"/>
    </xf>
    <xf numFmtId="0" fontId="2" fillId="3" borderId="11" xfId="15" applyFont="1" applyFill="1" applyBorder="1" applyAlignment="1">
      <alignment horizontal="center" vertical="center"/>
    </xf>
    <xf numFmtId="3" fontId="3" fillId="2" borderId="36" xfId="15" applyNumberFormat="1" applyFont="1" applyFill="1" applyBorder="1" applyAlignment="1">
      <alignment horizontal="center" vertical="center"/>
    </xf>
    <xf numFmtId="3" fontId="3" fillId="2" borderId="37" xfId="15" applyNumberFormat="1" applyFont="1" applyFill="1" applyBorder="1" applyAlignment="1">
      <alignment horizontal="center" vertical="center"/>
    </xf>
    <xf numFmtId="0" fontId="3" fillId="2" borderId="0" xfId="15" applyFont="1" applyFill="1" applyAlignment="1">
      <alignment horizontal="left" vertical="top" wrapText="1"/>
    </xf>
    <xf numFmtId="0" fontId="3" fillId="2" borderId="0" xfId="15" applyFont="1" applyFill="1" applyAlignment="1">
      <alignment horizontal="left"/>
    </xf>
    <xf numFmtId="0" fontId="3" fillId="3" borderId="47" xfId="15" applyFont="1" applyFill="1" applyBorder="1" applyAlignment="1">
      <alignment horizontal="center" vertical="center"/>
    </xf>
    <xf numFmtId="0" fontId="3" fillId="3" borderId="42" xfId="15" applyFont="1" applyFill="1" applyBorder="1" applyAlignment="1">
      <alignment horizontal="center" vertical="center"/>
    </xf>
    <xf numFmtId="0" fontId="3" fillId="3" borderId="30" xfId="15" applyFont="1" applyFill="1" applyBorder="1" applyAlignment="1">
      <alignment horizontal="center" vertical="center"/>
    </xf>
    <xf numFmtId="3" fontId="3" fillId="2" borderId="43" xfId="15" applyNumberFormat="1" applyFont="1" applyFill="1" applyBorder="1" applyAlignment="1">
      <alignment horizontal="center" vertical="center"/>
    </xf>
    <xf numFmtId="3" fontId="3" fillId="2" borderId="52" xfId="15" applyNumberFormat="1" applyFont="1" applyFill="1" applyBorder="1" applyAlignment="1">
      <alignment horizontal="center" vertical="center"/>
    </xf>
    <xf numFmtId="0" fontId="3" fillId="3" borderId="4" xfId="15" applyFont="1" applyFill="1" applyBorder="1" applyAlignment="1">
      <alignment horizontal="center"/>
    </xf>
    <xf numFmtId="0" fontId="3" fillId="3" borderId="5" xfId="15" applyFont="1" applyFill="1" applyBorder="1" applyAlignment="1">
      <alignment horizontal="center"/>
    </xf>
    <xf numFmtId="0" fontId="3" fillId="3" borderId="6" xfId="15" applyFont="1" applyFill="1" applyBorder="1" applyAlignment="1">
      <alignment horizontal="center"/>
    </xf>
    <xf numFmtId="0" fontId="3" fillId="3" borderId="9" xfId="15" applyFont="1" applyFill="1" applyBorder="1" applyAlignment="1">
      <alignment horizontal="center" vertical="center"/>
    </xf>
    <xf numFmtId="0" fontId="3" fillId="3" borderId="10" xfId="15" applyFont="1" applyFill="1" applyBorder="1" applyAlignment="1">
      <alignment horizontal="center" vertical="center"/>
    </xf>
    <xf numFmtId="0" fontId="3" fillId="3" borderId="11" xfId="15" applyFont="1" applyFill="1" applyBorder="1" applyAlignment="1">
      <alignment horizontal="center" vertical="center"/>
    </xf>
  </cellXfs>
  <cellStyles count="18">
    <cellStyle name="Comma" xfId="1" builtinId="3"/>
    <cellStyle name="Normal" xfId="0" builtinId="0"/>
    <cellStyle name="Standard 2" xfId="16" xr:uid="{00000000-0005-0000-0000-000002000000}"/>
    <cellStyle name="Standard_300Seite10-41-04" xfId="17" xr:uid="{00000000-0005-0000-0000-000003000000}"/>
    <cellStyle name="Standard_301Seite11-13-04" xfId="2" xr:uid="{00000000-0005-0000-0000-000004000000}"/>
    <cellStyle name="Standard_302Seite15-17-04" xfId="3" xr:uid="{00000000-0005-0000-0000-000005000000}"/>
    <cellStyle name="Standard_303Seite19K-Zul04" xfId="4" xr:uid="{00000000-0005-0000-0000-000006000000}"/>
    <cellStyle name="Standard_303Seite20-21-04" xfId="5" xr:uid="{00000000-0005-0000-0000-000007000000}"/>
    <cellStyle name="Standard_304Seite23-27-04" xfId="6" xr:uid="{00000000-0005-0000-0000-000008000000}"/>
    <cellStyle name="Standard_305Seite29-31-04" xfId="7" xr:uid="{00000000-0005-0000-0000-000009000000}"/>
    <cellStyle name="Standard_307Seite33-35-04" xfId="8" xr:uid="{00000000-0005-0000-0000-00000A000000}"/>
    <cellStyle name="Standard_308Seite37-39-04" xfId="9" xr:uid="{00000000-0005-0000-0000-00000B000000}"/>
    <cellStyle name="Standard_309Seite42-43-04" xfId="10" xr:uid="{00000000-0005-0000-0000-00000C000000}"/>
    <cellStyle name="Standard_310Seite44-45-04" xfId="11" xr:uid="{00000000-0005-0000-0000-00000D000000}"/>
    <cellStyle name="Standard_440Seite65-70-04" xfId="12" xr:uid="{00000000-0005-0000-0000-00000E000000}"/>
    <cellStyle name="Standard_441Seite71-04" xfId="13" xr:uid="{00000000-0005-0000-0000-00000F000000}"/>
    <cellStyle name="Standard_442Seite72-04" xfId="14" xr:uid="{00000000-0005-0000-0000-000010000000}"/>
    <cellStyle name="Standard_ERBANF05"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abSelected="1" view="pageLayout" zoomScale="90" zoomScaleNormal="75" zoomScalePageLayoutView="90" workbookViewId="0">
      <selection activeCell="B1" sqref="B1:C1"/>
    </sheetView>
  </sheetViews>
  <sheetFormatPr baseColWidth="10" defaultColWidth="11.5" defaultRowHeight="15"/>
  <cols>
    <col min="1" max="1" width="2.5" style="753" customWidth="1"/>
    <col min="2" max="2" width="50.5" style="753" customWidth="1"/>
    <col min="3" max="3" width="3.5" style="756" customWidth="1"/>
    <col min="4" max="5" width="2.5" style="753" customWidth="1"/>
    <col min="6" max="6" width="50.5" style="753" customWidth="1"/>
    <col min="7" max="7" width="3.5" style="756" customWidth="1"/>
    <col min="8" max="16384" width="11.5" style="753"/>
  </cols>
  <sheetData>
    <row r="1" spans="1:7" ht="18" customHeight="1">
      <c r="B1" s="769" t="s">
        <v>763</v>
      </c>
      <c r="C1" s="769"/>
      <c r="D1" s="754"/>
      <c r="E1" s="754"/>
      <c r="F1" s="769" t="s">
        <v>764</v>
      </c>
      <c r="G1" s="769"/>
    </row>
    <row r="4" spans="1:7">
      <c r="B4" s="755" t="s">
        <v>765</v>
      </c>
      <c r="C4" s="756">
        <v>4</v>
      </c>
      <c r="F4" s="755" t="s">
        <v>766</v>
      </c>
      <c r="G4" s="756">
        <v>4</v>
      </c>
    </row>
    <row r="6" spans="1:7" ht="10.25" customHeight="1"/>
    <row r="7" spans="1:7" ht="30.5" customHeight="1">
      <c r="A7" s="755" t="s">
        <v>767</v>
      </c>
      <c r="B7" s="731" t="s">
        <v>768</v>
      </c>
      <c r="E7" s="755" t="s">
        <v>767</v>
      </c>
      <c r="F7" s="731" t="s">
        <v>769</v>
      </c>
    </row>
    <row r="9" spans="1:7">
      <c r="B9" s="753" t="s">
        <v>770</v>
      </c>
      <c r="C9" s="756">
        <v>7</v>
      </c>
      <c r="F9" s="753" t="s">
        <v>771</v>
      </c>
      <c r="G9" s="756">
        <v>7</v>
      </c>
    </row>
    <row r="12" spans="1:7" ht="19.75" customHeight="1">
      <c r="A12" s="755"/>
      <c r="B12" s="755" t="s">
        <v>708</v>
      </c>
      <c r="E12" s="755"/>
      <c r="F12" s="755" t="s">
        <v>709</v>
      </c>
    </row>
    <row r="14" spans="1:7">
      <c r="B14" s="753" t="s">
        <v>409</v>
      </c>
      <c r="F14" s="753" t="s">
        <v>680</v>
      </c>
    </row>
    <row r="16" spans="1:7">
      <c r="B16" s="757" t="s">
        <v>16</v>
      </c>
      <c r="C16" s="756">
        <v>8</v>
      </c>
      <c r="F16" s="757" t="s">
        <v>391</v>
      </c>
      <c r="G16" s="756">
        <v>8</v>
      </c>
    </row>
    <row r="17" spans="2:7">
      <c r="B17" s="757" t="s">
        <v>141</v>
      </c>
      <c r="C17" s="756">
        <v>12</v>
      </c>
      <c r="F17" s="757" t="s">
        <v>223</v>
      </c>
      <c r="G17" s="756">
        <v>12</v>
      </c>
    </row>
    <row r="18" spans="2:7">
      <c r="B18" s="757" t="s">
        <v>143</v>
      </c>
      <c r="C18" s="756">
        <v>17</v>
      </c>
      <c r="F18" s="757" t="s">
        <v>474</v>
      </c>
      <c r="G18" s="756">
        <v>17</v>
      </c>
    </row>
    <row r="19" spans="2:7">
      <c r="B19" s="757" t="s">
        <v>483</v>
      </c>
      <c r="C19" s="756">
        <v>22</v>
      </c>
      <c r="F19" s="757" t="s">
        <v>541</v>
      </c>
      <c r="G19" s="756">
        <v>22</v>
      </c>
    </row>
    <row r="20" spans="2:7">
      <c r="B20" s="757"/>
      <c r="F20" s="757" t="s">
        <v>586</v>
      </c>
    </row>
    <row r="21" spans="2:7">
      <c r="B21" s="757" t="s">
        <v>540</v>
      </c>
      <c r="C21" s="756">
        <v>26</v>
      </c>
      <c r="F21" s="757" t="s">
        <v>484</v>
      </c>
      <c r="G21" s="756">
        <v>26</v>
      </c>
    </row>
    <row r="22" spans="2:7">
      <c r="B22" s="757"/>
      <c r="F22" s="757" t="s">
        <v>542</v>
      </c>
    </row>
    <row r="23" spans="2:7">
      <c r="B23" s="757" t="s">
        <v>301</v>
      </c>
      <c r="C23" s="758">
        <v>30</v>
      </c>
      <c r="F23" s="757" t="s">
        <v>590</v>
      </c>
      <c r="G23" s="758">
        <v>30</v>
      </c>
    </row>
    <row r="24" spans="2:7" ht="48">
      <c r="B24" s="741" t="s">
        <v>772</v>
      </c>
      <c r="C24" s="758">
        <v>34</v>
      </c>
      <c r="F24" s="741" t="s">
        <v>773</v>
      </c>
      <c r="G24" s="758">
        <v>34</v>
      </c>
    </row>
    <row r="25" spans="2:7">
      <c r="C25" s="759"/>
      <c r="G25" s="759"/>
    </row>
    <row r="26" spans="2:7">
      <c r="B26" s="753" t="s">
        <v>277</v>
      </c>
      <c r="C26" s="759"/>
      <c r="F26" s="753" t="s">
        <v>774</v>
      </c>
      <c r="G26" s="759"/>
    </row>
    <row r="27" spans="2:7">
      <c r="C27" s="759"/>
      <c r="G27" s="759"/>
    </row>
    <row r="28" spans="2:7">
      <c r="B28" s="757" t="s">
        <v>300</v>
      </c>
      <c r="C28" s="758">
        <v>40</v>
      </c>
      <c r="F28" s="757" t="s">
        <v>633</v>
      </c>
      <c r="G28" s="758">
        <v>40</v>
      </c>
    </row>
    <row r="29" spans="2:7">
      <c r="B29" s="757" t="s">
        <v>84</v>
      </c>
      <c r="C29" s="758">
        <v>44</v>
      </c>
      <c r="F29" s="757" t="s">
        <v>775</v>
      </c>
      <c r="G29" s="758">
        <v>44</v>
      </c>
    </row>
    <row r="30" spans="2:7">
      <c r="C30" s="758"/>
      <c r="G30" s="758"/>
    </row>
    <row r="31" spans="2:7">
      <c r="B31" s="753" t="s">
        <v>776</v>
      </c>
      <c r="C31" s="758">
        <v>50</v>
      </c>
      <c r="F31" s="753" t="s">
        <v>777</v>
      </c>
      <c r="G31" s="758">
        <v>50</v>
      </c>
    </row>
    <row r="32" spans="2:7">
      <c r="C32" s="759"/>
      <c r="G32" s="759"/>
    </row>
    <row r="33" spans="1:7">
      <c r="B33" s="760" t="s">
        <v>552</v>
      </c>
      <c r="C33" s="759"/>
      <c r="F33" s="760" t="s">
        <v>553</v>
      </c>
      <c r="G33" s="759"/>
    </row>
    <row r="34" spans="1:7">
      <c r="B34" s="757" t="s">
        <v>141</v>
      </c>
      <c r="C34" s="758">
        <v>54</v>
      </c>
      <c r="F34" s="757" t="s">
        <v>223</v>
      </c>
      <c r="G34" s="758">
        <v>54</v>
      </c>
    </row>
    <row r="35" spans="1:7">
      <c r="C35" s="759"/>
    </row>
    <row r="37" spans="1:7" ht="10.75" customHeight="1"/>
    <row r="38" spans="1:7" ht="33.5" customHeight="1">
      <c r="A38" s="755" t="s">
        <v>778</v>
      </c>
      <c r="B38" s="731" t="s">
        <v>779</v>
      </c>
      <c r="E38" s="755" t="s">
        <v>778</v>
      </c>
      <c r="F38" s="731" t="s">
        <v>780</v>
      </c>
    </row>
    <row r="39" spans="1:7">
      <c r="B39" s="729"/>
      <c r="F39" s="729"/>
    </row>
    <row r="40" spans="1:7" ht="8" customHeight="1">
      <c r="A40" s="755"/>
      <c r="B40" s="729"/>
      <c r="F40" s="729"/>
    </row>
    <row r="41" spans="1:7">
      <c r="A41" s="755"/>
      <c r="B41" s="731"/>
      <c r="E41" s="755"/>
      <c r="F41" s="731"/>
    </row>
    <row r="42" spans="1:7" ht="17" customHeight="1">
      <c r="B42" s="731" t="s">
        <v>708</v>
      </c>
      <c r="E42" s="755"/>
      <c r="F42" s="755" t="s">
        <v>709</v>
      </c>
    </row>
    <row r="43" spans="1:7">
      <c r="B43" s="729"/>
      <c r="F43" s="729"/>
    </row>
    <row r="44" spans="1:7" ht="16">
      <c r="B44" s="729" t="s">
        <v>712</v>
      </c>
      <c r="C44" s="758">
        <v>60</v>
      </c>
      <c r="F44" s="729" t="s">
        <v>713</v>
      </c>
      <c r="G44" s="758">
        <v>60</v>
      </c>
    </row>
    <row r="45" spans="1:7" ht="16">
      <c r="B45" s="741" t="s">
        <v>781</v>
      </c>
      <c r="C45" s="758">
        <v>61</v>
      </c>
      <c r="F45" s="741" t="s">
        <v>782</v>
      </c>
      <c r="G45" s="758">
        <v>61</v>
      </c>
    </row>
    <row r="46" spans="1:7" ht="16">
      <c r="A46" s="755"/>
      <c r="B46" s="741" t="s">
        <v>783</v>
      </c>
      <c r="C46" s="758">
        <v>66</v>
      </c>
      <c r="F46" s="741" t="s">
        <v>784</v>
      </c>
      <c r="G46" s="758">
        <v>66</v>
      </c>
    </row>
    <row r="47" spans="1:7" ht="16">
      <c r="B47" s="729" t="s">
        <v>785</v>
      </c>
      <c r="C47" s="758">
        <v>67</v>
      </c>
      <c r="E47" s="755"/>
      <c r="F47" s="729" t="s">
        <v>786</v>
      </c>
      <c r="G47" s="758">
        <v>67</v>
      </c>
    </row>
    <row r="48" spans="1:7" ht="16">
      <c r="B48" s="729" t="s">
        <v>787</v>
      </c>
      <c r="C48" s="758">
        <v>68</v>
      </c>
      <c r="F48" s="729" t="s">
        <v>788</v>
      </c>
      <c r="G48" s="758">
        <v>68</v>
      </c>
    </row>
    <row r="49" spans="1:6">
      <c r="B49" s="729"/>
      <c r="F49" s="729"/>
    </row>
    <row r="50" spans="1:6">
      <c r="B50" s="741"/>
      <c r="F50" s="741"/>
    </row>
    <row r="51" spans="1:6">
      <c r="B51" s="741"/>
      <c r="F51" s="741"/>
    </row>
    <row r="52" spans="1:6" ht="18.5" customHeight="1">
      <c r="A52" s="755" t="s">
        <v>789</v>
      </c>
      <c r="B52" s="761" t="s">
        <v>790</v>
      </c>
      <c r="D52" s="755"/>
      <c r="E52" s="755" t="s">
        <v>789</v>
      </c>
      <c r="F52" s="761" t="s">
        <v>791</v>
      </c>
    </row>
  </sheetData>
  <mergeCells count="2">
    <mergeCell ref="B1:C1"/>
    <mergeCell ref="F1:G1"/>
  </mergeCells>
  <printOptions horizontalCentered="1"/>
  <pageMargins left="0.39370078740157483" right="0.39370078740157483" top="0.59055118110236227" bottom="0.59055118110236227" header="0.39370078740157483" footer="0.39370078740157483"/>
  <pageSetup paperSize="9" scale="80" orientation="portrait" r:id="rId1"/>
  <headerFooter alignWithMargins="0">
    <oddHeader>&amp;C&amp;"Helvetica,Fett"&amp;12 2018</oddHeader>
    <oddFooter>&amp;R3&amp;C&amp;"Helvetica"&amp;10 Eidg. Steuerverwaltung  -  Administration fédérale des contributions  -  Amministrazione federale delle contribuzioni</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P76"/>
  <sheetViews>
    <sheetView view="pageLayout" zoomScale="70" zoomScaleNormal="75" zoomScalePageLayoutView="70" workbookViewId="0"/>
  </sheetViews>
  <sheetFormatPr baseColWidth="10" defaultColWidth="10.5" defaultRowHeight="10"/>
  <cols>
    <col min="1" max="1" width="9.1640625" style="561" customWidth="1"/>
    <col min="2" max="2" width="20.1640625" style="561" customWidth="1"/>
    <col min="3" max="3" width="4.5" style="561" customWidth="1"/>
    <col min="4" max="4" width="13.5" style="561" customWidth="1"/>
    <col min="5" max="5" width="7.83203125" style="561" customWidth="1"/>
    <col min="6" max="6" width="10.5" style="562" customWidth="1"/>
    <col min="7" max="7" width="5" style="561" customWidth="1"/>
    <col min="8" max="8" width="9.5" style="561" customWidth="1"/>
    <col min="9" max="9" width="4.5" style="561" customWidth="1"/>
    <col min="10" max="10" width="8.5" style="561" customWidth="1"/>
    <col min="11" max="11" width="20.5" style="561" customWidth="1"/>
    <col min="12" max="12" width="3.5" style="561" customWidth="1"/>
    <col min="13" max="13" width="8.5" style="561" customWidth="1"/>
    <col min="14" max="14" width="6.5" style="562" customWidth="1"/>
    <col min="15" max="15" width="8.5" style="563" customWidth="1"/>
    <col min="16" max="16384" width="10.5" style="562"/>
  </cols>
  <sheetData>
    <row r="1" spans="1:15" s="539" customFormat="1" ht="18.75" customHeight="1">
      <c r="A1" s="536" t="s">
        <v>143</v>
      </c>
      <c r="B1" s="536"/>
      <c r="C1" s="536"/>
      <c r="D1" s="536"/>
      <c r="E1" s="536"/>
      <c r="F1" s="537"/>
      <c r="G1" s="536"/>
      <c r="H1" s="538" t="s">
        <v>474</v>
      </c>
      <c r="I1" s="536"/>
      <c r="J1" s="536"/>
      <c r="K1" s="536"/>
      <c r="L1" s="536"/>
      <c r="M1" s="536"/>
      <c r="O1" s="541"/>
    </row>
    <row r="2" spans="1:15" ht="15" customHeight="1"/>
    <row r="3" spans="1:15" ht="15" customHeight="1"/>
    <row r="4" spans="1:15" s="543" customFormat="1" ht="16">
      <c r="A4" s="485" t="s">
        <v>475</v>
      </c>
      <c r="B4" s="485"/>
      <c r="C4" s="485"/>
      <c r="D4" s="485"/>
      <c r="E4" s="485"/>
      <c r="F4" s="485"/>
      <c r="G4" s="485"/>
      <c r="H4" s="485" t="s">
        <v>476</v>
      </c>
      <c r="I4" s="485"/>
      <c r="J4" s="485"/>
      <c r="K4" s="485"/>
      <c r="L4" s="485"/>
      <c r="M4" s="485"/>
      <c r="N4" s="485"/>
      <c r="O4" s="542"/>
    </row>
    <row r="5" spans="1:15" s="543" customFormat="1" ht="16">
      <c r="A5" s="485"/>
      <c r="B5" s="485"/>
      <c r="C5" s="485"/>
      <c r="D5" s="485"/>
      <c r="E5" s="485"/>
      <c r="F5" s="485"/>
      <c r="G5" s="485"/>
      <c r="H5" s="485"/>
      <c r="I5" s="485"/>
      <c r="J5" s="485"/>
      <c r="K5" s="485"/>
      <c r="L5" s="485"/>
      <c r="M5" s="485"/>
      <c r="N5" s="485"/>
      <c r="O5" s="542"/>
    </row>
    <row r="6" spans="1:15" s="543" customFormat="1" ht="21.75" customHeight="1">
      <c r="A6" s="488" t="s">
        <v>394</v>
      </c>
      <c r="B6" s="485"/>
      <c r="C6" s="485"/>
      <c r="D6" s="485"/>
      <c r="E6" s="485"/>
      <c r="F6" s="485"/>
      <c r="G6" s="485"/>
      <c r="H6" s="488" t="s">
        <v>395</v>
      </c>
      <c r="I6" s="485"/>
      <c r="J6" s="485"/>
      <c r="K6" s="485"/>
      <c r="L6" s="485"/>
      <c r="M6" s="485"/>
      <c r="N6" s="485"/>
      <c r="O6" s="542"/>
    </row>
    <row r="7" spans="1:15" s="543" customFormat="1" ht="16">
      <c r="A7" s="485"/>
      <c r="B7" s="485"/>
      <c r="C7" s="485"/>
      <c r="D7" s="485"/>
      <c r="E7" s="485"/>
      <c r="F7" s="485"/>
      <c r="G7" s="485"/>
      <c r="H7" s="485"/>
      <c r="I7" s="485"/>
      <c r="J7" s="485"/>
      <c r="K7" s="485"/>
      <c r="L7" s="485"/>
      <c r="M7" s="485"/>
      <c r="N7" s="485"/>
      <c r="O7" s="542"/>
    </row>
    <row r="8" spans="1:15" s="543" customFormat="1" ht="16">
      <c r="A8" s="485" t="s">
        <v>396</v>
      </c>
      <c r="B8" s="485"/>
      <c r="C8" s="485"/>
      <c r="D8" s="485"/>
      <c r="E8" s="485"/>
      <c r="F8" s="485"/>
      <c r="G8" s="485"/>
      <c r="H8" s="485" t="s">
        <v>397</v>
      </c>
      <c r="I8" s="485"/>
      <c r="J8" s="485"/>
      <c r="K8" s="485"/>
      <c r="L8" s="485"/>
      <c r="M8" s="485"/>
      <c r="N8" s="485"/>
      <c r="O8" s="542"/>
    </row>
    <row r="9" spans="1:15" s="543" customFormat="1" ht="16">
      <c r="A9" s="489" t="s">
        <v>466</v>
      </c>
      <c r="B9" s="490"/>
      <c r="C9" s="490"/>
      <c r="D9" s="490"/>
      <c r="E9" s="490"/>
      <c r="F9" s="485"/>
      <c r="G9" s="485"/>
      <c r="H9" s="489" t="s">
        <v>467</v>
      </c>
      <c r="I9" s="489"/>
      <c r="J9" s="490"/>
      <c r="K9" s="490"/>
      <c r="L9" s="490"/>
      <c r="M9" s="485"/>
      <c r="N9" s="485"/>
      <c r="O9" s="542"/>
    </row>
    <row r="10" spans="1:15" s="543" customFormat="1" ht="16">
      <c r="A10" s="485" t="s">
        <v>477</v>
      </c>
      <c r="B10" s="485"/>
      <c r="C10" s="485"/>
      <c r="D10" s="485"/>
      <c r="E10" s="485"/>
      <c r="F10" s="485"/>
      <c r="G10" s="485"/>
      <c r="H10" s="485" t="s">
        <v>478</v>
      </c>
      <c r="I10" s="485"/>
      <c r="J10" s="485"/>
      <c r="K10" s="485"/>
      <c r="L10" s="485"/>
      <c r="M10" s="485"/>
      <c r="N10" s="485"/>
      <c r="O10" s="542"/>
    </row>
    <row r="11" spans="1:15" s="543" customFormat="1" ht="16">
      <c r="A11" s="485"/>
      <c r="B11" s="485"/>
      <c r="C11" s="485"/>
      <c r="D11" s="485"/>
      <c r="E11" s="485"/>
      <c r="F11" s="485"/>
      <c r="G11" s="485"/>
      <c r="H11" s="485"/>
      <c r="I11" s="485"/>
      <c r="J11" s="485"/>
      <c r="K11" s="485"/>
      <c r="L11" s="485"/>
      <c r="M11" s="485"/>
      <c r="N11" s="485"/>
      <c r="O11" s="542"/>
    </row>
    <row r="12" spans="1:15" s="543" customFormat="1" ht="16">
      <c r="A12" s="485"/>
      <c r="B12" s="485"/>
      <c r="C12" s="485"/>
      <c r="D12" s="485"/>
      <c r="E12" s="485"/>
      <c r="F12" s="485"/>
      <c r="G12" s="485"/>
      <c r="H12" s="485"/>
      <c r="I12" s="485"/>
      <c r="J12" s="485"/>
      <c r="K12" s="485"/>
      <c r="L12" s="485"/>
      <c r="M12" s="485"/>
      <c r="N12" s="485"/>
      <c r="O12" s="542"/>
    </row>
    <row r="13" spans="1:15" s="543" customFormat="1" ht="16">
      <c r="A13" s="489" t="s">
        <v>403</v>
      </c>
      <c r="B13" s="490"/>
      <c r="C13" s="490"/>
      <c r="D13" s="490"/>
      <c r="E13" s="490"/>
      <c r="F13" s="485"/>
      <c r="G13" s="485"/>
      <c r="H13" s="489" t="s">
        <v>404</v>
      </c>
      <c r="I13" s="489"/>
      <c r="J13" s="490"/>
      <c r="K13" s="490"/>
      <c r="L13" s="490"/>
      <c r="M13" s="485"/>
      <c r="N13" s="485"/>
      <c r="O13" s="542"/>
    </row>
    <row r="14" spans="1:15" s="543" customFormat="1" ht="16">
      <c r="A14" s="485" t="s">
        <v>405</v>
      </c>
      <c r="B14" s="485"/>
      <c r="C14" s="485"/>
      <c r="D14" s="485"/>
      <c r="E14" s="485"/>
      <c r="F14" s="485"/>
      <c r="G14" s="485"/>
      <c r="H14" s="485" t="s">
        <v>406</v>
      </c>
      <c r="I14" s="485"/>
      <c r="J14" s="485"/>
      <c r="K14" s="485"/>
      <c r="L14" s="485"/>
      <c r="M14" s="485"/>
      <c r="N14" s="485"/>
      <c r="O14" s="542"/>
    </row>
    <row r="15" spans="1:15" s="543" customFormat="1" ht="16">
      <c r="A15" s="485"/>
      <c r="B15" s="485"/>
      <c r="C15" s="485"/>
      <c r="D15" s="485"/>
      <c r="E15" s="485"/>
      <c r="F15" s="485"/>
      <c r="G15" s="485"/>
      <c r="H15" s="485"/>
      <c r="I15" s="485"/>
      <c r="J15" s="485"/>
      <c r="K15" s="485"/>
      <c r="L15" s="485"/>
      <c r="M15" s="485"/>
      <c r="N15" s="485"/>
      <c r="O15" s="564" t="s">
        <v>438</v>
      </c>
    </row>
    <row r="16" spans="1:15" s="543" customFormat="1" ht="16">
      <c r="A16" s="485" t="s">
        <v>407</v>
      </c>
      <c r="B16" s="485"/>
      <c r="C16" s="485"/>
      <c r="D16" s="485"/>
      <c r="E16" s="485"/>
      <c r="F16" s="485"/>
      <c r="G16" s="485"/>
      <c r="H16" s="485" t="s">
        <v>408</v>
      </c>
      <c r="I16" s="485"/>
      <c r="J16" s="485"/>
      <c r="K16" s="485"/>
      <c r="L16" s="485"/>
      <c r="M16" s="485"/>
      <c r="N16" s="485"/>
      <c r="O16" s="542"/>
    </row>
    <row r="17" spans="1:16" s="543" customFormat="1" ht="16">
      <c r="A17" s="485"/>
      <c r="B17" s="485"/>
      <c r="C17" s="485"/>
      <c r="D17" s="485"/>
      <c r="E17" s="485"/>
      <c r="F17" s="485"/>
      <c r="G17" s="485"/>
      <c r="H17" s="485"/>
      <c r="I17" s="485"/>
      <c r="J17" s="485"/>
      <c r="K17" s="485"/>
      <c r="L17" s="485"/>
      <c r="M17" s="485"/>
      <c r="N17" s="485"/>
      <c r="O17" s="542"/>
    </row>
    <row r="18" spans="1:16" s="543" customFormat="1" ht="16">
      <c r="A18" s="485" t="s">
        <v>409</v>
      </c>
      <c r="B18" s="485"/>
      <c r="C18" s="485"/>
      <c r="D18" s="485"/>
      <c r="E18" s="485"/>
      <c r="F18" s="492">
        <v>50000</v>
      </c>
      <c r="G18" s="485" t="s">
        <v>323</v>
      </c>
      <c r="H18" s="485" t="s">
        <v>410</v>
      </c>
      <c r="I18" s="485"/>
      <c r="J18" s="485"/>
      <c r="K18" s="485"/>
      <c r="L18" s="485"/>
      <c r="M18" s="485"/>
      <c r="N18" s="485"/>
      <c r="O18" s="547"/>
    </row>
    <row r="19" spans="1:16" s="543" customFormat="1" ht="16">
      <c r="A19" s="485"/>
      <c r="B19" s="485"/>
      <c r="C19" s="485"/>
      <c r="D19" s="485"/>
      <c r="E19" s="485"/>
      <c r="F19" s="492"/>
      <c r="G19" s="485"/>
      <c r="H19" s="485"/>
      <c r="I19" s="485"/>
      <c r="J19" s="485"/>
      <c r="K19" s="485"/>
      <c r="L19" s="485"/>
      <c r="M19" s="485"/>
      <c r="N19" s="485"/>
      <c r="O19" s="542"/>
    </row>
    <row r="20" spans="1:16" s="543" customFormat="1" ht="16">
      <c r="A20" s="485" t="s">
        <v>411</v>
      </c>
      <c r="B20" s="485"/>
      <c r="C20" s="485"/>
      <c r="D20" s="485"/>
      <c r="E20" s="485"/>
      <c r="F20" s="492"/>
      <c r="G20" s="485"/>
      <c r="H20" s="485" t="s">
        <v>412</v>
      </c>
      <c r="I20" s="485"/>
      <c r="J20" s="485"/>
      <c r="K20" s="485"/>
      <c r="L20" s="485"/>
      <c r="M20" s="485"/>
      <c r="N20" s="485"/>
      <c r="O20" s="542"/>
    </row>
    <row r="21" spans="1:16" s="543" customFormat="1" ht="16">
      <c r="A21" s="485"/>
      <c r="B21" s="485"/>
      <c r="C21" s="485"/>
      <c r="D21" s="485"/>
      <c r="E21" s="485"/>
      <c r="F21" s="492"/>
      <c r="G21" s="485"/>
      <c r="H21" s="485"/>
      <c r="I21" s="485"/>
      <c r="J21" s="485"/>
      <c r="K21" s="485"/>
      <c r="L21" s="485"/>
      <c r="M21" s="485"/>
      <c r="N21" s="485"/>
      <c r="O21" s="542"/>
    </row>
    <row r="22" spans="1:16" s="543" customFormat="1" ht="16">
      <c r="A22" s="493" t="s">
        <v>701</v>
      </c>
      <c r="B22" s="485" t="s">
        <v>413</v>
      </c>
      <c r="C22" s="485"/>
      <c r="D22" s="485"/>
      <c r="E22" s="485"/>
      <c r="F22" s="492">
        <v>2562.5</v>
      </c>
      <c r="G22" s="485" t="s">
        <v>323</v>
      </c>
      <c r="H22" s="493" t="str">
        <f>A22</f>
        <v>5.125 %</v>
      </c>
      <c r="I22" s="493"/>
      <c r="J22" s="485" t="s">
        <v>414</v>
      </c>
      <c r="K22" s="485"/>
      <c r="L22" s="485"/>
      <c r="M22" s="485"/>
      <c r="N22" s="485"/>
      <c r="O22" s="542"/>
      <c r="P22" s="565"/>
    </row>
    <row r="23" spans="1:16" s="543"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5"/>
      <c r="N23" s="485"/>
      <c r="O23" s="542"/>
      <c r="P23" s="565"/>
    </row>
    <row r="24" spans="1:16" s="543" customFormat="1" ht="17.75" customHeight="1">
      <c r="A24" s="493" t="s">
        <v>418</v>
      </c>
      <c r="B24" s="485" t="s">
        <v>419</v>
      </c>
      <c r="C24" s="485"/>
      <c r="D24" s="485"/>
      <c r="E24" s="485"/>
      <c r="F24" s="492">
        <v>2500</v>
      </c>
      <c r="G24" s="485" t="s">
        <v>323</v>
      </c>
      <c r="H24" s="493" t="str">
        <f t="shared" si="0"/>
        <v>5.00 %</v>
      </c>
      <c r="I24" s="493"/>
      <c r="J24" s="485" t="s">
        <v>420</v>
      </c>
      <c r="K24" s="485"/>
      <c r="L24" s="485"/>
      <c r="M24" s="485"/>
      <c r="N24" s="485"/>
      <c r="O24" s="542"/>
      <c r="P24" s="565"/>
    </row>
    <row r="25" spans="1:16" s="543" customFormat="1" ht="16">
      <c r="A25" s="493"/>
      <c r="B25" s="485"/>
      <c r="C25" s="485"/>
      <c r="D25" s="485"/>
      <c r="E25" s="485"/>
      <c r="F25" s="492"/>
      <c r="G25" s="485"/>
      <c r="H25" s="493"/>
      <c r="I25" s="493"/>
      <c r="J25" s="485"/>
      <c r="K25" s="485"/>
      <c r="L25" s="485"/>
      <c r="M25" s="485"/>
      <c r="N25" s="485"/>
      <c r="O25" s="542"/>
      <c r="P25" s="565"/>
    </row>
    <row r="26" spans="1:16" s="543" customFormat="1" ht="17.75" customHeight="1">
      <c r="A26" s="493"/>
      <c r="B26" s="485" t="s">
        <v>421</v>
      </c>
      <c r="C26" s="485"/>
      <c r="D26" s="485"/>
      <c r="E26" s="485"/>
      <c r="F26" s="495">
        <v>7800</v>
      </c>
      <c r="G26" s="496" t="s">
        <v>323</v>
      </c>
      <c r="H26" s="493"/>
      <c r="I26" s="493"/>
      <c r="J26" s="485" t="s">
        <v>422</v>
      </c>
      <c r="K26" s="485"/>
      <c r="L26" s="485"/>
      <c r="M26" s="485"/>
      <c r="N26" s="485"/>
      <c r="O26" s="542"/>
      <c r="P26" s="565"/>
    </row>
    <row r="27" spans="1:16" s="543" customFormat="1" ht="16">
      <c r="A27" s="497"/>
      <c r="B27" s="485" t="s">
        <v>423</v>
      </c>
      <c r="C27" s="485"/>
      <c r="D27" s="485"/>
      <c r="E27" s="485"/>
      <c r="F27" s="498"/>
      <c r="G27" s="499"/>
      <c r="H27" s="497"/>
      <c r="I27" s="497"/>
      <c r="J27" s="485" t="s">
        <v>424</v>
      </c>
      <c r="K27" s="485"/>
      <c r="L27" s="485"/>
      <c r="M27" s="485"/>
      <c r="N27" s="485"/>
      <c r="O27" s="542"/>
      <c r="P27" s="565"/>
    </row>
    <row r="28" spans="1:16" s="543" customFormat="1" ht="16">
      <c r="A28" s="497"/>
      <c r="B28" s="485"/>
      <c r="C28" s="485"/>
      <c r="D28" s="485"/>
      <c r="E28" s="485"/>
      <c r="F28" s="498"/>
      <c r="G28" s="499"/>
      <c r="H28" s="497"/>
      <c r="I28" s="497"/>
      <c r="J28" s="485" t="s">
        <v>425</v>
      </c>
      <c r="K28" s="485"/>
      <c r="L28" s="485"/>
      <c r="M28" s="485"/>
      <c r="N28" s="485"/>
      <c r="O28" s="542"/>
      <c r="P28" s="565"/>
    </row>
    <row r="29" spans="1:16" s="543" customFormat="1" ht="16">
      <c r="A29" s="497"/>
      <c r="B29" s="485" t="s">
        <v>426</v>
      </c>
      <c r="C29" s="485"/>
      <c r="D29" s="485"/>
      <c r="E29" s="485"/>
      <c r="F29" s="549">
        <v>6960</v>
      </c>
      <c r="G29" s="501" t="s">
        <v>323</v>
      </c>
      <c r="H29" s="497"/>
      <c r="I29" s="497"/>
      <c r="J29" s="485" t="s">
        <v>427</v>
      </c>
      <c r="K29" s="485"/>
      <c r="L29" s="485"/>
      <c r="M29" s="485"/>
      <c r="N29" s="485"/>
      <c r="O29" s="547"/>
      <c r="P29" s="565"/>
    </row>
    <row r="30" spans="1:16" s="543" customFormat="1" ht="16">
      <c r="A30" s="497"/>
      <c r="B30" s="485"/>
      <c r="C30" s="485"/>
      <c r="D30" s="485"/>
      <c r="E30" s="485"/>
      <c r="F30" s="492">
        <f>F26-F29</f>
        <v>840</v>
      </c>
      <c r="G30" s="485" t="s">
        <v>323</v>
      </c>
      <c r="H30" s="497"/>
      <c r="I30" s="497"/>
      <c r="J30" s="485"/>
      <c r="K30" s="485"/>
      <c r="L30" s="485"/>
      <c r="M30" s="485"/>
      <c r="N30" s="485"/>
      <c r="O30" s="542"/>
      <c r="P30" s="565"/>
    </row>
    <row r="31" spans="1:16" s="543" customFormat="1" ht="6" customHeight="1">
      <c r="A31" s="497"/>
      <c r="B31" s="485"/>
      <c r="C31" s="485"/>
      <c r="D31" s="485"/>
      <c r="E31" s="485"/>
      <c r="F31" s="492"/>
      <c r="G31" s="485"/>
      <c r="H31" s="485"/>
      <c r="I31" s="485"/>
      <c r="J31" s="485"/>
      <c r="K31" s="485"/>
      <c r="L31" s="485"/>
      <c r="M31" s="485"/>
      <c r="N31" s="485"/>
      <c r="O31" s="542"/>
    </row>
    <row r="32" spans="1:16" s="543" customFormat="1" ht="16">
      <c r="A32" s="497"/>
      <c r="B32" s="485" t="s">
        <v>428</v>
      </c>
      <c r="C32" s="485"/>
      <c r="D32" s="485"/>
      <c r="E32" s="485"/>
      <c r="F32" s="550">
        <v>2000</v>
      </c>
      <c r="G32" s="485" t="s">
        <v>323</v>
      </c>
      <c r="H32" s="485"/>
      <c r="I32" s="485"/>
      <c r="J32" s="485" t="s">
        <v>429</v>
      </c>
      <c r="K32" s="485"/>
      <c r="L32" s="485"/>
      <c r="M32" s="485"/>
      <c r="N32" s="485"/>
      <c r="O32" s="542"/>
    </row>
    <row r="33" spans="1:16" s="543" customFormat="1" ht="16">
      <c r="A33" s="490"/>
      <c r="B33" s="485" t="s">
        <v>430</v>
      </c>
      <c r="C33" s="485"/>
      <c r="D33" s="485"/>
      <c r="E33" s="485"/>
      <c r="F33" s="490"/>
      <c r="G33" s="490"/>
      <c r="H33" s="490"/>
      <c r="I33" s="490"/>
      <c r="J33" s="485" t="s">
        <v>431</v>
      </c>
      <c r="K33" s="485"/>
      <c r="L33" s="485"/>
      <c r="M33" s="490"/>
      <c r="N33" s="490"/>
      <c r="O33" s="566"/>
      <c r="P33" s="566"/>
    </row>
    <row r="34" spans="1:16" s="543" customFormat="1" ht="16">
      <c r="A34" s="490"/>
      <c r="B34" s="485" t="s">
        <v>432</v>
      </c>
      <c r="C34" s="485"/>
      <c r="D34" s="485"/>
      <c r="E34" s="485"/>
      <c r="F34" s="490"/>
      <c r="G34" s="490"/>
      <c r="H34" s="490"/>
      <c r="I34" s="490"/>
      <c r="J34" s="485" t="s">
        <v>433</v>
      </c>
      <c r="K34" s="485"/>
      <c r="L34" s="485"/>
      <c r="M34" s="490"/>
      <c r="N34" s="490"/>
      <c r="O34" s="566"/>
      <c r="P34" s="566"/>
    </row>
    <row r="35" spans="1:16" s="543" customFormat="1" ht="8.25" customHeight="1">
      <c r="A35" s="490"/>
      <c r="B35" s="485"/>
      <c r="C35" s="485"/>
      <c r="D35" s="485"/>
      <c r="E35" s="485"/>
      <c r="F35" s="490"/>
      <c r="G35" s="490"/>
      <c r="H35" s="490"/>
      <c r="I35" s="490"/>
      <c r="J35" s="485"/>
      <c r="K35" s="485"/>
      <c r="L35" s="485"/>
      <c r="M35" s="490"/>
      <c r="N35" s="490"/>
      <c r="O35" s="566"/>
      <c r="P35" s="566"/>
    </row>
    <row r="36" spans="1:16" s="543" customFormat="1" ht="16">
      <c r="A36" s="490"/>
      <c r="B36" s="485" t="s">
        <v>479</v>
      </c>
      <c r="C36" s="485"/>
      <c r="D36" s="485"/>
      <c r="E36" s="485"/>
      <c r="F36" s="492">
        <v>18000</v>
      </c>
      <c r="G36" s="485" t="s">
        <v>323</v>
      </c>
      <c r="H36" s="490"/>
      <c r="I36" s="490"/>
      <c r="J36" s="485" t="s">
        <v>480</v>
      </c>
      <c r="K36" s="485"/>
      <c r="L36" s="485"/>
      <c r="M36" s="490"/>
      <c r="N36" s="490"/>
      <c r="O36" s="547"/>
      <c r="P36" s="566"/>
    </row>
    <row r="37" spans="1:16" s="543" customFormat="1" ht="7" customHeight="1">
      <c r="A37" s="497"/>
      <c r="B37" s="485"/>
      <c r="C37" s="485"/>
      <c r="D37" s="485"/>
      <c r="E37" s="485"/>
      <c r="F37" s="511"/>
      <c r="G37" s="508"/>
      <c r="H37" s="485"/>
      <c r="I37" s="485"/>
      <c r="J37" s="485"/>
      <c r="K37" s="485"/>
      <c r="L37" s="485"/>
      <c r="M37" s="485"/>
      <c r="N37" s="485"/>
      <c r="O37" s="542"/>
    </row>
    <row r="38" spans="1:16" s="543" customFormat="1" ht="9" customHeight="1">
      <c r="A38" s="497"/>
      <c r="B38" s="485"/>
      <c r="C38" s="485"/>
      <c r="D38" s="485"/>
      <c r="E38" s="485"/>
      <c r="F38" s="492"/>
      <c r="G38" s="485"/>
      <c r="H38" s="485"/>
      <c r="I38" s="485"/>
      <c r="J38" s="485"/>
      <c r="K38" s="485"/>
      <c r="L38" s="485"/>
      <c r="M38" s="485"/>
      <c r="N38" s="485"/>
      <c r="O38" s="542"/>
    </row>
    <row r="39" spans="1:16" s="543" customFormat="1" ht="16">
      <c r="A39" s="497" t="s">
        <v>434</v>
      </c>
      <c r="B39" s="485"/>
      <c r="C39" s="485"/>
      <c r="D39" s="485"/>
      <c r="E39" s="485"/>
      <c r="F39" s="492">
        <v>23500</v>
      </c>
      <c r="G39" s="485" t="s">
        <v>323</v>
      </c>
      <c r="H39" s="485"/>
      <c r="I39" s="485"/>
      <c r="J39" s="485" t="s">
        <v>435</v>
      </c>
      <c r="K39" s="485"/>
      <c r="L39" s="485"/>
      <c r="M39" s="485"/>
      <c r="N39" s="485"/>
      <c r="O39" s="542"/>
    </row>
    <row r="40" spans="1:16" s="543" customFormat="1" ht="7" customHeight="1">
      <c r="A40" s="497"/>
      <c r="B40" s="485"/>
      <c r="C40" s="485"/>
      <c r="D40" s="485"/>
      <c r="E40" s="485"/>
      <c r="F40" s="511"/>
      <c r="G40" s="508"/>
      <c r="H40" s="485"/>
      <c r="I40" s="485"/>
      <c r="J40" s="485"/>
      <c r="K40" s="485"/>
      <c r="L40" s="485"/>
      <c r="M40" s="485"/>
      <c r="N40" s="485"/>
      <c r="O40" s="542"/>
    </row>
    <row r="41" spans="1:16" s="543" customFormat="1" ht="6.75" customHeight="1">
      <c r="A41" s="497"/>
      <c r="B41" s="485"/>
      <c r="C41" s="485"/>
      <c r="D41" s="485"/>
      <c r="E41" s="485"/>
      <c r="F41" s="492"/>
      <c r="G41" s="485"/>
      <c r="H41" s="485"/>
      <c r="I41" s="485"/>
      <c r="J41" s="485"/>
      <c r="K41" s="485"/>
      <c r="L41" s="485"/>
      <c r="M41" s="485"/>
      <c r="N41" s="485"/>
      <c r="O41" s="542"/>
    </row>
    <row r="42" spans="1:16" s="543" customFormat="1" ht="16">
      <c r="A42" s="509" t="s">
        <v>436</v>
      </c>
      <c r="B42" s="486"/>
      <c r="C42" s="486"/>
      <c r="D42" s="486"/>
      <c r="E42" s="486"/>
      <c r="F42" s="567">
        <v>239</v>
      </c>
      <c r="G42" s="486" t="s">
        <v>323</v>
      </c>
      <c r="H42" s="486"/>
      <c r="I42" s="486"/>
      <c r="J42" s="486" t="s">
        <v>437</v>
      </c>
      <c r="K42" s="486"/>
      <c r="L42" s="486"/>
      <c r="M42" s="485"/>
      <c r="N42" s="485"/>
      <c r="O42" s="547"/>
    </row>
    <row r="43" spans="1:16" s="543" customFormat="1" ht="7" customHeight="1">
      <c r="A43" s="497"/>
      <c r="B43" s="485"/>
      <c r="C43" s="485"/>
      <c r="D43" s="485"/>
      <c r="E43" s="485"/>
      <c r="F43" s="511"/>
      <c r="G43" s="508"/>
      <c r="H43" s="485"/>
      <c r="I43" s="485"/>
      <c r="J43" s="485"/>
      <c r="K43" s="485"/>
      <c r="L43" s="485"/>
      <c r="M43" s="485"/>
      <c r="N43" s="485"/>
      <c r="O43" s="542"/>
    </row>
    <row r="44" spans="1:16" s="543" customFormat="1" ht="16">
      <c r="A44" s="497"/>
      <c r="B44" s="485"/>
      <c r="C44" s="485"/>
      <c r="D44" s="485"/>
      <c r="E44" s="485"/>
      <c r="F44" s="492"/>
      <c r="G44" s="485"/>
      <c r="H44" s="485"/>
      <c r="I44" s="485"/>
      <c r="J44" s="485"/>
      <c r="K44" s="485"/>
      <c r="L44" s="485"/>
      <c r="M44" s="485" t="s">
        <v>438</v>
      </c>
      <c r="N44" s="485"/>
      <c r="O44" s="542"/>
    </row>
    <row r="45" spans="1:16" s="543" customFormat="1" ht="16">
      <c r="A45" s="497" t="s">
        <v>439</v>
      </c>
      <c r="B45" s="485"/>
      <c r="C45" s="485"/>
      <c r="D45" s="512">
        <v>1</v>
      </c>
      <c r="E45" s="512"/>
      <c r="F45" s="513">
        <f>F42*1</f>
        <v>239</v>
      </c>
      <c r="G45" s="485" t="s">
        <v>323</v>
      </c>
      <c r="H45" s="485"/>
      <c r="I45" s="485"/>
      <c r="J45" s="485" t="s">
        <v>440</v>
      </c>
      <c r="K45" s="485"/>
      <c r="L45" s="485"/>
      <c r="M45" s="512">
        <f>D45</f>
        <v>1</v>
      </c>
      <c r="N45" s="485"/>
      <c r="O45" s="542"/>
      <c r="P45" s="552"/>
    </row>
    <row r="46" spans="1:16" s="543" customFormat="1" ht="17.75" customHeight="1">
      <c r="A46" s="497" t="s">
        <v>441</v>
      </c>
      <c r="B46" s="485"/>
      <c r="C46" s="485"/>
      <c r="D46" s="512">
        <v>1.19</v>
      </c>
      <c r="E46" s="512"/>
      <c r="F46" s="726">
        <v>284.40000000000003</v>
      </c>
      <c r="G46" s="485" t="s">
        <v>323</v>
      </c>
      <c r="H46" s="485"/>
      <c r="I46" s="485"/>
      <c r="J46" s="485" t="s">
        <v>442</v>
      </c>
      <c r="K46" s="485"/>
      <c r="L46" s="485"/>
      <c r="M46" s="512">
        <f>D46</f>
        <v>1.19</v>
      </c>
      <c r="N46" s="485"/>
      <c r="O46" s="542"/>
      <c r="P46" s="552"/>
    </row>
    <row r="47" spans="1:16" s="543" customFormat="1" ht="17.75" customHeight="1">
      <c r="A47" s="497" t="s">
        <v>443</v>
      </c>
      <c r="B47" s="485"/>
      <c r="C47" s="485"/>
      <c r="D47" s="512">
        <v>0.1</v>
      </c>
      <c r="E47" s="512"/>
      <c r="F47" s="726">
        <v>23.900000000000002</v>
      </c>
      <c r="G47" s="485" t="s">
        <v>323</v>
      </c>
      <c r="H47" s="485"/>
      <c r="I47" s="485"/>
      <c r="J47" s="485" t="s">
        <v>444</v>
      </c>
      <c r="K47" s="485"/>
      <c r="L47" s="485"/>
      <c r="M47" s="512">
        <f>D47</f>
        <v>0.1</v>
      </c>
      <c r="N47" s="485"/>
      <c r="O47" s="542"/>
      <c r="P47" s="552"/>
    </row>
    <row r="48" spans="1:16" s="543" customFormat="1" ht="17.75" customHeight="1">
      <c r="A48" s="497" t="s">
        <v>445</v>
      </c>
      <c r="B48" s="485"/>
      <c r="C48" s="485"/>
      <c r="D48" s="485"/>
      <c r="E48" s="485"/>
      <c r="F48" s="727">
        <v>48</v>
      </c>
      <c r="G48" s="485" t="s">
        <v>323</v>
      </c>
      <c r="H48" s="485"/>
      <c r="I48" s="485"/>
      <c r="J48" s="485" t="s">
        <v>446</v>
      </c>
      <c r="K48" s="485"/>
      <c r="L48" s="485"/>
      <c r="M48" s="485"/>
      <c r="N48" s="485"/>
      <c r="O48" s="542"/>
      <c r="P48" s="552"/>
    </row>
    <row r="49" spans="1:15" s="543" customFormat="1" ht="7" customHeight="1">
      <c r="A49" s="497"/>
      <c r="B49" s="485"/>
      <c r="C49" s="485"/>
      <c r="D49" s="485"/>
      <c r="E49" s="485"/>
      <c r="F49" s="511"/>
      <c r="G49" s="508"/>
      <c r="H49" s="485"/>
      <c r="I49" s="485"/>
      <c r="J49" s="485"/>
      <c r="K49" s="485"/>
      <c r="L49" s="485"/>
      <c r="M49" s="485"/>
      <c r="N49" s="485"/>
      <c r="O49" s="542"/>
    </row>
    <row r="50" spans="1:15" s="543" customFormat="1" ht="16">
      <c r="A50" s="497"/>
      <c r="B50" s="485"/>
      <c r="C50" s="485"/>
      <c r="D50" s="485"/>
      <c r="E50" s="485"/>
      <c r="F50" s="492"/>
      <c r="G50" s="485"/>
      <c r="H50" s="485"/>
      <c r="I50" s="485"/>
      <c r="J50" s="485"/>
      <c r="K50" s="485"/>
      <c r="L50" s="485"/>
      <c r="M50" s="485"/>
      <c r="N50" s="485"/>
      <c r="O50" s="542"/>
    </row>
    <row r="51" spans="1:15" s="543" customFormat="1" ht="16">
      <c r="A51" s="516" t="s">
        <v>447</v>
      </c>
      <c r="B51" s="517"/>
      <c r="C51" s="517"/>
      <c r="D51" s="517"/>
      <c r="E51" s="517"/>
      <c r="F51" s="518">
        <f>SUM(F45:F48)</f>
        <v>595.30000000000007</v>
      </c>
      <c r="G51" s="517" t="s">
        <v>323</v>
      </c>
      <c r="H51" s="517"/>
      <c r="I51" s="517"/>
      <c r="J51" s="517" t="s">
        <v>448</v>
      </c>
      <c r="K51" s="517"/>
      <c r="L51" s="517"/>
      <c r="M51" s="517"/>
      <c r="N51" s="517"/>
      <c r="O51" s="542"/>
    </row>
    <row r="52" spans="1:15" s="543" customFormat="1" ht="7" customHeight="1">
      <c r="A52" s="497"/>
      <c r="B52" s="485"/>
      <c r="C52" s="485"/>
      <c r="D52" s="485"/>
      <c r="E52" s="485"/>
      <c r="F52" s="511"/>
      <c r="G52" s="508"/>
      <c r="H52" s="485"/>
      <c r="I52" s="485"/>
      <c r="J52" s="485"/>
      <c r="K52" s="485"/>
      <c r="L52" s="485"/>
      <c r="M52" s="485"/>
      <c r="N52" s="485"/>
      <c r="O52" s="542"/>
    </row>
    <row r="53" spans="1:15" s="543" customFormat="1" ht="7" customHeight="1">
      <c r="A53" s="497"/>
      <c r="B53" s="485"/>
      <c r="C53" s="485"/>
      <c r="D53" s="485"/>
      <c r="E53" s="485"/>
      <c r="F53" s="492"/>
      <c r="G53" s="485"/>
      <c r="H53" s="485"/>
      <c r="I53" s="485"/>
      <c r="J53" s="485"/>
      <c r="K53" s="485"/>
      <c r="L53" s="485"/>
      <c r="M53" s="485"/>
      <c r="N53" s="485"/>
      <c r="O53" s="542"/>
    </row>
    <row r="54" spans="1:15" s="543" customFormat="1" ht="8.25" customHeight="1">
      <c r="A54" s="497"/>
      <c r="B54" s="485"/>
      <c r="C54" s="485"/>
      <c r="D54" s="485"/>
      <c r="E54" s="485"/>
      <c r="F54" s="492"/>
      <c r="G54" s="485"/>
      <c r="H54" s="485"/>
      <c r="I54" s="485"/>
      <c r="J54" s="485"/>
      <c r="K54" s="485"/>
      <c r="L54" s="485"/>
      <c r="M54" s="485"/>
      <c r="N54" s="485"/>
      <c r="O54" s="542"/>
    </row>
    <row r="55" spans="1:15" s="569" customFormat="1" ht="16">
      <c r="A55" s="521" t="s">
        <v>449</v>
      </c>
      <c r="B55" s="522"/>
      <c r="C55" s="522"/>
      <c r="D55" s="522"/>
      <c r="E55" s="522"/>
      <c r="F55" s="523"/>
      <c r="G55" s="522"/>
      <c r="H55" s="522" t="s">
        <v>450</v>
      </c>
      <c r="I55" s="522"/>
      <c r="J55" s="522"/>
      <c r="K55" s="522"/>
      <c r="L55" s="522"/>
      <c r="M55" s="522"/>
      <c r="N55" s="522"/>
      <c r="O55" s="568"/>
    </row>
    <row r="56" spans="1:15" s="543" customFormat="1" ht="24.75" customHeight="1">
      <c r="A56" s="497" t="s">
        <v>451</v>
      </c>
      <c r="B56" s="485"/>
      <c r="C56" s="485"/>
      <c r="D56" s="485"/>
      <c r="E56" s="485"/>
      <c r="F56" s="492"/>
      <c r="G56" s="485"/>
      <c r="H56" s="485" t="s">
        <v>452</v>
      </c>
      <c r="I56" s="485"/>
      <c r="J56" s="485"/>
      <c r="K56" s="485"/>
      <c r="L56" s="485"/>
      <c r="M56" s="485"/>
      <c r="N56" s="485"/>
      <c r="O56" s="542"/>
    </row>
    <row r="57" spans="1:15" s="543" customFormat="1" ht="16">
      <c r="A57" s="497" t="s">
        <v>453</v>
      </c>
      <c r="B57" s="485"/>
      <c r="C57" s="485"/>
      <c r="D57" s="485"/>
      <c r="E57" s="485"/>
      <c r="F57" s="492"/>
      <c r="G57" s="485"/>
      <c r="H57" s="485" t="s">
        <v>454</v>
      </c>
      <c r="I57" s="485"/>
      <c r="J57" s="485"/>
      <c r="K57" s="485"/>
      <c r="L57" s="485"/>
      <c r="M57" s="485"/>
      <c r="N57" s="485"/>
      <c r="O57" s="542"/>
    </row>
    <row r="58" spans="1:15" s="543" customFormat="1" ht="16">
      <c r="A58" s="497" t="s">
        <v>481</v>
      </c>
      <c r="B58" s="485"/>
      <c r="C58" s="485"/>
      <c r="D58" s="485"/>
      <c r="E58" s="485"/>
      <c r="F58" s="492"/>
      <c r="G58" s="485"/>
      <c r="H58" s="485" t="s">
        <v>472</v>
      </c>
      <c r="I58" s="485"/>
      <c r="J58" s="485"/>
      <c r="K58" s="485"/>
      <c r="L58" s="485"/>
      <c r="M58" s="485"/>
      <c r="N58" s="485"/>
      <c r="O58" s="542"/>
    </row>
    <row r="59" spans="1:15" s="543" customFormat="1" ht="16">
      <c r="A59" s="497"/>
      <c r="B59" s="485"/>
      <c r="C59" s="485"/>
      <c r="D59" s="485"/>
      <c r="E59" s="485"/>
      <c r="F59" s="492"/>
      <c r="G59" s="485"/>
      <c r="H59" s="485" t="s">
        <v>482</v>
      </c>
      <c r="I59" s="485"/>
      <c r="J59" s="485"/>
      <c r="K59" s="485"/>
      <c r="L59" s="485"/>
      <c r="M59" s="485"/>
      <c r="N59" s="485"/>
      <c r="O59" s="542"/>
    </row>
    <row r="60" spans="1:15" s="543" customFormat="1" ht="16">
      <c r="A60" s="497" t="s">
        <v>458</v>
      </c>
      <c r="B60" s="485"/>
      <c r="C60" s="485"/>
      <c r="D60" s="485"/>
      <c r="E60" s="485"/>
      <c r="F60" s="492"/>
      <c r="G60" s="485"/>
      <c r="H60" s="485" t="s">
        <v>459</v>
      </c>
      <c r="I60" s="485"/>
      <c r="J60" s="485"/>
      <c r="K60" s="485"/>
      <c r="L60" s="485"/>
      <c r="M60" s="485"/>
      <c r="N60" s="485"/>
      <c r="O60" s="542"/>
    </row>
    <row r="61" spans="1:15" s="543" customFormat="1" ht="16">
      <c r="A61" s="497" t="s">
        <v>460</v>
      </c>
      <c r="B61" s="485"/>
      <c r="C61" s="485"/>
      <c r="D61" s="485"/>
      <c r="E61" s="485"/>
      <c r="F61" s="492"/>
      <c r="G61" s="485"/>
      <c r="H61" s="485" t="s">
        <v>461</v>
      </c>
      <c r="I61" s="485"/>
      <c r="J61" s="485"/>
      <c r="K61" s="485"/>
      <c r="L61" s="485"/>
      <c r="M61" s="485"/>
      <c r="N61" s="485"/>
      <c r="O61" s="542"/>
    </row>
    <row r="62" spans="1:15" s="543" customFormat="1" ht="16">
      <c r="A62" s="497"/>
      <c r="B62" s="485"/>
      <c r="C62" s="485"/>
      <c r="D62" s="485"/>
      <c r="E62" s="485"/>
      <c r="F62" s="492"/>
      <c r="G62" s="485"/>
      <c r="H62" s="485"/>
      <c r="I62" s="485"/>
      <c r="J62" s="485"/>
      <c r="K62" s="485"/>
      <c r="L62" s="485"/>
      <c r="M62" s="485"/>
      <c r="N62" s="485"/>
      <c r="O62" s="542"/>
    </row>
    <row r="63" spans="1:15" s="543" customFormat="1" ht="16">
      <c r="A63" s="497" t="s">
        <v>462</v>
      </c>
      <c r="B63" s="485"/>
      <c r="C63" s="485"/>
      <c r="D63" s="485"/>
      <c r="E63" s="485"/>
      <c r="F63" s="492"/>
      <c r="G63" s="485"/>
      <c r="H63" s="485" t="s">
        <v>463</v>
      </c>
      <c r="I63" s="485"/>
      <c r="J63" s="485"/>
      <c r="K63" s="485"/>
      <c r="L63" s="485"/>
      <c r="M63" s="485"/>
      <c r="N63" s="485"/>
      <c r="O63" s="542"/>
    </row>
    <row r="64" spans="1:15" s="543" customFormat="1" ht="16">
      <c r="A64" s="497"/>
      <c r="B64" s="485"/>
      <c r="C64" s="485"/>
      <c r="D64" s="485"/>
      <c r="E64" s="485"/>
      <c r="F64" s="492"/>
      <c r="G64" s="485"/>
      <c r="H64" s="485"/>
      <c r="I64" s="485"/>
      <c r="J64" s="485"/>
      <c r="K64" s="485"/>
      <c r="L64" s="485"/>
      <c r="M64" s="485"/>
      <c r="N64" s="485"/>
      <c r="O64" s="542"/>
    </row>
    <row r="65" spans="1:15" s="543" customFormat="1" ht="16">
      <c r="A65" s="497" t="s">
        <v>155</v>
      </c>
      <c r="B65" s="570">
        <v>39120</v>
      </c>
      <c r="C65" s="571" t="s">
        <v>323</v>
      </c>
      <c r="D65" s="483"/>
      <c r="E65" s="503" t="s">
        <v>53</v>
      </c>
      <c r="F65" s="483"/>
      <c r="G65" s="483"/>
      <c r="H65" s="570">
        <v>37135</v>
      </c>
      <c r="I65" s="571" t="s">
        <v>54</v>
      </c>
      <c r="J65" s="483"/>
      <c r="K65" s="483" t="s">
        <v>55</v>
      </c>
      <c r="L65" s="483"/>
      <c r="M65" s="570">
        <v>34920</v>
      </c>
      <c r="N65" s="572" t="s">
        <v>323</v>
      </c>
      <c r="O65" s="542"/>
    </row>
    <row r="66" spans="1:15" s="543" customFormat="1" ht="16">
      <c r="A66" s="497" t="s">
        <v>56</v>
      </c>
      <c r="B66" s="570">
        <v>42470</v>
      </c>
      <c r="C66" s="571" t="s">
        <v>323</v>
      </c>
      <c r="D66" s="483"/>
      <c r="E66" s="503" t="s">
        <v>57</v>
      </c>
      <c r="F66" s="483"/>
      <c r="G66" s="483"/>
      <c r="H66" s="570">
        <v>37175.421852999156</v>
      </c>
      <c r="I66" s="571" t="s">
        <v>323</v>
      </c>
      <c r="J66" s="483"/>
      <c r="K66" s="483" t="s">
        <v>58</v>
      </c>
      <c r="L66" s="483"/>
      <c r="M66" s="570">
        <v>50270</v>
      </c>
      <c r="N66" s="572" t="s">
        <v>323</v>
      </c>
      <c r="O66" s="542"/>
    </row>
    <row r="67" spans="1:15" s="543" customFormat="1" ht="16">
      <c r="A67" s="497" t="s">
        <v>59</v>
      </c>
      <c r="B67" s="570">
        <v>41350</v>
      </c>
      <c r="C67" s="571" t="s">
        <v>323</v>
      </c>
      <c r="D67" s="483"/>
      <c r="E67" s="503" t="s">
        <v>60</v>
      </c>
      <c r="F67" s="483"/>
      <c r="G67" s="483"/>
      <c r="H67" s="570">
        <v>66125.219093213178</v>
      </c>
      <c r="I67" s="571" t="s">
        <v>323</v>
      </c>
      <c r="J67" s="483"/>
      <c r="K67" s="483" t="s">
        <v>61</v>
      </c>
      <c r="L67" s="483"/>
      <c r="M67" s="570">
        <v>50935</v>
      </c>
      <c r="N67" s="572" t="s">
        <v>54</v>
      </c>
      <c r="O67" s="542"/>
    </row>
    <row r="68" spans="1:15" s="543" customFormat="1" ht="16">
      <c r="A68" s="497" t="s">
        <v>62</v>
      </c>
      <c r="B68" s="570">
        <v>49230.107335032568</v>
      </c>
      <c r="C68" s="571" t="s">
        <v>323</v>
      </c>
      <c r="D68" s="483"/>
      <c r="E68" s="503" t="s">
        <v>63</v>
      </c>
      <c r="F68" s="483"/>
      <c r="G68" s="483"/>
      <c r="H68" s="570">
        <v>64050.171782596452</v>
      </c>
      <c r="I68" s="571" t="s">
        <v>323</v>
      </c>
      <c r="J68" s="483"/>
      <c r="K68" s="483" t="s">
        <v>64</v>
      </c>
      <c r="L68" s="483"/>
      <c r="M68" s="570">
        <v>49765</v>
      </c>
      <c r="N68" s="572" t="s">
        <v>54</v>
      </c>
      <c r="O68" s="542"/>
    </row>
    <row r="69" spans="1:15" s="543" customFormat="1" ht="16">
      <c r="A69" s="497" t="s">
        <v>65</v>
      </c>
      <c r="B69" s="570">
        <v>34500</v>
      </c>
      <c r="C69" s="571" t="s">
        <v>323</v>
      </c>
      <c r="D69" s="483"/>
      <c r="E69" s="503" t="s">
        <v>66</v>
      </c>
      <c r="F69" s="483"/>
      <c r="G69" s="483"/>
      <c r="H69" s="570">
        <v>42299.627197039779</v>
      </c>
      <c r="I69" s="571" t="s">
        <v>323</v>
      </c>
      <c r="J69" s="483"/>
      <c r="K69" s="483" t="s">
        <v>67</v>
      </c>
      <c r="L69" s="483"/>
      <c r="M69" s="570">
        <v>52315</v>
      </c>
      <c r="N69" s="572" t="s">
        <v>54</v>
      </c>
      <c r="O69" s="542"/>
    </row>
    <row r="70" spans="1:15" s="543" customFormat="1" ht="16">
      <c r="A70" s="497" t="s">
        <v>68</v>
      </c>
      <c r="B70" s="570">
        <v>44700</v>
      </c>
      <c r="C70" s="571" t="s">
        <v>323</v>
      </c>
      <c r="D70" s="483"/>
      <c r="E70" s="503" t="s">
        <v>69</v>
      </c>
      <c r="F70" s="483"/>
      <c r="G70" s="483"/>
      <c r="H70" s="573">
        <v>33235</v>
      </c>
      <c r="I70" s="571" t="s">
        <v>323</v>
      </c>
      <c r="J70" s="483"/>
      <c r="K70" s="483" t="s">
        <v>70</v>
      </c>
      <c r="L70" s="483"/>
      <c r="M70" s="570">
        <v>30875</v>
      </c>
      <c r="N70" s="572" t="s">
        <v>54</v>
      </c>
      <c r="O70" s="542"/>
    </row>
    <row r="71" spans="1:15" s="543" customFormat="1" ht="16">
      <c r="A71" s="497" t="s">
        <v>71</v>
      </c>
      <c r="B71" s="570">
        <v>44055</v>
      </c>
      <c r="C71" s="571" t="s">
        <v>323</v>
      </c>
      <c r="D71" s="483"/>
      <c r="E71" s="503" t="s">
        <v>72</v>
      </c>
      <c r="F71" s="483"/>
      <c r="G71" s="483"/>
      <c r="H71" s="570">
        <v>22770</v>
      </c>
      <c r="I71" s="571" t="s">
        <v>323</v>
      </c>
      <c r="J71" s="483"/>
      <c r="K71" s="483" t="s">
        <v>73</v>
      </c>
      <c r="L71" s="483"/>
      <c r="M71" s="570">
        <v>80425</v>
      </c>
      <c r="N71" s="572" t="s">
        <v>54</v>
      </c>
      <c r="O71" s="542"/>
    </row>
    <row r="72" spans="1:15" s="543" customFormat="1" ht="16">
      <c r="A72" s="497" t="s">
        <v>74</v>
      </c>
      <c r="B72" s="570">
        <v>36160</v>
      </c>
      <c r="C72" s="571" t="s">
        <v>323</v>
      </c>
      <c r="D72" s="483"/>
      <c r="E72" s="503" t="s">
        <v>75</v>
      </c>
      <c r="F72" s="483"/>
      <c r="G72" s="483"/>
      <c r="H72" s="570">
        <v>48200.284010114869</v>
      </c>
      <c r="I72" s="571" t="s">
        <v>323</v>
      </c>
      <c r="J72" s="483"/>
      <c r="K72" s="483" t="s">
        <v>76</v>
      </c>
      <c r="L72" s="483"/>
      <c r="M72" s="570">
        <v>41375</v>
      </c>
      <c r="N72" s="572" t="s">
        <v>54</v>
      </c>
      <c r="O72" s="542"/>
    </row>
    <row r="73" spans="1:15" s="543" customFormat="1" ht="16">
      <c r="A73" s="497" t="s">
        <v>77</v>
      </c>
      <c r="B73" s="570">
        <v>63420</v>
      </c>
      <c r="C73" s="571" t="s">
        <v>323</v>
      </c>
      <c r="D73" s="483"/>
      <c r="E73" s="503" t="s">
        <v>78</v>
      </c>
      <c r="F73" s="483"/>
      <c r="G73" s="483"/>
      <c r="H73" s="570">
        <v>52600</v>
      </c>
      <c r="I73" s="571" t="s">
        <v>323</v>
      </c>
      <c r="J73" s="483"/>
      <c r="K73" s="483" t="s">
        <v>79</v>
      </c>
      <c r="L73" s="483"/>
      <c r="M73" s="570">
        <v>97550</v>
      </c>
      <c r="N73" s="572" t="s">
        <v>323</v>
      </c>
      <c r="O73" s="542"/>
    </row>
    <row r="74" spans="1:15" s="543" customFormat="1" ht="16">
      <c r="A74" s="497"/>
      <c r="B74" s="485"/>
      <c r="C74" s="485"/>
      <c r="D74" s="485"/>
      <c r="E74" s="485"/>
      <c r="F74" s="485"/>
      <c r="G74" s="485"/>
      <c r="H74" s="497"/>
      <c r="I74" s="497"/>
      <c r="J74" s="485"/>
      <c r="K74" s="485" t="s">
        <v>80</v>
      </c>
      <c r="L74" s="485"/>
      <c r="M74" s="485"/>
      <c r="N74" s="485"/>
      <c r="O74" s="542"/>
    </row>
    <row r="75" spans="1:15" s="566" customFormat="1" ht="14.25" customHeight="1">
      <c r="A75" s="574"/>
      <c r="B75" s="574"/>
      <c r="C75" s="574"/>
      <c r="D75" s="574"/>
      <c r="E75" s="574"/>
      <c r="F75" s="575"/>
      <c r="G75" s="574"/>
      <c r="H75" s="574"/>
      <c r="I75" s="574"/>
      <c r="J75" s="574"/>
      <c r="K75" s="574"/>
      <c r="L75" s="574"/>
      <c r="M75" s="574"/>
      <c r="N75" s="543"/>
      <c r="O75" s="542"/>
    </row>
    <row r="76" spans="1:15" ht="11">
      <c r="N76" s="576"/>
      <c r="O76" s="577"/>
    </row>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2018</oddHeader>
    <oddFooter>&amp;C&amp;"Helvetica,Standard" Eidg. Steuerverwaltung  -  Administration fédérale des contributions  -  Amministrazione federale delle contribuzioni&amp;R17</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V123"/>
  <sheetViews>
    <sheetView view="pageLayout" zoomScale="70" zoomScaleNormal="72" zoomScalePageLayoutView="70" workbookViewId="0"/>
  </sheetViews>
  <sheetFormatPr baseColWidth="10" defaultColWidth="10.5" defaultRowHeight="13"/>
  <cols>
    <col min="1" max="1" width="27.83203125" style="65" customWidth="1"/>
    <col min="2" max="3" width="7.5" style="65" customWidth="1"/>
    <col min="4" max="4" width="8" style="65" customWidth="1"/>
    <col min="5" max="16" width="7.5" style="65" customWidth="1"/>
    <col min="17" max="17" width="8.5" style="65" bestFit="1" customWidth="1"/>
    <col min="18" max="19" width="7.5" style="65" customWidth="1"/>
    <col min="20" max="20" width="9.5" style="65" customWidth="1"/>
    <col min="21" max="252" width="12.5" style="65" customWidth="1"/>
    <col min="253" max="16384" width="10.5" style="65"/>
  </cols>
  <sheetData>
    <row r="1" spans="1:22" ht="19" customHeight="1">
      <c r="A1" s="63" t="s">
        <v>142</v>
      </c>
      <c r="B1" s="64"/>
      <c r="C1" s="64"/>
      <c r="D1" s="64"/>
      <c r="E1" s="64"/>
      <c r="F1" s="64"/>
      <c r="G1" s="64"/>
      <c r="H1" s="64"/>
      <c r="I1" s="64"/>
      <c r="J1" s="64"/>
      <c r="K1" s="64"/>
      <c r="L1" s="64"/>
      <c r="M1" s="64"/>
      <c r="N1" s="64"/>
      <c r="O1" s="64"/>
      <c r="P1" s="64"/>
      <c r="Q1" s="64"/>
      <c r="R1" s="64"/>
      <c r="S1" s="64"/>
      <c r="T1" s="64"/>
    </row>
    <row r="2" spans="1:22" ht="19" customHeight="1">
      <c r="A2" s="63" t="s">
        <v>83</v>
      </c>
      <c r="B2" s="64"/>
      <c r="C2" s="64"/>
      <c r="D2" s="64"/>
      <c r="E2" s="64"/>
      <c r="F2" s="64"/>
      <c r="G2" s="64"/>
      <c r="H2" s="64"/>
      <c r="I2" s="64"/>
      <c r="J2" s="64"/>
      <c r="K2" s="64"/>
      <c r="L2" s="64"/>
      <c r="M2" s="64"/>
      <c r="N2" s="64"/>
      <c r="O2" s="64"/>
      <c r="P2" s="64"/>
      <c r="Q2" s="64"/>
      <c r="R2" s="64"/>
      <c r="S2" s="64"/>
      <c r="T2" s="64"/>
    </row>
    <row r="3" spans="1:22" ht="19" customHeight="1">
      <c r="A3" s="63" t="s">
        <v>286</v>
      </c>
      <c r="B3" s="64"/>
      <c r="C3" s="64"/>
      <c r="D3" s="64"/>
      <c r="E3" s="64"/>
      <c r="F3" s="64"/>
      <c r="G3" s="64"/>
      <c r="H3" s="64"/>
      <c r="I3" s="64"/>
      <c r="J3" s="64"/>
      <c r="K3" s="64"/>
      <c r="L3" s="64"/>
      <c r="M3" s="64"/>
      <c r="N3" s="64"/>
      <c r="O3" s="64"/>
      <c r="P3" s="64"/>
      <c r="Q3" s="64"/>
      <c r="R3" s="64"/>
      <c r="S3" s="64"/>
      <c r="T3" s="64"/>
    </row>
    <row r="4" spans="1:22" ht="19" customHeight="1">
      <c r="B4" s="64"/>
      <c r="C4" s="64"/>
      <c r="D4" s="64"/>
      <c r="E4" s="64"/>
      <c r="F4" s="64"/>
      <c r="G4" s="64"/>
      <c r="H4" s="64"/>
      <c r="I4" s="64"/>
      <c r="J4" s="64"/>
      <c r="K4" s="64"/>
      <c r="L4" s="64"/>
      <c r="M4" s="64"/>
      <c r="N4" s="64"/>
      <c r="O4" s="64"/>
      <c r="P4" s="64"/>
      <c r="Q4" s="64"/>
      <c r="R4" s="64"/>
      <c r="S4" s="64"/>
      <c r="T4" s="64"/>
    </row>
    <row r="5" spans="1:22" ht="19" customHeight="1">
      <c r="A5" s="66" t="s">
        <v>51</v>
      </c>
      <c r="B5" s="64"/>
      <c r="C5" s="64"/>
      <c r="D5" s="64"/>
      <c r="E5" s="64"/>
      <c r="F5" s="64"/>
      <c r="H5" s="64"/>
      <c r="I5" s="64"/>
      <c r="J5" s="64"/>
      <c r="K5" s="64"/>
      <c r="L5" s="64"/>
      <c r="M5" s="64"/>
      <c r="N5" s="64"/>
      <c r="O5" s="64"/>
      <c r="P5" s="64"/>
      <c r="Q5" s="64"/>
      <c r="R5" s="64"/>
      <c r="S5" s="64"/>
      <c r="T5" s="64"/>
      <c r="U5" s="64"/>
      <c r="V5" s="64"/>
    </row>
    <row r="6" spans="1:22" ht="19" customHeight="1">
      <c r="A6" s="66" t="s">
        <v>81</v>
      </c>
      <c r="B6" s="64"/>
      <c r="C6" s="64"/>
      <c r="D6" s="64"/>
      <c r="E6" s="64"/>
      <c r="F6" s="64"/>
      <c r="H6" s="64"/>
      <c r="I6" s="64"/>
      <c r="J6" s="64"/>
      <c r="K6" s="64"/>
      <c r="L6" s="64"/>
      <c r="M6" s="64"/>
      <c r="N6" s="64"/>
      <c r="O6" s="64"/>
      <c r="P6" s="64"/>
      <c r="Q6" s="64"/>
      <c r="R6" s="64"/>
      <c r="S6" s="64"/>
      <c r="T6" s="64"/>
      <c r="U6" s="64"/>
      <c r="V6" s="64"/>
    </row>
    <row r="7" spans="1:22" ht="19" customHeight="1">
      <c r="A7" s="66" t="s">
        <v>82</v>
      </c>
      <c r="B7" s="64"/>
      <c r="C7" s="64"/>
      <c r="D7" s="64"/>
      <c r="E7" s="64"/>
      <c r="F7" s="64"/>
      <c r="H7" s="64"/>
      <c r="I7" s="64"/>
      <c r="J7" s="64"/>
      <c r="K7" s="64"/>
      <c r="L7" s="64"/>
      <c r="M7" s="64"/>
      <c r="N7" s="64"/>
      <c r="O7" s="64"/>
      <c r="P7" s="64"/>
      <c r="Q7" s="64"/>
      <c r="R7" s="64"/>
      <c r="S7" s="64"/>
      <c r="T7" s="64"/>
    </row>
    <row r="8" spans="1:22" ht="19" customHeight="1">
      <c r="A8" s="67">
        <v>6</v>
      </c>
      <c r="B8" s="64"/>
      <c r="C8" s="64"/>
      <c r="D8" s="64"/>
      <c r="E8" s="64"/>
      <c r="F8" s="64"/>
      <c r="G8" s="64"/>
      <c r="H8" s="64"/>
      <c r="I8" s="64"/>
      <c r="J8" s="64"/>
      <c r="K8" s="64"/>
      <c r="L8" s="64"/>
      <c r="M8" s="64"/>
      <c r="N8" s="64"/>
      <c r="O8" s="64"/>
      <c r="P8" s="64"/>
      <c r="Q8" s="64"/>
      <c r="R8" s="64"/>
      <c r="S8" s="64"/>
      <c r="T8" s="64"/>
    </row>
    <row r="9" spans="1:22" ht="19" customHeight="1" thickBot="1">
      <c r="A9" s="66" t="s">
        <v>10</v>
      </c>
      <c r="D9" s="68"/>
      <c r="E9" s="68"/>
      <c r="F9" s="68"/>
      <c r="G9" s="68"/>
      <c r="H9" s="68"/>
      <c r="I9" s="68"/>
      <c r="J9" s="68"/>
      <c r="K9" s="68"/>
      <c r="L9" s="68"/>
      <c r="M9" s="68"/>
      <c r="N9" s="68"/>
      <c r="O9" s="68"/>
      <c r="P9" s="68"/>
      <c r="Q9" s="68"/>
      <c r="R9" s="68"/>
      <c r="S9" s="68"/>
      <c r="T9" s="68"/>
    </row>
    <row r="10" spans="1:22" ht="19" customHeight="1" thickBot="1">
      <c r="A10" s="66" t="s">
        <v>11</v>
      </c>
      <c r="B10" s="794" t="s">
        <v>87</v>
      </c>
      <c r="C10" s="795"/>
      <c r="D10" s="795"/>
      <c r="E10" s="795"/>
      <c r="F10" s="795"/>
      <c r="G10" s="795"/>
      <c r="H10" s="795"/>
      <c r="I10" s="795"/>
      <c r="J10" s="795"/>
      <c r="K10" s="795"/>
      <c r="L10" s="795"/>
      <c r="M10" s="795"/>
      <c r="N10" s="795"/>
      <c r="O10" s="795"/>
      <c r="P10" s="795"/>
      <c r="Q10" s="795"/>
      <c r="R10" s="795"/>
      <c r="S10" s="795"/>
      <c r="T10" s="796"/>
    </row>
    <row r="11" spans="1:22" ht="19" customHeight="1">
      <c r="A11" s="66" t="s">
        <v>279</v>
      </c>
      <c r="B11" s="79" t="s">
        <v>107</v>
      </c>
      <c r="C11" s="79" t="s">
        <v>108</v>
      </c>
      <c r="D11" s="79" t="s">
        <v>88</v>
      </c>
      <c r="E11" s="79" t="s">
        <v>89</v>
      </c>
      <c r="F11" s="79" t="s">
        <v>92</v>
      </c>
      <c r="G11" s="79" t="s">
        <v>93</v>
      </c>
      <c r="H11" s="79" t="s">
        <v>94</v>
      </c>
      <c r="I11" s="79" t="s">
        <v>95</v>
      </c>
      <c r="J11" s="79" t="s">
        <v>96</v>
      </c>
      <c r="K11" s="79" t="s">
        <v>97</v>
      </c>
      <c r="L11" s="79" t="s">
        <v>98</v>
      </c>
      <c r="M11" s="79" t="s">
        <v>99</v>
      </c>
      <c r="N11" s="79" t="s">
        <v>100</v>
      </c>
      <c r="O11" s="79" t="s">
        <v>101</v>
      </c>
      <c r="P11" s="79" t="s">
        <v>102</v>
      </c>
      <c r="Q11" s="79" t="s">
        <v>103</v>
      </c>
      <c r="R11" s="79" t="s">
        <v>104</v>
      </c>
      <c r="S11" s="79" t="s">
        <v>105</v>
      </c>
      <c r="T11" s="79" t="s">
        <v>106</v>
      </c>
    </row>
    <row r="12" spans="1:22" ht="19" customHeight="1">
      <c r="A12" s="66"/>
      <c r="B12" s="69"/>
      <c r="C12" s="69"/>
      <c r="D12" s="69"/>
      <c r="E12" s="69"/>
      <c r="F12" s="69"/>
      <c r="G12" s="69"/>
      <c r="H12" s="69"/>
      <c r="I12" s="69"/>
      <c r="J12" s="69"/>
      <c r="K12" s="69"/>
      <c r="L12" s="69"/>
      <c r="M12" s="69"/>
      <c r="N12" s="69"/>
      <c r="O12" s="69"/>
      <c r="P12" s="69"/>
      <c r="Q12" s="69"/>
      <c r="R12" s="69"/>
      <c r="S12" s="69"/>
      <c r="T12" s="69"/>
    </row>
    <row r="13" spans="1:22" ht="19" customHeight="1">
      <c r="A13" s="66"/>
      <c r="B13" s="797" t="s">
        <v>280</v>
      </c>
      <c r="C13" s="798"/>
      <c r="D13" s="798"/>
      <c r="E13" s="798"/>
      <c r="F13" s="798"/>
      <c r="G13" s="798"/>
      <c r="H13" s="798"/>
      <c r="I13" s="798"/>
      <c r="J13" s="798"/>
      <c r="K13" s="798"/>
      <c r="L13" s="798"/>
      <c r="M13" s="798"/>
      <c r="N13" s="798"/>
      <c r="O13" s="798"/>
      <c r="P13" s="798"/>
      <c r="Q13" s="798"/>
      <c r="R13" s="798"/>
      <c r="S13" s="798"/>
      <c r="T13" s="799"/>
    </row>
    <row r="14" spans="1:22" ht="19" customHeight="1">
      <c r="A14" s="70" t="s">
        <v>155</v>
      </c>
      <c r="B14" s="358">
        <v>0</v>
      </c>
      <c r="C14" s="388">
        <v>0</v>
      </c>
      <c r="D14" s="388">
        <v>64.100000000000009</v>
      </c>
      <c r="E14" s="358">
        <v>270.2</v>
      </c>
      <c r="F14" s="358">
        <v>567.9</v>
      </c>
      <c r="G14" s="358">
        <v>691.55</v>
      </c>
      <c r="H14" s="358">
        <v>794.65</v>
      </c>
      <c r="I14" s="358">
        <v>986.99999999999977</v>
      </c>
      <c r="J14" s="358">
        <v>1062.5500000000002</v>
      </c>
      <c r="K14" s="358">
        <v>1257.1999999999998</v>
      </c>
      <c r="L14" s="358">
        <v>1534.2999999999997</v>
      </c>
      <c r="M14" s="358">
        <v>1825.1000000000004</v>
      </c>
      <c r="N14" s="358">
        <v>2340.3499999999995</v>
      </c>
      <c r="O14" s="358">
        <v>2436.5500000000002</v>
      </c>
      <c r="P14" s="358">
        <v>2807.4999999999982</v>
      </c>
      <c r="Q14" s="358">
        <v>3132.75</v>
      </c>
      <c r="R14" s="358">
        <v>3828.8999999999942</v>
      </c>
      <c r="S14" s="358">
        <v>4177</v>
      </c>
      <c r="T14" s="358">
        <v>4525.0499999999884</v>
      </c>
      <c r="U14" s="440"/>
    </row>
    <row r="15" spans="1:22" ht="19" customHeight="1">
      <c r="A15" s="70" t="s">
        <v>56</v>
      </c>
      <c r="B15" s="358">
        <v>0</v>
      </c>
      <c r="C15" s="358">
        <v>0</v>
      </c>
      <c r="D15" s="358">
        <v>0</v>
      </c>
      <c r="E15" s="358">
        <v>215</v>
      </c>
      <c r="F15" s="358">
        <v>638.20000000000005</v>
      </c>
      <c r="G15" s="358">
        <v>1238.0999999999999</v>
      </c>
      <c r="H15" s="358">
        <v>1624.9</v>
      </c>
      <c r="I15" s="358">
        <v>2058.7999999999997</v>
      </c>
      <c r="J15" s="358">
        <v>2318.2999999999997</v>
      </c>
      <c r="K15" s="358">
        <v>2480.4499999999998</v>
      </c>
      <c r="L15" s="358">
        <v>2326.9500000000007</v>
      </c>
      <c r="M15" s="358">
        <v>2145.0999999999995</v>
      </c>
      <c r="N15" s="358">
        <v>2297.25</v>
      </c>
      <c r="O15" s="358">
        <v>2447.9499999999989</v>
      </c>
      <c r="P15" s="358">
        <v>2858.2499999999964</v>
      </c>
      <c r="Q15" s="358">
        <v>3244.9500000000007</v>
      </c>
      <c r="R15" s="358">
        <v>3387.3000000000029</v>
      </c>
      <c r="S15" s="358">
        <v>3611.0000000000146</v>
      </c>
      <c r="T15" s="358">
        <v>3612.8499999999913</v>
      </c>
    </row>
    <row r="16" spans="1:22" ht="19" customHeight="1">
      <c r="A16" s="70" t="s">
        <v>59</v>
      </c>
      <c r="B16" s="358">
        <v>0</v>
      </c>
      <c r="C16" s="358">
        <v>0</v>
      </c>
      <c r="D16" s="358">
        <v>0</v>
      </c>
      <c r="E16" s="358">
        <v>24.099999999999994</v>
      </c>
      <c r="F16" s="358">
        <v>210.89999999999998</v>
      </c>
      <c r="G16" s="358">
        <v>736.30000000000007</v>
      </c>
      <c r="H16" s="358">
        <v>1350.5</v>
      </c>
      <c r="I16" s="358">
        <v>1687.1999999999998</v>
      </c>
      <c r="J16" s="358">
        <v>1814.9000000000003</v>
      </c>
      <c r="K16" s="358">
        <v>1798.1999999999998</v>
      </c>
      <c r="L16" s="358">
        <v>1565.1</v>
      </c>
      <c r="M16" s="358">
        <v>1565.1000000000004</v>
      </c>
      <c r="N16" s="358">
        <v>1581.7999999999993</v>
      </c>
      <c r="O16" s="358">
        <v>1581.8000000000002</v>
      </c>
      <c r="P16" s="358">
        <v>2294</v>
      </c>
      <c r="Q16" s="358">
        <v>2661.0999999999985</v>
      </c>
      <c r="R16" s="358">
        <v>2661.0000000000073</v>
      </c>
      <c r="S16" s="358">
        <v>2661.0999999999985</v>
      </c>
      <c r="T16" s="358">
        <v>2639.5</v>
      </c>
    </row>
    <row r="17" spans="1:20" ht="19" customHeight="1">
      <c r="A17" s="70" t="s">
        <v>62</v>
      </c>
      <c r="B17" s="358">
        <v>0</v>
      </c>
      <c r="C17" s="358">
        <v>0</v>
      </c>
      <c r="D17" s="358">
        <v>0</v>
      </c>
      <c r="E17" s="358">
        <v>0</v>
      </c>
      <c r="F17" s="358">
        <v>0</v>
      </c>
      <c r="G17" s="358">
        <v>498.61</v>
      </c>
      <c r="H17" s="358">
        <v>1158.5349999999999</v>
      </c>
      <c r="I17" s="358">
        <v>1642.4799999999998</v>
      </c>
      <c r="J17" s="358">
        <v>1642.48</v>
      </c>
      <c r="K17" s="358">
        <v>1642.48</v>
      </c>
      <c r="L17" s="358">
        <v>1642.4799999999996</v>
      </c>
      <c r="M17" s="358">
        <v>1539.8250000000007</v>
      </c>
      <c r="N17" s="358">
        <v>1466.5</v>
      </c>
      <c r="O17" s="358">
        <v>1466.5</v>
      </c>
      <c r="P17" s="358">
        <v>1847.7899999999972</v>
      </c>
      <c r="Q17" s="358">
        <v>1847.7900000000009</v>
      </c>
      <c r="R17" s="358">
        <v>1847.7900000000009</v>
      </c>
      <c r="S17" s="358">
        <v>1847.7900000000009</v>
      </c>
      <c r="T17" s="358">
        <v>1847.7899999999936</v>
      </c>
    </row>
    <row r="18" spans="1:20" ht="19" customHeight="1">
      <c r="A18" s="70" t="s">
        <v>65</v>
      </c>
      <c r="B18" s="388">
        <v>58.499999999999993</v>
      </c>
      <c r="C18" s="388">
        <v>112.85000000000001</v>
      </c>
      <c r="D18" s="388">
        <v>183.90000000000003</v>
      </c>
      <c r="E18" s="358">
        <v>376.2</v>
      </c>
      <c r="F18" s="358">
        <v>625.94999999999993</v>
      </c>
      <c r="G18" s="358">
        <v>847.8</v>
      </c>
      <c r="H18" s="358">
        <v>1060.25</v>
      </c>
      <c r="I18" s="358">
        <v>1220.4500000000003</v>
      </c>
      <c r="J18" s="358">
        <v>1339.7000000000003</v>
      </c>
      <c r="K18" s="358">
        <v>1487.8500000000001</v>
      </c>
      <c r="L18" s="358">
        <v>1079.2999999999997</v>
      </c>
      <c r="M18" s="358">
        <v>1210.4500000000003</v>
      </c>
      <c r="N18" s="358">
        <v>1436.1500000000005</v>
      </c>
      <c r="O18" s="358">
        <v>1539.6999999999989</v>
      </c>
      <c r="P18" s="358">
        <v>2146.7000000000025</v>
      </c>
      <c r="Q18" s="358">
        <v>2199.4500000000044</v>
      </c>
      <c r="R18" s="358">
        <v>2196.9499999999971</v>
      </c>
      <c r="S18" s="358">
        <v>2214.9000000000015</v>
      </c>
      <c r="T18" s="358">
        <v>2911.2000000000044</v>
      </c>
    </row>
    <row r="19" spans="1:20" ht="19" customHeight="1">
      <c r="A19" s="70" t="s">
        <v>68</v>
      </c>
      <c r="B19" s="358">
        <v>0</v>
      </c>
      <c r="C19" s="358">
        <v>0</v>
      </c>
      <c r="D19" s="388">
        <v>0</v>
      </c>
      <c r="E19" s="358">
        <v>55.1</v>
      </c>
      <c r="F19" s="358">
        <v>592.09999999999991</v>
      </c>
      <c r="G19" s="358">
        <v>1087.8499999999999</v>
      </c>
      <c r="H19" s="358">
        <v>1087.8</v>
      </c>
      <c r="I19" s="358">
        <v>977.65000000000009</v>
      </c>
      <c r="J19" s="358">
        <v>867.5</v>
      </c>
      <c r="K19" s="358">
        <v>619.60000000000036</v>
      </c>
      <c r="L19" s="358">
        <v>592.14999999999964</v>
      </c>
      <c r="M19" s="358">
        <v>96.400000000000546</v>
      </c>
      <c r="N19" s="358">
        <v>206.59999999999945</v>
      </c>
      <c r="O19" s="358">
        <v>330.5</v>
      </c>
      <c r="P19" s="358">
        <v>440.64999999999964</v>
      </c>
      <c r="Q19" s="358">
        <v>440.60000000000218</v>
      </c>
      <c r="R19" s="358">
        <v>454.39999999999782</v>
      </c>
      <c r="S19" s="358">
        <v>454.45000000000437</v>
      </c>
      <c r="T19" s="358">
        <v>440.70000000000437</v>
      </c>
    </row>
    <row r="20" spans="1:20" ht="19" customHeight="1">
      <c r="A20" s="70" t="s">
        <v>71</v>
      </c>
      <c r="B20" s="358">
        <v>0</v>
      </c>
      <c r="C20" s="358">
        <v>0</v>
      </c>
      <c r="D20" s="358">
        <v>0</v>
      </c>
      <c r="E20" s="358">
        <v>20.400000000000006</v>
      </c>
      <c r="F20" s="358">
        <v>162.55000000000001</v>
      </c>
      <c r="G20" s="358">
        <v>441.95000000000005</v>
      </c>
      <c r="H20" s="358">
        <v>751.75</v>
      </c>
      <c r="I20" s="358">
        <v>1030.3499999999999</v>
      </c>
      <c r="J20" s="358">
        <v>1261.6999999999998</v>
      </c>
      <c r="K20" s="358">
        <v>1500.6</v>
      </c>
      <c r="L20" s="358">
        <v>1635.7000000000007</v>
      </c>
      <c r="M20" s="358">
        <v>1660.85</v>
      </c>
      <c r="N20" s="358">
        <v>1809.1999999999989</v>
      </c>
      <c r="O20" s="358">
        <v>1821.9999999999991</v>
      </c>
      <c r="P20" s="358">
        <v>2036.3500000000004</v>
      </c>
      <c r="Q20" s="358">
        <v>2104.25</v>
      </c>
      <c r="R20" s="358">
        <v>2172.4000000000015</v>
      </c>
      <c r="S20" s="358">
        <v>1867.8499999999985</v>
      </c>
      <c r="T20" s="358">
        <v>1867.8999999999942</v>
      </c>
    </row>
    <row r="21" spans="1:20" ht="19" customHeight="1">
      <c r="A21" s="70" t="s">
        <v>74</v>
      </c>
      <c r="B21" s="389">
        <v>0</v>
      </c>
      <c r="C21" s="389">
        <v>0</v>
      </c>
      <c r="D21" s="389">
        <v>0</v>
      </c>
      <c r="E21" s="389">
        <v>414.94999999999993</v>
      </c>
      <c r="F21" s="389">
        <v>870.35</v>
      </c>
      <c r="G21" s="389">
        <v>931.05</v>
      </c>
      <c r="H21" s="389">
        <v>987.99999999999977</v>
      </c>
      <c r="I21" s="389">
        <v>1154.8999999999996</v>
      </c>
      <c r="J21" s="389">
        <v>1280.1500000000003</v>
      </c>
      <c r="K21" s="389">
        <v>1081.5999999999999</v>
      </c>
      <c r="L21" s="389">
        <v>986.69999999999982</v>
      </c>
      <c r="M21" s="389">
        <v>1299.1499999999996</v>
      </c>
      <c r="N21" s="389">
        <v>1693.9000000000015</v>
      </c>
      <c r="O21" s="389">
        <v>1808.9499999999998</v>
      </c>
      <c r="P21" s="389">
        <v>2049.3000000000011</v>
      </c>
      <c r="Q21" s="389">
        <v>2163.1499999999978</v>
      </c>
      <c r="R21" s="389">
        <v>2390.8499999999985</v>
      </c>
      <c r="S21" s="389">
        <v>2390.8499999999985</v>
      </c>
      <c r="T21" s="389">
        <v>2595.75</v>
      </c>
    </row>
    <row r="22" spans="1:20" ht="19" customHeight="1">
      <c r="A22" s="70" t="s">
        <v>77</v>
      </c>
      <c r="B22" s="358">
        <v>0</v>
      </c>
      <c r="C22" s="358">
        <v>0</v>
      </c>
      <c r="D22" s="358">
        <v>0</v>
      </c>
      <c r="E22" s="358">
        <v>13.950000000000001</v>
      </c>
      <c r="F22" s="358">
        <v>77.899999999999991</v>
      </c>
      <c r="G22" s="358">
        <v>204.35000000000002</v>
      </c>
      <c r="H22" s="358">
        <v>385.15</v>
      </c>
      <c r="I22" s="358">
        <v>580.29999999999995</v>
      </c>
      <c r="J22" s="358">
        <v>790.5</v>
      </c>
      <c r="K22" s="358">
        <v>1184.0999999999999</v>
      </c>
      <c r="L22" s="358">
        <v>1382.55</v>
      </c>
      <c r="M22" s="358">
        <v>1431.0500000000002</v>
      </c>
      <c r="N22" s="358">
        <v>1363.45</v>
      </c>
      <c r="O22" s="358">
        <v>1801.4999999999998</v>
      </c>
      <c r="P22" s="358">
        <v>2506.3500000000004</v>
      </c>
      <c r="Q22" s="417">
        <v>4016.05</v>
      </c>
      <c r="R22" s="358">
        <v>4984.0499999999956</v>
      </c>
      <c r="S22" s="358">
        <v>3645.5999999999985</v>
      </c>
      <c r="T22" s="358">
        <v>3645.6000000000131</v>
      </c>
    </row>
    <row r="23" spans="1:20" ht="19" customHeight="1">
      <c r="A23" s="70" t="s">
        <v>53</v>
      </c>
      <c r="B23" s="358">
        <v>0</v>
      </c>
      <c r="C23" s="388">
        <v>59.399999999999991</v>
      </c>
      <c r="D23" s="388">
        <v>100.9</v>
      </c>
      <c r="E23" s="358">
        <v>251</v>
      </c>
      <c r="F23" s="358">
        <v>513</v>
      </c>
      <c r="G23" s="358">
        <v>744.25</v>
      </c>
      <c r="H23" s="358">
        <v>982.99999999999977</v>
      </c>
      <c r="I23" s="358">
        <v>1271</v>
      </c>
      <c r="J23" s="358">
        <v>1487.4</v>
      </c>
      <c r="K23" s="358">
        <v>1621.7499999999995</v>
      </c>
      <c r="L23" s="358">
        <v>1653.75</v>
      </c>
      <c r="M23" s="358">
        <v>1851.7499999999991</v>
      </c>
      <c r="N23" s="358">
        <v>2143.3000000000002</v>
      </c>
      <c r="O23" s="358">
        <v>2310.3499999999995</v>
      </c>
      <c r="P23" s="358">
        <v>2420.8000000000029</v>
      </c>
      <c r="Q23" s="358">
        <v>2493.5499999999993</v>
      </c>
      <c r="R23" s="358">
        <v>3019.3000000000029</v>
      </c>
      <c r="S23" s="358">
        <v>3219.5</v>
      </c>
      <c r="T23" s="358">
        <v>2597</v>
      </c>
    </row>
    <row r="24" spans="1:20" ht="19" customHeight="1">
      <c r="A24" s="70" t="s">
        <v>57</v>
      </c>
      <c r="B24" s="358">
        <v>0</v>
      </c>
      <c r="C24" s="358">
        <v>0</v>
      </c>
      <c r="D24" s="358">
        <v>0</v>
      </c>
      <c r="E24" s="358">
        <v>140.19999999999999</v>
      </c>
      <c r="F24" s="358">
        <v>661.75</v>
      </c>
      <c r="G24" s="358">
        <v>948.85000000000014</v>
      </c>
      <c r="H24" s="358">
        <v>1043.7</v>
      </c>
      <c r="I24" s="358">
        <v>1147.9999999999998</v>
      </c>
      <c r="J24" s="358">
        <v>1161.7999999999997</v>
      </c>
      <c r="K24" s="358">
        <v>953.80000000000064</v>
      </c>
      <c r="L24" s="358">
        <v>1002.5500000000002</v>
      </c>
      <c r="M24" s="358">
        <v>1455.0000000000009</v>
      </c>
      <c r="N24" s="358">
        <v>1653.1499999999987</v>
      </c>
      <c r="O24" s="358">
        <v>1897.6000000000004</v>
      </c>
      <c r="P24" s="358">
        <v>1997.7000000000044</v>
      </c>
      <c r="Q24" s="358">
        <v>2097.3500000000058</v>
      </c>
      <c r="R24" s="358">
        <v>2297.0500000000102</v>
      </c>
      <c r="S24" s="358">
        <v>2297.0500000000029</v>
      </c>
      <c r="T24" s="358">
        <v>2297.3000000000029</v>
      </c>
    </row>
    <row r="25" spans="1:20" ht="19" customHeight="1">
      <c r="A25" s="70" t="s">
        <v>60</v>
      </c>
      <c r="B25" s="358">
        <v>0</v>
      </c>
      <c r="C25" s="358">
        <v>0</v>
      </c>
      <c r="D25" s="358">
        <v>0</v>
      </c>
      <c r="E25" s="374">
        <v>0</v>
      </c>
      <c r="F25" s="358">
        <v>0</v>
      </c>
      <c r="G25" s="358">
        <v>0</v>
      </c>
      <c r="H25" s="358">
        <v>0</v>
      </c>
      <c r="I25" s="358">
        <v>0</v>
      </c>
      <c r="J25" s="358">
        <v>289.25</v>
      </c>
      <c r="K25" s="358">
        <v>2451.0500000000002</v>
      </c>
      <c r="L25" s="358">
        <v>2595.25</v>
      </c>
      <c r="M25" s="358">
        <v>2595.25</v>
      </c>
      <c r="N25" s="358">
        <v>2595.2499999999991</v>
      </c>
      <c r="O25" s="358">
        <v>2595.25</v>
      </c>
      <c r="P25" s="358">
        <v>2595.25</v>
      </c>
      <c r="Q25" s="358">
        <v>2595.25</v>
      </c>
      <c r="R25" s="358">
        <v>2595.25</v>
      </c>
      <c r="S25" s="358">
        <v>2595.25</v>
      </c>
      <c r="T25" s="358">
        <v>2712.6500000000087</v>
      </c>
    </row>
    <row r="26" spans="1:20" ht="19" customHeight="1">
      <c r="A26" s="70" t="s">
        <v>63</v>
      </c>
      <c r="B26" s="358">
        <v>0</v>
      </c>
      <c r="C26" s="358">
        <v>0</v>
      </c>
      <c r="D26" s="358">
        <v>0</v>
      </c>
      <c r="E26" s="358">
        <v>240.35000000000002</v>
      </c>
      <c r="F26" s="358">
        <v>300.60000000000002</v>
      </c>
      <c r="G26" s="358">
        <v>361</v>
      </c>
      <c r="H26" s="358">
        <v>421.20000000000005</v>
      </c>
      <c r="I26" s="358">
        <v>753.80000000000007</v>
      </c>
      <c r="J26" s="358">
        <v>1218.8000000000002</v>
      </c>
      <c r="K26" s="358">
        <v>2044.35</v>
      </c>
      <c r="L26" s="358">
        <v>1951.35</v>
      </c>
      <c r="M26" s="358">
        <v>1871.1499999999996</v>
      </c>
      <c r="N26" s="358">
        <v>1800.6000000000004</v>
      </c>
      <c r="O26" s="358">
        <v>1743.1000000000004</v>
      </c>
      <c r="P26" s="358">
        <v>1627.75</v>
      </c>
      <c r="Q26" s="358">
        <v>1546.2000000000007</v>
      </c>
      <c r="R26" s="358">
        <v>1478.5500000000175</v>
      </c>
      <c r="S26" s="358">
        <v>1459.1000000000058</v>
      </c>
      <c r="T26" s="358">
        <v>1443.9500000000116</v>
      </c>
    </row>
    <row r="27" spans="1:20" ht="19" customHeight="1">
      <c r="A27" s="70" t="s">
        <v>66</v>
      </c>
      <c r="B27" s="358">
        <v>0</v>
      </c>
      <c r="C27" s="358">
        <v>0</v>
      </c>
      <c r="D27" s="358">
        <v>0</v>
      </c>
      <c r="E27" s="358">
        <v>136.15</v>
      </c>
      <c r="F27" s="358">
        <v>415.25</v>
      </c>
      <c r="G27" s="358">
        <v>836.2</v>
      </c>
      <c r="H27" s="358">
        <v>1124.1000000000001</v>
      </c>
      <c r="I27" s="358">
        <v>1271.55</v>
      </c>
      <c r="J27" s="358">
        <v>1314.1500000000003</v>
      </c>
      <c r="K27" s="358">
        <v>1541</v>
      </c>
      <c r="L27" s="358">
        <v>1682.1999999999994</v>
      </c>
      <c r="M27" s="358">
        <v>1833.8999999999996</v>
      </c>
      <c r="N27" s="358">
        <v>2000.3000000000002</v>
      </c>
      <c r="O27" s="358">
        <v>2306.5</v>
      </c>
      <c r="P27" s="358">
        <v>2801.4000000000015</v>
      </c>
      <c r="Q27" s="358">
        <v>3003.9500000000007</v>
      </c>
      <c r="R27" s="358">
        <v>3004.8500000000058</v>
      </c>
      <c r="S27" s="358">
        <v>3288.1000000000058</v>
      </c>
      <c r="T27" s="358">
        <v>2706.8500000000058</v>
      </c>
    </row>
    <row r="28" spans="1:20" ht="19" customHeight="1">
      <c r="A28" s="70" t="s">
        <v>69</v>
      </c>
      <c r="B28" s="358">
        <v>0</v>
      </c>
      <c r="C28" s="358">
        <v>0</v>
      </c>
      <c r="D28" s="358">
        <v>0</v>
      </c>
      <c r="E28" s="358">
        <v>199.9</v>
      </c>
      <c r="F28" s="358">
        <v>567.25</v>
      </c>
      <c r="G28" s="358">
        <v>747.3</v>
      </c>
      <c r="H28" s="358">
        <v>832.60000000000014</v>
      </c>
      <c r="I28" s="358">
        <v>827.15000000000032</v>
      </c>
      <c r="J28" s="358">
        <v>555.35000000000036</v>
      </c>
      <c r="K28" s="358">
        <v>750.5</v>
      </c>
      <c r="L28" s="358">
        <v>1215.8000000000002</v>
      </c>
      <c r="M28" s="358">
        <v>1390.3999999999996</v>
      </c>
      <c r="N28" s="358">
        <v>1619.5</v>
      </c>
      <c r="O28" s="358">
        <v>1619.5</v>
      </c>
      <c r="P28" s="358">
        <v>1813.8499999999985</v>
      </c>
      <c r="Q28" s="358">
        <v>1824.8999999999978</v>
      </c>
      <c r="R28" s="358">
        <v>1878.6000000000058</v>
      </c>
      <c r="S28" s="358">
        <v>1878.6499999999942</v>
      </c>
      <c r="T28" s="358">
        <v>1684.25</v>
      </c>
    </row>
    <row r="29" spans="1:20" ht="19" customHeight="1">
      <c r="A29" s="70" t="s">
        <v>72</v>
      </c>
      <c r="B29" s="358">
        <v>98.399999999999991</v>
      </c>
      <c r="C29" s="358">
        <v>155.70000000000002</v>
      </c>
      <c r="D29" s="358">
        <v>193.10000000000002</v>
      </c>
      <c r="E29" s="358">
        <v>287.85000000000002</v>
      </c>
      <c r="F29" s="358">
        <v>365</v>
      </c>
      <c r="G29" s="358">
        <v>456.2</v>
      </c>
      <c r="H29" s="358">
        <v>551.00000000000023</v>
      </c>
      <c r="I29" s="358">
        <v>638.64999999999986</v>
      </c>
      <c r="J29" s="358">
        <v>719.19999999999982</v>
      </c>
      <c r="K29" s="358">
        <v>741.69999999999982</v>
      </c>
      <c r="L29" s="358">
        <v>845.64999999999964</v>
      </c>
      <c r="M29" s="358">
        <v>1119.2499999999991</v>
      </c>
      <c r="N29" s="358">
        <v>1188.6500000000005</v>
      </c>
      <c r="O29" s="358">
        <v>1196.1500000000005</v>
      </c>
      <c r="P29" s="358">
        <v>1250</v>
      </c>
      <c r="Q29" s="358">
        <v>1323.0499999999993</v>
      </c>
      <c r="R29" s="358">
        <v>1323.0500000000029</v>
      </c>
      <c r="S29" s="358">
        <v>1249.5</v>
      </c>
      <c r="T29" s="358">
        <v>1175.9999999999927</v>
      </c>
    </row>
    <row r="30" spans="1:20" ht="19" customHeight="1">
      <c r="A30" s="70" t="s">
        <v>75</v>
      </c>
      <c r="B30" s="358">
        <v>0</v>
      </c>
      <c r="C30" s="358">
        <v>0</v>
      </c>
      <c r="D30" s="358">
        <v>0</v>
      </c>
      <c r="E30" s="358">
        <v>0</v>
      </c>
      <c r="F30" s="358">
        <v>183.09999999999997</v>
      </c>
      <c r="G30" s="358">
        <v>617.85</v>
      </c>
      <c r="H30" s="358">
        <v>1120.8000000000002</v>
      </c>
      <c r="I30" s="358">
        <v>1520</v>
      </c>
      <c r="J30" s="358">
        <v>1359.7499999999998</v>
      </c>
      <c r="K30" s="358">
        <v>1670.4</v>
      </c>
      <c r="L30" s="358">
        <v>1890.3999999999996</v>
      </c>
      <c r="M30" s="358">
        <v>2120.3999999999996</v>
      </c>
      <c r="N30" s="358">
        <v>2849.9999999999982</v>
      </c>
      <c r="O30" s="358">
        <v>3148.3500000000004</v>
      </c>
      <c r="P30" s="358">
        <v>3550.9500000000044</v>
      </c>
      <c r="Q30" s="358">
        <v>3618.2999999999993</v>
      </c>
      <c r="R30" s="358">
        <v>3697</v>
      </c>
      <c r="S30" s="358">
        <v>3697.1000000000058</v>
      </c>
      <c r="T30" s="358">
        <v>3696.9499999999971</v>
      </c>
    </row>
    <row r="31" spans="1:20" ht="19" customHeight="1">
      <c r="A31" s="70" t="s">
        <v>78</v>
      </c>
      <c r="B31" s="358">
        <v>0</v>
      </c>
      <c r="C31" s="358">
        <v>0</v>
      </c>
      <c r="D31" s="358">
        <v>0</v>
      </c>
      <c r="E31" s="358">
        <v>0</v>
      </c>
      <c r="F31" s="358">
        <v>0</v>
      </c>
      <c r="G31" s="358">
        <v>0</v>
      </c>
      <c r="H31" s="358">
        <v>266.74</v>
      </c>
      <c r="I31" s="358">
        <v>766.35</v>
      </c>
      <c r="J31" s="358">
        <v>1176.57</v>
      </c>
      <c r="K31" s="358">
        <v>1519.3400000000001</v>
      </c>
      <c r="L31" s="358">
        <v>1383.75</v>
      </c>
      <c r="M31" s="358">
        <v>1415.3400000000001</v>
      </c>
      <c r="N31" s="358">
        <v>1515.12</v>
      </c>
      <c r="O31" s="358">
        <v>1659.5</v>
      </c>
      <c r="P31" s="358">
        <v>2401.7599999999984</v>
      </c>
      <c r="Q31" s="358">
        <v>2450.59</v>
      </c>
      <c r="R31" s="358">
        <v>2563.0400000000009</v>
      </c>
      <c r="S31" s="358">
        <v>2585.3600000000006</v>
      </c>
      <c r="T31" s="358">
        <v>2586.6300000000047</v>
      </c>
    </row>
    <row r="32" spans="1:20" ht="19" customHeight="1">
      <c r="A32" s="70" t="s">
        <v>55</v>
      </c>
      <c r="B32" s="358">
        <v>0</v>
      </c>
      <c r="C32" s="358">
        <v>0</v>
      </c>
      <c r="D32" s="358">
        <v>0</v>
      </c>
      <c r="E32" s="358">
        <v>13.6</v>
      </c>
      <c r="F32" s="358">
        <v>263.3</v>
      </c>
      <c r="G32" s="358">
        <v>399.55000000000007</v>
      </c>
      <c r="H32" s="358">
        <v>533.44999999999993</v>
      </c>
      <c r="I32" s="358">
        <v>683.25</v>
      </c>
      <c r="J32" s="358">
        <v>805.85000000000014</v>
      </c>
      <c r="K32" s="358">
        <v>1035.1000000000001</v>
      </c>
      <c r="L32" s="358">
        <v>1228.1000000000004</v>
      </c>
      <c r="M32" s="358">
        <v>1316.599999999999</v>
      </c>
      <c r="N32" s="358">
        <v>1461.8500000000004</v>
      </c>
      <c r="O32" s="358">
        <v>1554.9499999999989</v>
      </c>
      <c r="P32" s="358">
        <v>1855.7000000000025</v>
      </c>
      <c r="Q32" s="358">
        <v>1984</v>
      </c>
      <c r="R32" s="358">
        <v>2088.4000000000015</v>
      </c>
      <c r="S32" s="358">
        <v>2192.8499999999913</v>
      </c>
      <c r="T32" s="358">
        <v>2192.8499999999913</v>
      </c>
    </row>
    <row r="33" spans="1:20" ht="19" customHeight="1">
      <c r="A33" s="70" t="s">
        <v>58</v>
      </c>
      <c r="B33" s="358">
        <v>0</v>
      </c>
      <c r="C33" s="358">
        <v>0</v>
      </c>
      <c r="D33" s="358">
        <v>0</v>
      </c>
      <c r="E33" s="358">
        <v>0</v>
      </c>
      <c r="F33" s="358">
        <v>0</v>
      </c>
      <c r="G33" s="358">
        <v>200.85000000000002</v>
      </c>
      <c r="H33" s="358">
        <v>524.55000000000007</v>
      </c>
      <c r="I33" s="358">
        <v>839.25</v>
      </c>
      <c r="J33" s="358">
        <v>1140.95</v>
      </c>
      <c r="K33" s="358">
        <v>1637.2000000000003</v>
      </c>
      <c r="L33" s="358">
        <v>1709.5000000000005</v>
      </c>
      <c r="M33" s="358">
        <v>1742.5000000000009</v>
      </c>
      <c r="N33" s="358">
        <v>1812.0499999999993</v>
      </c>
      <c r="O33" s="358">
        <v>2088.6999999999998</v>
      </c>
      <c r="P33" s="358">
        <v>2109.75</v>
      </c>
      <c r="Q33" s="358">
        <v>2215.2000000000007</v>
      </c>
      <c r="R33" s="358">
        <v>2259.9000000000015</v>
      </c>
      <c r="S33" s="358">
        <v>2410.5999999999913</v>
      </c>
      <c r="T33" s="358">
        <v>2410.6999999999971</v>
      </c>
    </row>
    <row r="34" spans="1:20" ht="19" customHeight="1">
      <c r="A34" s="70" t="s">
        <v>61</v>
      </c>
      <c r="B34" s="358">
        <v>0</v>
      </c>
      <c r="C34" s="358">
        <v>0</v>
      </c>
      <c r="D34" s="358">
        <v>0</v>
      </c>
      <c r="E34" s="358">
        <v>0</v>
      </c>
      <c r="F34" s="358">
        <v>317.70000000000005</v>
      </c>
      <c r="G34" s="358">
        <v>644.59999999999991</v>
      </c>
      <c r="H34" s="358">
        <v>863.7</v>
      </c>
      <c r="I34" s="358">
        <v>1038.25</v>
      </c>
      <c r="J34" s="358">
        <v>928.49999999999989</v>
      </c>
      <c r="K34" s="358">
        <v>903.55</v>
      </c>
      <c r="L34" s="358">
        <v>1376.0500000000002</v>
      </c>
      <c r="M34" s="358">
        <v>1717</v>
      </c>
      <c r="N34" s="358">
        <v>2273.6499999999996</v>
      </c>
      <c r="O34" s="358">
        <v>2602.6999999999989</v>
      </c>
      <c r="P34" s="358">
        <v>4360.4500000000007</v>
      </c>
      <c r="Q34" s="358">
        <v>4407.6499999999978</v>
      </c>
      <c r="R34" s="358">
        <v>4884.1499999999942</v>
      </c>
      <c r="S34" s="358">
        <v>5003.0499999999884</v>
      </c>
      <c r="T34" s="358">
        <v>5003.0500000000029</v>
      </c>
    </row>
    <row r="35" spans="1:20" ht="19" customHeight="1">
      <c r="A35" s="70" t="s">
        <v>64</v>
      </c>
      <c r="B35" s="358">
        <v>0</v>
      </c>
      <c r="C35" s="358">
        <v>0</v>
      </c>
      <c r="D35" s="358">
        <v>0</v>
      </c>
      <c r="E35" s="358">
        <v>0</v>
      </c>
      <c r="F35" s="358">
        <v>0</v>
      </c>
      <c r="G35" s="358">
        <v>0</v>
      </c>
      <c r="H35" s="358">
        <v>220.05</v>
      </c>
      <c r="I35" s="358">
        <v>775.30000000000007</v>
      </c>
      <c r="J35" s="358">
        <v>1377.6</v>
      </c>
      <c r="K35" s="358">
        <v>2557.8999999999996</v>
      </c>
      <c r="L35" s="358">
        <v>3588.5</v>
      </c>
      <c r="M35" s="358">
        <v>3490.7999999999993</v>
      </c>
      <c r="N35" s="358">
        <v>2723.8499999999995</v>
      </c>
      <c r="O35" s="358">
        <v>2139.25</v>
      </c>
      <c r="P35" s="358">
        <v>2840.8499999999985</v>
      </c>
      <c r="Q35" s="358">
        <v>4468.5999999999949</v>
      </c>
      <c r="R35" s="358">
        <v>6254.1999999999971</v>
      </c>
      <c r="S35" s="358">
        <v>5531.9499999999971</v>
      </c>
      <c r="T35" s="358">
        <v>5319.9499999999971</v>
      </c>
    </row>
    <row r="36" spans="1:20" ht="19" customHeight="1">
      <c r="A36" s="70" t="s">
        <v>67</v>
      </c>
      <c r="B36" s="358">
        <v>0</v>
      </c>
      <c r="C36" s="358">
        <v>0</v>
      </c>
      <c r="D36" s="358">
        <v>0</v>
      </c>
      <c r="E36" s="358">
        <v>0</v>
      </c>
      <c r="F36" s="358">
        <v>415.19999999999993</v>
      </c>
      <c r="G36" s="358">
        <v>812.30000000000007</v>
      </c>
      <c r="H36" s="358">
        <v>1068.2500000000002</v>
      </c>
      <c r="I36" s="358">
        <v>1169.3999999999999</v>
      </c>
      <c r="J36" s="358">
        <v>1441.35</v>
      </c>
      <c r="K36" s="358">
        <v>1178.8000000000006</v>
      </c>
      <c r="L36" s="358">
        <v>1970.5999999999995</v>
      </c>
      <c r="M36" s="358">
        <v>2393.5999999999995</v>
      </c>
      <c r="N36" s="358">
        <v>2508.8999999999978</v>
      </c>
      <c r="O36" s="358">
        <v>2658.8500000000004</v>
      </c>
      <c r="P36" s="358">
        <v>3611.8999999999978</v>
      </c>
      <c r="Q36" s="358">
        <v>4088.9000000000015</v>
      </c>
      <c r="R36" s="358">
        <v>3966.75</v>
      </c>
      <c r="S36" s="358">
        <v>4162.9500000000262</v>
      </c>
      <c r="T36" s="358">
        <v>3816.9000000000087</v>
      </c>
    </row>
    <row r="37" spans="1:20" ht="19" customHeight="1">
      <c r="A37" s="70" t="s">
        <v>70</v>
      </c>
      <c r="B37" s="358">
        <v>0</v>
      </c>
      <c r="C37" s="358">
        <v>41.9</v>
      </c>
      <c r="D37" s="358">
        <v>118.55</v>
      </c>
      <c r="E37" s="358">
        <v>276.24999999999994</v>
      </c>
      <c r="F37" s="358">
        <v>495.3</v>
      </c>
      <c r="G37" s="358">
        <v>770.5</v>
      </c>
      <c r="H37" s="358">
        <v>1148.4499999999998</v>
      </c>
      <c r="I37" s="358">
        <v>1470.9</v>
      </c>
      <c r="J37" s="417">
        <v>1653</v>
      </c>
      <c r="K37" s="358">
        <v>1236.4499999999989</v>
      </c>
      <c r="L37" s="417">
        <v>725.49999999999909</v>
      </c>
      <c r="M37" s="358">
        <v>1611.6500000000015</v>
      </c>
      <c r="N37" s="358">
        <v>2516.5999999999985</v>
      </c>
      <c r="O37" s="358">
        <v>2596.2000000000025</v>
      </c>
      <c r="P37" s="358">
        <v>2715.0499999999993</v>
      </c>
      <c r="Q37" s="358">
        <v>2862.1500000000087</v>
      </c>
      <c r="R37" s="358">
        <v>3067.6999999999971</v>
      </c>
      <c r="S37" s="358">
        <v>3190.8500000000058</v>
      </c>
      <c r="T37" s="358">
        <v>2741.1999999999971</v>
      </c>
    </row>
    <row r="38" spans="1:20" ht="19" customHeight="1">
      <c r="A38" s="70" t="s">
        <v>73</v>
      </c>
      <c r="B38" s="358">
        <v>0</v>
      </c>
      <c r="C38" s="358">
        <v>0</v>
      </c>
      <c r="D38" s="358">
        <v>0</v>
      </c>
      <c r="E38" s="358">
        <v>0</v>
      </c>
      <c r="F38" s="358">
        <v>0</v>
      </c>
      <c r="G38" s="358">
        <v>0</v>
      </c>
      <c r="H38" s="358">
        <v>0</v>
      </c>
      <c r="I38" s="358">
        <v>0</v>
      </c>
      <c r="J38" s="358">
        <v>0</v>
      </c>
      <c r="K38" s="358">
        <v>488.15000000000009</v>
      </c>
      <c r="L38" s="358">
        <v>1640.2999999999997</v>
      </c>
      <c r="M38" s="358">
        <v>2285.6</v>
      </c>
      <c r="N38" s="358">
        <v>2703.3499999999995</v>
      </c>
      <c r="O38" s="358">
        <v>2932.6500000000005</v>
      </c>
      <c r="P38" s="358">
        <v>4406.350000000004</v>
      </c>
      <c r="Q38" s="358">
        <v>4580</v>
      </c>
      <c r="R38" s="358">
        <v>4794.7999999999884</v>
      </c>
      <c r="S38" s="358">
        <v>5302.75</v>
      </c>
      <c r="T38" s="358">
        <v>5488.3499999999913</v>
      </c>
    </row>
    <row r="39" spans="1:20" ht="19" customHeight="1">
      <c r="A39" s="70" t="s">
        <v>76</v>
      </c>
      <c r="B39" s="358">
        <v>0</v>
      </c>
      <c r="C39" s="358">
        <v>0</v>
      </c>
      <c r="D39" s="358">
        <v>0</v>
      </c>
      <c r="E39" s="358">
        <v>0</v>
      </c>
      <c r="F39" s="358">
        <v>95.25</v>
      </c>
      <c r="G39" s="358">
        <v>345.15000000000003</v>
      </c>
      <c r="H39" s="358">
        <v>860.14999999999986</v>
      </c>
      <c r="I39" s="358">
        <v>1432</v>
      </c>
      <c r="J39" s="358">
        <v>2090.35</v>
      </c>
      <c r="K39" s="358">
        <v>2830.2</v>
      </c>
      <c r="L39" s="358">
        <v>3220.7</v>
      </c>
      <c r="M39" s="358">
        <v>3620.0500000000006</v>
      </c>
      <c r="N39" s="358">
        <v>3846.8999999999996</v>
      </c>
      <c r="O39" s="358">
        <v>3846.9500000000007</v>
      </c>
      <c r="P39" s="358">
        <v>4452.2000000000044</v>
      </c>
      <c r="Q39" s="358">
        <v>4452.2000000000007</v>
      </c>
      <c r="R39" s="358">
        <v>5317.3000000000102</v>
      </c>
      <c r="S39" s="358">
        <v>5317.25</v>
      </c>
      <c r="T39" s="358">
        <v>5403.9000000000087</v>
      </c>
    </row>
    <row r="40" spans="1:20" ht="19" customHeight="1">
      <c r="A40" s="70"/>
      <c r="B40" s="69"/>
      <c r="C40" s="69"/>
      <c r="D40" s="69"/>
      <c r="E40" s="71"/>
      <c r="F40" s="71"/>
      <c r="G40" s="71"/>
      <c r="H40" s="71"/>
      <c r="I40" s="71"/>
      <c r="J40" s="71"/>
      <c r="K40" s="71"/>
      <c r="L40" s="71"/>
      <c r="M40" s="71"/>
      <c r="N40" s="71"/>
      <c r="O40" s="71"/>
      <c r="P40" s="71"/>
      <c r="Q40" s="71"/>
      <c r="R40" s="71"/>
      <c r="S40" s="71"/>
      <c r="T40" s="71"/>
    </row>
    <row r="41" spans="1:20" ht="19" customHeight="1">
      <c r="A41" s="72" t="s">
        <v>79</v>
      </c>
      <c r="B41" s="358">
        <v>0</v>
      </c>
      <c r="C41" s="358">
        <v>0</v>
      </c>
      <c r="D41" s="358">
        <v>0</v>
      </c>
      <c r="E41" s="358">
        <v>0</v>
      </c>
      <c r="F41" s="358">
        <v>0</v>
      </c>
      <c r="G41" s="358">
        <v>0</v>
      </c>
      <c r="H41" s="358">
        <v>0</v>
      </c>
      <c r="I41" s="358">
        <v>35.5</v>
      </c>
      <c r="J41" s="358">
        <v>79.900000000000006</v>
      </c>
      <c r="K41" s="358">
        <v>168.7</v>
      </c>
      <c r="L41" s="358">
        <v>288.8</v>
      </c>
      <c r="M41" s="358">
        <v>507.7</v>
      </c>
      <c r="N41" s="358">
        <v>766</v>
      </c>
      <c r="O41" s="358">
        <v>822.40000000000009</v>
      </c>
      <c r="P41" s="358">
        <v>1130.5</v>
      </c>
      <c r="Q41" s="358">
        <v>1679.7999999999993</v>
      </c>
      <c r="R41" s="358">
        <v>1676.5999999999985</v>
      </c>
      <c r="S41" s="358">
        <v>1686.2999999999993</v>
      </c>
      <c r="T41" s="358">
        <v>1683.0999999999985</v>
      </c>
    </row>
    <row r="42" spans="1:20" ht="19" customHeight="1">
      <c r="A42" s="72" t="s">
        <v>80</v>
      </c>
      <c r="B42" s="73"/>
      <c r="C42" s="73"/>
      <c r="D42" s="73"/>
      <c r="E42" s="74"/>
      <c r="F42" s="74"/>
      <c r="G42" s="74"/>
      <c r="H42" s="74"/>
      <c r="I42" s="74"/>
      <c r="J42" s="74"/>
      <c r="K42" s="74"/>
      <c r="L42" s="74"/>
      <c r="M42" s="74"/>
      <c r="N42" s="74"/>
      <c r="O42" s="74"/>
      <c r="P42" s="74"/>
      <c r="Q42" s="74"/>
      <c r="R42" s="74"/>
      <c r="S42" s="74"/>
      <c r="T42" s="74"/>
    </row>
    <row r="43" spans="1:20" ht="19" customHeight="1">
      <c r="A43" s="66"/>
      <c r="B43" s="797"/>
      <c r="C43" s="798"/>
      <c r="D43" s="798"/>
      <c r="E43" s="798"/>
      <c r="F43" s="798"/>
      <c r="G43" s="798"/>
      <c r="H43" s="798"/>
      <c r="I43" s="798"/>
      <c r="J43" s="798"/>
      <c r="K43" s="798"/>
      <c r="L43" s="798"/>
      <c r="M43" s="798"/>
      <c r="N43" s="798"/>
      <c r="O43" s="798"/>
      <c r="P43" s="798"/>
      <c r="Q43" s="798"/>
      <c r="R43" s="798"/>
      <c r="S43" s="798"/>
      <c r="T43" s="799"/>
    </row>
    <row r="44" spans="1:20" ht="19" customHeight="1">
      <c r="A44" s="70" t="s">
        <v>155</v>
      </c>
      <c r="B44" s="75">
        <v>0</v>
      </c>
      <c r="C44" s="75">
        <v>0</v>
      </c>
      <c r="D44" s="75">
        <v>57.181088314005358</v>
      </c>
      <c r="E44" s="75">
        <v>84.915147705845385</v>
      </c>
      <c r="F44" s="75">
        <v>92.206527033609348</v>
      </c>
      <c r="G44" s="75">
        <v>82.746036494166916</v>
      </c>
      <c r="H44" s="75">
        <v>69.130056546324496</v>
      </c>
      <c r="I44" s="75">
        <v>63.200358583594799</v>
      </c>
      <c r="J44" s="75">
        <v>54.590526099465684</v>
      </c>
      <c r="K44" s="75">
        <v>43.746194129825838</v>
      </c>
      <c r="L44" s="75">
        <v>38.617686663898006</v>
      </c>
      <c r="M44" s="75">
        <v>34.956235276091249</v>
      </c>
      <c r="N44" s="75">
        <v>35.375697205133235</v>
      </c>
      <c r="O44" s="75">
        <v>30.478590996084712</v>
      </c>
      <c r="P44" s="75">
        <v>17.952718645888609</v>
      </c>
      <c r="Q44" s="75">
        <v>12.606132549997989</v>
      </c>
      <c r="R44" s="75">
        <v>8.3110213446233505</v>
      </c>
      <c r="S44" s="75">
        <v>5.965136014954969</v>
      </c>
      <c r="T44" s="75">
        <v>4.6913732560466084</v>
      </c>
    </row>
    <row r="45" spans="1:20" ht="19" customHeight="1">
      <c r="A45" s="70" t="s">
        <v>56</v>
      </c>
      <c r="B45" s="75">
        <v>0</v>
      </c>
      <c r="C45" s="75">
        <v>0</v>
      </c>
      <c r="D45" s="75">
        <v>0</v>
      </c>
      <c r="E45" s="75">
        <v>100</v>
      </c>
      <c r="F45" s="75">
        <v>100</v>
      </c>
      <c r="G45" s="75">
        <v>100</v>
      </c>
      <c r="H45" s="75">
        <v>86.502169341744519</v>
      </c>
      <c r="I45" s="75">
        <v>74.823281423197841</v>
      </c>
      <c r="J45" s="75">
        <v>63.960161121227159</v>
      </c>
      <c r="K45" s="75">
        <v>46.326749778213568</v>
      </c>
      <c r="L45" s="75">
        <v>33.374688046814498</v>
      </c>
      <c r="M45" s="75">
        <v>25.077743225233224</v>
      </c>
      <c r="N45" s="75">
        <v>22.370073909614089</v>
      </c>
      <c r="O45" s="75">
        <v>20.3344284355544</v>
      </c>
      <c r="P45" s="75">
        <v>13.105196916100589</v>
      </c>
      <c r="Q45" s="75">
        <v>9.6797287844370246</v>
      </c>
      <c r="R45" s="75">
        <v>5.7858403799493257</v>
      </c>
      <c r="S45" s="75">
        <v>4.258518363460019</v>
      </c>
      <c r="T45" s="75">
        <v>3.2218395032828289</v>
      </c>
    </row>
    <row r="46" spans="1:20" ht="19" customHeight="1">
      <c r="A46" s="70" t="s">
        <v>59</v>
      </c>
      <c r="B46" s="75">
        <v>0</v>
      </c>
      <c r="C46" s="75">
        <v>0</v>
      </c>
      <c r="D46" s="75">
        <v>0</v>
      </c>
      <c r="E46" s="75">
        <v>32.52361673414304</v>
      </c>
      <c r="F46" s="75">
        <v>80.83556918359524</v>
      </c>
      <c r="G46" s="75">
        <v>93.641103904362211</v>
      </c>
      <c r="H46" s="75">
        <v>91.933287950987065</v>
      </c>
      <c r="I46" s="75">
        <v>76.635174418604649</v>
      </c>
      <c r="J46" s="75">
        <v>61.853316065707865</v>
      </c>
      <c r="K46" s="75">
        <v>41.029502361557938</v>
      </c>
      <c r="L46" s="75">
        <v>27.791884932966351</v>
      </c>
      <c r="M46" s="75">
        <v>22.747885235894309</v>
      </c>
      <c r="N46" s="75">
        <v>19.458728010825428</v>
      </c>
      <c r="O46" s="75">
        <v>16.77821738069731</v>
      </c>
      <c r="P46" s="75">
        <v>13.38944370188351</v>
      </c>
      <c r="Q46" s="75">
        <v>10.112829243637437</v>
      </c>
      <c r="R46" s="75">
        <v>5.8484416243766537</v>
      </c>
      <c r="S46" s="75">
        <v>4.1139622104797722</v>
      </c>
      <c r="T46" s="75">
        <v>3.1479469470460342</v>
      </c>
    </row>
    <row r="47" spans="1:20" ht="19" customHeight="1">
      <c r="A47" s="70" t="s">
        <v>62</v>
      </c>
      <c r="B47" s="75">
        <v>0</v>
      </c>
      <c r="C47" s="75">
        <v>0</v>
      </c>
      <c r="D47" s="75">
        <v>0</v>
      </c>
      <c r="E47" s="75">
        <v>0</v>
      </c>
      <c r="F47" s="75">
        <v>0</v>
      </c>
      <c r="G47" s="75">
        <v>83.29463256544328</v>
      </c>
      <c r="H47" s="75">
        <v>92.054253556714755</v>
      </c>
      <c r="I47" s="75">
        <v>86.273994836628944</v>
      </c>
      <c r="J47" s="75">
        <v>64.434859192916591</v>
      </c>
      <c r="K47" s="75">
        <v>42.614886462700817</v>
      </c>
      <c r="L47" s="75">
        <v>31.834555207217853</v>
      </c>
      <c r="M47" s="75">
        <v>24.315745839995273</v>
      </c>
      <c r="N47" s="75">
        <v>19.614806135762816</v>
      </c>
      <c r="O47" s="75">
        <v>17.012040673451764</v>
      </c>
      <c r="P47" s="75">
        <v>12.489852531341381</v>
      </c>
      <c r="Q47" s="75">
        <v>8.6549223322139568</v>
      </c>
      <c r="R47" s="75">
        <v>5.3621152234200187</v>
      </c>
      <c r="S47" s="75">
        <v>3.8843104896395602</v>
      </c>
      <c r="T47" s="75">
        <v>3.0458185702311469</v>
      </c>
    </row>
    <row r="48" spans="1:20" ht="19" customHeight="1">
      <c r="A48" s="70" t="s">
        <v>65</v>
      </c>
      <c r="B48" s="75">
        <v>100</v>
      </c>
      <c r="C48" s="75">
        <v>100</v>
      </c>
      <c r="D48" s="75">
        <v>100</v>
      </c>
      <c r="E48" s="75">
        <v>100</v>
      </c>
      <c r="F48" s="75">
        <v>96.612131501774954</v>
      </c>
      <c r="G48" s="75">
        <v>88.956508053092705</v>
      </c>
      <c r="H48" s="75">
        <v>80.015848458548746</v>
      </c>
      <c r="I48" s="75">
        <v>68.378295094825901</v>
      </c>
      <c r="J48" s="75">
        <v>58.593015373176762</v>
      </c>
      <c r="K48" s="75">
        <v>44.549074794897898</v>
      </c>
      <c r="L48" s="75">
        <v>27.294337809473227</v>
      </c>
      <c r="M48" s="75">
        <v>24.131778309409896</v>
      </c>
      <c r="N48" s="75">
        <v>23.372554763532214</v>
      </c>
      <c r="O48" s="75">
        <v>21.157281446670499</v>
      </c>
      <c r="P48" s="75">
        <v>15.43161731141792</v>
      </c>
      <c r="Q48" s="75">
        <v>10.376330389492773</v>
      </c>
      <c r="R48" s="75">
        <v>6.1421791672782344</v>
      </c>
      <c r="S48" s="75">
        <v>4.3995399641267392</v>
      </c>
      <c r="T48" s="75">
        <v>4.3938629000672451</v>
      </c>
    </row>
    <row r="49" spans="1:20" ht="19" customHeight="1">
      <c r="A49" s="70" t="s">
        <v>68</v>
      </c>
      <c r="B49" s="75">
        <v>0</v>
      </c>
      <c r="C49" s="75">
        <v>0</v>
      </c>
      <c r="D49" s="75">
        <v>0</v>
      </c>
      <c r="E49" s="75">
        <v>100</v>
      </c>
      <c r="F49" s="75">
        <v>100</v>
      </c>
      <c r="G49" s="75">
        <v>100</v>
      </c>
      <c r="H49" s="75">
        <v>68.693757696315245</v>
      </c>
      <c r="I49" s="75">
        <v>46.709347602780632</v>
      </c>
      <c r="J49" s="75">
        <v>33.510381458232736</v>
      </c>
      <c r="K49" s="75">
        <v>16.852526791056963</v>
      </c>
      <c r="L49" s="75">
        <v>11.879231656552479</v>
      </c>
      <c r="M49" s="75">
        <v>1.6511090177271655</v>
      </c>
      <c r="N49" s="75">
        <v>2.8742348358374996</v>
      </c>
      <c r="O49" s="75">
        <v>3.9154128657741976</v>
      </c>
      <c r="P49" s="75">
        <v>3.0275027653917213</v>
      </c>
      <c r="Q49" s="75">
        <v>2.1274643772845234</v>
      </c>
      <c r="R49" s="75">
        <v>1.3761169214834983</v>
      </c>
      <c r="S49" s="75">
        <v>1.0025181526488127</v>
      </c>
      <c r="T49" s="75">
        <v>0.76473972039367411</v>
      </c>
    </row>
    <row r="50" spans="1:20" ht="19" customHeight="1">
      <c r="A50" s="70" t="s">
        <v>71</v>
      </c>
      <c r="B50" s="75">
        <v>0</v>
      </c>
      <c r="C50" s="75">
        <v>0</v>
      </c>
      <c r="D50" s="75">
        <v>0</v>
      </c>
      <c r="E50" s="75">
        <v>28.977272727272734</v>
      </c>
      <c r="F50" s="75">
        <v>76.476123265114097</v>
      </c>
      <c r="G50" s="75">
        <v>89.83636548429719</v>
      </c>
      <c r="H50" s="75">
        <v>86.63209449726304</v>
      </c>
      <c r="I50" s="75">
        <v>76.903269144648448</v>
      </c>
      <c r="J50" s="75">
        <v>66.814944263510469</v>
      </c>
      <c r="K50" s="75">
        <v>50.718220840233883</v>
      </c>
      <c r="L50" s="75">
        <v>39.78982448885268</v>
      </c>
      <c r="M50" s="75">
        <v>31.376753412364803</v>
      </c>
      <c r="N50" s="75">
        <v>27.384736475645553</v>
      </c>
      <c r="O50" s="75">
        <v>22.958958656233058</v>
      </c>
      <c r="P50" s="75">
        <v>13.744819579626604</v>
      </c>
      <c r="Q50" s="75">
        <v>9.46723865269845</v>
      </c>
      <c r="R50" s="75">
        <v>5.7688375489610344</v>
      </c>
      <c r="S50" s="75">
        <v>3.5907417553370413</v>
      </c>
      <c r="T50" s="75">
        <v>2.8544489304412322</v>
      </c>
    </row>
    <row r="51" spans="1:20" ht="19" customHeight="1">
      <c r="A51" s="70" t="s">
        <v>74</v>
      </c>
      <c r="B51" s="75">
        <v>0</v>
      </c>
      <c r="C51" s="75">
        <v>0</v>
      </c>
      <c r="D51" s="75">
        <v>0</v>
      </c>
      <c r="E51" s="75">
        <v>99.999999999999986</v>
      </c>
      <c r="F51" s="75">
        <v>100</v>
      </c>
      <c r="G51" s="75">
        <v>70.769990878686528</v>
      </c>
      <c r="H51" s="75">
        <v>54.049618425011616</v>
      </c>
      <c r="I51" s="75">
        <v>47.329057639899183</v>
      </c>
      <c r="J51" s="75">
        <v>41.938442890137438</v>
      </c>
      <c r="K51" s="75">
        <v>26.430124868655763</v>
      </c>
      <c r="L51" s="75">
        <v>19.056908056743886</v>
      </c>
      <c r="M51" s="75">
        <v>19.906988860115533</v>
      </c>
      <c r="N51" s="75">
        <v>21.421299896933959</v>
      </c>
      <c r="O51" s="75">
        <v>19.33733845019081</v>
      </c>
      <c r="P51" s="75">
        <v>11.700958378892262</v>
      </c>
      <c r="Q51" s="75">
        <v>8.2848837209302246</v>
      </c>
      <c r="R51" s="75">
        <v>5.3662691652470151</v>
      </c>
      <c r="S51" s="75">
        <v>3.7157166335764247</v>
      </c>
      <c r="T51" s="75">
        <v>3.06041422144984</v>
      </c>
    </row>
    <row r="52" spans="1:20" ht="19" customHeight="1">
      <c r="A52" s="70" t="s">
        <v>77</v>
      </c>
      <c r="B52" s="75">
        <v>0</v>
      </c>
      <c r="C52" s="75">
        <v>0</v>
      </c>
      <c r="D52" s="75">
        <v>0</v>
      </c>
      <c r="E52" s="75">
        <v>100</v>
      </c>
      <c r="F52" s="75">
        <v>100</v>
      </c>
      <c r="G52" s="75">
        <v>100</v>
      </c>
      <c r="H52" s="75">
        <v>100</v>
      </c>
      <c r="I52" s="75">
        <v>100</v>
      </c>
      <c r="J52" s="75">
        <v>100</v>
      </c>
      <c r="K52" s="75">
        <v>96.29569389663726</v>
      </c>
      <c r="L52" s="75">
        <v>82.755215036063817</v>
      </c>
      <c r="M52" s="75">
        <v>67.769279946960907</v>
      </c>
      <c r="N52" s="75">
        <v>55.907739620707332</v>
      </c>
      <c r="O52" s="75">
        <v>60.563782757055691</v>
      </c>
      <c r="P52" s="75">
        <v>39.678782889529181</v>
      </c>
      <c r="Q52" s="75">
        <v>34.593237347482848</v>
      </c>
      <c r="R52" s="75">
        <v>18.285059158029885</v>
      </c>
      <c r="S52" s="75">
        <v>9.3434997116678371</v>
      </c>
      <c r="T52" s="75">
        <v>7.3620003574375019</v>
      </c>
    </row>
    <row r="53" spans="1:20" ht="19" customHeight="1">
      <c r="A53" s="70" t="s">
        <v>53</v>
      </c>
      <c r="B53" s="75">
        <v>0</v>
      </c>
      <c r="C53" s="75">
        <v>54.296160877513714</v>
      </c>
      <c r="D53" s="75">
        <v>66.865473823724315</v>
      </c>
      <c r="E53" s="75">
        <v>83.388704318936888</v>
      </c>
      <c r="F53" s="75">
        <v>91.119005328596799</v>
      </c>
      <c r="G53" s="75">
        <v>81.263307310149045</v>
      </c>
      <c r="H53" s="75">
        <v>73.289841565703625</v>
      </c>
      <c r="I53" s="75">
        <v>67.058854565119901</v>
      </c>
      <c r="J53" s="75">
        <v>59.36421145057971</v>
      </c>
      <c r="K53" s="75">
        <v>43.336807225696106</v>
      </c>
      <c r="L53" s="75">
        <v>32.51892635925671</v>
      </c>
      <c r="M53" s="75">
        <v>27.778402826219022</v>
      </c>
      <c r="N53" s="75">
        <v>25.910299806576404</v>
      </c>
      <c r="O53" s="75">
        <v>23.157921114619349</v>
      </c>
      <c r="P53" s="75">
        <v>12.237634973915167</v>
      </c>
      <c r="Q53" s="75">
        <v>7.9668170432471088</v>
      </c>
      <c r="R53" s="75">
        <v>5.4190069969856554</v>
      </c>
      <c r="S53" s="75">
        <v>3.8631790261597043</v>
      </c>
      <c r="T53" s="75">
        <v>2.3643750497888951</v>
      </c>
    </row>
    <row r="54" spans="1:20" ht="19" customHeight="1">
      <c r="A54" s="70" t="s">
        <v>57</v>
      </c>
      <c r="B54" s="75">
        <v>0</v>
      </c>
      <c r="C54" s="75">
        <v>0</v>
      </c>
      <c r="D54" s="75">
        <v>0</v>
      </c>
      <c r="E54" s="75">
        <v>60.903562119895739</v>
      </c>
      <c r="F54" s="75">
        <v>88.027934818756236</v>
      </c>
      <c r="G54" s="75">
        <v>68.947100712105808</v>
      </c>
      <c r="H54" s="75">
        <v>51.399867031099951</v>
      </c>
      <c r="I54" s="75">
        <v>41.585915850102332</v>
      </c>
      <c r="J54" s="75">
        <v>33.498161897210402</v>
      </c>
      <c r="K54" s="75">
        <v>20.270758506365173</v>
      </c>
      <c r="L54" s="75">
        <v>16.700955363612891</v>
      </c>
      <c r="M54" s="75">
        <v>18.864988914387972</v>
      </c>
      <c r="N54" s="75">
        <v>17.421659702499184</v>
      </c>
      <c r="O54" s="75">
        <v>16.628912189073258</v>
      </c>
      <c r="P54" s="75">
        <v>9.3486328262100731</v>
      </c>
      <c r="Q54" s="75">
        <v>6.4952238496283163</v>
      </c>
      <c r="R54" s="75">
        <v>4.0991885674923934</v>
      </c>
      <c r="S54" s="75">
        <v>2.8644967879551633</v>
      </c>
      <c r="T54" s="75">
        <v>2.2016598941961232</v>
      </c>
    </row>
    <row r="55" spans="1:20" ht="19" customHeight="1">
      <c r="A55" s="70" t="s">
        <v>60</v>
      </c>
      <c r="B55" s="75">
        <v>0</v>
      </c>
      <c r="C55" s="75">
        <v>0</v>
      </c>
      <c r="D55" s="75">
        <v>0</v>
      </c>
      <c r="E55" s="75">
        <v>0</v>
      </c>
      <c r="F55" s="75">
        <v>0</v>
      </c>
      <c r="G55" s="75">
        <v>0</v>
      </c>
      <c r="H55" s="75">
        <v>0</v>
      </c>
      <c r="I55" s="75">
        <v>0</v>
      </c>
      <c r="J55" s="75">
        <v>100</v>
      </c>
      <c r="K55" s="75">
        <v>100</v>
      </c>
      <c r="L55" s="75">
        <v>56.544474099896505</v>
      </c>
      <c r="M55" s="75">
        <v>38.571577195172708</v>
      </c>
      <c r="N55" s="75">
        <v>29.347905982664344</v>
      </c>
      <c r="O55" s="75">
        <v>23.632497700720286</v>
      </c>
      <c r="P55" s="75">
        <v>11.986716579565426</v>
      </c>
      <c r="Q55" s="75">
        <v>8.0118978342175406</v>
      </c>
      <c r="R55" s="75">
        <v>4.8171470201994415</v>
      </c>
      <c r="S55" s="75">
        <v>3.4438899069907549</v>
      </c>
      <c r="T55" s="75">
        <v>2.7984418312197112</v>
      </c>
    </row>
    <row r="56" spans="1:20" ht="19" customHeight="1">
      <c r="A56" s="70" t="s">
        <v>63</v>
      </c>
      <c r="B56" s="75">
        <v>0</v>
      </c>
      <c r="C56" s="75">
        <v>0</v>
      </c>
      <c r="D56" s="75">
        <v>0</v>
      </c>
      <c r="E56" s="75">
        <v>100</v>
      </c>
      <c r="F56" s="75">
        <v>100</v>
      </c>
      <c r="G56" s="75">
        <v>100</v>
      </c>
      <c r="H56" s="75">
        <v>100</v>
      </c>
      <c r="I56" s="75">
        <v>100</v>
      </c>
      <c r="J56" s="75">
        <v>100</v>
      </c>
      <c r="K56" s="75">
        <v>86.566310975609753</v>
      </c>
      <c r="L56" s="75">
        <v>52.10616964178427</v>
      </c>
      <c r="M56" s="75">
        <v>35.09579765734167</v>
      </c>
      <c r="N56" s="75">
        <v>25.383086400608995</v>
      </c>
      <c r="O56" s="75">
        <v>19.343598279927871</v>
      </c>
      <c r="P56" s="75">
        <v>8.264683108871429</v>
      </c>
      <c r="Q56" s="75">
        <v>4.8974239587985471</v>
      </c>
      <c r="R56" s="75">
        <v>2.5788925178018101</v>
      </c>
      <c r="S56" s="75">
        <v>1.7405453056511426</v>
      </c>
      <c r="T56" s="75">
        <v>1.3041179129597698</v>
      </c>
    </row>
    <row r="57" spans="1:20" ht="19" customHeight="1">
      <c r="A57" s="70" t="s">
        <v>66</v>
      </c>
      <c r="B57" s="75">
        <v>0</v>
      </c>
      <c r="C57" s="75">
        <v>0</v>
      </c>
      <c r="D57" s="75">
        <v>0</v>
      </c>
      <c r="E57" s="75">
        <v>69.411164924802449</v>
      </c>
      <c r="F57" s="75">
        <v>87.375065754865858</v>
      </c>
      <c r="G57" s="75">
        <v>91.193631059490698</v>
      </c>
      <c r="H57" s="75">
        <v>76.295517019038243</v>
      </c>
      <c r="I57" s="75">
        <v>63.332088158386249</v>
      </c>
      <c r="J57" s="75">
        <v>51.332981777699665</v>
      </c>
      <c r="K57" s="75">
        <v>39.849497679109398</v>
      </c>
      <c r="L57" s="75">
        <v>31.837236810977046</v>
      </c>
      <c r="M57" s="75">
        <v>27.541411987324846</v>
      </c>
      <c r="N57" s="75">
        <v>24.54175152749491</v>
      </c>
      <c r="O57" s="75">
        <v>23.791349912838974</v>
      </c>
      <c r="P57" s="75">
        <v>15.597213948076107</v>
      </c>
      <c r="Q57" s="75">
        <v>10.567149478053631</v>
      </c>
      <c r="R57" s="75">
        <v>6.0367628076667819</v>
      </c>
      <c r="S57" s="75">
        <v>4.5108707581544483</v>
      </c>
      <c r="T57" s="75">
        <v>2.8691704489806362</v>
      </c>
    </row>
    <row r="58" spans="1:20" ht="19" customHeight="1">
      <c r="A58" s="70" t="s">
        <v>69</v>
      </c>
      <c r="B58" s="75">
        <v>0</v>
      </c>
      <c r="C58" s="75">
        <v>0</v>
      </c>
      <c r="D58" s="75">
        <v>0</v>
      </c>
      <c r="E58" s="75">
        <v>100</v>
      </c>
      <c r="F58" s="75">
        <v>87.775628626692452</v>
      </c>
      <c r="G58" s="75">
        <v>62.564360165766672</v>
      </c>
      <c r="H58" s="75">
        <v>46.286413164331776</v>
      </c>
      <c r="I58" s="75">
        <v>34.692251232043624</v>
      </c>
      <c r="J58" s="75">
        <v>20.459024848496021</v>
      </c>
      <c r="K58" s="75">
        <v>19.168635463891192</v>
      </c>
      <c r="L58" s="75">
        <v>22.956298443208745</v>
      </c>
      <c r="M58" s="75">
        <v>20.318722188529794</v>
      </c>
      <c r="N58" s="75">
        <v>18.894009216589861</v>
      </c>
      <c r="O58" s="75">
        <v>15.678776290630974</v>
      </c>
      <c r="P58" s="75">
        <v>9.1198423252995919</v>
      </c>
      <c r="Q58" s="75">
        <v>6.1263438829720194</v>
      </c>
      <c r="R58" s="75">
        <v>3.7370758465662521</v>
      </c>
      <c r="S58" s="75">
        <v>2.6553037878696779</v>
      </c>
      <c r="T58" s="75">
        <v>1.8657233091069008</v>
      </c>
    </row>
    <row r="59" spans="1:20" ht="19" customHeight="1">
      <c r="A59" s="70" t="s">
        <v>72</v>
      </c>
      <c r="B59" s="75">
        <v>100</v>
      </c>
      <c r="C59" s="75">
        <v>95.609456555112061</v>
      </c>
      <c r="D59" s="75">
        <v>80.811885331659354</v>
      </c>
      <c r="E59" s="75">
        <v>68.251333728512151</v>
      </c>
      <c r="F59" s="75">
        <v>56.444753730766259</v>
      </c>
      <c r="G59" s="75">
        <v>48.434016349930985</v>
      </c>
      <c r="H59" s="75">
        <v>42.952915497349565</v>
      </c>
      <c r="I59" s="75">
        <v>38.337785514902293</v>
      </c>
      <c r="J59" s="75">
        <v>34.107938916816842</v>
      </c>
      <c r="K59" s="75">
        <v>25.87972574538983</v>
      </c>
      <c r="L59" s="75">
        <v>23.10140414139758</v>
      </c>
      <c r="M59" s="75">
        <v>23.78700614201006</v>
      </c>
      <c r="N59" s="75">
        <v>20.482135318393695</v>
      </c>
      <c r="O59" s="75">
        <v>17.157221337693827</v>
      </c>
      <c r="P59" s="75">
        <v>9.2309169254400381</v>
      </c>
      <c r="Q59" s="75">
        <v>6.4983288187290151</v>
      </c>
      <c r="R59" s="75">
        <v>3.8418540092572777</v>
      </c>
      <c r="S59" s="75">
        <v>2.6064237550650042</v>
      </c>
      <c r="T59" s="75">
        <v>1.9302104191970468</v>
      </c>
    </row>
    <row r="60" spans="1:20" ht="19" customHeight="1">
      <c r="A60" s="70" t="s">
        <v>75</v>
      </c>
      <c r="B60" s="75">
        <v>0</v>
      </c>
      <c r="C60" s="75">
        <v>0</v>
      </c>
      <c r="D60" s="75">
        <v>0</v>
      </c>
      <c r="E60" s="75">
        <v>0</v>
      </c>
      <c r="F60" s="75">
        <v>100</v>
      </c>
      <c r="G60" s="75">
        <v>100</v>
      </c>
      <c r="H60" s="75">
        <v>100</v>
      </c>
      <c r="I60" s="75">
        <v>82.586253735397989</v>
      </c>
      <c r="J60" s="75">
        <v>64.299900695134056</v>
      </c>
      <c r="K60" s="75">
        <v>45.789473684210535</v>
      </c>
      <c r="L60" s="75">
        <v>36.620045716942379</v>
      </c>
      <c r="M60" s="75">
        <v>31.686541737649055</v>
      </c>
      <c r="N60" s="75">
        <v>32.808398950131213</v>
      </c>
      <c r="O60" s="75">
        <v>29.406517657827631</v>
      </c>
      <c r="P60" s="75">
        <v>16.720739471106778</v>
      </c>
      <c r="Q60" s="75">
        <v>10.975687440280282</v>
      </c>
      <c r="R60" s="75">
        <v>6.5054813563497502</v>
      </c>
      <c r="S60" s="75">
        <v>4.5767913314425916</v>
      </c>
      <c r="T60" s="75">
        <v>3.5310034317194767</v>
      </c>
    </row>
    <row r="61" spans="1:20" ht="19" customHeight="1">
      <c r="A61" s="70" t="s">
        <v>78</v>
      </c>
      <c r="B61" s="75">
        <v>0</v>
      </c>
      <c r="C61" s="75">
        <v>0</v>
      </c>
      <c r="D61" s="75">
        <v>0</v>
      </c>
      <c r="E61" s="75">
        <v>0</v>
      </c>
      <c r="F61" s="75">
        <v>0</v>
      </c>
      <c r="G61" s="75">
        <v>0</v>
      </c>
      <c r="H61" s="75">
        <v>100</v>
      </c>
      <c r="I61" s="75">
        <v>100</v>
      </c>
      <c r="J61" s="75">
        <v>86.03362167932903</v>
      </c>
      <c r="K61" s="75">
        <v>54.76401594613494</v>
      </c>
      <c r="L61" s="75">
        <v>34.338358458961473</v>
      </c>
      <c r="M61" s="75">
        <v>26.398997265608973</v>
      </c>
      <c r="N61" s="75">
        <v>22.445823185365594</v>
      </c>
      <c r="O61" s="75">
        <v>20.094448144336141</v>
      </c>
      <c r="P61" s="75">
        <v>14.34078348388082</v>
      </c>
      <c r="Q61" s="75">
        <v>9.3510449089332113</v>
      </c>
      <c r="R61" s="75">
        <v>5.5843252636771368</v>
      </c>
      <c r="S61" s="75">
        <v>3.9278434842428056</v>
      </c>
      <c r="T61" s="75">
        <v>3.0135039901727363</v>
      </c>
    </row>
    <row r="62" spans="1:20" ht="19" customHeight="1">
      <c r="A62" s="70" t="s">
        <v>55</v>
      </c>
      <c r="B62" s="75">
        <v>0</v>
      </c>
      <c r="C62" s="75">
        <v>0</v>
      </c>
      <c r="D62" s="75">
        <v>0</v>
      </c>
      <c r="E62" s="75">
        <v>99.999999999999986</v>
      </c>
      <c r="F62" s="75">
        <v>96.659324522760642</v>
      </c>
      <c r="G62" s="75">
        <v>75.216490963855435</v>
      </c>
      <c r="H62" s="75">
        <v>63.684116277681603</v>
      </c>
      <c r="I62" s="75">
        <v>54.135963869740912</v>
      </c>
      <c r="J62" s="75">
        <v>45.984193557590807</v>
      </c>
      <c r="K62" s="75">
        <v>37.499547150672029</v>
      </c>
      <c r="L62" s="75">
        <v>31.056937296900887</v>
      </c>
      <c r="M62" s="75">
        <v>25.305361484570941</v>
      </c>
      <c r="N62" s="75">
        <v>22.198853498348587</v>
      </c>
      <c r="O62" s="75">
        <v>19.328394386505725</v>
      </c>
      <c r="P62" s="75">
        <v>11.409476438020127</v>
      </c>
      <c r="Q62" s="75">
        <v>7.7093452496599957</v>
      </c>
      <c r="R62" s="75">
        <v>4.5780274848250384</v>
      </c>
      <c r="S62" s="75">
        <v>3.316327109312426</v>
      </c>
      <c r="T62" s="75">
        <v>2.5087664102050637</v>
      </c>
    </row>
    <row r="63" spans="1:20" ht="19" customHeight="1">
      <c r="A63" s="70" t="s">
        <v>58</v>
      </c>
      <c r="B63" s="75">
        <v>0</v>
      </c>
      <c r="C63" s="75">
        <v>0</v>
      </c>
      <c r="D63" s="75">
        <v>0</v>
      </c>
      <c r="E63" s="75">
        <v>0</v>
      </c>
      <c r="F63" s="75">
        <v>0</v>
      </c>
      <c r="G63" s="75">
        <v>100</v>
      </c>
      <c r="H63" s="75">
        <v>100</v>
      </c>
      <c r="I63" s="75">
        <v>88.216744626057704</v>
      </c>
      <c r="J63" s="75">
        <v>75.258071963325762</v>
      </c>
      <c r="K63" s="75">
        <v>56.424041907912873</v>
      </c>
      <c r="L63" s="75">
        <v>39.923865573693931</v>
      </c>
      <c r="M63" s="75">
        <v>30.809353313000052</v>
      </c>
      <c r="N63" s="75">
        <v>25.676432037975125</v>
      </c>
      <c r="O63" s="75">
        <v>24.149612671985199</v>
      </c>
      <c r="P63" s="75">
        <v>12.451677634491103</v>
      </c>
      <c r="Q63" s="75">
        <v>8.5909913264029907</v>
      </c>
      <c r="R63" s="75">
        <v>5.0793286898123515</v>
      </c>
      <c r="S63" s="75">
        <v>3.775623997594213</v>
      </c>
      <c r="T63" s="75">
        <v>2.8775870620190585</v>
      </c>
    </row>
    <row r="64" spans="1:20" ht="19" customHeight="1">
      <c r="A64" s="70" t="s">
        <v>61</v>
      </c>
      <c r="B64" s="75">
        <v>0</v>
      </c>
      <c r="C64" s="75">
        <v>0</v>
      </c>
      <c r="D64" s="75">
        <v>0</v>
      </c>
      <c r="E64" s="75">
        <v>0</v>
      </c>
      <c r="F64" s="75">
        <v>88.817444786133635</v>
      </c>
      <c r="G64" s="75">
        <v>94.157172071282503</v>
      </c>
      <c r="H64" s="75">
        <v>95.573752351444057</v>
      </c>
      <c r="I64" s="75">
        <v>96.29028518432645</v>
      </c>
      <c r="J64" s="75">
        <v>70.091341435796792</v>
      </c>
      <c r="K64" s="75">
        <v>48.215048025613662</v>
      </c>
      <c r="L64" s="75">
        <v>45.77373428248287</v>
      </c>
      <c r="M64" s="75">
        <v>38.889266381282411</v>
      </c>
      <c r="N64" s="75">
        <v>37.01566163063297</v>
      </c>
      <c r="O64" s="75">
        <v>33.06464419332913</v>
      </c>
      <c r="P64" s="75">
        <v>23.728467685543187</v>
      </c>
      <c r="Q64" s="75">
        <v>15.008112447200988</v>
      </c>
      <c r="R64" s="75">
        <v>9.0916282896573701</v>
      </c>
      <c r="S64" s="75">
        <v>6.3192842342191433</v>
      </c>
      <c r="T64" s="75">
        <v>4.7717308057306012</v>
      </c>
    </row>
    <row r="65" spans="1:20" ht="19" customHeight="1">
      <c r="A65" s="70" t="s">
        <v>64</v>
      </c>
      <c r="B65" s="75">
        <v>0</v>
      </c>
      <c r="C65" s="75">
        <v>0</v>
      </c>
      <c r="D65" s="75">
        <v>0</v>
      </c>
      <c r="E65" s="75">
        <v>0</v>
      </c>
      <c r="F65" s="75">
        <v>0</v>
      </c>
      <c r="G65" s="75">
        <v>0</v>
      </c>
      <c r="H65" s="75">
        <v>100.00000000000001</v>
      </c>
      <c r="I65" s="75">
        <v>91.713491453244231</v>
      </c>
      <c r="J65" s="75">
        <v>80.07672857267417</v>
      </c>
      <c r="K65" s="75">
        <v>63.379461575628419</v>
      </c>
      <c r="L65" s="75">
        <v>53.510184605290625</v>
      </c>
      <c r="M65" s="75">
        <v>39.26129206406334</v>
      </c>
      <c r="N65" s="75">
        <v>25.845431255337314</v>
      </c>
      <c r="O65" s="75">
        <v>17.34341874313418</v>
      </c>
      <c r="P65" s="75">
        <v>13.024939422351713</v>
      </c>
      <c r="Q65" s="75">
        <v>13.300354787246693</v>
      </c>
      <c r="R65" s="75">
        <v>10.476353996976457</v>
      </c>
      <c r="S65" s="75">
        <v>6.2956644649092022</v>
      </c>
      <c r="T65" s="75">
        <v>4.5190577336287712</v>
      </c>
    </row>
    <row r="66" spans="1:20" ht="19" customHeight="1">
      <c r="A66" s="70" t="s">
        <v>67</v>
      </c>
      <c r="B66" s="75">
        <v>0</v>
      </c>
      <c r="C66" s="75">
        <v>0</v>
      </c>
      <c r="D66" s="75">
        <v>0</v>
      </c>
      <c r="E66" s="75">
        <v>0</v>
      </c>
      <c r="F66" s="75">
        <v>92.430988423864648</v>
      </c>
      <c r="G66" s="75">
        <v>95.982512111544366</v>
      </c>
      <c r="H66" s="75">
        <v>89.625807534189121</v>
      </c>
      <c r="I66" s="75">
        <v>74.386946980057886</v>
      </c>
      <c r="J66" s="75">
        <v>65.355491067380058</v>
      </c>
      <c r="K66" s="75">
        <v>36.114089641861476</v>
      </c>
      <c r="L66" s="75">
        <v>44.266732559837358</v>
      </c>
      <c r="M66" s="75">
        <v>42.050894653162686</v>
      </c>
      <c r="N66" s="75">
        <v>35.686193629141776</v>
      </c>
      <c r="O66" s="75">
        <v>31.493260370028192</v>
      </c>
      <c r="P66" s="75">
        <v>21.054625792047744</v>
      </c>
      <c r="Q66" s="75">
        <v>13.646998354576983</v>
      </c>
      <c r="R66" s="75">
        <v>7.4455694943281898</v>
      </c>
      <c r="S66" s="75">
        <v>5.3532334213976647</v>
      </c>
      <c r="T66" s="75">
        <v>3.7814657749557856</v>
      </c>
    </row>
    <row r="67" spans="1:20" ht="19" customHeight="1">
      <c r="A67" s="70" t="s">
        <v>70</v>
      </c>
      <c r="B67" s="75">
        <v>0</v>
      </c>
      <c r="C67" s="75">
        <v>100</v>
      </c>
      <c r="D67" s="75">
        <v>100</v>
      </c>
      <c r="E67" s="75">
        <v>99.156496769562096</v>
      </c>
      <c r="F67" s="75">
        <v>89.227166276346608</v>
      </c>
      <c r="G67" s="75">
        <v>86.689918991899191</v>
      </c>
      <c r="H67" s="75">
        <v>80.46875</v>
      </c>
      <c r="I67" s="75">
        <v>70.250262680294199</v>
      </c>
      <c r="J67" s="75">
        <v>56.467453498898323</v>
      </c>
      <c r="K67" s="75">
        <v>28.477820258878786</v>
      </c>
      <c r="L67" s="75">
        <v>11.558621568658678</v>
      </c>
      <c r="M67" s="75">
        <v>18.429072114257632</v>
      </c>
      <c r="N67" s="75">
        <v>23.169378783345209</v>
      </c>
      <c r="O67" s="75">
        <v>19.975378933600076</v>
      </c>
      <c r="P67" s="75">
        <v>11.295012813259225</v>
      </c>
      <c r="Q67" s="75">
        <v>7.8857317614126581</v>
      </c>
      <c r="R67" s="75">
        <v>4.894536983853464</v>
      </c>
      <c r="S67" s="75">
        <v>3.5301875092310899</v>
      </c>
      <c r="T67" s="75">
        <v>2.3856779256472973</v>
      </c>
    </row>
    <row r="68" spans="1:20" ht="19" customHeight="1">
      <c r="A68" s="70" t="s">
        <v>73</v>
      </c>
      <c r="B68" s="75">
        <v>0</v>
      </c>
      <c r="C68" s="75">
        <v>0</v>
      </c>
      <c r="D68" s="75">
        <v>0</v>
      </c>
      <c r="E68" s="75">
        <v>0</v>
      </c>
      <c r="F68" s="75">
        <v>0</v>
      </c>
      <c r="G68" s="75">
        <v>0</v>
      </c>
      <c r="H68" s="75">
        <v>0</v>
      </c>
      <c r="I68" s="75">
        <v>0</v>
      </c>
      <c r="J68" s="75">
        <v>0</v>
      </c>
      <c r="K68" s="75">
        <v>95.128130176361694</v>
      </c>
      <c r="L68" s="75">
        <v>98.498768990572259</v>
      </c>
      <c r="M68" s="75">
        <v>69.769074619576003</v>
      </c>
      <c r="N68" s="75">
        <v>54.380777083773367</v>
      </c>
      <c r="O68" s="75">
        <v>42.326427226083005</v>
      </c>
      <c r="P68" s="75">
        <v>24.240615484485001</v>
      </c>
      <c r="Q68" s="75">
        <v>15.305056850934427</v>
      </c>
      <c r="R68" s="75">
        <v>8.8742798022590819</v>
      </c>
      <c r="S68" s="75">
        <v>6.6885677238372976</v>
      </c>
      <c r="T68" s="75">
        <v>5.1865547520856321</v>
      </c>
    </row>
    <row r="69" spans="1:20" ht="19" customHeight="1">
      <c r="A69" s="70" t="s">
        <v>76</v>
      </c>
      <c r="B69" s="75">
        <v>0</v>
      </c>
      <c r="C69" s="75">
        <v>0</v>
      </c>
      <c r="D69" s="75">
        <v>0</v>
      </c>
      <c r="E69" s="75">
        <v>0</v>
      </c>
      <c r="F69" s="75">
        <v>100</v>
      </c>
      <c r="G69" s="75">
        <v>100</v>
      </c>
      <c r="H69" s="75">
        <v>100.00000000000001</v>
      </c>
      <c r="I69" s="75">
        <v>100</v>
      </c>
      <c r="J69" s="75">
        <v>96.442824517289907</v>
      </c>
      <c r="K69" s="75">
        <v>77.429415627051867</v>
      </c>
      <c r="L69" s="75">
        <v>60.335331584863241</v>
      </c>
      <c r="M69" s="75">
        <v>50.2202307046689</v>
      </c>
      <c r="N69" s="75">
        <v>42.274090924076084</v>
      </c>
      <c r="O69" s="75">
        <v>34.999317654551248</v>
      </c>
      <c r="P69" s="75">
        <v>20.575173185080455</v>
      </c>
      <c r="Q69" s="75">
        <v>13.642847402781461</v>
      </c>
      <c r="R69" s="75">
        <v>9.2035971104724332</v>
      </c>
      <c r="S69" s="75">
        <v>6.3294491840667746</v>
      </c>
      <c r="T69" s="75">
        <v>4.8948059206146413</v>
      </c>
    </row>
    <row r="70" spans="1:20" ht="19" customHeight="1">
      <c r="A70" s="76"/>
      <c r="B70" s="75"/>
      <c r="C70" s="75"/>
      <c r="D70" s="75"/>
      <c r="E70" s="75"/>
      <c r="F70" s="75"/>
      <c r="G70" s="75"/>
      <c r="H70" s="75"/>
      <c r="I70" s="75"/>
      <c r="J70" s="75"/>
      <c r="K70" s="75"/>
      <c r="L70" s="75"/>
      <c r="M70" s="75"/>
      <c r="N70" s="75"/>
      <c r="O70" s="75"/>
      <c r="P70" s="75"/>
      <c r="Q70" s="75"/>
      <c r="R70" s="75"/>
      <c r="S70" s="75"/>
      <c r="T70" s="75"/>
    </row>
    <row r="71" spans="1:20" ht="19" customHeight="1">
      <c r="A71" s="72" t="s">
        <v>79</v>
      </c>
      <c r="B71" s="75">
        <v>0</v>
      </c>
      <c r="C71" s="75">
        <v>0</v>
      </c>
      <c r="D71" s="75">
        <v>0</v>
      </c>
      <c r="E71" s="75">
        <v>0</v>
      </c>
      <c r="F71" s="75">
        <v>0</v>
      </c>
      <c r="G71" s="75">
        <v>0</v>
      </c>
      <c r="H71" s="75">
        <v>0</v>
      </c>
      <c r="I71" s="75">
        <v>100</v>
      </c>
      <c r="J71" s="75">
        <v>100</v>
      </c>
      <c r="K71" s="75">
        <v>100</v>
      </c>
      <c r="L71" s="75">
        <v>100.00000000000001</v>
      </c>
      <c r="M71" s="75">
        <v>100</v>
      </c>
      <c r="N71" s="75">
        <v>100</v>
      </c>
      <c r="O71" s="75">
        <v>76.759380250140012</v>
      </c>
      <c r="P71" s="75">
        <v>33.225569434239532</v>
      </c>
      <c r="Q71" s="75">
        <v>20.067377072681218</v>
      </c>
      <c r="R71" s="75">
        <v>8.3873614279425226</v>
      </c>
      <c r="S71" s="75">
        <v>5.3349911257486147</v>
      </c>
      <c r="T71" s="75">
        <v>3.8936222878703375</v>
      </c>
    </row>
    <row r="72" spans="1:20" ht="19" customHeight="1">
      <c r="A72" s="72" t="s">
        <v>80</v>
      </c>
      <c r="B72" s="77"/>
      <c r="C72" s="77"/>
      <c r="D72" s="77"/>
      <c r="E72" s="77"/>
      <c r="F72" s="77"/>
      <c r="G72" s="77"/>
      <c r="H72" s="77"/>
      <c r="I72" s="77"/>
      <c r="J72" s="77"/>
      <c r="K72" s="77"/>
      <c r="L72" s="77"/>
      <c r="M72" s="77"/>
      <c r="N72" s="77"/>
      <c r="O72" s="77"/>
      <c r="P72" s="77"/>
      <c r="Q72" s="77"/>
      <c r="R72" s="77"/>
      <c r="S72" s="77"/>
      <c r="T72" s="77"/>
    </row>
    <row r="94" spans="2:20">
      <c r="B94" s="78"/>
      <c r="C94" s="78"/>
      <c r="D94" s="78"/>
      <c r="E94" s="78"/>
      <c r="F94" s="78"/>
      <c r="G94" s="78"/>
      <c r="H94" s="78"/>
      <c r="I94" s="78"/>
      <c r="J94" s="78"/>
      <c r="K94" s="78"/>
      <c r="L94" s="78"/>
      <c r="M94" s="78"/>
      <c r="N94" s="78"/>
      <c r="O94" s="78"/>
      <c r="P94" s="78"/>
      <c r="Q94" s="78"/>
      <c r="R94" s="78"/>
      <c r="S94" s="78"/>
      <c r="T94" s="78"/>
    </row>
    <row r="95" spans="2:20">
      <c r="B95" s="78"/>
      <c r="C95" s="78"/>
      <c r="D95" s="78"/>
      <c r="E95" s="78"/>
      <c r="F95" s="78"/>
      <c r="G95" s="78"/>
      <c r="H95" s="78"/>
      <c r="I95" s="78"/>
      <c r="J95" s="78"/>
      <c r="K95" s="78"/>
      <c r="L95" s="78"/>
      <c r="M95" s="78"/>
      <c r="N95" s="78"/>
      <c r="O95" s="78"/>
      <c r="P95" s="78"/>
      <c r="Q95" s="78"/>
      <c r="R95" s="78"/>
      <c r="S95" s="78"/>
      <c r="T95" s="78"/>
    </row>
    <row r="96" spans="2:20">
      <c r="B96" s="78"/>
      <c r="C96" s="78"/>
      <c r="D96" s="78"/>
      <c r="E96" s="78"/>
      <c r="F96" s="78"/>
      <c r="G96" s="78"/>
      <c r="H96" s="78"/>
      <c r="I96" s="78"/>
      <c r="J96" s="78"/>
      <c r="K96" s="78"/>
      <c r="L96" s="78"/>
      <c r="M96" s="78"/>
      <c r="N96" s="78"/>
      <c r="O96" s="78"/>
      <c r="P96" s="78"/>
      <c r="Q96" s="78"/>
      <c r="R96" s="78"/>
      <c r="S96" s="78"/>
      <c r="T96" s="78"/>
    </row>
    <row r="97" spans="2:20">
      <c r="B97" s="78"/>
      <c r="C97" s="78"/>
      <c r="D97" s="78"/>
      <c r="E97" s="78"/>
      <c r="F97" s="78"/>
      <c r="G97" s="78"/>
      <c r="H97" s="78"/>
      <c r="I97" s="78"/>
      <c r="J97" s="78"/>
      <c r="K97" s="78"/>
      <c r="L97" s="78"/>
      <c r="M97" s="78"/>
      <c r="N97" s="78"/>
      <c r="O97" s="78"/>
      <c r="P97" s="78"/>
      <c r="Q97" s="78"/>
      <c r="R97" s="78"/>
      <c r="S97" s="78"/>
      <c r="T97" s="78"/>
    </row>
    <row r="98" spans="2:20">
      <c r="B98" s="78"/>
      <c r="C98" s="78"/>
      <c r="D98" s="78"/>
      <c r="E98" s="78"/>
      <c r="F98" s="78"/>
      <c r="G98" s="78"/>
      <c r="H98" s="78"/>
      <c r="I98" s="78"/>
      <c r="J98" s="78"/>
      <c r="K98" s="78"/>
      <c r="L98" s="78"/>
      <c r="M98" s="78"/>
      <c r="N98" s="78"/>
      <c r="O98" s="78"/>
      <c r="P98" s="78"/>
      <c r="Q98" s="78"/>
      <c r="R98" s="78"/>
      <c r="S98" s="78"/>
      <c r="T98" s="78"/>
    </row>
    <row r="99" spans="2:20">
      <c r="B99" s="78"/>
      <c r="C99" s="78"/>
      <c r="D99" s="78"/>
      <c r="E99" s="78"/>
      <c r="F99" s="78"/>
      <c r="G99" s="78"/>
      <c r="H99" s="78"/>
      <c r="I99" s="78"/>
      <c r="J99" s="78"/>
      <c r="K99" s="78"/>
      <c r="L99" s="78"/>
      <c r="M99" s="78"/>
      <c r="N99" s="78"/>
      <c r="O99" s="78"/>
      <c r="P99" s="78"/>
      <c r="Q99" s="78"/>
      <c r="R99" s="78"/>
      <c r="S99" s="78"/>
      <c r="T99" s="78"/>
    </row>
    <row r="100" spans="2:20">
      <c r="B100" s="78"/>
      <c r="C100" s="78"/>
      <c r="D100" s="78"/>
      <c r="E100" s="78"/>
      <c r="F100" s="78"/>
      <c r="G100" s="78"/>
      <c r="H100" s="78"/>
      <c r="I100" s="78"/>
      <c r="J100" s="78"/>
      <c r="K100" s="78"/>
      <c r="L100" s="78"/>
      <c r="M100" s="78"/>
      <c r="N100" s="78"/>
      <c r="O100" s="78"/>
      <c r="P100" s="78"/>
      <c r="Q100" s="78"/>
      <c r="R100" s="78"/>
      <c r="S100" s="78"/>
      <c r="T100" s="78"/>
    </row>
    <row r="101" spans="2:20">
      <c r="B101" s="78"/>
      <c r="C101" s="78"/>
      <c r="D101" s="78"/>
      <c r="E101" s="78"/>
      <c r="F101" s="78"/>
      <c r="G101" s="78"/>
      <c r="H101" s="78"/>
      <c r="I101" s="78"/>
      <c r="J101" s="78"/>
      <c r="K101" s="78"/>
      <c r="L101" s="78"/>
      <c r="M101" s="78"/>
      <c r="N101" s="78"/>
      <c r="O101" s="78"/>
      <c r="P101" s="78"/>
      <c r="Q101" s="78"/>
      <c r="R101" s="78"/>
      <c r="S101" s="78"/>
      <c r="T101" s="78"/>
    </row>
    <row r="102" spans="2:20">
      <c r="B102" s="78"/>
      <c r="C102" s="78"/>
      <c r="D102" s="78"/>
      <c r="E102" s="78"/>
      <c r="F102" s="78"/>
      <c r="G102" s="78"/>
      <c r="H102" s="78"/>
      <c r="I102" s="78"/>
      <c r="J102" s="78"/>
      <c r="K102" s="78"/>
      <c r="L102" s="78"/>
      <c r="M102" s="78"/>
      <c r="N102" s="78"/>
      <c r="O102" s="78"/>
      <c r="P102" s="78"/>
      <c r="Q102" s="78"/>
      <c r="R102" s="78"/>
      <c r="S102" s="78"/>
      <c r="T102" s="78"/>
    </row>
    <row r="103" spans="2:20">
      <c r="B103" s="78"/>
      <c r="C103" s="78"/>
      <c r="D103" s="78"/>
      <c r="E103" s="78"/>
      <c r="F103" s="78"/>
      <c r="G103" s="78"/>
      <c r="H103" s="78"/>
      <c r="I103" s="78"/>
      <c r="J103" s="78"/>
      <c r="K103" s="78"/>
      <c r="L103" s="78"/>
      <c r="M103" s="78"/>
      <c r="N103" s="78"/>
      <c r="O103" s="78"/>
      <c r="P103" s="78"/>
      <c r="Q103" s="78"/>
      <c r="R103" s="78"/>
      <c r="S103" s="78"/>
      <c r="T103" s="78"/>
    </row>
    <row r="104" spans="2:20">
      <c r="B104" s="78"/>
      <c r="C104" s="78"/>
      <c r="D104" s="78"/>
      <c r="E104" s="78"/>
      <c r="F104" s="78"/>
      <c r="G104" s="78"/>
      <c r="H104" s="78"/>
      <c r="I104" s="78"/>
      <c r="J104" s="78"/>
      <c r="K104" s="78"/>
      <c r="L104" s="78"/>
      <c r="M104" s="78"/>
      <c r="N104" s="78"/>
      <c r="O104" s="78"/>
      <c r="P104" s="78"/>
      <c r="Q104" s="78"/>
      <c r="R104" s="78"/>
      <c r="S104" s="78"/>
      <c r="T104" s="78"/>
    </row>
    <row r="105" spans="2:20">
      <c r="B105" s="78"/>
      <c r="C105" s="78"/>
      <c r="D105" s="78"/>
      <c r="E105" s="78"/>
      <c r="F105" s="78"/>
      <c r="G105" s="78"/>
      <c r="H105" s="78"/>
      <c r="I105" s="78"/>
      <c r="J105" s="78"/>
      <c r="K105" s="78"/>
      <c r="L105" s="78"/>
      <c r="M105" s="78"/>
      <c r="N105" s="78"/>
      <c r="O105" s="78"/>
      <c r="P105" s="78"/>
      <c r="Q105" s="78"/>
      <c r="R105" s="78"/>
      <c r="S105" s="78"/>
      <c r="T105" s="78"/>
    </row>
    <row r="106" spans="2:20">
      <c r="B106" s="78"/>
      <c r="C106" s="78"/>
      <c r="D106" s="78"/>
      <c r="E106" s="78"/>
      <c r="F106" s="78"/>
      <c r="G106" s="78"/>
      <c r="H106" s="78"/>
      <c r="I106" s="78"/>
      <c r="J106" s="78"/>
      <c r="K106" s="78"/>
      <c r="L106" s="78"/>
      <c r="M106" s="78"/>
      <c r="N106" s="78"/>
      <c r="O106" s="78"/>
      <c r="P106" s="78"/>
      <c r="Q106" s="78"/>
      <c r="R106" s="78"/>
      <c r="S106" s="78"/>
      <c r="T106" s="78"/>
    </row>
    <row r="107" spans="2:20">
      <c r="B107" s="78"/>
      <c r="C107" s="78"/>
      <c r="D107" s="78"/>
      <c r="E107" s="78"/>
      <c r="F107" s="78"/>
      <c r="G107" s="78"/>
      <c r="H107" s="78"/>
      <c r="I107" s="78"/>
      <c r="J107" s="78"/>
      <c r="K107" s="78"/>
      <c r="L107" s="78"/>
      <c r="M107" s="78"/>
      <c r="N107" s="78"/>
      <c r="O107" s="78"/>
      <c r="P107" s="78"/>
      <c r="Q107" s="78"/>
      <c r="R107" s="78"/>
      <c r="S107" s="78"/>
      <c r="T107" s="78"/>
    </row>
    <row r="108" spans="2:20">
      <c r="B108" s="78"/>
      <c r="C108" s="78"/>
      <c r="D108" s="78"/>
      <c r="E108" s="78"/>
      <c r="F108" s="78"/>
      <c r="G108" s="78"/>
      <c r="H108" s="78"/>
      <c r="I108" s="78"/>
      <c r="J108" s="78"/>
      <c r="K108" s="78"/>
      <c r="L108" s="78"/>
      <c r="M108" s="78"/>
      <c r="N108" s="78"/>
      <c r="O108" s="78"/>
      <c r="P108" s="78"/>
      <c r="Q108" s="78"/>
      <c r="R108" s="78"/>
      <c r="S108" s="78"/>
      <c r="T108" s="78"/>
    </row>
    <row r="109" spans="2:20">
      <c r="B109" s="78"/>
      <c r="C109" s="78"/>
      <c r="D109" s="78"/>
      <c r="E109" s="78"/>
      <c r="F109" s="78"/>
      <c r="G109" s="78"/>
      <c r="H109" s="78"/>
      <c r="I109" s="78"/>
      <c r="J109" s="78"/>
      <c r="K109" s="78"/>
      <c r="L109" s="78"/>
      <c r="M109" s="78"/>
      <c r="N109" s="78"/>
      <c r="O109" s="78"/>
      <c r="P109" s="78"/>
      <c r="Q109" s="78"/>
      <c r="R109" s="78"/>
      <c r="S109" s="78"/>
      <c r="T109" s="78"/>
    </row>
    <row r="110" spans="2:20">
      <c r="B110" s="78"/>
      <c r="C110" s="78"/>
      <c r="D110" s="78"/>
      <c r="E110" s="78"/>
      <c r="F110" s="78"/>
      <c r="G110" s="78"/>
      <c r="H110" s="78"/>
      <c r="I110" s="78"/>
      <c r="J110" s="78"/>
      <c r="K110" s="78"/>
      <c r="L110" s="78"/>
      <c r="M110" s="78"/>
      <c r="N110" s="78"/>
      <c r="O110" s="78"/>
      <c r="P110" s="78"/>
      <c r="Q110" s="78"/>
      <c r="R110" s="78"/>
      <c r="S110" s="78"/>
      <c r="T110" s="78"/>
    </row>
    <row r="111" spans="2:20">
      <c r="B111" s="78"/>
      <c r="C111" s="78"/>
      <c r="D111" s="78"/>
      <c r="E111" s="78"/>
      <c r="F111" s="78"/>
      <c r="G111" s="78"/>
      <c r="H111" s="78"/>
      <c r="I111" s="78"/>
      <c r="J111" s="78"/>
      <c r="K111" s="78"/>
      <c r="L111" s="78"/>
      <c r="M111" s="78"/>
      <c r="N111" s="78"/>
      <c r="O111" s="78"/>
      <c r="P111" s="78"/>
      <c r="Q111" s="78"/>
      <c r="R111" s="78"/>
      <c r="S111" s="78"/>
      <c r="T111" s="78"/>
    </row>
    <row r="112" spans="2:20">
      <c r="B112" s="78"/>
      <c r="C112" s="78"/>
      <c r="D112" s="78"/>
      <c r="E112" s="78"/>
      <c r="F112" s="78"/>
      <c r="G112" s="78"/>
      <c r="H112" s="78"/>
      <c r="I112" s="78"/>
      <c r="J112" s="78"/>
      <c r="K112" s="78"/>
      <c r="L112" s="78"/>
      <c r="M112" s="78"/>
      <c r="N112" s="78"/>
      <c r="O112" s="78"/>
      <c r="P112" s="78"/>
      <c r="Q112" s="78"/>
      <c r="R112" s="78"/>
      <c r="S112" s="78"/>
      <c r="T112" s="78"/>
    </row>
    <row r="113" spans="2:20">
      <c r="B113" s="78"/>
      <c r="C113" s="78"/>
      <c r="D113" s="78"/>
      <c r="E113" s="78"/>
      <c r="F113" s="78"/>
      <c r="G113" s="78"/>
      <c r="H113" s="78"/>
      <c r="I113" s="78"/>
      <c r="J113" s="78"/>
      <c r="K113" s="78"/>
      <c r="L113" s="78"/>
      <c r="M113" s="78"/>
      <c r="N113" s="78"/>
      <c r="O113" s="78"/>
      <c r="P113" s="78"/>
      <c r="Q113" s="78"/>
      <c r="R113" s="78"/>
      <c r="S113" s="78"/>
      <c r="T113" s="78"/>
    </row>
    <row r="114" spans="2:20">
      <c r="B114" s="78"/>
      <c r="C114" s="78"/>
      <c r="D114" s="78"/>
      <c r="E114" s="78"/>
      <c r="F114" s="78"/>
      <c r="G114" s="78"/>
      <c r="H114" s="78"/>
      <c r="I114" s="78"/>
      <c r="J114" s="78"/>
      <c r="K114" s="78"/>
      <c r="L114" s="78"/>
      <c r="M114" s="78"/>
      <c r="N114" s="78"/>
      <c r="O114" s="78"/>
      <c r="P114" s="78"/>
      <c r="Q114" s="78"/>
      <c r="R114" s="78"/>
      <c r="S114" s="78"/>
      <c r="T114" s="78"/>
    </row>
    <row r="115" spans="2:20">
      <c r="B115" s="78"/>
      <c r="C115" s="78"/>
      <c r="D115" s="78"/>
      <c r="E115" s="78"/>
      <c r="F115" s="78"/>
      <c r="G115" s="78"/>
      <c r="H115" s="78"/>
      <c r="I115" s="78"/>
      <c r="J115" s="78"/>
      <c r="K115" s="78"/>
      <c r="L115" s="78"/>
      <c r="M115" s="78"/>
      <c r="N115" s="78"/>
      <c r="O115" s="78"/>
      <c r="P115" s="78"/>
      <c r="Q115" s="78"/>
      <c r="R115" s="78"/>
      <c r="S115" s="78"/>
      <c r="T115" s="78"/>
    </row>
    <row r="116" spans="2:20">
      <c r="B116" s="78"/>
      <c r="C116" s="78"/>
      <c r="D116" s="78"/>
      <c r="E116" s="78"/>
      <c r="F116" s="78"/>
      <c r="G116" s="78"/>
      <c r="H116" s="78"/>
      <c r="I116" s="78"/>
      <c r="J116" s="78"/>
      <c r="K116" s="78"/>
      <c r="L116" s="78"/>
      <c r="M116" s="78"/>
      <c r="N116" s="78"/>
      <c r="O116" s="78"/>
      <c r="P116" s="78"/>
      <c r="Q116" s="78"/>
      <c r="R116" s="78"/>
      <c r="S116" s="78"/>
      <c r="T116" s="78"/>
    </row>
    <row r="117" spans="2:20">
      <c r="B117" s="78"/>
      <c r="C117" s="78"/>
      <c r="D117" s="78"/>
      <c r="E117" s="78"/>
      <c r="F117" s="78"/>
      <c r="G117" s="78"/>
      <c r="H117" s="78"/>
      <c r="I117" s="78"/>
      <c r="J117" s="78"/>
      <c r="K117" s="78"/>
      <c r="L117" s="78"/>
      <c r="M117" s="78"/>
      <c r="N117" s="78"/>
      <c r="O117" s="78"/>
      <c r="P117" s="78"/>
      <c r="Q117" s="78"/>
      <c r="R117" s="78"/>
      <c r="S117" s="78"/>
      <c r="T117" s="78"/>
    </row>
    <row r="118" spans="2:20">
      <c r="B118" s="78"/>
      <c r="C118" s="78"/>
      <c r="D118" s="78"/>
      <c r="E118" s="78"/>
      <c r="F118" s="78"/>
      <c r="G118" s="78"/>
      <c r="H118" s="78"/>
      <c r="I118" s="78"/>
      <c r="J118" s="78"/>
      <c r="K118" s="78"/>
      <c r="L118" s="78"/>
      <c r="M118" s="78"/>
      <c r="N118" s="78"/>
      <c r="O118" s="78"/>
      <c r="P118" s="78"/>
      <c r="Q118" s="78"/>
      <c r="R118" s="78"/>
      <c r="S118" s="78"/>
      <c r="T118" s="78"/>
    </row>
    <row r="119" spans="2:20">
      <c r="B119" s="78"/>
      <c r="C119" s="78"/>
      <c r="D119" s="78"/>
      <c r="E119" s="78"/>
      <c r="F119" s="78"/>
      <c r="G119" s="78"/>
      <c r="H119" s="78"/>
      <c r="I119" s="78"/>
      <c r="J119" s="78"/>
      <c r="K119" s="78"/>
      <c r="L119" s="78"/>
      <c r="M119" s="78"/>
      <c r="N119" s="78"/>
      <c r="O119" s="78"/>
      <c r="P119" s="78"/>
      <c r="Q119" s="78"/>
      <c r="R119" s="78"/>
      <c r="S119" s="78"/>
      <c r="T119" s="78"/>
    </row>
    <row r="120" spans="2:20">
      <c r="B120" s="78"/>
      <c r="C120" s="78"/>
      <c r="D120" s="78"/>
      <c r="E120" s="78"/>
      <c r="F120" s="78"/>
      <c r="G120" s="78"/>
      <c r="H120" s="78"/>
      <c r="I120" s="78"/>
      <c r="J120" s="78"/>
      <c r="K120" s="78"/>
      <c r="L120" s="78"/>
      <c r="M120" s="78"/>
      <c r="N120" s="78"/>
      <c r="O120" s="78"/>
      <c r="P120" s="78"/>
      <c r="Q120" s="78"/>
      <c r="R120" s="78"/>
      <c r="S120" s="78"/>
      <c r="T120" s="78"/>
    </row>
    <row r="121" spans="2:20">
      <c r="B121" s="78"/>
      <c r="C121" s="78"/>
      <c r="D121" s="78"/>
      <c r="E121" s="78"/>
      <c r="F121" s="78"/>
      <c r="G121" s="78"/>
      <c r="H121" s="78"/>
      <c r="I121" s="78"/>
      <c r="J121" s="78"/>
      <c r="K121" s="78"/>
      <c r="L121" s="78"/>
      <c r="M121" s="78"/>
      <c r="N121" s="78"/>
      <c r="O121" s="78"/>
      <c r="P121" s="78"/>
      <c r="Q121" s="78"/>
      <c r="R121" s="78"/>
      <c r="S121" s="78"/>
      <c r="T121" s="78"/>
    </row>
    <row r="122" spans="2:20">
      <c r="B122" s="78"/>
      <c r="C122" s="78"/>
      <c r="D122" s="78"/>
      <c r="E122" s="78"/>
      <c r="F122" s="78"/>
      <c r="G122" s="78"/>
      <c r="H122" s="78"/>
      <c r="I122" s="78"/>
      <c r="J122" s="78"/>
      <c r="K122" s="78"/>
      <c r="L122" s="78"/>
      <c r="M122" s="78"/>
      <c r="N122" s="78"/>
      <c r="O122" s="78"/>
      <c r="P122" s="78"/>
      <c r="Q122" s="78"/>
      <c r="R122" s="78"/>
      <c r="S122" s="78"/>
      <c r="T122" s="78"/>
    </row>
    <row r="123" spans="2:20">
      <c r="B123" s="78"/>
      <c r="C123" s="78"/>
      <c r="D123" s="78"/>
      <c r="E123" s="78"/>
      <c r="F123" s="78"/>
      <c r="G123" s="78"/>
      <c r="H123" s="78"/>
      <c r="I123" s="78"/>
      <c r="J123" s="78"/>
      <c r="K123" s="78"/>
      <c r="L123" s="78"/>
      <c r="M123" s="78"/>
      <c r="N123" s="78"/>
      <c r="O123" s="78"/>
      <c r="P123" s="78"/>
      <c r="Q123" s="78"/>
      <c r="R123" s="78"/>
      <c r="S123" s="78"/>
      <c r="T123" s="78"/>
    </row>
  </sheetData>
  <mergeCells count="3">
    <mergeCell ref="B10:T10"/>
    <mergeCell ref="B13:T13"/>
    <mergeCell ref="B43:T43"/>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2018</oddHeader>
    <oddFooter>&amp;L18&amp;C&amp;"Helvetica,Standard" Eidg. Steuerverwaltung  -  Administration fédérale des contributions  -  Amministrazione federale delle contribuzioni</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43"/>
  <dimension ref="A1:N78"/>
  <sheetViews>
    <sheetView view="pageLayout" zoomScale="70" zoomScaleNormal="60"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327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7</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0.504</v>
      </c>
      <c r="E16" s="26">
        <v>4.9690000000000012</v>
      </c>
      <c r="F16" s="26">
        <v>6.0914999999999999</v>
      </c>
      <c r="G16" s="26">
        <v>8.1180000000000003</v>
      </c>
      <c r="H16" s="26">
        <v>9.4347500000000046</v>
      </c>
      <c r="I16" s="26">
        <v>14.252999999999998</v>
      </c>
      <c r="J16" s="26">
        <v>17.527700000000003</v>
      </c>
      <c r="K16" s="26">
        <v>20.275649999999999</v>
      </c>
      <c r="L16" s="26">
        <v>23.481650000000002</v>
      </c>
      <c r="M16" s="26">
        <v>25.959450000000007</v>
      </c>
      <c r="N16" s="26">
        <v>26.608419999999999</v>
      </c>
    </row>
    <row r="17" spans="1:14" ht="19" customHeight="1">
      <c r="A17" s="25" t="s">
        <v>56</v>
      </c>
      <c r="B17" s="26">
        <v>0</v>
      </c>
      <c r="C17" s="26">
        <v>0</v>
      </c>
      <c r="D17" s="26">
        <v>0</v>
      </c>
      <c r="E17" s="26">
        <v>5.4270000000000005</v>
      </c>
      <c r="F17" s="26">
        <v>12.135500000000002</v>
      </c>
      <c r="G17" s="26">
        <v>17.899000000000001</v>
      </c>
      <c r="H17" s="26">
        <v>15.997750000000002</v>
      </c>
      <c r="I17" s="26">
        <v>18.280200000000001</v>
      </c>
      <c r="J17" s="26">
        <v>22.205400000000001</v>
      </c>
      <c r="K17" s="26">
        <v>24.813400000000001</v>
      </c>
      <c r="L17" s="26">
        <v>25.960649999999998</v>
      </c>
      <c r="M17" s="26">
        <v>27.256400000000024</v>
      </c>
      <c r="N17" s="26">
        <v>27.74164</v>
      </c>
    </row>
    <row r="18" spans="1:14" ht="19" customHeight="1">
      <c r="A18" s="25" t="s">
        <v>59</v>
      </c>
      <c r="B18" s="26">
        <v>0</v>
      </c>
      <c r="C18" s="26">
        <v>0</v>
      </c>
      <c r="D18" s="26">
        <v>0</v>
      </c>
      <c r="E18" s="26">
        <v>4.07</v>
      </c>
      <c r="F18" s="26">
        <v>13.117000000000004</v>
      </c>
      <c r="G18" s="26">
        <v>14.068999999999999</v>
      </c>
      <c r="H18" s="26">
        <v>9.7405000000000026</v>
      </c>
      <c r="I18" s="26">
        <v>14.803600000000003</v>
      </c>
      <c r="J18" s="26">
        <v>17.338199999999997</v>
      </c>
      <c r="K18" s="26">
        <v>19.185200000000005</v>
      </c>
      <c r="L18" s="26">
        <v>19.185299999999998</v>
      </c>
      <c r="M18" s="26">
        <v>19.163800000000002</v>
      </c>
      <c r="N18" s="26">
        <v>19.18094</v>
      </c>
    </row>
    <row r="19" spans="1:14" ht="19" customHeight="1">
      <c r="A19" s="25" t="s">
        <v>62</v>
      </c>
      <c r="B19" s="26">
        <v>0</v>
      </c>
      <c r="C19" s="26">
        <v>0</v>
      </c>
      <c r="D19" s="26">
        <v>0</v>
      </c>
      <c r="E19" s="26">
        <v>1.0265500000000001</v>
      </c>
      <c r="F19" s="26">
        <v>13.051849999999998</v>
      </c>
      <c r="G19" s="26">
        <v>12.905200000000001</v>
      </c>
      <c r="H19" s="26">
        <v>12.098624999999998</v>
      </c>
      <c r="I19" s="26">
        <v>11.468029999999999</v>
      </c>
      <c r="J19" s="26">
        <v>13.110510000000003</v>
      </c>
      <c r="K19" s="26">
        <v>13.110510000000003</v>
      </c>
      <c r="L19" s="26">
        <v>13.110510000000003</v>
      </c>
      <c r="M19" s="26">
        <v>13.095844999999986</v>
      </c>
      <c r="N19" s="26">
        <v>13.107577000000001</v>
      </c>
    </row>
    <row r="20" spans="1:14" ht="19" customHeight="1">
      <c r="A20" s="25" t="s">
        <v>65</v>
      </c>
      <c r="B20" s="26">
        <v>0</v>
      </c>
      <c r="C20" s="26">
        <v>0</v>
      </c>
      <c r="D20" s="26">
        <v>0.61950000000000005</v>
      </c>
      <c r="E20" s="26">
        <v>4.3634999999999993</v>
      </c>
      <c r="F20" s="26">
        <v>7.9750000000000005</v>
      </c>
      <c r="G20" s="26">
        <v>9.2257500000000014</v>
      </c>
      <c r="H20" s="26">
        <v>7.4612500000000024</v>
      </c>
      <c r="I20" s="26">
        <v>12.644999999999996</v>
      </c>
      <c r="J20" s="26">
        <v>14.355200000000007</v>
      </c>
      <c r="K20" s="26">
        <v>14.573949999999996</v>
      </c>
      <c r="L20" s="26">
        <v>14.574049999999996</v>
      </c>
      <c r="M20" s="26">
        <v>14.920200000000005</v>
      </c>
      <c r="N20" s="26">
        <v>17.548949999999994</v>
      </c>
    </row>
    <row r="21" spans="1:14" ht="19" customHeight="1">
      <c r="A21" s="25" t="s">
        <v>68</v>
      </c>
      <c r="B21" s="26">
        <v>0</v>
      </c>
      <c r="C21" s="26">
        <v>0</v>
      </c>
      <c r="D21" s="26">
        <v>0</v>
      </c>
      <c r="E21" s="26">
        <v>5.37</v>
      </c>
      <c r="F21" s="26">
        <v>10.878500000000003</v>
      </c>
      <c r="G21" s="26">
        <v>13.356999999999999</v>
      </c>
      <c r="H21" s="26">
        <v>12.25525</v>
      </c>
      <c r="I21" s="26">
        <v>11.814599999999997</v>
      </c>
      <c r="J21" s="26">
        <v>12.310500000000001</v>
      </c>
      <c r="K21" s="26">
        <v>12.310350000000001</v>
      </c>
      <c r="L21" s="26">
        <v>12.310399999999998</v>
      </c>
      <c r="M21" s="26">
        <v>12.296650000000001</v>
      </c>
      <c r="N21" s="26">
        <v>12.307619999999998</v>
      </c>
    </row>
    <row r="22" spans="1:14" ht="19" customHeight="1">
      <c r="A22" s="25" t="s">
        <v>71</v>
      </c>
      <c r="B22" s="26">
        <v>0</v>
      </c>
      <c r="C22" s="26">
        <v>0</v>
      </c>
      <c r="D22" s="26">
        <v>0</v>
      </c>
      <c r="E22" s="26">
        <v>1.7184999999999999</v>
      </c>
      <c r="F22" s="26">
        <v>5.9174999999999995</v>
      </c>
      <c r="G22" s="26">
        <v>9.7010000000000005</v>
      </c>
      <c r="H22" s="26">
        <v>12.245749999999997</v>
      </c>
      <c r="I22" s="26">
        <v>13.267100000000001</v>
      </c>
      <c r="J22" s="26">
        <v>14.623799999999996</v>
      </c>
      <c r="K22" s="26">
        <v>15.331000000000003</v>
      </c>
      <c r="L22" s="26">
        <v>14.806449999999996</v>
      </c>
      <c r="M22" s="26">
        <v>13.419650000000008</v>
      </c>
      <c r="N22" s="26">
        <v>13.419649999999999</v>
      </c>
    </row>
    <row r="23" spans="1:14" ht="19" customHeight="1">
      <c r="A23" s="25" t="s">
        <v>74</v>
      </c>
      <c r="B23" s="26">
        <v>0</v>
      </c>
      <c r="C23" s="26">
        <v>0</v>
      </c>
      <c r="D23" s="26">
        <v>3.5419999999999998</v>
      </c>
      <c r="E23" s="26">
        <v>8.9055</v>
      </c>
      <c r="F23" s="26">
        <v>10.979999999999999</v>
      </c>
      <c r="G23" s="26">
        <v>10.474500000000003</v>
      </c>
      <c r="H23" s="26">
        <v>11.59375</v>
      </c>
      <c r="I23" s="26">
        <v>15.594900000000003</v>
      </c>
      <c r="J23" s="26">
        <v>16.963599999999992</v>
      </c>
      <c r="K23" s="26">
        <v>18.0642</v>
      </c>
      <c r="L23" s="26">
        <v>19.790950000000006</v>
      </c>
      <c r="M23" s="26">
        <v>20.176749999999998</v>
      </c>
      <c r="N23" s="26">
        <v>21.136379999999996</v>
      </c>
    </row>
    <row r="24" spans="1:14" ht="19" customHeight="1">
      <c r="A24" s="25" t="s">
        <v>77</v>
      </c>
      <c r="B24" s="26">
        <v>0</v>
      </c>
      <c r="C24" s="26">
        <v>0</v>
      </c>
      <c r="D24" s="26">
        <v>0</v>
      </c>
      <c r="E24" s="26">
        <v>0</v>
      </c>
      <c r="F24" s="26">
        <v>0</v>
      </c>
      <c r="G24" s="26">
        <v>1.7712500000000002</v>
      </c>
      <c r="H24" s="26">
        <v>2.3244999999999996</v>
      </c>
      <c r="I24" s="26">
        <v>4.8267999999999995</v>
      </c>
      <c r="J24" s="26">
        <v>7.2191000000000018</v>
      </c>
      <c r="K24" s="26">
        <v>14.187700000000003</v>
      </c>
      <c r="L24" s="26">
        <v>13.495349999999998</v>
      </c>
      <c r="M24" s="26">
        <v>10.501699999999998</v>
      </c>
      <c r="N24" s="26">
        <v>10.511090000000001</v>
      </c>
    </row>
    <row r="25" spans="1:14" ht="19" customHeight="1">
      <c r="A25" s="25" t="s">
        <v>53</v>
      </c>
      <c r="B25" s="26">
        <v>0</v>
      </c>
      <c r="C25" s="26">
        <v>0</v>
      </c>
      <c r="D25" s="26">
        <v>0.91449999999999987</v>
      </c>
      <c r="E25" s="26">
        <v>3.3545000000000007</v>
      </c>
      <c r="F25" s="26">
        <v>7.4655000000000014</v>
      </c>
      <c r="G25" s="26">
        <v>12.343</v>
      </c>
      <c r="H25" s="26">
        <v>14.14775</v>
      </c>
      <c r="I25" s="26">
        <v>18.988300000000006</v>
      </c>
      <c r="J25" s="26">
        <v>22.312999999999995</v>
      </c>
      <c r="K25" s="26">
        <v>23.801049999999996</v>
      </c>
      <c r="L25" s="26">
        <v>27.296549999999996</v>
      </c>
      <c r="M25" s="26">
        <v>27.469700000000014</v>
      </c>
      <c r="N25" s="26">
        <v>22.75704</v>
      </c>
    </row>
    <row r="26" spans="1:14" ht="19" customHeight="1">
      <c r="A26" s="25" t="s">
        <v>57</v>
      </c>
      <c r="B26" s="26">
        <v>0</v>
      </c>
      <c r="C26" s="26">
        <v>0</v>
      </c>
      <c r="D26" s="26">
        <v>2.9490000000000003</v>
      </c>
      <c r="E26" s="26">
        <v>11.7675</v>
      </c>
      <c r="F26" s="26">
        <v>14.154499999999997</v>
      </c>
      <c r="G26" s="26">
        <v>12.633750000000003</v>
      </c>
      <c r="H26" s="26">
        <v>15.709749999999994</v>
      </c>
      <c r="I26" s="26">
        <v>19.195</v>
      </c>
      <c r="J26" s="26">
        <v>21.531200000000002</v>
      </c>
      <c r="K26" s="26">
        <v>23.433449999999997</v>
      </c>
      <c r="L26" s="26">
        <v>24.153599999999997</v>
      </c>
      <c r="M26" s="26">
        <v>24.15365000000001</v>
      </c>
      <c r="N26" s="26">
        <v>22.830259999999996</v>
      </c>
    </row>
    <row r="27" spans="1:14" ht="19" customHeight="1">
      <c r="A27" s="25" t="s">
        <v>60</v>
      </c>
      <c r="B27" s="26">
        <v>0</v>
      </c>
      <c r="C27" s="26">
        <v>0</v>
      </c>
      <c r="D27" s="26">
        <v>0</v>
      </c>
      <c r="E27" s="26">
        <v>0</v>
      </c>
      <c r="F27" s="26">
        <v>0</v>
      </c>
      <c r="G27" s="26">
        <v>14.898499999999999</v>
      </c>
      <c r="H27" s="26">
        <v>21.266750000000002</v>
      </c>
      <c r="I27" s="26">
        <v>21.3386</v>
      </c>
      <c r="J27" s="26">
        <v>21.482800000000001</v>
      </c>
      <c r="K27" s="26">
        <v>21.482849999999999</v>
      </c>
      <c r="L27" s="26">
        <v>21.482799999999997</v>
      </c>
      <c r="M27" s="26">
        <v>21.458800000000004</v>
      </c>
      <c r="N27" s="26">
        <v>24.99503</v>
      </c>
    </row>
    <row r="28" spans="1:14" ht="19" customHeight="1">
      <c r="A28" s="25" t="s">
        <v>63</v>
      </c>
      <c r="B28" s="26">
        <v>0</v>
      </c>
      <c r="C28" s="26">
        <v>0</v>
      </c>
      <c r="D28" s="26">
        <v>0</v>
      </c>
      <c r="E28" s="26">
        <v>0</v>
      </c>
      <c r="F28" s="26">
        <v>0</v>
      </c>
      <c r="G28" s="26">
        <v>12.686249999999999</v>
      </c>
      <c r="H28" s="26">
        <v>18.240000000000002</v>
      </c>
      <c r="I28" s="26">
        <v>21.312300000000004</v>
      </c>
      <c r="J28" s="26">
        <v>23.714299999999998</v>
      </c>
      <c r="K28" s="26">
        <v>25.744750000000003</v>
      </c>
      <c r="L28" s="26">
        <v>26.492799999999988</v>
      </c>
      <c r="M28" s="26">
        <v>26.888850000000009</v>
      </c>
      <c r="N28" s="26">
        <v>27.658359999999998</v>
      </c>
    </row>
    <row r="29" spans="1:14" ht="19" customHeight="1">
      <c r="A29" s="25" t="s">
        <v>66</v>
      </c>
      <c r="B29" s="26">
        <v>0</v>
      </c>
      <c r="C29" s="26">
        <v>0</v>
      </c>
      <c r="D29" s="26">
        <v>0.29249999999999998</v>
      </c>
      <c r="E29" s="26">
        <v>6.6369999999999996</v>
      </c>
      <c r="F29" s="26">
        <v>10.538</v>
      </c>
      <c r="G29" s="26">
        <v>11.705749999999998</v>
      </c>
      <c r="H29" s="26">
        <v>12.602249999999996</v>
      </c>
      <c r="I29" s="26">
        <v>14.907400000000001</v>
      </c>
      <c r="J29" s="26">
        <v>20.3185</v>
      </c>
      <c r="K29" s="26">
        <v>21.336800000000007</v>
      </c>
      <c r="L29" s="26">
        <v>22.739349999999991</v>
      </c>
      <c r="M29" s="26">
        <v>22.247100000000021</v>
      </c>
      <c r="N29" s="26">
        <v>19.201509999999995</v>
      </c>
    </row>
    <row r="30" spans="1:14" ht="19" customHeight="1">
      <c r="A30" s="25" t="s">
        <v>69</v>
      </c>
      <c r="B30" s="26">
        <v>0</v>
      </c>
      <c r="C30" s="26">
        <v>0</v>
      </c>
      <c r="D30" s="26">
        <v>4.1395</v>
      </c>
      <c r="E30" s="26">
        <v>10.894500000000001</v>
      </c>
      <c r="F30" s="26">
        <v>12.561000000000003</v>
      </c>
      <c r="G30" s="26">
        <v>9.2942499999999999</v>
      </c>
      <c r="H30" s="26">
        <v>15.716999999999997</v>
      </c>
      <c r="I30" s="26">
        <v>18.503399999999999</v>
      </c>
      <c r="J30" s="26">
        <v>19.775200000000005</v>
      </c>
      <c r="K30" s="26">
        <v>20.389900000000001</v>
      </c>
      <c r="L30" s="26">
        <v>20.4816</v>
      </c>
      <c r="M30" s="26">
        <v>19.830550000000002</v>
      </c>
      <c r="N30" s="26">
        <v>18.358650000000008</v>
      </c>
    </row>
    <row r="31" spans="1:14" ht="19" customHeight="1">
      <c r="A31" s="25" t="s">
        <v>72</v>
      </c>
      <c r="B31" s="26">
        <v>0</v>
      </c>
      <c r="C31" s="26">
        <v>1.1290000000000002</v>
      </c>
      <c r="D31" s="26">
        <v>3.4154999999999998</v>
      </c>
      <c r="E31" s="26">
        <v>5.3120000000000012</v>
      </c>
      <c r="F31" s="26">
        <v>6.3410000000000011</v>
      </c>
      <c r="G31" s="26">
        <v>6.8272499999999985</v>
      </c>
      <c r="H31" s="26">
        <v>10.588249999999997</v>
      </c>
      <c r="I31" s="26">
        <v>12.948599999999999</v>
      </c>
      <c r="J31" s="26">
        <v>13.4072</v>
      </c>
      <c r="K31" s="26">
        <v>14.077999999999999</v>
      </c>
      <c r="L31" s="26">
        <v>13.616999999999994</v>
      </c>
      <c r="M31" s="26">
        <v>13.102250000000007</v>
      </c>
      <c r="N31" s="26">
        <v>12.512499999999999</v>
      </c>
    </row>
    <row r="32" spans="1:14" ht="19" customHeight="1">
      <c r="A32" s="25" t="s">
        <v>75</v>
      </c>
      <c r="B32" s="26">
        <v>0</v>
      </c>
      <c r="C32" s="26">
        <v>0</v>
      </c>
      <c r="D32" s="26">
        <v>0</v>
      </c>
      <c r="E32" s="26">
        <v>2.0605000000000002</v>
      </c>
      <c r="F32" s="26">
        <v>9.4910000000000014</v>
      </c>
      <c r="G32" s="26">
        <v>12.977249999999998</v>
      </c>
      <c r="H32" s="26">
        <v>13.90325</v>
      </c>
      <c r="I32" s="26">
        <v>20.119799999999994</v>
      </c>
      <c r="J32" s="26">
        <v>22.996900000000011</v>
      </c>
      <c r="K32" s="26">
        <v>23.756450000000001</v>
      </c>
      <c r="L32" s="26">
        <v>23.950300000000002</v>
      </c>
      <c r="M32" s="26">
        <v>23.920399999999979</v>
      </c>
      <c r="N32" s="26">
        <v>22.062800000000003</v>
      </c>
    </row>
    <row r="33" spans="1:14" ht="19" customHeight="1">
      <c r="A33" s="25" t="s">
        <v>78</v>
      </c>
      <c r="B33" s="26">
        <v>0</v>
      </c>
      <c r="C33" s="26">
        <v>0</v>
      </c>
      <c r="D33" s="26">
        <v>0</v>
      </c>
      <c r="E33" s="26">
        <v>0</v>
      </c>
      <c r="F33" s="26">
        <v>5.5569000000000006</v>
      </c>
      <c r="G33" s="26">
        <v>12.924449999999998</v>
      </c>
      <c r="H33" s="26">
        <v>12.802849999999999</v>
      </c>
      <c r="I33" s="26">
        <v>15.155760000000001</v>
      </c>
      <c r="J33" s="26">
        <v>18.710219999999996</v>
      </c>
      <c r="K33" s="26">
        <v>19.517879999999998</v>
      </c>
      <c r="L33" s="26">
        <v>19.92643</v>
      </c>
      <c r="M33" s="26">
        <v>19.977290000000007</v>
      </c>
      <c r="N33" s="26">
        <v>20.299488</v>
      </c>
    </row>
    <row r="34" spans="1:14" ht="19" customHeight="1">
      <c r="A34" s="25" t="s">
        <v>55</v>
      </c>
      <c r="B34" s="26">
        <v>0</v>
      </c>
      <c r="C34" s="26">
        <v>0</v>
      </c>
      <c r="D34" s="26">
        <v>1.2485000000000002</v>
      </c>
      <c r="E34" s="26">
        <v>4.9484999999999992</v>
      </c>
      <c r="F34" s="26">
        <v>6.6964999999999995</v>
      </c>
      <c r="G34" s="26">
        <v>9.7157499999999999</v>
      </c>
      <c r="H34" s="26">
        <v>12.473499999999994</v>
      </c>
      <c r="I34" s="26">
        <v>15.510900000000003</v>
      </c>
      <c r="J34" s="26">
        <v>18.466500000000003</v>
      </c>
      <c r="K34" s="26">
        <v>19.724</v>
      </c>
      <c r="L34" s="26">
        <v>20.346049999999995</v>
      </c>
      <c r="M34" s="26">
        <v>21.284650000000006</v>
      </c>
      <c r="N34" s="26">
        <v>21.782239999999998</v>
      </c>
    </row>
    <row r="35" spans="1:14" ht="19" customHeight="1">
      <c r="A35" s="25" t="s">
        <v>58</v>
      </c>
      <c r="B35" s="26">
        <v>0</v>
      </c>
      <c r="C35" s="26">
        <v>0</v>
      </c>
      <c r="D35" s="26">
        <v>0</v>
      </c>
      <c r="E35" s="26">
        <v>0</v>
      </c>
      <c r="F35" s="26">
        <v>6.8285</v>
      </c>
      <c r="G35" s="26">
        <v>12.129750000000001</v>
      </c>
      <c r="H35" s="26">
        <v>13.23725</v>
      </c>
      <c r="I35" s="26">
        <v>16.279499999999995</v>
      </c>
      <c r="J35" s="26">
        <v>17.472900000000006</v>
      </c>
      <c r="K35" s="26">
        <v>18.595350000000003</v>
      </c>
      <c r="L35" s="26">
        <v>19.136599999999994</v>
      </c>
      <c r="M35" s="26">
        <v>19.928550000000016</v>
      </c>
      <c r="N35" s="26">
        <v>19.950259999999997</v>
      </c>
    </row>
    <row r="36" spans="1:14" ht="19" customHeight="1">
      <c r="A36" s="25" t="s">
        <v>61</v>
      </c>
      <c r="B36" s="26">
        <v>0</v>
      </c>
      <c r="C36" s="26">
        <v>0</v>
      </c>
      <c r="D36" s="26">
        <v>0</v>
      </c>
      <c r="E36" s="26">
        <v>0</v>
      </c>
      <c r="F36" s="26">
        <v>6.7375000000000007</v>
      </c>
      <c r="G36" s="26">
        <v>6.5074999999999994</v>
      </c>
      <c r="H36" s="26">
        <v>11.503000000000002</v>
      </c>
      <c r="I36" s="26">
        <v>17.017699999999998</v>
      </c>
      <c r="J36" s="26">
        <v>21.840400000000002</v>
      </c>
      <c r="K36" s="26">
        <v>23.745000000000001</v>
      </c>
      <c r="L36" s="26">
        <v>25.298100000000002</v>
      </c>
      <c r="M36" s="26">
        <v>25.676500000000001</v>
      </c>
      <c r="N36" s="26">
        <v>25.786750000000001</v>
      </c>
    </row>
    <row r="37" spans="1:14" ht="19" customHeight="1">
      <c r="A37" s="25" t="s">
        <v>64</v>
      </c>
      <c r="B37" s="26">
        <v>0</v>
      </c>
      <c r="C37" s="26">
        <v>0</v>
      </c>
      <c r="D37" s="26">
        <v>0</v>
      </c>
      <c r="E37" s="26">
        <v>0.11700000000000001</v>
      </c>
      <c r="F37" s="26">
        <v>6.1875</v>
      </c>
      <c r="G37" s="26">
        <v>16.496750000000002</v>
      </c>
      <c r="H37" s="26">
        <v>25.753999999999998</v>
      </c>
      <c r="I37" s="26">
        <v>17.267800000000001</v>
      </c>
      <c r="J37" s="26">
        <v>20.006200000000003</v>
      </c>
      <c r="K37" s="26">
        <v>23.84995</v>
      </c>
      <c r="L37" s="26">
        <v>28.831499999999998</v>
      </c>
      <c r="M37" s="26">
        <v>29.948149999999995</v>
      </c>
      <c r="N37" s="26">
        <v>30.63456</v>
      </c>
    </row>
    <row r="38" spans="1:14" ht="19" customHeight="1">
      <c r="A38" s="25" t="s">
        <v>67</v>
      </c>
      <c r="B38" s="26">
        <v>0</v>
      </c>
      <c r="C38" s="26">
        <v>0</v>
      </c>
      <c r="D38" s="26">
        <v>0</v>
      </c>
      <c r="E38" s="26">
        <v>0</v>
      </c>
      <c r="F38" s="26">
        <v>4.1580000000000004</v>
      </c>
      <c r="G38" s="26">
        <v>6.3584999999999985</v>
      </c>
      <c r="H38" s="26">
        <v>11.137</v>
      </c>
      <c r="I38" s="26">
        <v>14.202399999999999</v>
      </c>
      <c r="J38" s="26">
        <v>22.367800000000003</v>
      </c>
      <c r="K38" s="26">
        <v>23.763199999999998</v>
      </c>
      <c r="L38" s="26">
        <v>24.097800000000003</v>
      </c>
      <c r="M38" s="26">
        <v>23.833600000000004</v>
      </c>
      <c r="N38" s="26">
        <v>22.639949999999999</v>
      </c>
    </row>
    <row r="39" spans="1:14" ht="19" customHeight="1">
      <c r="A39" s="25" t="s">
        <v>70</v>
      </c>
      <c r="B39" s="26">
        <v>0</v>
      </c>
      <c r="C39" s="26">
        <v>0</v>
      </c>
      <c r="D39" s="26">
        <v>1.0715000000000001</v>
      </c>
      <c r="E39" s="26">
        <v>4.4695000000000009</v>
      </c>
      <c r="F39" s="26">
        <v>13.865500000000003</v>
      </c>
      <c r="G39" s="26">
        <v>19.738999999999997</v>
      </c>
      <c r="H39" s="26">
        <v>16.351500000000001</v>
      </c>
      <c r="I39" s="26">
        <v>21.537199999999999</v>
      </c>
      <c r="J39" s="26">
        <v>24.055900000000001</v>
      </c>
      <c r="K39" s="26">
        <v>26.058400000000002</v>
      </c>
      <c r="L39" s="26">
        <v>27.558699999999991</v>
      </c>
      <c r="M39" s="26">
        <v>25.179050000000004</v>
      </c>
      <c r="N39" s="26">
        <v>23.775109999999998</v>
      </c>
    </row>
    <row r="40" spans="1:14" ht="19" customHeight="1">
      <c r="A40" s="25" t="s">
        <v>73</v>
      </c>
      <c r="B40" s="26">
        <v>0</v>
      </c>
      <c r="C40" s="26">
        <v>0</v>
      </c>
      <c r="D40" s="26">
        <v>0</v>
      </c>
      <c r="E40" s="26">
        <v>0</v>
      </c>
      <c r="F40" s="26">
        <v>0</v>
      </c>
      <c r="G40" s="26">
        <v>0</v>
      </c>
      <c r="H40" s="26">
        <v>12.570499999999999</v>
      </c>
      <c r="I40" s="26">
        <v>18.656099999999999</v>
      </c>
      <c r="J40" s="26">
        <v>23.147100000000002</v>
      </c>
      <c r="K40" s="26">
        <v>23.827299999999997</v>
      </c>
      <c r="L40" s="26">
        <v>24.679050000000004</v>
      </c>
      <c r="M40" s="26">
        <v>26.225499999999986</v>
      </c>
      <c r="N40" s="26">
        <v>27.989090000000001</v>
      </c>
    </row>
    <row r="41" spans="1:14" ht="19" customHeight="1">
      <c r="A41" s="25" t="s">
        <v>76</v>
      </c>
      <c r="B41" s="26">
        <v>0</v>
      </c>
      <c r="C41" s="26">
        <v>0</v>
      </c>
      <c r="D41" s="26">
        <v>0</v>
      </c>
      <c r="E41" s="26">
        <v>4.8555000000000001</v>
      </c>
      <c r="F41" s="26">
        <v>11.4695</v>
      </c>
      <c r="G41" s="26">
        <v>15.0205</v>
      </c>
      <c r="H41" s="26">
        <v>18.915749999999999</v>
      </c>
      <c r="I41" s="26">
        <v>20.485199999999999</v>
      </c>
      <c r="J41" s="26">
        <v>21.990499999999997</v>
      </c>
      <c r="K41" s="26">
        <v>24.561900000000001</v>
      </c>
      <c r="L41" s="26">
        <v>26.234000000000002</v>
      </c>
      <c r="M41" s="26">
        <v>26.334649999999993</v>
      </c>
      <c r="N41" s="26">
        <v>26.685119999999994</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0.44999999999999996</v>
      </c>
      <c r="I43" s="26">
        <v>3.7159999999999997</v>
      </c>
      <c r="J43" s="26">
        <v>8.0820000000000007</v>
      </c>
      <c r="K43" s="26">
        <v>11.622</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2018</oddHeader>
    <oddFooter>&amp;C&amp;"Helvetica,Standard" Eidg. Steuerverwaltung  -  Administration fédérale des contributions  -  Amministrazione federale delle contribuzioni&amp;R19</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1"/>
  <dimension ref="A1:Z118"/>
  <sheetViews>
    <sheetView view="pageLayout" zoomScale="70" zoomScaleNormal="60" zoomScalePageLayoutView="70" workbookViewId="0"/>
  </sheetViews>
  <sheetFormatPr baseColWidth="10" defaultColWidth="12.5" defaultRowHeight="13"/>
  <cols>
    <col min="1" max="1" width="31" style="82" customWidth="1"/>
    <col min="2" max="8" width="11.5" style="82" bestFit="1" customWidth="1"/>
    <col min="9" max="12" width="13.5" style="82" bestFit="1" customWidth="1"/>
    <col min="13" max="13" width="13.5" style="82" customWidth="1"/>
    <col min="14" max="22" width="12.5" style="82" customWidth="1"/>
    <col min="23" max="23" width="14.5" style="82" customWidth="1"/>
    <col min="24" max="24" width="13" style="82" bestFit="1" customWidth="1"/>
    <col min="25" max="25" width="15.5" style="82" bestFit="1" customWidth="1"/>
    <col min="26" max="26" width="34.5" style="82" bestFit="1" customWidth="1"/>
    <col min="27" max="16384" width="12.5" style="82"/>
  </cols>
  <sheetData>
    <row r="1" spans="1:26" ht="19" customHeight="1">
      <c r="A1" s="80" t="s">
        <v>143</v>
      </c>
      <c r="B1" s="80"/>
      <c r="C1" s="80"/>
      <c r="D1" s="80"/>
      <c r="E1" s="80"/>
      <c r="F1" s="80"/>
      <c r="G1" s="80"/>
      <c r="H1" s="80"/>
      <c r="I1" s="80"/>
      <c r="J1" s="80"/>
      <c r="K1" s="80"/>
      <c r="L1" s="81"/>
      <c r="M1" s="81"/>
    </row>
    <row r="2" spans="1:26" ht="19" customHeight="1">
      <c r="A2" s="80" t="s">
        <v>474</v>
      </c>
      <c r="B2" s="80"/>
      <c r="C2" s="80"/>
      <c r="D2" s="80"/>
      <c r="E2" s="80"/>
      <c r="F2" s="80"/>
      <c r="G2" s="80"/>
      <c r="H2" s="80"/>
      <c r="I2" s="80"/>
      <c r="J2" s="80"/>
      <c r="K2" s="80"/>
      <c r="L2" s="81"/>
      <c r="M2" s="81"/>
    </row>
    <row r="3" spans="1:26" ht="19" customHeight="1">
      <c r="A3" s="84" t="s">
        <v>81</v>
      </c>
      <c r="B3" s="80"/>
      <c r="D3" s="80"/>
      <c r="E3" s="80"/>
      <c r="F3" s="80"/>
      <c r="G3" s="80"/>
      <c r="H3" s="80"/>
      <c r="I3" s="80"/>
      <c r="J3" s="80"/>
      <c r="K3" s="80"/>
      <c r="L3" s="81"/>
      <c r="M3" s="81"/>
    </row>
    <row r="4" spans="1:26" ht="19" customHeight="1">
      <c r="A4" s="84" t="s">
        <v>82</v>
      </c>
      <c r="B4" s="81"/>
      <c r="C4" s="81"/>
      <c r="D4" s="81"/>
      <c r="E4" s="81"/>
      <c r="F4" s="81"/>
      <c r="G4" s="81"/>
      <c r="H4" s="81"/>
      <c r="I4" s="81"/>
      <c r="J4" s="81"/>
      <c r="K4" s="81"/>
      <c r="L4" s="81"/>
      <c r="M4" s="81"/>
    </row>
    <row r="5" spans="1:26" ht="19" customHeight="1" thickBot="1">
      <c r="A5" s="83">
        <v>8</v>
      </c>
      <c r="B5" s="81"/>
      <c r="C5" s="81"/>
      <c r="D5" s="81"/>
      <c r="E5" s="81"/>
      <c r="F5" s="81"/>
      <c r="G5" s="81"/>
      <c r="H5" s="81"/>
      <c r="I5" s="81"/>
      <c r="J5" s="81"/>
      <c r="K5" s="81"/>
      <c r="L5" s="81"/>
      <c r="M5" s="81"/>
      <c r="X5" s="85"/>
      <c r="Z5" s="85">
        <v>8</v>
      </c>
    </row>
    <row r="6" spans="1:26" ht="19" customHeight="1" thickBot="1">
      <c r="A6" s="84" t="s">
        <v>10</v>
      </c>
      <c r="B6" s="800" t="s">
        <v>17</v>
      </c>
      <c r="C6" s="801"/>
      <c r="D6" s="801"/>
      <c r="E6" s="801"/>
      <c r="F6" s="801"/>
      <c r="G6" s="801"/>
      <c r="H6" s="801"/>
      <c r="I6" s="801"/>
      <c r="J6" s="801"/>
      <c r="K6" s="801"/>
      <c r="L6" s="801"/>
      <c r="M6" s="802"/>
      <c r="N6" s="800" t="s">
        <v>114</v>
      </c>
      <c r="O6" s="801"/>
      <c r="P6" s="801"/>
      <c r="Q6" s="801"/>
      <c r="R6" s="801"/>
      <c r="S6" s="801"/>
      <c r="T6" s="801"/>
      <c r="U6" s="801"/>
      <c r="V6" s="801"/>
      <c r="W6" s="801"/>
      <c r="X6" s="801"/>
      <c r="Y6" s="802"/>
      <c r="Z6" s="85" t="s">
        <v>11</v>
      </c>
    </row>
    <row r="7" spans="1:26" ht="19" customHeight="1">
      <c r="A7" s="84" t="s">
        <v>13</v>
      </c>
      <c r="B7" s="91">
        <v>12500</v>
      </c>
      <c r="C7" s="91">
        <v>15000</v>
      </c>
      <c r="D7" s="91">
        <v>17500</v>
      </c>
      <c r="E7" s="91">
        <v>20000</v>
      </c>
      <c r="F7" s="91">
        <v>25000</v>
      </c>
      <c r="G7" s="91">
        <v>30000</v>
      </c>
      <c r="H7" s="91">
        <v>35000</v>
      </c>
      <c r="I7" s="91">
        <v>40000</v>
      </c>
      <c r="J7" s="91">
        <v>45000</v>
      </c>
      <c r="K7" s="91">
        <v>50000</v>
      </c>
      <c r="L7" s="91">
        <v>60000</v>
      </c>
      <c r="M7" s="441">
        <v>70000</v>
      </c>
      <c r="N7" s="91">
        <v>80000</v>
      </c>
      <c r="O7" s="91">
        <v>90000</v>
      </c>
      <c r="P7" s="91">
        <v>100000</v>
      </c>
      <c r="Q7" s="91">
        <v>125000</v>
      </c>
      <c r="R7" s="91">
        <v>150000</v>
      </c>
      <c r="S7" s="91">
        <v>175000</v>
      </c>
      <c r="T7" s="91">
        <v>200000</v>
      </c>
      <c r="U7" s="91">
        <v>250000</v>
      </c>
      <c r="V7" s="91">
        <v>300000</v>
      </c>
      <c r="W7" s="91">
        <v>400000</v>
      </c>
      <c r="X7" s="91">
        <v>500000</v>
      </c>
      <c r="Y7" s="91">
        <v>1000000</v>
      </c>
      <c r="Z7" s="85" t="s">
        <v>14</v>
      </c>
    </row>
    <row r="8" spans="1:26" ht="19" customHeight="1">
      <c r="A8" s="84"/>
      <c r="B8" s="85"/>
      <c r="C8" s="85"/>
      <c r="D8" s="85"/>
      <c r="E8" s="85"/>
      <c r="F8" s="85"/>
      <c r="G8" s="85"/>
      <c r="H8" s="85"/>
      <c r="I8" s="85"/>
      <c r="J8" s="85"/>
      <c r="K8" s="85"/>
      <c r="L8" s="85"/>
      <c r="M8" s="85"/>
      <c r="Z8" s="85"/>
    </row>
    <row r="9" spans="1:26" ht="19" customHeight="1">
      <c r="A9" s="84"/>
      <c r="B9" s="803" t="s">
        <v>18</v>
      </c>
      <c r="C9" s="804"/>
      <c r="D9" s="804"/>
      <c r="E9" s="804"/>
      <c r="F9" s="804"/>
      <c r="G9" s="804"/>
      <c r="H9" s="804"/>
      <c r="I9" s="804"/>
      <c r="J9" s="804"/>
      <c r="K9" s="804"/>
      <c r="L9" s="804"/>
      <c r="M9" s="805"/>
      <c r="N9" s="803" t="s">
        <v>329</v>
      </c>
      <c r="O9" s="804"/>
      <c r="P9" s="804"/>
      <c r="Q9" s="804"/>
      <c r="R9" s="804"/>
      <c r="S9" s="804"/>
      <c r="T9" s="804"/>
      <c r="U9" s="804"/>
      <c r="V9" s="804"/>
      <c r="W9" s="804"/>
      <c r="X9" s="804"/>
      <c r="Y9" s="805"/>
      <c r="Z9" s="85"/>
    </row>
    <row r="10" spans="1:26" ht="19" customHeight="1">
      <c r="A10" s="86" t="s">
        <v>155</v>
      </c>
      <c r="B10" s="15">
        <v>48</v>
      </c>
      <c r="C10" s="15">
        <v>48</v>
      </c>
      <c r="D10" s="15">
        <v>48</v>
      </c>
      <c r="E10" s="15">
        <v>48</v>
      </c>
      <c r="F10" s="15">
        <v>48</v>
      </c>
      <c r="G10" s="15">
        <v>48</v>
      </c>
      <c r="H10" s="15">
        <v>48</v>
      </c>
      <c r="I10" s="15">
        <v>98.4</v>
      </c>
      <c r="J10" s="15">
        <v>304.5</v>
      </c>
      <c r="K10" s="15">
        <v>595.30000000000007</v>
      </c>
      <c r="L10" s="15">
        <v>1204.45</v>
      </c>
      <c r="M10" s="15">
        <v>1900.6000000000001</v>
      </c>
      <c r="N10" s="15">
        <v>2828.05</v>
      </c>
      <c r="O10" s="15">
        <v>3725.75</v>
      </c>
      <c r="P10" s="15">
        <v>4715.0000000000009</v>
      </c>
      <c r="Q10" s="15">
        <v>8138.55</v>
      </c>
      <c r="R10" s="15">
        <v>11841.5</v>
      </c>
      <c r="S10" s="15">
        <v>16009.300000000001</v>
      </c>
      <c r="T10" s="15">
        <v>20605.350000000002</v>
      </c>
      <c r="U10" s="15">
        <v>30353.850000000002</v>
      </c>
      <c r="V10" s="15">
        <v>40881</v>
      </c>
      <c r="W10" s="15">
        <v>64362.65</v>
      </c>
      <c r="X10" s="15">
        <v>90322.1</v>
      </c>
      <c r="Y10" s="15">
        <v>223364.2</v>
      </c>
      <c r="Z10" s="85" t="s">
        <v>330</v>
      </c>
    </row>
    <row r="11" spans="1:26" ht="19" customHeight="1">
      <c r="A11" s="86" t="s">
        <v>56</v>
      </c>
      <c r="B11" s="386">
        <v>0</v>
      </c>
      <c r="C11" s="386">
        <v>0</v>
      </c>
      <c r="D11" s="386">
        <v>0</v>
      </c>
      <c r="E11" s="386">
        <v>0</v>
      </c>
      <c r="F11" s="386">
        <v>0</v>
      </c>
      <c r="G11" s="386">
        <v>0</v>
      </c>
      <c r="H11" s="386">
        <v>0</v>
      </c>
      <c r="I11" s="386">
        <v>0</v>
      </c>
      <c r="J11" s="386">
        <v>170.55</v>
      </c>
      <c r="K11" s="386">
        <v>542.70000000000005</v>
      </c>
      <c r="L11" s="386">
        <v>1756.2500000000002</v>
      </c>
      <c r="M11" s="386">
        <v>3519.85</v>
      </c>
      <c r="N11" s="386">
        <v>5336.05</v>
      </c>
      <c r="O11" s="386">
        <v>6972.2000000000007</v>
      </c>
      <c r="P11" s="386">
        <v>8535.6</v>
      </c>
      <c r="Q11" s="386">
        <v>12881.85</v>
      </c>
      <c r="R11" s="386">
        <v>17675.7</v>
      </c>
      <c r="S11" s="386">
        <v>23053.9</v>
      </c>
      <c r="T11" s="386">
        <v>28778.400000000001</v>
      </c>
      <c r="U11" s="386">
        <v>41056.5</v>
      </c>
      <c r="V11" s="386">
        <v>53591.8</v>
      </c>
      <c r="W11" s="386">
        <v>79552.45</v>
      </c>
      <c r="X11" s="386">
        <v>106808.85000000002</v>
      </c>
      <c r="Y11" s="386">
        <v>245517.05000000002</v>
      </c>
      <c r="Z11" s="85" t="s">
        <v>331</v>
      </c>
    </row>
    <row r="12" spans="1:26" ht="19" customHeight="1">
      <c r="A12" s="86" t="s">
        <v>59</v>
      </c>
      <c r="B12" s="15">
        <v>50</v>
      </c>
      <c r="C12" s="15">
        <v>50</v>
      </c>
      <c r="D12" s="15">
        <v>50</v>
      </c>
      <c r="E12" s="15">
        <v>50</v>
      </c>
      <c r="F12" s="15">
        <v>50</v>
      </c>
      <c r="G12" s="15">
        <v>50</v>
      </c>
      <c r="H12" s="15">
        <v>50</v>
      </c>
      <c r="I12" s="15">
        <v>50</v>
      </c>
      <c r="J12" s="15">
        <v>109.2</v>
      </c>
      <c r="K12" s="15">
        <v>457</v>
      </c>
      <c r="L12" s="15">
        <v>1768.7000000000003</v>
      </c>
      <c r="M12" s="15">
        <v>3250.5</v>
      </c>
      <c r="N12" s="15">
        <v>4582.5</v>
      </c>
      <c r="O12" s="15">
        <v>5798</v>
      </c>
      <c r="P12" s="15">
        <v>7096.7000000000007</v>
      </c>
      <c r="Q12" s="15">
        <v>10110.300000000001</v>
      </c>
      <c r="R12" s="15">
        <v>13932.400000000001</v>
      </c>
      <c r="S12" s="15">
        <v>18076.400000000001</v>
      </c>
      <c r="T12" s="15">
        <v>22601.5</v>
      </c>
      <c r="U12" s="15">
        <v>32194.100000000006</v>
      </c>
      <c r="V12" s="15">
        <v>41786.700000000004</v>
      </c>
      <c r="W12" s="15">
        <v>60972</v>
      </c>
      <c r="X12" s="15">
        <v>80135.8</v>
      </c>
      <c r="Y12" s="15">
        <v>176040.5</v>
      </c>
      <c r="Z12" s="85" t="s">
        <v>332</v>
      </c>
    </row>
    <row r="13" spans="1:26" ht="19" customHeight="1">
      <c r="A13" s="86" t="s">
        <v>62</v>
      </c>
      <c r="B13" s="15">
        <v>100</v>
      </c>
      <c r="C13" s="15">
        <v>100</v>
      </c>
      <c r="D13" s="15">
        <v>100</v>
      </c>
      <c r="E13" s="15">
        <v>100</v>
      </c>
      <c r="F13" s="15">
        <v>100</v>
      </c>
      <c r="G13" s="15">
        <v>100</v>
      </c>
      <c r="H13" s="15">
        <v>100</v>
      </c>
      <c r="I13" s="15">
        <v>100</v>
      </c>
      <c r="J13" s="15">
        <v>100</v>
      </c>
      <c r="K13" s="15">
        <v>202.655</v>
      </c>
      <c r="L13" s="15">
        <v>1507.84</v>
      </c>
      <c r="M13" s="15">
        <v>2813.0249999999996</v>
      </c>
      <c r="N13" s="15">
        <v>4088.88</v>
      </c>
      <c r="O13" s="15">
        <v>5364.7349999999997</v>
      </c>
      <c r="P13" s="15">
        <v>6508.6049999999996</v>
      </c>
      <c r="Q13" s="15">
        <v>9368.2799999999988</v>
      </c>
      <c r="R13" s="15">
        <v>12242.619999999999</v>
      </c>
      <c r="S13" s="15">
        <v>15527.579999999998</v>
      </c>
      <c r="T13" s="15">
        <v>18797.875</v>
      </c>
      <c r="U13" s="15">
        <v>25353.13</v>
      </c>
      <c r="V13" s="15">
        <v>31908.385000000002</v>
      </c>
      <c r="W13" s="15">
        <v>45018.895000000004</v>
      </c>
      <c r="X13" s="15">
        <v>58114.739999999991</v>
      </c>
      <c r="Y13" s="15">
        <v>123652.625</v>
      </c>
      <c r="Z13" s="85" t="s">
        <v>333</v>
      </c>
    </row>
    <row r="14" spans="1:26" ht="19" customHeight="1">
      <c r="A14" s="86" t="s">
        <v>65</v>
      </c>
      <c r="B14" s="386">
        <v>0</v>
      </c>
      <c r="C14" s="386">
        <v>0</v>
      </c>
      <c r="D14" s="386">
        <v>0</v>
      </c>
      <c r="E14" s="386">
        <v>0</v>
      </c>
      <c r="F14" s="386">
        <v>0</v>
      </c>
      <c r="G14" s="386">
        <v>0</v>
      </c>
      <c r="H14" s="386">
        <v>4.2</v>
      </c>
      <c r="I14" s="386">
        <v>61.949999999999996</v>
      </c>
      <c r="J14" s="386">
        <v>223</v>
      </c>
      <c r="K14" s="386">
        <v>498.29999999999995</v>
      </c>
      <c r="L14" s="386">
        <v>1295.8</v>
      </c>
      <c r="M14" s="386">
        <v>2265.75</v>
      </c>
      <c r="N14" s="386">
        <v>3140.9500000000003</v>
      </c>
      <c r="O14" s="386">
        <v>4056.3499999999995</v>
      </c>
      <c r="P14" s="386">
        <v>4633.2000000000007</v>
      </c>
      <c r="Q14" s="386">
        <v>7673.45</v>
      </c>
      <c r="R14" s="386">
        <v>10955.699999999999</v>
      </c>
      <c r="S14" s="386">
        <v>14497.949999999999</v>
      </c>
      <c r="T14" s="386">
        <v>18133.300000000003</v>
      </c>
      <c r="U14" s="386">
        <v>25420.3</v>
      </c>
      <c r="V14" s="386">
        <v>32707.25</v>
      </c>
      <c r="W14" s="386">
        <v>47281.299999999996</v>
      </c>
      <c r="X14" s="386">
        <v>62201.5</v>
      </c>
      <c r="Y14" s="386">
        <v>149946.24999999997</v>
      </c>
      <c r="Z14" s="85" t="s">
        <v>334</v>
      </c>
    </row>
    <row r="15" spans="1:26" ht="19" customHeight="1">
      <c r="A15" s="86" t="s">
        <v>68</v>
      </c>
      <c r="B15" s="386">
        <v>0</v>
      </c>
      <c r="C15" s="386">
        <v>0</v>
      </c>
      <c r="D15" s="386">
        <v>0</v>
      </c>
      <c r="E15" s="386">
        <v>0</v>
      </c>
      <c r="F15" s="386">
        <v>0</v>
      </c>
      <c r="G15" s="386">
        <v>0</v>
      </c>
      <c r="H15" s="386">
        <v>0</v>
      </c>
      <c r="I15" s="386">
        <v>0</v>
      </c>
      <c r="J15" s="386">
        <v>41.249999999999993</v>
      </c>
      <c r="K15" s="386">
        <v>537</v>
      </c>
      <c r="L15" s="386">
        <v>1624.8500000000001</v>
      </c>
      <c r="M15" s="386">
        <v>2946.75</v>
      </c>
      <c r="N15" s="386">
        <v>4296.25</v>
      </c>
      <c r="O15" s="386">
        <v>5604.4</v>
      </c>
      <c r="P15" s="386">
        <v>6747.3</v>
      </c>
      <c r="Q15" s="386">
        <v>9597.75</v>
      </c>
      <c r="R15" s="386">
        <v>12654.599999999999</v>
      </c>
      <c r="S15" s="386">
        <v>15739.099999999999</v>
      </c>
      <c r="T15" s="386">
        <v>18809.849999999999</v>
      </c>
      <c r="U15" s="386">
        <v>24965</v>
      </c>
      <c r="V15" s="386">
        <v>31120.2</v>
      </c>
      <c r="W15" s="386">
        <v>43430.6</v>
      </c>
      <c r="X15" s="386">
        <v>55727.25</v>
      </c>
      <c r="Y15" s="386">
        <v>117265.34999999999</v>
      </c>
      <c r="Z15" s="85" t="s">
        <v>335</v>
      </c>
    </row>
    <row r="16" spans="1:26" ht="19" customHeight="1">
      <c r="A16" s="86" t="s">
        <v>71</v>
      </c>
      <c r="B16" s="15">
        <v>50</v>
      </c>
      <c r="C16" s="15">
        <v>50</v>
      </c>
      <c r="D16" s="15">
        <v>50</v>
      </c>
      <c r="E16" s="15">
        <v>50</v>
      </c>
      <c r="F16" s="15">
        <v>50</v>
      </c>
      <c r="G16" s="15">
        <v>50</v>
      </c>
      <c r="H16" s="15">
        <v>50</v>
      </c>
      <c r="I16" s="15">
        <v>50</v>
      </c>
      <c r="J16" s="15">
        <v>75.300000000000011</v>
      </c>
      <c r="K16" s="15">
        <v>221.85</v>
      </c>
      <c r="L16" s="15">
        <v>813.6</v>
      </c>
      <c r="M16" s="15">
        <v>1626.3999999999999</v>
      </c>
      <c r="N16" s="15">
        <v>2753.8</v>
      </c>
      <c r="O16" s="15">
        <v>3894.3499999999995</v>
      </c>
      <c r="P16" s="15">
        <v>5202.95</v>
      </c>
      <c r="Q16" s="15">
        <v>8543.75</v>
      </c>
      <c r="R16" s="15">
        <v>11836.5</v>
      </c>
      <c r="S16" s="15">
        <v>15441.949999999999</v>
      </c>
      <c r="T16" s="15">
        <v>19148.399999999998</v>
      </c>
      <c r="U16" s="15">
        <v>26709.45</v>
      </c>
      <c r="V16" s="15">
        <v>34479.4</v>
      </c>
      <c r="W16" s="15">
        <v>49285.85</v>
      </c>
      <c r="X16" s="15">
        <v>62705.500000000007</v>
      </c>
      <c r="Y16" s="15">
        <v>129803.75</v>
      </c>
      <c r="Z16" s="85" t="s">
        <v>336</v>
      </c>
    </row>
    <row r="17" spans="1:26" ht="19" customHeight="1">
      <c r="A17" s="86" t="s">
        <v>74</v>
      </c>
      <c r="B17" s="386">
        <v>0</v>
      </c>
      <c r="C17" s="386">
        <v>0</v>
      </c>
      <c r="D17" s="386">
        <v>0</v>
      </c>
      <c r="E17" s="386">
        <v>0</v>
      </c>
      <c r="F17" s="386">
        <v>0</v>
      </c>
      <c r="G17" s="386">
        <v>0</v>
      </c>
      <c r="H17" s="386">
        <v>0</v>
      </c>
      <c r="I17" s="386">
        <v>354.2</v>
      </c>
      <c r="J17" s="386">
        <v>799.45</v>
      </c>
      <c r="K17" s="386">
        <v>1244.75</v>
      </c>
      <c r="L17" s="386">
        <v>2342.75</v>
      </c>
      <c r="M17" s="386">
        <v>3469.9</v>
      </c>
      <c r="N17" s="386">
        <v>4437.6500000000005</v>
      </c>
      <c r="O17" s="386">
        <v>5424.35</v>
      </c>
      <c r="P17" s="386">
        <v>6756.4000000000005</v>
      </c>
      <c r="Q17" s="386">
        <v>10474.199999999999</v>
      </c>
      <c r="R17" s="386">
        <v>14553.850000000002</v>
      </c>
      <c r="S17" s="386">
        <v>18804.25</v>
      </c>
      <c r="T17" s="386">
        <v>23035.649999999998</v>
      </c>
      <c r="U17" s="386">
        <v>31999.449999999997</v>
      </c>
      <c r="V17" s="386">
        <v>41099.85</v>
      </c>
      <c r="W17" s="386">
        <v>60890.8</v>
      </c>
      <c r="X17" s="386">
        <v>81067.55</v>
      </c>
      <c r="Y17" s="386">
        <v>186749.44999999998</v>
      </c>
      <c r="Z17" s="85" t="s">
        <v>337</v>
      </c>
    </row>
    <row r="18" spans="1:26" ht="19" customHeight="1">
      <c r="A18" s="86" t="s">
        <v>77</v>
      </c>
      <c r="B18" s="386">
        <v>0</v>
      </c>
      <c r="C18" s="386">
        <v>0</v>
      </c>
      <c r="D18" s="386">
        <v>0</v>
      </c>
      <c r="E18" s="386">
        <v>0</v>
      </c>
      <c r="F18" s="386">
        <v>0</v>
      </c>
      <c r="G18" s="386">
        <v>0</v>
      </c>
      <c r="H18" s="386">
        <v>0</v>
      </c>
      <c r="I18" s="386">
        <v>0</v>
      </c>
      <c r="J18" s="386">
        <v>0</v>
      </c>
      <c r="K18" s="386">
        <v>0</v>
      </c>
      <c r="L18" s="386">
        <v>0</v>
      </c>
      <c r="M18" s="386">
        <v>70.55</v>
      </c>
      <c r="N18" s="386">
        <v>354.25000000000006</v>
      </c>
      <c r="O18" s="386">
        <v>728.40000000000009</v>
      </c>
      <c r="P18" s="386">
        <v>819.15</v>
      </c>
      <c r="Q18" s="386">
        <v>1858.8000000000002</v>
      </c>
      <c r="R18" s="386">
        <v>3232.5499999999997</v>
      </c>
      <c r="S18" s="386">
        <v>5039.1500000000005</v>
      </c>
      <c r="T18" s="386">
        <v>6842.1</v>
      </c>
      <c r="U18" s="386">
        <v>13384.35</v>
      </c>
      <c r="V18" s="386">
        <v>21029.800000000003</v>
      </c>
      <c r="W18" s="386">
        <v>34525.15</v>
      </c>
      <c r="X18" s="386">
        <v>45026.85</v>
      </c>
      <c r="Y18" s="386">
        <v>97582.3</v>
      </c>
      <c r="Z18" s="85" t="s">
        <v>338</v>
      </c>
    </row>
    <row r="19" spans="1:26" ht="19" customHeight="1">
      <c r="A19" s="86" t="s">
        <v>19</v>
      </c>
      <c r="B19" s="386">
        <v>50</v>
      </c>
      <c r="C19" s="386">
        <v>50</v>
      </c>
      <c r="D19" s="386">
        <v>50</v>
      </c>
      <c r="E19" s="386">
        <v>50</v>
      </c>
      <c r="F19" s="386">
        <v>50</v>
      </c>
      <c r="G19" s="386">
        <v>50</v>
      </c>
      <c r="H19" s="386">
        <v>50</v>
      </c>
      <c r="I19" s="386">
        <v>141.44999999999999</v>
      </c>
      <c r="J19" s="386">
        <v>250.85000000000002</v>
      </c>
      <c r="K19" s="386">
        <v>476.90000000000003</v>
      </c>
      <c r="L19" s="386">
        <v>1223.4500000000003</v>
      </c>
      <c r="M19" s="386">
        <v>2443</v>
      </c>
      <c r="N19" s="386">
        <v>3692.05</v>
      </c>
      <c r="O19" s="386">
        <v>5061.25</v>
      </c>
      <c r="P19" s="386">
        <v>6521.6</v>
      </c>
      <c r="Q19" s="386">
        <v>11053.300000000001</v>
      </c>
      <c r="R19" s="386">
        <v>16015.750000000004</v>
      </c>
      <c r="S19" s="386">
        <v>21319.15</v>
      </c>
      <c r="T19" s="386">
        <v>27172.25</v>
      </c>
      <c r="U19" s="386">
        <v>38644.050000000003</v>
      </c>
      <c r="V19" s="386">
        <v>50973.299999999996</v>
      </c>
      <c r="W19" s="386">
        <v>78269.849999999991</v>
      </c>
      <c r="X19" s="386">
        <v>105739.55</v>
      </c>
      <c r="Y19" s="386">
        <v>219524.75</v>
      </c>
      <c r="Z19" s="85" t="s">
        <v>339</v>
      </c>
    </row>
    <row r="20" spans="1:26" ht="19" customHeight="1">
      <c r="A20" s="86" t="s">
        <v>57</v>
      </c>
      <c r="B20" s="15">
        <v>90</v>
      </c>
      <c r="C20" s="15">
        <v>90</v>
      </c>
      <c r="D20" s="15">
        <v>90</v>
      </c>
      <c r="E20" s="15">
        <v>90</v>
      </c>
      <c r="F20" s="15">
        <v>90</v>
      </c>
      <c r="G20" s="15">
        <v>90</v>
      </c>
      <c r="H20" s="15">
        <v>90</v>
      </c>
      <c r="I20" s="15">
        <v>384.90000000000003</v>
      </c>
      <c r="J20" s="15">
        <v>935.9</v>
      </c>
      <c r="K20" s="15">
        <v>1561.65</v>
      </c>
      <c r="L20" s="15">
        <v>2977.1</v>
      </c>
      <c r="M20" s="15">
        <v>4245.55</v>
      </c>
      <c r="N20" s="15">
        <v>5503.85</v>
      </c>
      <c r="O20" s="15">
        <v>6823.2</v>
      </c>
      <c r="P20" s="15">
        <v>8645.7999999999993</v>
      </c>
      <c r="Q20" s="15">
        <v>13248.35</v>
      </c>
      <c r="R20" s="15">
        <v>18243.3</v>
      </c>
      <c r="S20" s="15">
        <v>23495.55</v>
      </c>
      <c r="T20" s="15">
        <v>29008.9</v>
      </c>
      <c r="U20" s="15">
        <v>40365.65</v>
      </c>
      <c r="V20" s="15">
        <v>52442.35</v>
      </c>
      <c r="W20" s="15">
        <v>76595.95</v>
      </c>
      <c r="X20" s="15">
        <v>100749.6</v>
      </c>
      <c r="Y20" s="15">
        <v>214900.9</v>
      </c>
      <c r="Z20" s="85" t="s">
        <v>340</v>
      </c>
    </row>
    <row r="21" spans="1:26" ht="19" customHeight="1">
      <c r="A21" s="86" t="s">
        <v>60</v>
      </c>
      <c r="B21" s="386">
        <v>0</v>
      </c>
      <c r="C21" s="386">
        <v>0</v>
      </c>
      <c r="D21" s="386">
        <v>0</v>
      </c>
      <c r="E21" s="386">
        <v>0</v>
      </c>
      <c r="F21" s="386">
        <v>0</v>
      </c>
      <c r="G21" s="386">
        <v>0</v>
      </c>
      <c r="H21" s="386">
        <v>0</v>
      </c>
      <c r="I21" s="386">
        <v>0</v>
      </c>
      <c r="J21" s="386">
        <v>0</v>
      </c>
      <c r="K21" s="386">
        <v>0</v>
      </c>
      <c r="L21" s="386">
        <v>0</v>
      </c>
      <c r="M21" s="386">
        <v>841.05</v>
      </c>
      <c r="N21" s="386">
        <v>2979.7</v>
      </c>
      <c r="O21" s="386">
        <v>5094.3500000000004</v>
      </c>
      <c r="P21" s="386">
        <v>7233.05</v>
      </c>
      <c r="Q21" s="386">
        <v>12567.7</v>
      </c>
      <c r="R21" s="386">
        <v>17902.349999999999</v>
      </c>
      <c r="S21" s="386">
        <v>23285.05</v>
      </c>
      <c r="T21" s="386">
        <v>28643.75</v>
      </c>
      <c r="U21" s="386">
        <v>39385.15</v>
      </c>
      <c r="V21" s="386">
        <v>50126.6</v>
      </c>
      <c r="W21" s="386">
        <v>71609.399999999994</v>
      </c>
      <c r="X21" s="386">
        <v>93068.2</v>
      </c>
      <c r="Y21" s="386">
        <v>218043.35</v>
      </c>
      <c r="Z21" s="85" t="s">
        <v>341</v>
      </c>
    </row>
    <row r="22" spans="1:26" ht="19" customHeight="1">
      <c r="A22" s="86" t="s">
        <v>63</v>
      </c>
      <c r="B22" s="386">
        <v>0</v>
      </c>
      <c r="C22" s="386">
        <v>0</v>
      </c>
      <c r="D22" s="386">
        <v>0</v>
      </c>
      <c r="E22" s="386">
        <v>0</v>
      </c>
      <c r="F22" s="386">
        <v>0</v>
      </c>
      <c r="G22" s="386">
        <v>0</v>
      </c>
      <c r="H22" s="386">
        <v>0</v>
      </c>
      <c r="I22" s="386">
        <v>0</v>
      </c>
      <c r="J22" s="386">
        <v>0</v>
      </c>
      <c r="K22" s="386">
        <v>0</v>
      </c>
      <c r="L22" s="386">
        <v>0</v>
      </c>
      <c r="M22" s="386">
        <v>969.95</v>
      </c>
      <c r="N22" s="386">
        <v>2537.25</v>
      </c>
      <c r="O22" s="386">
        <v>4282.8</v>
      </c>
      <c r="P22" s="386">
        <v>6185.2500000000009</v>
      </c>
      <c r="Q22" s="386">
        <v>11344.5</v>
      </c>
      <c r="R22" s="386">
        <v>16841.400000000001</v>
      </c>
      <c r="S22" s="386">
        <v>22651.200000000004</v>
      </c>
      <c r="T22" s="386">
        <v>28698.55</v>
      </c>
      <c r="U22" s="386">
        <v>41385.4</v>
      </c>
      <c r="V22" s="386">
        <v>54443.3</v>
      </c>
      <c r="W22" s="386">
        <v>80936.099999999991</v>
      </c>
      <c r="X22" s="386">
        <v>107824.95</v>
      </c>
      <c r="Y22" s="386">
        <v>246116.75</v>
      </c>
      <c r="Z22" s="85" t="s">
        <v>342</v>
      </c>
    </row>
    <row r="23" spans="1:26" ht="19" customHeight="1">
      <c r="A23" s="86" t="s">
        <v>66</v>
      </c>
      <c r="B23" s="15">
        <v>60</v>
      </c>
      <c r="C23" s="15">
        <v>60</v>
      </c>
      <c r="D23" s="15">
        <v>60</v>
      </c>
      <c r="E23" s="15">
        <v>60</v>
      </c>
      <c r="F23" s="15">
        <v>60</v>
      </c>
      <c r="G23" s="15">
        <v>60</v>
      </c>
      <c r="H23" s="15">
        <v>60</v>
      </c>
      <c r="I23" s="15">
        <v>89.25</v>
      </c>
      <c r="J23" s="15">
        <v>350.90000000000003</v>
      </c>
      <c r="K23" s="15">
        <v>752.95</v>
      </c>
      <c r="L23" s="15">
        <v>1806.75</v>
      </c>
      <c r="M23" s="15">
        <v>2979</v>
      </c>
      <c r="N23" s="15">
        <v>4147.8999999999996</v>
      </c>
      <c r="O23" s="15">
        <v>5423.75</v>
      </c>
      <c r="P23" s="15">
        <v>6668.3499999999985</v>
      </c>
      <c r="Q23" s="15">
        <v>9989.3000000000011</v>
      </c>
      <c r="R23" s="15">
        <v>14122.05</v>
      </c>
      <c r="S23" s="15">
        <v>18984.599999999999</v>
      </c>
      <c r="T23" s="15">
        <v>24281.3</v>
      </c>
      <c r="U23" s="15">
        <v>34949.350000000006</v>
      </c>
      <c r="V23" s="15">
        <v>45618.100000000006</v>
      </c>
      <c r="W23" s="15">
        <v>68357.45</v>
      </c>
      <c r="X23" s="15">
        <v>90604.550000000017</v>
      </c>
      <c r="Y23" s="15">
        <v>186612.1</v>
      </c>
      <c r="Z23" s="85" t="s">
        <v>343</v>
      </c>
    </row>
    <row r="24" spans="1:26" ht="19" customHeight="1">
      <c r="A24" s="86" t="s">
        <v>69</v>
      </c>
      <c r="B24" s="386">
        <v>0</v>
      </c>
      <c r="C24" s="386">
        <v>0</v>
      </c>
      <c r="D24" s="386">
        <v>0</v>
      </c>
      <c r="E24" s="386">
        <v>0</v>
      </c>
      <c r="F24" s="386">
        <v>0</v>
      </c>
      <c r="G24" s="386">
        <v>0</v>
      </c>
      <c r="H24" s="386">
        <v>63.2</v>
      </c>
      <c r="I24" s="386">
        <v>413.95</v>
      </c>
      <c r="J24" s="386">
        <v>912.45</v>
      </c>
      <c r="K24" s="386">
        <v>1503.4</v>
      </c>
      <c r="L24" s="386">
        <v>2759.5000000000005</v>
      </c>
      <c r="M24" s="386">
        <v>3464.9500000000003</v>
      </c>
      <c r="N24" s="386">
        <v>4618.3500000000004</v>
      </c>
      <c r="O24" s="386">
        <v>6113.05</v>
      </c>
      <c r="P24" s="386">
        <v>7761.75</v>
      </c>
      <c r="Q24" s="386">
        <v>12248.95</v>
      </c>
      <c r="R24" s="386">
        <v>17013.45</v>
      </c>
      <c r="S24" s="386">
        <v>21968.350000000002</v>
      </c>
      <c r="T24" s="386">
        <v>26901.050000000003</v>
      </c>
      <c r="U24" s="386">
        <v>37050.199999999997</v>
      </c>
      <c r="V24" s="386">
        <v>47290.950000000004</v>
      </c>
      <c r="W24" s="386">
        <v>67772.55</v>
      </c>
      <c r="X24" s="386">
        <v>87603.1</v>
      </c>
      <c r="Y24" s="386">
        <v>179396.35000000003</v>
      </c>
      <c r="Z24" s="85" t="s">
        <v>344</v>
      </c>
    </row>
    <row r="25" spans="1:26" ht="19" customHeight="1">
      <c r="A25" s="86" t="s">
        <v>72</v>
      </c>
      <c r="B25" s="386">
        <v>0</v>
      </c>
      <c r="C25" s="386">
        <v>0</v>
      </c>
      <c r="D25" s="386">
        <v>0</v>
      </c>
      <c r="E25" s="386">
        <v>0</v>
      </c>
      <c r="F25" s="386">
        <v>35.35</v>
      </c>
      <c r="G25" s="386">
        <v>112.9</v>
      </c>
      <c r="H25" s="386">
        <v>260.85000000000002</v>
      </c>
      <c r="I25" s="386">
        <v>454.45</v>
      </c>
      <c r="J25" s="386">
        <v>690.2</v>
      </c>
      <c r="K25" s="386">
        <v>985.65</v>
      </c>
      <c r="L25" s="386">
        <v>1619.75</v>
      </c>
      <c r="M25" s="386">
        <v>2254.0499999999997</v>
      </c>
      <c r="N25" s="386">
        <v>2985.2</v>
      </c>
      <c r="O25" s="386">
        <v>3974.1</v>
      </c>
      <c r="P25" s="386">
        <v>5102.8499999999995</v>
      </c>
      <c r="Q25" s="386">
        <v>8272.5499999999993</v>
      </c>
      <c r="R25" s="386">
        <v>11577.15</v>
      </c>
      <c r="S25" s="386">
        <v>14903.95</v>
      </c>
      <c r="T25" s="386">
        <v>18280.75</v>
      </c>
      <c r="U25" s="386">
        <v>25316.95</v>
      </c>
      <c r="V25" s="386">
        <v>32358.75</v>
      </c>
      <c r="W25" s="386">
        <v>45975.749999999993</v>
      </c>
      <c r="X25" s="386">
        <v>59078</v>
      </c>
      <c r="Y25" s="386">
        <v>121640.5</v>
      </c>
      <c r="Z25" s="85" t="s">
        <v>345</v>
      </c>
    </row>
    <row r="26" spans="1:26" ht="19" customHeight="1">
      <c r="A26" s="86" t="s">
        <v>75</v>
      </c>
      <c r="B26" s="386">
        <v>0</v>
      </c>
      <c r="C26" s="386">
        <v>0</v>
      </c>
      <c r="D26" s="386">
        <v>0</v>
      </c>
      <c r="E26" s="386">
        <v>0</v>
      </c>
      <c r="F26" s="386">
        <v>0</v>
      </c>
      <c r="G26" s="386">
        <v>0</v>
      </c>
      <c r="H26" s="386">
        <v>0</v>
      </c>
      <c r="I26" s="386">
        <v>0</v>
      </c>
      <c r="J26" s="386">
        <v>0</v>
      </c>
      <c r="K26" s="386">
        <v>206.05</v>
      </c>
      <c r="L26" s="386">
        <v>1155.1500000000001</v>
      </c>
      <c r="M26" s="386">
        <v>2451</v>
      </c>
      <c r="N26" s="386">
        <v>3750.6</v>
      </c>
      <c r="O26" s="386">
        <v>5016</v>
      </c>
      <c r="P26" s="386">
        <v>6531.25</v>
      </c>
      <c r="Q26" s="386">
        <v>11527.550000000001</v>
      </c>
      <c r="R26" s="386">
        <v>16591.149999999998</v>
      </c>
      <c r="S26" s="386">
        <v>22233.45</v>
      </c>
      <c r="T26" s="386">
        <v>28089.600000000002</v>
      </c>
      <c r="U26" s="386">
        <v>39864.400000000001</v>
      </c>
      <c r="V26" s="386">
        <v>51846.05</v>
      </c>
      <c r="W26" s="386">
        <v>75796.350000000006</v>
      </c>
      <c r="X26" s="386">
        <v>99716.749999999985</v>
      </c>
      <c r="Y26" s="386">
        <v>210030.75</v>
      </c>
      <c r="Z26" s="85" t="s">
        <v>346</v>
      </c>
    </row>
    <row r="27" spans="1:26" ht="19" customHeight="1">
      <c r="A27" s="86" t="s">
        <v>78</v>
      </c>
      <c r="B27" s="386">
        <v>0</v>
      </c>
      <c r="C27" s="386">
        <v>0</v>
      </c>
      <c r="D27" s="386">
        <v>0</v>
      </c>
      <c r="E27" s="386">
        <v>0</v>
      </c>
      <c r="F27" s="386">
        <v>0</v>
      </c>
      <c r="G27" s="386">
        <v>0</v>
      </c>
      <c r="H27" s="386">
        <v>0</v>
      </c>
      <c r="I27" s="386">
        <v>0</v>
      </c>
      <c r="J27" s="386">
        <v>0</v>
      </c>
      <c r="K27" s="386">
        <v>0</v>
      </c>
      <c r="L27" s="386">
        <v>555.69000000000005</v>
      </c>
      <c r="M27" s="386">
        <v>1802.66</v>
      </c>
      <c r="N27" s="386">
        <v>3140.58</v>
      </c>
      <c r="O27" s="386">
        <v>4386.4399999999996</v>
      </c>
      <c r="P27" s="386">
        <v>5701.15</v>
      </c>
      <c r="Q27" s="386">
        <v>9364.66</v>
      </c>
      <c r="R27" s="386">
        <v>13279.03</v>
      </c>
      <c r="S27" s="386">
        <v>17930.099999999999</v>
      </c>
      <c r="T27" s="386">
        <v>22634.14</v>
      </c>
      <c r="U27" s="386">
        <v>32190.36</v>
      </c>
      <c r="V27" s="386">
        <v>42152.02</v>
      </c>
      <c r="W27" s="386">
        <v>62078.45</v>
      </c>
      <c r="X27" s="386">
        <v>82055.740000000005</v>
      </c>
      <c r="Y27" s="386">
        <v>183553.18</v>
      </c>
      <c r="Z27" s="85" t="s">
        <v>347</v>
      </c>
    </row>
    <row r="28" spans="1:26" ht="19" customHeight="1">
      <c r="A28" s="86" t="s">
        <v>55</v>
      </c>
      <c r="B28" s="386">
        <v>0</v>
      </c>
      <c r="C28" s="386">
        <v>0</v>
      </c>
      <c r="D28" s="386">
        <v>0</v>
      </c>
      <c r="E28" s="386">
        <v>0</v>
      </c>
      <c r="F28" s="386">
        <v>0</v>
      </c>
      <c r="G28" s="386">
        <v>0</v>
      </c>
      <c r="H28" s="386">
        <v>22.7</v>
      </c>
      <c r="I28" s="386">
        <v>124.85000000000001</v>
      </c>
      <c r="J28" s="386">
        <v>331.40000000000003</v>
      </c>
      <c r="K28" s="386">
        <v>619.69999999999993</v>
      </c>
      <c r="L28" s="386">
        <v>1289.3499999999999</v>
      </c>
      <c r="M28" s="386">
        <v>2181.4499999999998</v>
      </c>
      <c r="N28" s="386">
        <v>3232.5</v>
      </c>
      <c r="O28" s="386">
        <v>4417.3999999999996</v>
      </c>
      <c r="P28" s="386">
        <v>5727.1999999999989</v>
      </c>
      <c r="Q28" s="386">
        <v>9406.9</v>
      </c>
      <c r="R28" s="386">
        <v>13482.65</v>
      </c>
      <c r="S28" s="386">
        <v>17980.649999999998</v>
      </c>
      <c r="T28" s="386">
        <v>22715.9</v>
      </c>
      <c r="U28" s="386">
        <v>32355.450000000004</v>
      </c>
      <c r="V28" s="386">
        <v>42439.9</v>
      </c>
      <c r="W28" s="386">
        <v>62785.95</v>
      </c>
      <c r="X28" s="386">
        <v>84070.6</v>
      </c>
      <c r="Y28" s="386">
        <v>192981.8</v>
      </c>
      <c r="Z28" s="85" t="s">
        <v>348</v>
      </c>
    </row>
    <row r="29" spans="1:26" ht="19" customHeight="1">
      <c r="A29" s="86" t="s">
        <v>58</v>
      </c>
      <c r="B29" s="386">
        <v>0</v>
      </c>
      <c r="C29" s="386">
        <v>0</v>
      </c>
      <c r="D29" s="386">
        <v>0</v>
      </c>
      <c r="E29" s="386">
        <v>0</v>
      </c>
      <c r="F29" s="386">
        <v>0</v>
      </c>
      <c r="G29" s="386">
        <v>0</v>
      </c>
      <c r="H29" s="386">
        <v>0</v>
      </c>
      <c r="I29" s="386">
        <v>0</v>
      </c>
      <c r="J29" s="386">
        <v>0</v>
      </c>
      <c r="K29" s="386">
        <v>0</v>
      </c>
      <c r="L29" s="386">
        <v>682.85</v>
      </c>
      <c r="M29" s="386">
        <v>1767.5499999999997</v>
      </c>
      <c r="N29" s="386">
        <v>3108.8</v>
      </c>
      <c r="O29" s="386">
        <v>4441.6499999999996</v>
      </c>
      <c r="P29" s="386">
        <v>5756.25</v>
      </c>
      <c r="Q29" s="386">
        <v>9703.6500000000015</v>
      </c>
      <c r="R29" s="386">
        <v>13895.999999999998</v>
      </c>
      <c r="S29" s="386">
        <v>18271.899999999998</v>
      </c>
      <c r="T29" s="386">
        <v>22632.45</v>
      </c>
      <c r="U29" s="386">
        <v>31869.65</v>
      </c>
      <c r="V29" s="386">
        <v>41227.800000000003</v>
      </c>
      <c r="W29" s="386">
        <v>60364.399999999994</v>
      </c>
      <c r="X29" s="386">
        <v>80292.950000000012</v>
      </c>
      <c r="Y29" s="386">
        <v>180044.25</v>
      </c>
      <c r="Z29" s="85" t="s">
        <v>349</v>
      </c>
    </row>
    <row r="30" spans="1:26" ht="19" customHeight="1">
      <c r="A30" s="86" t="s">
        <v>61</v>
      </c>
      <c r="B30" s="15">
        <v>40</v>
      </c>
      <c r="C30" s="15">
        <v>40</v>
      </c>
      <c r="D30" s="15">
        <v>40</v>
      </c>
      <c r="E30" s="15">
        <v>40</v>
      </c>
      <c r="F30" s="15">
        <v>40</v>
      </c>
      <c r="G30" s="15">
        <v>40</v>
      </c>
      <c r="H30" s="15">
        <v>40</v>
      </c>
      <c r="I30" s="15">
        <v>40</v>
      </c>
      <c r="J30" s="15">
        <v>40</v>
      </c>
      <c r="K30" s="15">
        <v>40</v>
      </c>
      <c r="L30" s="15">
        <v>713.75</v>
      </c>
      <c r="M30" s="15">
        <v>1255.4000000000001</v>
      </c>
      <c r="N30" s="15">
        <v>2015.25</v>
      </c>
      <c r="O30" s="15">
        <v>3129.35</v>
      </c>
      <c r="P30" s="15">
        <v>4315.8500000000004</v>
      </c>
      <c r="Q30" s="15">
        <v>7871.5499999999993</v>
      </c>
      <c r="R30" s="15">
        <v>12824.7</v>
      </c>
      <c r="S30" s="15">
        <v>18352.8</v>
      </c>
      <c r="T30" s="15">
        <v>23744.9</v>
      </c>
      <c r="U30" s="15">
        <v>35264.649999999994</v>
      </c>
      <c r="V30" s="15">
        <v>47489.9</v>
      </c>
      <c r="W30" s="15">
        <v>72788</v>
      </c>
      <c r="X30" s="15">
        <v>98464.5</v>
      </c>
      <c r="Y30" s="15">
        <v>227398.25</v>
      </c>
      <c r="Z30" s="85" t="s">
        <v>350</v>
      </c>
    </row>
    <row r="31" spans="1:26" ht="19" customHeight="1">
      <c r="A31" s="86" t="s">
        <v>64</v>
      </c>
      <c r="B31" s="386">
        <v>0</v>
      </c>
      <c r="C31" s="386">
        <v>0</v>
      </c>
      <c r="D31" s="386">
        <v>0</v>
      </c>
      <c r="E31" s="386">
        <v>0</v>
      </c>
      <c r="F31" s="386">
        <v>0</v>
      </c>
      <c r="G31" s="386">
        <v>0</v>
      </c>
      <c r="H31" s="386">
        <v>0</v>
      </c>
      <c r="I31" s="386">
        <v>0</v>
      </c>
      <c r="J31" s="386">
        <v>0</v>
      </c>
      <c r="K31" s="386">
        <v>11.7</v>
      </c>
      <c r="L31" s="386">
        <v>630.45000000000005</v>
      </c>
      <c r="M31" s="386">
        <v>1968.9</v>
      </c>
      <c r="N31" s="386">
        <v>3929.8</v>
      </c>
      <c r="O31" s="386">
        <v>6279.25</v>
      </c>
      <c r="P31" s="386">
        <v>9080.6</v>
      </c>
      <c r="Q31" s="386">
        <v>13527.350000000002</v>
      </c>
      <c r="R31" s="386">
        <v>17714.5</v>
      </c>
      <c r="S31" s="386">
        <v>22547.25</v>
      </c>
      <c r="T31" s="386">
        <v>27717.600000000002</v>
      </c>
      <c r="U31" s="386">
        <v>38557.25</v>
      </c>
      <c r="V31" s="386">
        <v>51567.55</v>
      </c>
      <c r="W31" s="386">
        <v>80399.05</v>
      </c>
      <c r="X31" s="386">
        <v>110347.2</v>
      </c>
      <c r="Y31" s="386">
        <v>263520</v>
      </c>
      <c r="Z31" s="85" t="s">
        <v>351</v>
      </c>
    </row>
    <row r="32" spans="1:26" ht="19" customHeight="1">
      <c r="A32" s="86" t="s">
        <v>20</v>
      </c>
      <c r="B32" s="15">
        <v>34</v>
      </c>
      <c r="C32" s="15">
        <v>34</v>
      </c>
      <c r="D32" s="15">
        <v>34</v>
      </c>
      <c r="E32" s="15">
        <v>34</v>
      </c>
      <c r="F32" s="15">
        <v>34</v>
      </c>
      <c r="G32" s="15">
        <v>34</v>
      </c>
      <c r="H32" s="15">
        <v>34</v>
      </c>
      <c r="I32" s="15">
        <v>34</v>
      </c>
      <c r="J32" s="15">
        <v>34</v>
      </c>
      <c r="K32" s="15">
        <v>34</v>
      </c>
      <c r="L32" s="15">
        <v>449.80000000000007</v>
      </c>
      <c r="M32" s="15">
        <v>720.5</v>
      </c>
      <c r="N32" s="15">
        <v>1721.5</v>
      </c>
      <c r="O32" s="15">
        <v>2789.2</v>
      </c>
      <c r="P32" s="15">
        <v>3948.9</v>
      </c>
      <c r="Q32" s="15">
        <v>7213.7999999999993</v>
      </c>
      <c r="R32" s="15">
        <v>11050.099999999999</v>
      </c>
      <c r="S32" s="15">
        <v>15732.5</v>
      </c>
      <c r="T32" s="15">
        <v>22234</v>
      </c>
      <c r="U32" s="15">
        <v>34465.949999999997</v>
      </c>
      <c r="V32" s="15">
        <v>45997.2</v>
      </c>
      <c r="W32" s="15">
        <v>70095</v>
      </c>
      <c r="X32" s="15">
        <v>93928.6</v>
      </c>
      <c r="Y32" s="15">
        <v>207128.35</v>
      </c>
      <c r="Z32" s="85" t="s">
        <v>352</v>
      </c>
    </row>
    <row r="33" spans="1:26" ht="19" customHeight="1">
      <c r="A33" s="86" t="s">
        <v>21</v>
      </c>
      <c r="B33" s="386">
        <v>0</v>
      </c>
      <c r="C33" s="386">
        <v>0</v>
      </c>
      <c r="D33" s="386">
        <v>0</v>
      </c>
      <c r="E33" s="386">
        <v>0</v>
      </c>
      <c r="F33" s="386">
        <v>0</v>
      </c>
      <c r="G33" s="386">
        <v>0</v>
      </c>
      <c r="H33" s="386">
        <v>47.9</v>
      </c>
      <c r="I33" s="386">
        <v>107.15</v>
      </c>
      <c r="J33" s="386">
        <v>212.54999999999998</v>
      </c>
      <c r="K33" s="386">
        <v>554.1</v>
      </c>
      <c r="L33" s="386">
        <v>1940.65</v>
      </c>
      <c r="M33" s="386">
        <v>4345.1500000000005</v>
      </c>
      <c r="N33" s="386">
        <v>5888.45</v>
      </c>
      <c r="O33" s="386">
        <v>7120.65</v>
      </c>
      <c r="P33" s="386">
        <v>9158.75</v>
      </c>
      <c r="Q33" s="386">
        <v>14414.7</v>
      </c>
      <c r="R33" s="386">
        <v>19927.349999999999</v>
      </c>
      <c r="S33" s="386">
        <v>25867.949999999997</v>
      </c>
      <c r="T33" s="386">
        <v>31955.3</v>
      </c>
      <c r="U33" s="386">
        <v>44667.15</v>
      </c>
      <c r="V33" s="386">
        <v>58013.700000000004</v>
      </c>
      <c r="W33" s="386">
        <v>85572.4</v>
      </c>
      <c r="X33" s="386">
        <v>110751.45</v>
      </c>
      <c r="Y33" s="386">
        <v>229627</v>
      </c>
      <c r="Z33" s="85" t="s">
        <v>353</v>
      </c>
    </row>
    <row r="34" spans="1:26" ht="19" customHeight="1">
      <c r="A34" s="86" t="s">
        <v>22</v>
      </c>
      <c r="B34" s="15">
        <v>25</v>
      </c>
      <c r="C34" s="15">
        <v>25</v>
      </c>
      <c r="D34" s="15">
        <v>25</v>
      </c>
      <c r="E34" s="15">
        <v>25</v>
      </c>
      <c r="F34" s="15">
        <v>25</v>
      </c>
      <c r="G34" s="15">
        <v>25</v>
      </c>
      <c r="H34" s="15">
        <v>25</v>
      </c>
      <c r="I34" s="15">
        <v>25</v>
      </c>
      <c r="J34" s="15">
        <v>25</v>
      </c>
      <c r="K34" s="15">
        <v>25</v>
      </c>
      <c r="L34" s="15">
        <v>25</v>
      </c>
      <c r="M34" s="15">
        <v>25</v>
      </c>
      <c r="N34" s="15">
        <v>25</v>
      </c>
      <c r="O34" s="15">
        <v>1069.2</v>
      </c>
      <c r="P34" s="15">
        <v>2539.1</v>
      </c>
      <c r="Q34" s="15">
        <v>6486.3</v>
      </c>
      <c r="R34" s="15">
        <v>11867.15</v>
      </c>
      <c r="S34" s="15">
        <v>17653.900000000001</v>
      </c>
      <c r="T34" s="15">
        <v>23440.7</v>
      </c>
      <c r="U34" s="15">
        <v>35308.700000000004</v>
      </c>
      <c r="V34" s="15">
        <v>47268</v>
      </c>
      <c r="W34" s="15">
        <v>71947.05</v>
      </c>
      <c r="X34" s="15">
        <v>98172.549999999988</v>
      </c>
      <c r="Y34" s="15">
        <v>238118</v>
      </c>
      <c r="Z34" s="85" t="s">
        <v>354</v>
      </c>
    </row>
    <row r="35" spans="1:26" ht="19" customHeight="1">
      <c r="A35" s="86" t="s">
        <v>23</v>
      </c>
      <c r="B35" s="386">
        <v>0</v>
      </c>
      <c r="C35" s="386">
        <v>0</v>
      </c>
      <c r="D35" s="386">
        <v>0</v>
      </c>
      <c r="E35" s="386">
        <v>0</v>
      </c>
      <c r="F35" s="386">
        <v>0</v>
      </c>
      <c r="G35" s="386">
        <v>0</v>
      </c>
      <c r="H35" s="386">
        <v>0</v>
      </c>
      <c r="I35" s="386">
        <v>0</v>
      </c>
      <c r="J35" s="386">
        <v>149.75</v>
      </c>
      <c r="K35" s="386">
        <v>485.55</v>
      </c>
      <c r="L35" s="386">
        <v>1632.5</v>
      </c>
      <c r="M35" s="386">
        <v>3120.1999999999994</v>
      </c>
      <c r="N35" s="386">
        <v>4636.6000000000004</v>
      </c>
      <c r="O35" s="386">
        <v>6528.15</v>
      </c>
      <c r="P35" s="386">
        <v>8419.75</v>
      </c>
      <c r="Q35" s="386">
        <v>13201.6</v>
      </c>
      <c r="R35" s="386">
        <v>18662.349999999999</v>
      </c>
      <c r="S35" s="386">
        <v>24147.7</v>
      </c>
      <c r="T35" s="386">
        <v>29657.599999999999</v>
      </c>
      <c r="U35" s="386">
        <v>41087.799999999996</v>
      </c>
      <c r="V35" s="386">
        <v>54219.5</v>
      </c>
      <c r="W35" s="386">
        <v>80453.5</v>
      </c>
      <c r="X35" s="386">
        <v>106788.15</v>
      </c>
      <c r="Y35" s="386">
        <v>240213.74999999997</v>
      </c>
      <c r="Z35" s="85" t="s">
        <v>355</v>
      </c>
    </row>
    <row r="36" spans="1:26" ht="19" customHeight="1">
      <c r="A36" s="86"/>
      <c r="B36" s="15"/>
      <c r="C36" s="15"/>
      <c r="D36" s="15"/>
      <c r="E36" s="15"/>
      <c r="F36" s="15"/>
      <c r="G36" s="15"/>
      <c r="H36" s="15"/>
      <c r="I36" s="15"/>
      <c r="J36" s="15"/>
      <c r="K36" s="15"/>
      <c r="L36" s="15"/>
      <c r="M36" s="15"/>
      <c r="N36" s="15"/>
      <c r="O36" s="15"/>
      <c r="P36" s="15"/>
      <c r="Q36" s="15"/>
      <c r="R36" s="15"/>
      <c r="S36" s="15"/>
      <c r="T36" s="15"/>
      <c r="U36" s="15"/>
      <c r="V36" s="15"/>
      <c r="W36" s="15"/>
      <c r="X36" s="15"/>
      <c r="Y36" s="15"/>
      <c r="Z36" s="85"/>
    </row>
    <row r="37" spans="1:26" ht="19" customHeight="1">
      <c r="A37" s="87" t="s">
        <v>79</v>
      </c>
      <c r="B37" s="386">
        <v>0</v>
      </c>
      <c r="C37" s="386">
        <v>0</v>
      </c>
      <c r="D37" s="386">
        <v>0</v>
      </c>
      <c r="E37" s="386">
        <v>0</v>
      </c>
      <c r="F37" s="386">
        <v>0</v>
      </c>
      <c r="G37" s="386">
        <v>0</v>
      </c>
      <c r="H37" s="386">
        <v>0</v>
      </c>
      <c r="I37" s="386">
        <v>0</v>
      </c>
      <c r="J37" s="386">
        <v>0</v>
      </c>
      <c r="K37" s="386">
        <v>0</v>
      </c>
      <c r="L37" s="386">
        <v>0</v>
      </c>
      <c r="M37" s="386">
        <v>0</v>
      </c>
      <c r="N37" s="386">
        <v>0</v>
      </c>
      <c r="O37" s="386">
        <v>0</v>
      </c>
      <c r="P37" s="386">
        <v>90</v>
      </c>
      <c r="Q37" s="386">
        <v>853</v>
      </c>
      <c r="R37" s="386">
        <v>1948</v>
      </c>
      <c r="S37" s="386">
        <v>3523</v>
      </c>
      <c r="T37" s="386">
        <v>5989</v>
      </c>
      <c r="U37" s="386">
        <v>11800</v>
      </c>
      <c r="V37" s="386">
        <v>17611</v>
      </c>
      <c r="W37" s="386">
        <v>29233</v>
      </c>
      <c r="X37" s="386">
        <v>40842</v>
      </c>
      <c r="Y37" s="386">
        <v>98939</v>
      </c>
      <c r="Z37" s="85" t="s">
        <v>80</v>
      </c>
    </row>
    <row r="38" spans="1:26" ht="19" customHeight="1">
      <c r="A38" s="87"/>
      <c r="B38" s="88"/>
      <c r="C38" s="88"/>
      <c r="D38" s="88"/>
      <c r="E38" s="88"/>
      <c r="F38" s="88"/>
      <c r="G38" s="88"/>
      <c r="H38" s="88"/>
      <c r="I38" s="88"/>
      <c r="J38" s="88"/>
      <c r="K38" s="89"/>
      <c r="L38" s="88"/>
      <c r="M38" s="88"/>
      <c r="N38" s="15"/>
      <c r="O38" s="15"/>
      <c r="P38" s="15"/>
      <c r="Q38" s="15"/>
      <c r="R38" s="15"/>
      <c r="S38" s="15"/>
      <c r="T38" s="15"/>
      <c r="U38" s="15"/>
      <c r="V38" s="15"/>
      <c r="W38" s="15"/>
      <c r="X38" s="16"/>
      <c r="Z38" s="85"/>
    </row>
    <row r="39" spans="1:26" ht="19" customHeight="1">
      <c r="A39" s="80"/>
      <c r="B39" s="806" t="s">
        <v>24</v>
      </c>
      <c r="C39" s="807"/>
      <c r="D39" s="807"/>
      <c r="E39" s="807"/>
      <c r="F39" s="807"/>
      <c r="G39" s="807"/>
      <c r="H39" s="807"/>
      <c r="I39" s="807"/>
      <c r="J39" s="807"/>
      <c r="K39" s="807"/>
      <c r="L39" s="807"/>
      <c r="M39" s="808"/>
      <c r="N39" s="806" t="s">
        <v>356</v>
      </c>
      <c r="O39" s="807"/>
      <c r="P39" s="807"/>
      <c r="Q39" s="807"/>
      <c r="R39" s="807"/>
      <c r="S39" s="807"/>
      <c r="T39" s="807"/>
      <c r="U39" s="807"/>
      <c r="V39" s="807"/>
      <c r="W39" s="807"/>
      <c r="X39" s="807"/>
      <c r="Y39" s="808"/>
      <c r="Z39" s="85"/>
    </row>
    <row r="40" spans="1:26" ht="19" customHeight="1">
      <c r="A40" s="86" t="s">
        <v>155</v>
      </c>
      <c r="B40" s="11">
        <v>0.38400000000000001</v>
      </c>
      <c r="C40" s="11">
        <v>0.32</v>
      </c>
      <c r="D40" s="11">
        <v>0.2742857142857143</v>
      </c>
      <c r="E40" s="11">
        <v>0.24</v>
      </c>
      <c r="F40" s="11">
        <v>0.192</v>
      </c>
      <c r="G40" s="11">
        <v>0.16</v>
      </c>
      <c r="H40" s="11">
        <v>0.13714285714285715</v>
      </c>
      <c r="I40" s="11">
        <v>0.246</v>
      </c>
      <c r="J40" s="11">
        <v>0.67666666666666664</v>
      </c>
      <c r="K40" s="11">
        <v>1.1906000000000001</v>
      </c>
      <c r="L40" s="11">
        <v>2.0074166666666668</v>
      </c>
      <c r="M40" s="11">
        <v>2.7151428571428573</v>
      </c>
      <c r="N40" s="11">
        <v>3.5350625000000004</v>
      </c>
      <c r="O40" s="11">
        <v>4.1397222222222227</v>
      </c>
      <c r="P40" s="11">
        <v>4.7150000000000007</v>
      </c>
      <c r="Q40" s="11">
        <v>6.51084</v>
      </c>
      <c r="R40" s="11">
        <v>7.8943333333333339</v>
      </c>
      <c r="S40" s="11">
        <v>9.1481714285714286</v>
      </c>
      <c r="T40" s="11">
        <v>10.302675000000001</v>
      </c>
      <c r="U40" s="11">
        <v>12.141540000000001</v>
      </c>
      <c r="V40" s="11">
        <v>13.627000000000001</v>
      </c>
      <c r="W40" s="11">
        <v>16.090662500000001</v>
      </c>
      <c r="X40" s="11">
        <v>18.064420000000002</v>
      </c>
      <c r="Y40" s="11">
        <v>22.33642</v>
      </c>
      <c r="Z40" s="85" t="s">
        <v>330</v>
      </c>
    </row>
    <row r="41" spans="1:26" ht="19" customHeight="1">
      <c r="A41" s="86" t="s">
        <v>56</v>
      </c>
      <c r="B41" s="387">
        <v>0</v>
      </c>
      <c r="C41" s="387">
        <v>0</v>
      </c>
      <c r="D41" s="387">
        <v>0</v>
      </c>
      <c r="E41" s="387">
        <v>0</v>
      </c>
      <c r="F41" s="387">
        <v>0</v>
      </c>
      <c r="G41" s="387">
        <v>0</v>
      </c>
      <c r="H41" s="387">
        <v>0</v>
      </c>
      <c r="I41" s="387">
        <v>0</v>
      </c>
      <c r="J41" s="387">
        <v>0.37900000000000006</v>
      </c>
      <c r="K41" s="387">
        <v>1.0854000000000001</v>
      </c>
      <c r="L41" s="387">
        <v>2.9270833333333335</v>
      </c>
      <c r="M41" s="387">
        <v>5.0283571428571427</v>
      </c>
      <c r="N41" s="387">
        <v>6.6700625000000002</v>
      </c>
      <c r="O41" s="387">
        <v>7.7468888888888889</v>
      </c>
      <c r="P41" s="387">
        <v>8.5356000000000005</v>
      </c>
      <c r="Q41" s="387">
        <v>10.305479999999999</v>
      </c>
      <c r="R41" s="387">
        <v>11.783799999999999</v>
      </c>
      <c r="S41" s="387">
        <v>13.173657142857142</v>
      </c>
      <c r="T41" s="387">
        <v>14.389200000000002</v>
      </c>
      <c r="U41" s="387">
        <v>16.422600000000003</v>
      </c>
      <c r="V41" s="387">
        <v>17.863933333333335</v>
      </c>
      <c r="W41" s="387">
        <v>19.888112499999998</v>
      </c>
      <c r="X41" s="387">
        <v>21.361770000000003</v>
      </c>
      <c r="Y41" s="387">
        <v>24.551705000000002</v>
      </c>
      <c r="Z41" s="85" t="s">
        <v>331</v>
      </c>
    </row>
    <row r="42" spans="1:26" ht="19" customHeight="1">
      <c r="A42" s="86" t="s">
        <v>59</v>
      </c>
      <c r="B42" s="11">
        <v>0.4</v>
      </c>
      <c r="C42" s="11">
        <v>0.33333333333333337</v>
      </c>
      <c r="D42" s="11">
        <v>0.2857142857142857</v>
      </c>
      <c r="E42" s="11">
        <v>0.25</v>
      </c>
      <c r="F42" s="11">
        <v>0.2</v>
      </c>
      <c r="G42" s="11">
        <v>0.16666666666666669</v>
      </c>
      <c r="H42" s="11">
        <v>0.14285714285714285</v>
      </c>
      <c r="I42" s="11">
        <v>0.125</v>
      </c>
      <c r="J42" s="11">
        <v>0.24266666666666667</v>
      </c>
      <c r="K42" s="11">
        <v>0.91400000000000003</v>
      </c>
      <c r="L42" s="11">
        <v>2.947833333333334</v>
      </c>
      <c r="M42" s="11">
        <v>4.6435714285714287</v>
      </c>
      <c r="N42" s="11">
        <v>5.7281249999999995</v>
      </c>
      <c r="O42" s="11">
        <v>6.442222222222223</v>
      </c>
      <c r="P42" s="11">
        <v>7.0967000000000002</v>
      </c>
      <c r="Q42" s="11">
        <v>8.0882400000000008</v>
      </c>
      <c r="R42" s="11">
        <v>9.2882666666666687</v>
      </c>
      <c r="S42" s="11">
        <v>10.329371428571429</v>
      </c>
      <c r="T42" s="11">
        <v>11.300749999999999</v>
      </c>
      <c r="U42" s="11">
        <v>12.877640000000001</v>
      </c>
      <c r="V42" s="11">
        <v>13.928900000000002</v>
      </c>
      <c r="W42" s="11">
        <v>15.243</v>
      </c>
      <c r="X42" s="11">
        <v>16.027160000000002</v>
      </c>
      <c r="Y42" s="11">
        <v>17.604049999999997</v>
      </c>
      <c r="Z42" s="85" t="s">
        <v>332</v>
      </c>
    </row>
    <row r="43" spans="1:26" ht="19" customHeight="1">
      <c r="A43" s="86" t="s">
        <v>62</v>
      </c>
      <c r="B43" s="11"/>
      <c r="C43" s="11">
        <v>0.66666666666666674</v>
      </c>
      <c r="D43" s="11">
        <v>0.5714285714285714</v>
      </c>
      <c r="E43" s="11">
        <v>0.5</v>
      </c>
      <c r="F43" s="11">
        <v>0.4</v>
      </c>
      <c r="G43" s="11">
        <v>0.33333333333333337</v>
      </c>
      <c r="H43" s="11">
        <v>0.2857142857142857</v>
      </c>
      <c r="I43" s="11">
        <v>0.25</v>
      </c>
      <c r="J43" s="11">
        <v>0.22222222222222221</v>
      </c>
      <c r="K43" s="11">
        <v>0.40531000000000006</v>
      </c>
      <c r="L43" s="11">
        <v>2.5130666666666666</v>
      </c>
      <c r="M43" s="11">
        <v>4.0186071428571424</v>
      </c>
      <c r="N43" s="11">
        <v>5.1111000000000004</v>
      </c>
      <c r="O43" s="11">
        <v>5.9608166666666662</v>
      </c>
      <c r="P43" s="11">
        <v>6.5086049999999993</v>
      </c>
      <c r="Q43" s="11">
        <v>7.494624</v>
      </c>
      <c r="R43" s="11">
        <v>8.1617466666666658</v>
      </c>
      <c r="S43" s="11">
        <v>8.8729028571428561</v>
      </c>
      <c r="T43" s="11">
        <v>9.3989375000000006</v>
      </c>
      <c r="U43" s="11">
        <v>10.141252000000001</v>
      </c>
      <c r="V43" s="11">
        <v>10.636128333333334</v>
      </c>
      <c r="W43" s="11">
        <v>11.25472375</v>
      </c>
      <c r="X43" s="11">
        <v>11.622947999999997</v>
      </c>
      <c r="Y43" s="11">
        <v>12.3652625</v>
      </c>
      <c r="Z43" s="85" t="s">
        <v>333</v>
      </c>
    </row>
    <row r="44" spans="1:26" ht="19" customHeight="1">
      <c r="A44" s="86" t="s">
        <v>65</v>
      </c>
      <c r="B44" s="387">
        <v>0</v>
      </c>
      <c r="C44" s="387">
        <v>0</v>
      </c>
      <c r="D44" s="387">
        <v>0</v>
      </c>
      <c r="E44" s="387">
        <v>0</v>
      </c>
      <c r="F44" s="387">
        <v>0</v>
      </c>
      <c r="G44" s="387">
        <v>0</v>
      </c>
      <c r="H44" s="387">
        <v>1.2E-2</v>
      </c>
      <c r="I44" s="387">
        <v>0.15487500000000001</v>
      </c>
      <c r="J44" s="387">
        <v>0.49555555555555558</v>
      </c>
      <c r="K44" s="387">
        <v>0.99659999999999993</v>
      </c>
      <c r="L44" s="387">
        <v>2.1596666666666668</v>
      </c>
      <c r="M44" s="387">
        <v>3.2367857142857144</v>
      </c>
      <c r="N44" s="387">
        <v>3.9261875000000002</v>
      </c>
      <c r="O44" s="387">
        <v>4.5070555555555547</v>
      </c>
      <c r="P44" s="387">
        <v>4.6332000000000004</v>
      </c>
      <c r="Q44" s="387">
        <v>6.1387600000000004</v>
      </c>
      <c r="R44" s="387">
        <v>7.303799999999999</v>
      </c>
      <c r="S44" s="387">
        <v>8.2845428571428563</v>
      </c>
      <c r="T44" s="387">
        <v>9.066650000000001</v>
      </c>
      <c r="U44" s="387">
        <v>10.16812</v>
      </c>
      <c r="V44" s="387">
        <v>10.902416666666667</v>
      </c>
      <c r="W44" s="387">
        <v>11.820325</v>
      </c>
      <c r="X44" s="387">
        <v>12.440300000000001</v>
      </c>
      <c r="Y44" s="387">
        <v>14.994624999999997</v>
      </c>
      <c r="Z44" s="85" t="s">
        <v>334</v>
      </c>
    </row>
    <row r="45" spans="1:26" ht="19" customHeight="1">
      <c r="A45" s="86" t="s">
        <v>68</v>
      </c>
      <c r="B45" s="387">
        <v>0</v>
      </c>
      <c r="C45" s="387">
        <v>0</v>
      </c>
      <c r="D45" s="387">
        <v>0</v>
      </c>
      <c r="E45" s="387">
        <v>0</v>
      </c>
      <c r="F45" s="387">
        <v>0</v>
      </c>
      <c r="G45" s="387">
        <v>0</v>
      </c>
      <c r="H45" s="387">
        <v>0</v>
      </c>
      <c r="I45" s="387">
        <v>0</v>
      </c>
      <c r="J45" s="387">
        <v>9.166666666666666E-2</v>
      </c>
      <c r="K45" s="387">
        <v>1.0739999999999998</v>
      </c>
      <c r="L45" s="387">
        <v>2.7080833333333336</v>
      </c>
      <c r="M45" s="387">
        <v>4.2096428571428568</v>
      </c>
      <c r="N45" s="387">
        <v>5.3703124999999998</v>
      </c>
      <c r="O45" s="387">
        <v>6.2271111111111113</v>
      </c>
      <c r="P45" s="387">
        <v>6.747300000000001</v>
      </c>
      <c r="Q45" s="387">
        <v>7.6782000000000004</v>
      </c>
      <c r="R45" s="387">
        <v>8.436399999999999</v>
      </c>
      <c r="S45" s="387">
        <v>8.9937714285714279</v>
      </c>
      <c r="T45" s="387">
        <v>9.4049249999999986</v>
      </c>
      <c r="U45" s="387">
        <v>9.9860000000000007</v>
      </c>
      <c r="V45" s="387">
        <v>10.3734</v>
      </c>
      <c r="W45" s="387">
        <v>10.85765</v>
      </c>
      <c r="X45" s="387">
        <v>11.14545</v>
      </c>
      <c r="Y45" s="387">
        <v>11.726534999999998</v>
      </c>
      <c r="Z45" s="85" t="s">
        <v>335</v>
      </c>
    </row>
    <row r="46" spans="1:26" ht="19" customHeight="1">
      <c r="A46" s="86" t="s">
        <v>71</v>
      </c>
      <c r="B46" s="11">
        <v>0.4</v>
      </c>
      <c r="C46" s="11">
        <v>0.33333333333333337</v>
      </c>
      <c r="D46" s="11">
        <v>0.2857142857142857</v>
      </c>
      <c r="E46" s="11">
        <v>0.25</v>
      </c>
      <c r="F46" s="11">
        <v>0.2</v>
      </c>
      <c r="G46" s="11">
        <v>0.16666666666666669</v>
      </c>
      <c r="H46" s="11">
        <v>0.14285714285714285</v>
      </c>
      <c r="I46" s="11">
        <v>0.125</v>
      </c>
      <c r="J46" s="11">
        <v>0.16733333333333336</v>
      </c>
      <c r="K46" s="11">
        <v>0.44369999999999998</v>
      </c>
      <c r="L46" s="11">
        <v>1.3560000000000001</v>
      </c>
      <c r="M46" s="11">
        <v>2.323428571428571</v>
      </c>
      <c r="N46" s="11">
        <v>3.44225</v>
      </c>
      <c r="O46" s="11">
        <v>4.327055555555555</v>
      </c>
      <c r="P46" s="11">
        <v>5.2029499999999995</v>
      </c>
      <c r="Q46" s="11">
        <v>6.8349999999999991</v>
      </c>
      <c r="R46" s="11">
        <v>7.8909999999999991</v>
      </c>
      <c r="S46" s="11">
        <v>8.8239714285714275</v>
      </c>
      <c r="T46" s="11">
        <v>9.5741999999999994</v>
      </c>
      <c r="U46" s="11">
        <v>10.68378</v>
      </c>
      <c r="V46" s="11">
        <v>11.493133333333335</v>
      </c>
      <c r="W46" s="11">
        <v>12.321462499999999</v>
      </c>
      <c r="X46" s="11">
        <v>12.541100000000002</v>
      </c>
      <c r="Y46" s="11">
        <v>12.980374999999999</v>
      </c>
      <c r="Z46" s="85" t="s">
        <v>336</v>
      </c>
    </row>
    <row r="47" spans="1:26" ht="19" customHeight="1">
      <c r="A47" s="86" t="s">
        <v>74</v>
      </c>
      <c r="B47" s="387">
        <v>0</v>
      </c>
      <c r="C47" s="387">
        <v>0</v>
      </c>
      <c r="D47" s="387">
        <v>0</v>
      </c>
      <c r="E47" s="387">
        <v>0</v>
      </c>
      <c r="F47" s="387">
        <v>0</v>
      </c>
      <c r="G47" s="387">
        <v>0</v>
      </c>
      <c r="H47" s="387">
        <v>0</v>
      </c>
      <c r="I47" s="387">
        <v>0.88549999999999995</v>
      </c>
      <c r="J47" s="387">
        <v>1.7765555555555554</v>
      </c>
      <c r="K47" s="387">
        <v>2.4895</v>
      </c>
      <c r="L47" s="387">
        <v>3.9045833333333335</v>
      </c>
      <c r="M47" s="387">
        <v>4.9570000000000007</v>
      </c>
      <c r="N47" s="387">
        <v>5.5470625000000009</v>
      </c>
      <c r="O47" s="387">
        <v>6.0270555555555561</v>
      </c>
      <c r="P47" s="387">
        <v>6.7564000000000002</v>
      </c>
      <c r="Q47" s="387">
        <v>8.3793600000000001</v>
      </c>
      <c r="R47" s="387">
        <v>9.7025666666666677</v>
      </c>
      <c r="S47" s="387">
        <v>10.745285714285714</v>
      </c>
      <c r="T47" s="387">
        <v>11.517825</v>
      </c>
      <c r="U47" s="387">
        <v>12.79978</v>
      </c>
      <c r="V47" s="387">
        <v>13.699949999999999</v>
      </c>
      <c r="W47" s="387">
        <v>15.2227</v>
      </c>
      <c r="X47" s="387">
        <v>16.213509999999999</v>
      </c>
      <c r="Y47" s="387">
        <v>18.674944999999997</v>
      </c>
      <c r="Z47" s="85" t="s">
        <v>337</v>
      </c>
    </row>
    <row r="48" spans="1:26" ht="19" customHeight="1">
      <c r="A48" s="86" t="s">
        <v>77</v>
      </c>
      <c r="B48" s="387">
        <v>0</v>
      </c>
      <c r="C48" s="387">
        <v>0</v>
      </c>
      <c r="D48" s="387">
        <v>0</v>
      </c>
      <c r="E48" s="387">
        <v>0</v>
      </c>
      <c r="F48" s="387">
        <v>0</v>
      </c>
      <c r="G48" s="387">
        <v>0</v>
      </c>
      <c r="H48" s="387">
        <v>0</v>
      </c>
      <c r="I48" s="387">
        <v>0</v>
      </c>
      <c r="J48" s="387">
        <v>0</v>
      </c>
      <c r="K48" s="387">
        <v>0</v>
      </c>
      <c r="L48" s="387">
        <v>0</v>
      </c>
      <c r="M48" s="387">
        <v>0.10078571428571428</v>
      </c>
      <c r="N48" s="387">
        <v>0.44281250000000005</v>
      </c>
      <c r="O48" s="387">
        <v>0.80933333333333346</v>
      </c>
      <c r="P48" s="387">
        <v>0.81914999999999993</v>
      </c>
      <c r="Q48" s="387">
        <v>1.4870400000000001</v>
      </c>
      <c r="R48" s="387">
        <v>2.1550333333333329</v>
      </c>
      <c r="S48" s="387">
        <v>2.8795142857142859</v>
      </c>
      <c r="T48" s="387">
        <v>3.4210500000000006</v>
      </c>
      <c r="U48" s="387">
        <v>5.3537400000000002</v>
      </c>
      <c r="V48" s="387">
        <v>7.0099333333333345</v>
      </c>
      <c r="W48" s="387">
        <v>8.6312874999999991</v>
      </c>
      <c r="X48" s="387">
        <v>9.0053699999999992</v>
      </c>
      <c r="Y48" s="387">
        <v>9.7582299999999993</v>
      </c>
      <c r="Z48" s="85" t="s">
        <v>338</v>
      </c>
    </row>
    <row r="49" spans="1:26" ht="19" customHeight="1">
      <c r="A49" s="86" t="s">
        <v>19</v>
      </c>
      <c r="B49" s="387">
        <v>0.4</v>
      </c>
      <c r="C49" s="387">
        <v>0.33333333333333337</v>
      </c>
      <c r="D49" s="387">
        <v>0.2857142857142857</v>
      </c>
      <c r="E49" s="387">
        <v>0.25</v>
      </c>
      <c r="F49" s="387">
        <v>0.2</v>
      </c>
      <c r="G49" s="387">
        <v>0.16666666666666669</v>
      </c>
      <c r="H49" s="387">
        <v>0.14285714285714285</v>
      </c>
      <c r="I49" s="387">
        <v>0.35362499999999997</v>
      </c>
      <c r="J49" s="387">
        <v>0.55744444444444452</v>
      </c>
      <c r="K49" s="387">
        <v>0.95380000000000009</v>
      </c>
      <c r="L49" s="387">
        <v>2.0390833333333336</v>
      </c>
      <c r="M49" s="387">
        <v>3.49</v>
      </c>
      <c r="N49" s="387">
        <v>4.6150625000000005</v>
      </c>
      <c r="O49" s="387">
        <v>5.6236111111111109</v>
      </c>
      <c r="P49" s="387">
        <v>6.5216000000000012</v>
      </c>
      <c r="Q49" s="387">
        <v>8.8426399999999994</v>
      </c>
      <c r="R49" s="387">
        <v>10.67716666666667</v>
      </c>
      <c r="S49" s="387">
        <v>12.182371428571431</v>
      </c>
      <c r="T49" s="387">
        <v>13.586124999999999</v>
      </c>
      <c r="U49" s="387">
        <v>15.457620000000002</v>
      </c>
      <c r="V49" s="387">
        <v>16.991099999999999</v>
      </c>
      <c r="W49" s="387">
        <v>19.567462499999998</v>
      </c>
      <c r="X49" s="387">
        <v>21.14791</v>
      </c>
      <c r="Y49" s="387">
        <v>21.952475</v>
      </c>
      <c r="Z49" s="85" t="s">
        <v>339</v>
      </c>
    </row>
    <row r="50" spans="1:26" ht="19" customHeight="1">
      <c r="A50" s="86" t="s">
        <v>57</v>
      </c>
      <c r="B50" s="11">
        <v>0.72</v>
      </c>
      <c r="C50" s="11">
        <v>0.6</v>
      </c>
      <c r="D50" s="11">
        <v>0.51428571428571423</v>
      </c>
      <c r="E50" s="11">
        <v>0.44999999999999996</v>
      </c>
      <c r="F50" s="11">
        <v>0.36</v>
      </c>
      <c r="G50" s="11">
        <v>0.3</v>
      </c>
      <c r="H50" s="11">
        <v>0.25714285714285712</v>
      </c>
      <c r="I50" s="11">
        <v>0.96225000000000005</v>
      </c>
      <c r="J50" s="11">
        <v>2.0797777777777777</v>
      </c>
      <c r="K50" s="11">
        <v>3.1233</v>
      </c>
      <c r="L50" s="11">
        <v>4.9618333333333338</v>
      </c>
      <c r="M50" s="11">
        <v>6.0650714285714287</v>
      </c>
      <c r="N50" s="11">
        <v>6.8798124999999999</v>
      </c>
      <c r="O50" s="11">
        <v>7.5813333333333333</v>
      </c>
      <c r="P50" s="11">
        <v>8.6457999999999995</v>
      </c>
      <c r="Q50" s="11">
        <v>10.59868</v>
      </c>
      <c r="R50" s="11">
        <v>12.162199999999999</v>
      </c>
      <c r="S50" s="11">
        <v>13.426028571428573</v>
      </c>
      <c r="T50" s="11">
        <v>14.504450000000002</v>
      </c>
      <c r="U50" s="11">
        <v>16.146260000000002</v>
      </c>
      <c r="V50" s="11">
        <v>17.480783333333331</v>
      </c>
      <c r="W50" s="11">
        <v>19.1489875</v>
      </c>
      <c r="X50" s="11">
        <v>20.149920000000002</v>
      </c>
      <c r="Y50" s="11">
        <v>21.490090000000002</v>
      </c>
      <c r="Z50" s="85" t="s">
        <v>340</v>
      </c>
    </row>
    <row r="51" spans="1:26" ht="19" customHeight="1">
      <c r="A51" s="86" t="s">
        <v>60</v>
      </c>
      <c r="B51" s="387">
        <v>0</v>
      </c>
      <c r="C51" s="387">
        <v>0</v>
      </c>
      <c r="D51" s="387">
        <v>0</v>
      </c>
      <c r="E51" s="387">
        <v>0</v>
      </c>
      <c r="F51" s="387">
        <v>0</v>
      </c>
      <c r="G51" s="387">
        <v>0</v>
      </c>
      <c r="H51" s="387">
        <v>0</v>
      </c>
      <c r="I51" s="387">
        <v>0</v>
      </c>
      <c r="J51" s="387">
        <v>0</v>
      </c>
      <c r="K51" s="387">
        <v>0</v>
      </c>
      <c r="L51" s="387">
        <v>0</v>
      </c>
      <c r="M51" s="387">
        <v>1.2015</v>
      </c>
      <c r="N51" s="387">
        <v>3.7246249999999996</v>
      </c>
      <c r="O51" s="387">
        <v>5.6603888888888889</v>
      </c>
      <c r="P51" s="387">
        <v>7.2330500000000004</v>
      </c>
      <c r="Q51" s="387">
        <v>10.054160000000001</v>
      </c>
      <c r="R51" s="387">
        <v>11.934899999999999</v>
      </c>
      <c r="S51" s="387">
        <v>13.305742857142858</v>
      </c>
      <c r="T51" s="387">
        <v>14.321875</v>
      </c>
      <c r="U51" s="387">
        <v>15.754060000000001</v>
      </c>
      <c r="V51" s="387">
        <v>16.708866666666665</v>
      </c>
      <c r="W51" s="387">
        <v>17.902349999999998</v>
      </c>
      <c r="X51" s="387">
        <v>18.61364</v>
      </c>
      <c r="Y51" s="387">
        <v>21.804334999999998</v>
      </c>
      <c r="Z51" s="85" t="s">
        <v>341</v>
      </c>
    </row>
    <row r="52" spans="1:26" ht="19" customHeight="1">
      <c r="A52" s="86" t="s">
        <v>63</v>
      </c>
      <c r="B52" s="387">
        <v>0</v>
      </c>
      <c r="C52" s="387">
        <v>0</v>
      </c>
      <c r="D52" s="387">
        <v>0</v>
      </c>
      <c r="E52" s="387">
        <v>0</v>
      </c>
      <c r="F52" s="387">
        <v>0</v>
      </c>
      <c r="G52" s="387">
        <v>0</v>
      </c>
      <c r="H52" s="387">
        <v>0</v>
      </c>
      <c r="I52" s="387">
        <v>0</v>
      </c>
      <c r="J52" s="387">
        <v>0</v>
      </c>
      <c r="K52" s="387">
        <v>0</v>
      </c>
      <c r="L52" s="387">
        <v>0</v>
      </c>
      <c r="M52" s="387">
        <v>1.3856428571428572</v>
      </c>
      <c r="N52" s="387">
        <v>3.1715624999999998</v>
      </c>
      <c r="O52" s="387">
        <v>4.7586666666666666</v>
      </c>
      <c r="P52" s="387">
        <v>6.1852500000000008</v>
      </c>
      <c r="Q52" s="387">
        <v>9.0755999999999997</v>
      </c>
      <c r="R52" s="387">
        <v>11.227600000000001</v>
      </c>
      <c r="S52" s="387">
        <v>12.943542857142859</v>
      </c>
      <c r="T52" s="387">
        <v>14.349275</v>
      </c>
      <c r="U52" s="387">
        <v>16.55416</v>
      </c>
      <c r="V52" s="387">
        <v>18.147766666666669</v>
      </c>
      <c r="W52" s="387">
        <v>20.234024999999995</v>
      </c>
      <c r="X52" s="387">
        <v>21.564990000000002</v>
      </c>
      <c r="Y52" s="387">
        <v>24.611674999999998</v>
      </c>
      <c r="Z52" s="85" t="s">
        <v>342</v>
      </c>
    </row>
    <row r="53" spans="1:26" ht="19" customHeight="1">
      <c r="A53" s="86" t="s">
        <v>66</v>
      </c>
      <c r="B53" s="11">
        <v>0.48</v>
      </c>
      <c r="C53" s="11">
        <v>0.4</v>
      </c>
      <c r="D53" s="11">
        <v>0.34285714285714286</v>
      </c>
      <c r="E53" s="11">
        <v>0.3</v>
      </c>
      <c r="F53" s="11">
        <v>0.24</v>
      </c>
      <c r="G53" s="11">
        <v>0.2</v>
      </c>
      <c r="H53" s="11">
        <v>0.17142857142857143</v>
      </c>
      <c r="I53" s="11">
        <v>0.22312500000000002</v>
      </c>
      <c r="J53" s="11">
        <v>0.7797777777777779</v>
      </c>
      <c r="K53" s="11">
        <v>1.5059</v>
      </c>
      <c r="L53" s="11">
        <v>3.01125</v>
      </c>
      <c r="M53" s="11">
        <v>4.2557142857142853</v>
      </c>
      <c r="N53" s="11">
        <v>5.184874999999999</v>
      </c>
      <c r="O53" s="11">
        <v>6.0263888888888886</v>
      </c>
      <c r="P53" s="11">
        <v>6.6683499999999976</v>
      </c>
      <c r="Q53" s="11">
        <v>7.9914400000000008</v>
      </c>
      <c r="R53" s="11">
        <v>9.4146999999999998</v>
      </c>
      <c r="S53" s="11">
        <v>10.848342857142857</v>
      </c>
      <c r="T53" s="11">
        <v>12.140650000000001</v>
      </c>
      <c r="U53" s="11">
        <v>13.979740000000001</v>
      </c>
      <c r="V53" s="11">
        <v>15.206033333333336</v>
      </c>
      <c r="W53" s="11">
        <v>17.0893625</v>
      </c>
      <c r="X53" s="11">
        <v>18.120910000000006</v>
      </c>
      <c r="Y53" s="11">
        <v>18.661210000000001</v>
      </c>
      <c r="Z53" s="85" t="s">
        <v>343</v>
      </c>
    </row>
    <row r="54" spans="1:26" ht="19" customHeight="1">
      <c r="A54" s="86" t="s">
        <v>69</v>
      </c>
      <c r="B54" s="387">
        <v>0</v>
      </c>
      <c r="C54" s="387">
        <v>0</v>
      </c>
      <c r="D54" s="387">
        <v>0</v>
      </c>
      <c r="E54" s="387">
        <v>0</v>
      </c>
      <c r="F54" s="387">
        <v>0</v>
      </c>
      <c r="G54" s="387">
        <v>0</v>
      </c>
      <c r="H54" s="387">
        <v>0.18057142857142858</v>
      </c>
      <c r="I54" s="387">
        <v>1.034875</v>
      </c>
      <c r="J54" s="387">
        <v>2.0276666666666667</v>
      </c>
      <c r="K54" s="387">
        <v>3.0068000000000001</v>
      </c>
      <c r="L54" s="387">
        <v>4.5991666666666671</v>
      </c>
      <c r="M54" s="387">
        <v>4.9499285714285719</v>
      </c>
      <c r="N54" s="387">
        <v>5.7729375000000003</v>
      </c>
      <c r="O54" s="387">
        <v>6.7922777777777776</v>
      </c>
      <c r="P54" s="387">
        <v>7.761750000000001</v>
      </c>
      <c r="Q54" s="387">
        <v>9.7991600000000005</v>
      </c>
      <c r="R54" s="387">
        <v>11.342300000000002</v>
      </c>
      <c r="S54" s="387">
        <v>12.553342857142857</v>
      </c>
      <c r="T54" s="387">
        <v>13.450525000000003</v>
      </c>
      <c r="U54" s="387">
        <v>14.820079999999999</v>
      </c>
      <c r="V54" s="387">
        <v>15.763650000000002</v>
      </c>
      <c r="W54" s="387">
        <v>16.943137499999999</v>
      </c>
      <c r="X54" s="387">
        <v>17.520620000000001</v>
      </c>
      <c r="Y54" s="387">
        <v>17.939635000000003</v>
      </c>
      <c r="Z54" s="85" t="s">
        <v>344</v>
      </c>
    </row>
    <row r="55" spans="1:26" ht="19" customHeight="1">
      <c r="A55" s="86" t="s">
        <v>72</v>
      </c>
      <c r="B55" s="387">
        <v>0</v>
      </c>
      <c r="C55" s="387">
        <v>0</v>
      </c>
      <c r="D55" s="387">
        <v>0</v>
      </c>
      <c r="E55" s="387">
        <v>0</v>
      </c>
      <c r="F55" s="387">
        <v>0.1414</v>
      </c>
      <c r="G55" s="387">
        <v>0.37633333333333335</v>
      </c>
      <c r="H55" s="387">
        <v>0.74528571428571444</v>
      </c>
      <c r="I55" s="387">
        <v>1.1361250000000001</v>
      </c>
      <c r="J55" s="387">
        <v>1.5337777777777779</v>
      </c>
      <c r="K55" s="387">
        <v>1.9712999999999998</v>
      </c>
      <c r="L55" s="387">
        <v>2.6995833333333334</v>
      </c>
      <c r="M55" s="387">
        <v>3.2200714285714285</v>
      </c>
      <c r="N55" s="387">
        <v>3.7315</v>
      </c>
      <c r="O55" s="387">
        <v>4.4156666666666666</v>
      </c>
      <c r="P55" s="387">
        <v>5.1028500000000001</v>
      </c>
      <c r="Q55" s="387">
        <v>6.6180399999999997</v>
      </c>
      <c r="R55" s="387">
        <v>7.7180999999999997</v>
      </c>
      <c r="S55" s="387">
        <v>8.5165428571428574</v>
      </c>
      <c r="T55" s="387">
        <v>9.1403750000000006</v>
      </c>
      <c r="U55" s="387">
        <v>10.12678</v>
      </c>
      <c r="V55" s="387">
        <v>10.786250000000001</v>
      </c>
      <c r="W55" s="387">
        <v>11.493937499999998</v>
      </c>
      <c r="X55" s="387">
        <v>11.8156</v>
      </c>
      <c r="Y55" s="387">
        <v>12.16405</v>
      </c>
      <c r="Z55" s="85" t="s">
        <v>345</v>
      </c>
    </row>
    <row r="56" spans="1:26" ht="19" customHeight="1">
      <c r="A56" s="86" t="s">
        <v>75</v>
      </c>
      <c r="B56" s="387">
        <v>0</v>
      </c>
      <c r="C56" s="387">
        <v>0</v>
      </c>
      <c r="D56" s="387">
        <v>0</v>
      </c>
      <c r="E56" s="387">
        <v>0</v>
      </c>
      <c r="F56" s="387">
        <v>0</v>
      </c>
      <c r="G56" s="387">
        <v>0</v>
      </c>
      <c r="H56" s="387">
        <v>0</v>
      </c>
      <c r="I56" s="387">
        <v>0</v>
      </c>
      <c r="J56" s="387">
        <v>0</v>
      </c>
      <c r="K56" s="387">
        <v>0.41210000000000008</v>
      </c>
      <c r="L56" s="387">
        <v>1.9252500000000001</v>
      </c>
      <c r="M56" s="387">
        <v>3.5014285714285713</v>
      </c>
      <c r="N56" s="387">
        <v>4.68825</v>
      </c>
      <c r="O56" s="387">
        <v>5.5733333333333333</v>
      </c>
      <c r="P56" s="387">
        <v>6.53125</v>
      </c>
      <c r="Q56" s="387">
        <v>9.2220400000000016</v>
      </c>
      <c r="R56" s="387">
        <v>11.060766666666664</v>
      </c>
      <c r="S56" s="387">
        <v>12.704828571428573</v>
      </c>
      <c r="T56" s="387">
        <v>14.044800000000002</v>
      </c>
      <c r="U56" s="387">
        <v>15.94576</v>
      </c>
      <c r="V56" s="387">
        <v>17.282016666666667</v>
      </c>
      <c r="W56" s="387">
        <v>18.949087500000001</v>
      </c>
      <c r="X56" s="387">
        <v>19.943349999999995</v>
      </c>
      <c r="Y56" s="387">
        <v>21.003074999999999</v>
      </c>
      <c r="Z56" s="85" t="s">
        <v>346</v>
      </c>
    </row>
    <row r="57" spans="1:26" ht="19" customHeight="1">
      <c r="A57" s="86" t="s">
        <v>78</v>
      </c>
      <c r="B57" s="387">
        <v>0</v>
      </c>
      <c r="C57" s="387">
        <v>0</v>
      </c>
      <c r="D57" s="387">
        <v>0</v>
      </c>
      <c r="E57" s="387">
        <v>0</v>
      </c>
      <c r="F57" s="387">
        <v>0</v>
      </c>
      <c r="G57" s="387">
        <v>0</v>
      </c>
      <c r="H57" s="387">
        <v>0</v>
      </c>
      <c r="I57" s="387">
        <v>0</v>
      </c>
      <c r="J57" s="387">
        <v>0</v>
      </c>
      <c r="K57" s="387">
        <v>0</v>
      </c>
      <c r="L57" s="387">
        <v>0.92615000000000003</v>
      </c>
      <c r="M57" s="387">
        <v>2.5752285714285716</v>
      </c>
      <c r="N57" s="387">
        <v>3.9257249999999999</v>
      </c>
      <c r="O57" s="387">
        <v>4.8738222222222216</v>
      </c>
      <c r="P57" s="387">
        <v>5.7011500000000002</v>
      </c>
      <c r="Q57" s="387">
        <v>7.4917280000000002</v>
      </c>
      <c r="R57" s="387">
        <v>8.852686666666667</v>
      </c>
      <c r="S57" s="387">
        <v>10.245771428571429</v>
      </c>
      <c r="T57" s="387">
        <v>11.317069999999999</v>
      </c>
      <c r="U57" s="387">
        <v>12.876144</v>
      </c>
      <c r="V57" s="387">
        <v>14.050673333333332</v>
      </c>
      <c r="W57" s="387">
        <v>15.519612499999999</v>
      </c>
      <c r="X57" s="387">
        <v>16.411148000000001</v>
      </c>
      <c r="Y57" s="387">
        <v>18.355317999999997</v>
      </c>
      <c r="Z57" s="85" t="s">
        <v>347</v>
      </c>
    </row>
    <row r="58" spans="1:26" ht="19" customHeight="1">
      <c r="A58" s="86" t="s">
        <v>55</v>
      </c>
      <c r="B58" s="387">
        <v>0</v>
      </c>
      <c r="C58" s="387">
        <v>0</v>
      </c>
      <c r="D58" s="387">
        <v>0</v>
      </c>
      <c r="E58" s="387">
        <v>0</v>
      </c>
      <c r="F58" s="387">
        <v>0</v>
      </c>
      <c r="G58" s="387">
        <v>0</v>
      </c>
      <c r="H58" s="387">
        <v>6.4857142857142863E-2</v>
      </c>
      <c r="I58" s="387">
        <v>0.31212500000000004</v>
      </c>
      <c r="J58" s="387">
        <v>0.73644444444444457</v>
      </c>
      <c r="K58" s="387">
        <v>1.2393999999999998</v>
      </c>
      <c r="L58" s="387">
        <v>2.1489166666666666</v>
      </c>
      <c r="M58" s="387">
        <v>3.1163571428571424</v>
      </c>
      <c r="N58" s="387">
        <v>4.0406249999999995</v>
      </c>
      <c r="O58" s="387">
        <v>4.9082222222222223</v>
      </c>
      <c r="P58" s="387">
        <v>5.727199999999999</v>
      </c>
      <c r="Q58" s="387">
        <v>7.5255199999999993</v>
      </c>
      <c r="R58" s="387">
        <v>8.9884333333333331</v>
      </c>
      <c r="S58" s="387">
        <v>10.274657142857141</v>
      </c>
      <c r="T58" s="387">
        <v>11.357950000000001</v>
      </c>
      <c r="U58" s="387">
        <v>12.942180000000004</v>
      </c>
      <c r="V58" s="387">
        <v>14.146633333333334</v>
      </c>
      <c r="W58" s="387">
        <v>15.6964875</v>
      </c>
      <c r="X58" s="387">
        <v>16.814120000000003</v>
      </c>
      <c r="Y58" s="387">
        <v>19.298179999999999</v>
      </c>
      <c r="Z58" s="85" t="s">
        <v>348</v>
      </c>
    </row>
    <row r="59" spans="1:26" ht="19" customHeight="1">
      <c r="A59" s="86" t="s">
        <v>58</v>
      </c>
      <c r="B59" s="387">
        <v>0</v>
      </c>
      <c r="C59" s="387">
        <v>0</v>
      </c>
      <c r="D59" s="387">
        <v>0</v>
      </c>
      <c r="E59" s="387">
        <v>0</v>
      </c>
      <c r="F59" s="387">
        <v>0</v>
      </c>
      <c r="G59" s="387">
        <v>0</v>
      </c>
      <c r="H59" s="387">
        <v>0</v>
      </c>
      <c r="I59" s="387">
        <v>0</v>
      </c>
      <c r="J59" s="387">
        <v>0</v>
      </c>
      <c r="K59" s="387">
        <v>0</v>
      </c>
      <c r="L59" s="387">
        <v>1.1380833333333333</v>
      </c>
      <c r="M59" s="387">
        <v>2.5250714285714282</v>
      </c>
      <c r="N59" s="387">
        <v>3.8860000000000006</v>
      </c>
      <c r="O59" s="387">
        <v>4.9351666666666665</v>
      </c>
      <c r="P59" s="387">
        <v>5.7562500000000005</v>
      </c>
      <c r="Q59" s="387">
        <v>7.7629200000000012</v>
      </c>
      <c r="R59" s="387">
        <v>9.2639999999999993</v>
      </c>
      <c r="S59" s="387">
        <v>10.441085714285713</v>
      </c>
      <c r="T59" s="387">
        <v>11.316225000000001</v>
      </c>
      <c r="U59" s="387">
        <v>12.747859999999999</v>
      </c>
      <c r="V59" s="387">
        <v>13.742600000000001</v>
      </c>
      <c r="W59" s="387">
        <v>15.091099999999999</v>
      </c>
      <c r="X59" s="387">
        <v>16.058590000000002</v>
      </c>
      <c r="Y59" s="387">
        <v>18.004424999999998</v>
      </c>
      <c r="Z59" s="85" t="s">
        <v>349</v>
      </c>
    </row>
    <row r="60" spans="1:26" ht="19" customHeight="1">
      <c r="A60" s="8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1.1895833333333332</v>
      </c>
      <c r="M60" s="11">
        <v>1.7934285714285716</v>
      </c>
      <c r="N60" s="11">
        <v>2.5190625</v>
      </c>
      <c r="O60" s="11">
        <v>3.4770555555555553</v>
      </c>
      <c r="P60" s="11">
        <v>4.3158500000000002</v>
      </c>
      <c r="Q60" s="11">
        <v>6.2972399999999995</v>
      </c>
      <c r="R60" s="11">
        <v>8.5498000000000012</v>
      </c>
      <c r="S60" s="11">
        <v>10.487314285714286</v>
      </c>
      <c r="T60" s="11">
        <v>11.872450000000001</v>
      </c>
      <c r="U60" s="11">
        <v>14.105859999999998</v>
      </c>
      <c r="V60" s="11">
        <v>15.829966666666667</v>
      </c>
      <c r="W60" s="11">
        <v>18.196999999999999</v>
      </c>
      <c r="X60" s="11">
        <v>19.692899999999998</v>
      </c>
      <c r="Y60" s="11">
        <v>22.739825</v>
      </c>
      <c r="Z60" s="85" t="s">
        <v>350</v>
      </c>
    </row>
    <row r="61" spans="1:26" ht="19" customHeight="1">
      <c r="A61" s="86" t="s">
        <v>64</v>
      </c>
      <c r="B61" s="387">
        <v>0</v>
      </c>
      <c r="C61" s="387">
        <v>0</v>
      </c>
      <c r="D61" s="387">
        <v>0</v>
      </c>
      <c r="E61" s="387">
        <v>0</v>
      </c>
      <c r="F61" s="387">
        <v>0</v>
      </c>
      <c r="G61" s="387">
        <v>0</v>
      </c>
      <c r="H61" s="387">
        <v>0</v>
      </c>
      <c r="I61" s="387">
        <v>0</v>
      </c>
      <c r="J61" s="387">
        <v>0</v>
      </c>
      <c r="K61" s="387">
        <v>2.3400000000000001E-2</v>
      </c>
      <c r="L61" s="387">
        <v>1.0507500000000001</v>
      </c>
      <c r="M61" s="387">
        <v>2.8127142857142857</v>
      </c>
      <c r="N61" s="387">
        <v>4.9122500000000002</v>
      </c>
      <c r="O61" s="387">
        <v>6.9769444444444435</v>
      </c>
      <c r="P61" s="387">
        <v>9.0806000000000004</v>
      </c>
      <c r="Q61" s="387">
        <v>10.821880000000002</v>
      </c>
      <c r="R61" s="387">
        <v>11.809666666666667</v>
      </c>
      <c r="S61" s="387">
        <v>12.884142857142859</v>
      </c>
      <c r="T61" s="387">
        <v>13.858800000000002</v>
      </c>
      <c r="U61" s="387">
        <v>15.4229</v>
      </c>
      <c r="V61" s="387">
        <v>17.189183333333336</v>
      </c>
      <c r="W61" s="387">
        <v>20.099762500000001</v>
      </c>
      <c r="X61" s="387">
        <v>22.06944</v>
      </c>
      <c r="Y61" s="387">
        <v>26.351999999999997</v>
      </c>
      <c r="Z61" s="85" t="s">
        <v>351</v>
      </c>
    </row>
    <row r="62" spans="1:26" ht="19" customHeight="1">
      <c r="A62" s="8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0.74966666666666681</v>
      </c>
      <c r="M62" s="11">
        <v>1.0292857142857144</v>
      </c>
      <c r="N62" s="11">
        <v>2.151875</v>
      </c>
      <c r="O62" s="11">
        <v>3.0991111111111107</v>
      </c>
      <c r="P62" s="11">
        <v>3.9489000000000005</v>
      </c>
      <c r="Q62" s="11">
        <v>5.7710399999999993</v>
      </c>
      <c r="R62" s="11">
        <v>7.3667333333333325</v>
      </c>
      <c r="S62" s="11">
        <v>8.99</v>
      </c>
      <c r="T62" s="11">
        <v>11.117000000000001</v>
      </c>
      <c r="U62" s="11">
        <v>13.786379999999998</v>
      </c>
      <c r="V62" s="11">
        <v>15.332399999999998</v>
      </c>
      <c r="W62" s="11">
        <v>17.52375</v>
      </c>
      <c r="X62" s="11">
        <v>18.785720000000001</v>
      </c>
      <c r="Y62" s="11">
        <v>20.712835000000002</v>
      </c>
      <c r="Z62" s="85" t="s">
        <v>352</v>
      </c>
    </row>
    <row r="63" spans="1:26" ht="19" customHeight="1">
      <c r="A63" s="86" t="s">
        <v>21</v>
      </c>
      <c r="B63" s="387">
        <v>0</v>
      </c>
      <c r="C63" s="387">
        <v>0</v>
      </c>
      <c r="D63" s="387">
        <v>0</v>
      </c>
      <c r="E63" s="387">
        <v>0</v>
      </c>
      <c r="F63" s="387">
        <v>0</v>
      </c>
      <c r="G63" s="387">
        <v>0</v>
      </c>
      <c r="H63" s="387">
        <v>0.13685714285714287</v>
      </c>
      <c r="I63" s="387">
        <v>0.26787500000000003</v>
      </c>
      <c r="J63" s="387">
        <v>0.47233333333333327</v>
      </c>
      <c r="K63" s="387">
        <v>1.1082000000000001</v>
      </c>
      <c r="L63" s="387">
        <v>3.2344166666666667</v>
      </c>
      <c r="M63" s="387">
        <v>6.2073571428571439</v>
      </c>
      <c r="N63" s="387">
        <v>7.3605624999999995</v>
      </c>
      <c r="O63" s="387">
        <v>7.9118333333333331</v>
      </c>
      <c r="P63" s="387">
        <v>9.1587499999999995</v>
      </c>
      <c r="Q63" s="387">
        <v>11.53176</v>
      </c>
      <c r="R63" s="387">
        <v>13.2849</v>
      </c>
      <c r="S63" s="387">
        <v>14.781685714285715</v>
      </c>
      <c r="T63" s="387">
        <v>15.977649999999999</v>
      </c>
      <c r="U63" s="387">
        <v>17.866860000000003</v>
      </c>
      <c r="V63" s="387">
        <v>19.337900000000001</v>
      </c>
      <c r="W63" s="387">
        <v>21.393099999999997</v>
      </c>
      <c r="X63" s="387">
        <v>22.150290000000002</v>
      </c>
      <c r="Y63" s="387">
        <v>22.962699999999998</v>
      </c>
      <c r="Z63" s="85" t="s">
        <v>353</v>
      </c>
    </row>
    <row r="64" spans="1:26" ht="19" customHeight="1">
      <c r="A64" s="8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1.1879999999999999</v>
      </c>
      <c r="P64" s="11">
        <v>2.5390999999999999</v>
      </c>
      <c r="Q64" s="11">
        <v>5.1890400000000003</v>
      </c>
      <c r="R64" s="11">
        <v>7.9114333333333331</v>
      </c>
      <c r="S64" s="11">
        <v>10.087942857142858</v>
      </c>
      <c r="T64" s="11">
        <v>11.72035</v>
      </c>
      <c r="U64" s="11">
        <v>14.123480000000002</v>
      </c>
      <c r="V64" s="11">
        <v>15.756</v>
      </c>
      <c r="W64" s="11">
        <v>17.986762500000001</v>
      </c>
      <c r="X64" s="11">
        <v>19.634509999999995</v>
      </c>
      <c r="Y64" s="11">
        <v>23.811799999999998</v>
      </c>
      <c r="Z64" s="85" t="s">
        <v>354</v>
      </c>
    </row>
    <row r="65" spans="1:26" ht="19" customHeight="1">
      <c r="A65" s="86" t="s">
        <v>23</v>
      </c>
      <c r="B65" s="387">
        <v>0</v>
      </c>
      <c r="C65" s="387">
        <v>0</v>
      </c>
      <c r="D65" s="387">
        <v>0</v>
      </c>
      <c r="E65" s="387">
        <v>0</v>
      </c>
      <c r="F65" s="387">
        <v>0</v>
      </c>
      <c r="G65" s="387">
        <v>0</v>
      </c>
      <c r="H65" s="387">
        <v>0</v>
      </c>
      <c r="I65" s="387">
        <v>0</v>
      </c>
      <c r="J65" s="387">
        <v>0.33277777777777778</v>
      </c>
      <c r="K65" s="387">
        <v>0.97110000000000007</v>
      </c>
      <c r="L65" s="387">
        <v>2.7208333333333332</v>
      </c>
      <c r="M65" s="387">
        <v>4.4574285714285704</v>
      </c>
      <c r="N65" s="387">
        <v>5.79575</v>
      </c>
      <c r="O65" s="387">
        <v>7.2534999999999998</v>
      </c>
      <c r="P65" s="387">
        <v>8.4197499999999987</v>
      </c>
      <c r="Q65" s="387">
        <v>10.56128</v>
      </c>
      <c r="R65" s="387">
        <v>12.441566666666667</v>
      </c>
      <c r="S65" s="387">
        <v>13.798685714285714</v>
      </c>
      <c r="T65" s="387">
        <v>14.828800000000001</v>
      </c>
      <c r="U65" s="387">
        <v>16.435119999999998</v>
      </c>
      <c r="V65" s="387">
        <v>18.073166666666669</v>
      </c>
      <c r="W65" s="387">
        <v>20.113375000000001</v>
      </c>
      <c r="X65" s="387">
        <v>21.35763</v>
      </c>
      <c r="Y65" s="387">
        <v>24.021374999999999</v>
      </c>
      <c r="Z65" s="85" t="s">
        <v>355</v>
      </c>
    </row>
    <row r="66" spans="1:26" ht="19" customHeight="1">
      <c r="A66" s="86"/>
      <c r="B66" s="11"/>
      <c r="C66" s="11"/>
      <c r="D66" s="11"/>
      <c r="E66" s="11"/>
      <c r="F66" s="11"/>
      <c r="G66" s="11"/>
      <c r="H66" s="11"/>
      <c r="I66" s="11"/>
      <c r="J66" s="11"/>
      <c r="K66" s="11"/>
      <c r="L66" s="11"/>
      <c r="M66" s="11"/>
      <c r="N66" s="11"/>
      <c r="O66" s="11"/>
      <c r="P66" s="11"/>
      <c r="Q66" s="11"/>
      <c r="R66" s="11"/>
      <c r="S66" s="11"/>
      <c r="T66" s="11"/>
      <c r="U66" s="11"/>
      <c r="V66" s="11"/>
      <c r="W66" s="11"/>
      <c r="X66" s="11"/>
      <c r="Y66" s="11"/>
      <c r="Z66" s="85"/>
    </row>
    <row r="67" spans="1:26" ht="19" customHeight="1">
      <c r="A67" s="87" t="s">
        <v>79</v>
      </c>
      <c r="B67" s="387">
        <v>0</v>
      </c>
      <c r="C67" s="387">
        <v>0</v>
      </c>
      <c r="D67" s="387">
        <v>0</v>
      </c>
      <c r="E67" s="387">
        <v>0</v>
      </c>
      <c r="F67" s="387">
        <v>0</v>
      </c>
      <c r="G67" s="387">
        <v>0</v>
      </c>
      <c r="H67" s="387">
        <v>0</v>
      </c>
      <c r="I67" s="387">
        <v>0</v>
      </c>
      <c r="J67" s="387">
        <v>0</v>
      </c>
      <c r="K67" s="387">
        <v>0</v>
      </c>
      <c r="L67" s="387">
        <v>0</v>
      </c>
      <c r="M67" s="387">
        <v>0</v>
      </c>
      <c r="N67" s="387">
        <v>0</v>
      </c>
      <c r="O67" s="387">
        <v>0</v>
      </c>
      <c r="P67" s="387">
        <v>0.09</v>
      </c>
      <c r="Q67" s="387">
        <v>0.68240000000000001</v>
      </c>
      <c r="R67" s="387">
        <v>1.2986666666666666</v>
      </c>
      <c r="S67" s="387">
        <v>2.0131428571428569</v>
      </c>
      <c r="T67" s="387">
        <v>2.9944999999999999</v>
      </c>
      <c r="U67" s="387">
        <v>4.72</v>
      </c>
      <c r="V67" s="387">
        <v>5.8703333333333338</v>
      </c>
      <c r="W67" s="387">
        <v>7.3082499999999992</v>
      </c>
      <c r="X67" s="387">
        <v>8.1684000000000001</v>
      </c>
      <c r="Y67" s="387">
        <v>9.8939000000000004</v>
      </c>
      <c r="Z67" s="85" t="s">
        <v>80</v>
      </c>
    </row>
    <row r="68" spans="1:26" ht="19" customHeight="1">
      <c r="B68" s="90"/>
      <c r="C68" s="90"/>
      <c r="D68" s="90"/>
      <c r="E68" s="90"/>
      <c r="F68" s="90"/>
      <c r="G68" s="90"/>
      <c r="H68" s="90"/>
      <c r="I68" s="90"/>
      <c r="J68" s="90"/>
      <c r="K68" s="90"/>
      <c r="L68" s="90"/>
      <c r="M68" s="90"/>
    </row>
    <row r="69" spans="1:26" ht="19" customHeight="1">
      <c r="B69" s="90"/>
      <c r="C69" s="90"/>
      <c r="D69" s="90"/>
      <c r="E69" s="90"/>
      <c r="F69" s="90"/>
      <c r="G69" s="90"/>
      <c r="H69" s="90"/>
      <c r="I69" s="90"/>
      <c r="J69" s="90"/>
      <c r="K69" s="90"/>
      <c r="L69" s="90"/>
      <c r="M69" s="90"/>
    </row>
    <row r="70" spans="1:26" ht="19" customHeight="1">
      <c r="B70" s="90"/>
      <c r="C70" s="90"/>
      <c r="D70" s="90"/>
      <c r="E70" s="90"/>
      <c r="F70" s="90"/>
      <c r="G70" s="90"/>
      <c r="H70" s="90"/>
      <c r="I70" s="90"/>
      <c r="J70" s="90"/>
      <c r="K70" s="90"/>
      <c r="L70" s="90"/>
      <c r="M70" s="90"/>
    </row>
    <row r="71" spans="1:26" ht="19" customHeight="1">
      <c r="B71" s="90"/>
      <c r="C71" s="90"/>
      <c r="D71" s="90"/>
      <c r="E71" s="90"/>
      <c r="F71" s="90"/>
      <c r="G71" s="90"/>
      <c r="H71" s="90"/>
      <c r="I71" s="90"/>
      <c r="J71" s="90"/>
      <c r="K71" s="90"/>
      <c r="L71" s="90"/>
      <c r="M71" s="90"/>
    </row>
    <row r="72" spans="1:26" ht="19" customHeight="1">
      <c r="B72" s="90"/>
      <c r="C72" s="90"/>
      <c r="D72" s="90"/>
      <c r="E72" s="90"/>
      <c r="F72" s="90"/>
      <c r="G72" s="90"/>
      <c r="H72" s="90"/>
      <c r="I72" s="90"/>
      <c r="J72" s="90"/>
      <c r="K72" s="90"/>
      <c r="L72" s="90"/>
      <c r="M72" s="90"/>
    </row>
    <row r="73" spans="1:26" ht="19" customHeight="1">
      <c r="B73" s="90"/>
      <c r="C73" s="90"/>
      <c r="D73" s="90"/>
      <c r="E73" s="90"/>
      <c r="F73" s="90"/>
      <c r="G73" s="90"/>
      <c r="H73" s="90"/>
      <c r="I73" s="90"/>
      <c r="J73" s="90"/>
      <c r="K73" s="90"/>
      <c r="L73" s="90"/>
      <c r="M73" s="90"/>
    </row>
    <row r="74" spans="1:26" ht="19" customHeight="1">
      <c r="B74" s="90"/>
      <c r="C74" s="90"/>
      <c r="D74" s="90"/>
      <c r="E74" s="90"/>
      <c r="F74" s="90"/>
      <c r="G74" s="90"/>
      <c r="H74" s="90"/>
      <c r="I74" s="90"/>
      <c r="J74" s="90"/>
      <c r="K74" s="90"/>
      <c r="L74" s="90"/>
      <c r="M74" s="90"/>
    </row>
    <row r="75" spans="1:26">
      <c r="B75" s="90"/>
      <c r="C75" s="90"/>
      <c r="D75" s="90"/>
      <c r="E75" s="90"/>
      <c r="F75" s="90"/>
      <c r="G75" s="90"/>
      <c r="H75" s="90"/>
      <c r="I75" s="90"/>
      <c r="J75" s="90"/>
      <c r="K75" s="90"/>
      <c r="L75" s="90"/>
      <c r="M75" s="90"/>
    </row>
    <row r="76" spans="1:26">
      <c r="B76" s="90"/>
      <c r="C76" s="90"/>
      <c r="D76" s="90"/>
      <c r="E76" s="90"/>
      <c r="F76" s="90"/>
      <c r="G76" s="90"/>
      <c r="H76" s="90"/>
      <c r="I76" s="90"/>
      <c r="J76" s="90"/>
      <c r="K76" s="90"/>
      <c r="L76" s="90"/>
      <c r="M76" s="90"/>
    </row>
    <row r="77" spans="1:26">
      <c r="B77" s="90"/>
      <c r="C77" s="90"/>
      <c r="D77" s="90"/>
      <c r="E77" s="90"/>
      <c r="F77" s="90"/>
      <c r="G77" s="90"/>
      <c r="H77" s="90"/>
      <c r="I77" s="90"/>
      <c r="J77" s="90"/>
      <c r="K77" s="90"/>
      <c r="L77" s="90"/>
      <c r="M77" s="90"/>
    </row>
    <row r="78" spans="1:26">
      <c r="B78" s="90"/>
      <c r="C78" s="90"/>
      <c r="D78" s="90"/>
      <c r="E78" s="90"/>
      <c r="F78" s="90"/>
      <c r="G78" s="90"/>
      <c r="H78" s="90"/>
      <c r="I78" s="90"/>
      <c r="J78" s="90"/>
      <c r="K78" s="90"/>
      <c r="L78" s="90"/>
      <c r="M78" s="90"/>
    </row>
    <row r="79" spans="1:26">
      <c r="B79" s="90"/>
      <c r="C79" s="90"/>
      <c r="D79" s="90"/>
      <c r="E79" s="90"/>
      <c r="F79" s="90"/>
      <c r="G79" s="90"/>
      <c r="H79" s="90"/>
      <c r="I79" s="90"/>
      <c r="J79" s="90"/>
      <c r="K79" s="90"/>
      <c r="L79" s="90"/>
      <c r="M79" s="90"/>
    </row>
    <row r="80" spans="1:26">
      <c r="B80" s="90"/>
      <c r="C80" s="90"/>
      <c r="D80" s="90"/>
      <c r="E80" s="90"/>
      <c r="F80" s="90"/>
      <c r="G80" s="90"/>
      <c r="H80" s="90"/>
      <c r="I80" s="90"/>
      <c r="J80" s="90"/>
      <c r="K80" s="90"/>
      <c r="L80" s="90"/>
      <c r="M80" s="90"/>
    </row>
    <row r="81" spans="2:13">
      <c r="B81" s="90"/>
      <c r="C81" s="90"/>
      <c r="D81" s="90"/>
      <c r="E81" s="90"/>
      <c r="F81" s="90"/>
      <c r="G81" s="90"/>
      <c r="H81" s="90"/>
      <c r="I81" s="90"/>
      <c r="J81" s="90"/>
      <c r="K81" s="90"/>
      <c r="L81" s="90"/>
      <c r="M81" s="90"/>
    </row>
    <row r="82" spans="2:13">
      <c r="B82" s="90"/>
      <c r="C82" s="90"/>
      <c r="D82" s="90"/>
      <c r="E82" s="90"/>
      <c r="F82" s="90"/>
      <c r="G82" s="90"/>
      <c r="H82" s="90"/>
      <c r="I82" s="90"/>
      <c r="J82" s="90"/>
      <c r="K82" s="90"/>
      <c r="L82" s="90"/>
      <c r="M82" s="90"/>
    </row>
    <row r="83" spans="2:13">
      <c r="B83" s="90"/>
      <c r="C83" s="90"/>
      <c r="D83" s="90"/>
      <c r="E83" s="90"/>
      <c r="F83" s="90"/>
      <c r="G83" s="90"/>
      <c r="H83" s="90"/>
      <c r="I83" s="90"/>
      <c r="J83" s="90"/>
      <c r="K83" s="90"/>
      <c r="L83" s="90"/>
      <c r="M83" s="90"/>
    </row>
    <row r="84" spans="2:13">
      <c r="B84" s="90"/>
      <c r="C84" s="90"/>
      <c r="D84" s="90"/>
      <c r="E84" s="90"/>
      <c r="F84" s="90"/>
      <c r="G84" s="90"/>
      <c r="H84" s="90"/>
      <c r="I84" s="90"/>
      <c r="J84" s="90"/>
      <c r="K84" s="90"/>
      <c r="L84" s="90"/>
      <c r="M84" s="90"/>
    </row>
    <row r="85" spans="2:13">
      <c r="B85" s="90"/>
      <c r="C85" s="90"/>
      <c r="D85" s="90"/>
      <c r="E85" s="90"/>
      <c r="F85" s="90"/>
      <c r="G85" s="90"/>
      <c r="H85" s="90"/>
      <c r="I85" s="90"/>
      <c r="J85" s="90"/>
      <c r="K85" s="90"/>
      <c r="L85" s="90"/>
      <c r="M85" s="90"/>
    </row>
    <row r="86" spans="2:13">
      <c r="B86" s="90"/>
      <c r="C86" s="90"/>
      <c r="D86" s="90"/>
      <c r="E86" s="90"/>
      <c r="F86" s="90"/>
      <c r="G86" s="90"/>
      <c r="H86" s="90"/>
      <c r="I86" s="90"/>
      <c r="J86" s="90"/>
      <c r="K86" s="90"/>
      <c r="L86" s="90"/>
      <c r="M86" s="90"/>
    </row>
    <row r="87" spans="2:13">
      <c r="B87" s="90"/>
      <c r="C87" s="90"/>
      <c r="D87" s="90"/>
      <c r="E87" s="90"/>
      <c r="F87" s="90"/>
      <c r="G87" s="90"/>
      <c r="H87" s="90"/>
      <c r="I87" s="90"/>
      <c r="J87" s="90"/>
      <c r="K87" s="90"/>
      <c r="L87" s="90"/>
      <c r="M87" s="90"/>
    </row>
    <row r="88" spans="2:13">
      <c r="B88" s="90"/>
      <c r="C88" s="90"/>
      <c r="D88" s="90"/>
      <c r="E88" s="90"/>
      <c r="F88" s="90"/>
      <c r="G88" s="90"/>
      <c r="H88" s="90"/>
      <c r="I88" s="90"/>
      <c r="J88" s="90"/>
      <c r="K88" s="90"/>
      <c r="L88" s="90"/>
      <c r="M88" s="90"/>
    </row>
    <row r="89" spans="2:13">
      <c r="B89" s="90"/>
      <c r="C89" s="90"/>
      <c r="D89" s="90"/>
      <c r="E89" s="90"/>
      <c r="F89" s="90"/>
      <c r="G89" s="90"/>
      <c r="H89" s="90"/>
      <c r="I89" s="90"/>
      <c r="J89" s="90"/>
      <c r="K89" s="90"/>
      <c r="L89" s="90"/>
      <c r="M89" s="90"/>
    </row>
    <row r="90" spans="2:13">
      <c r="B90" s="90"/>
      <c r="C90" s="90"/>
      <c r="D90" s="90"/>
      <c r="E90" s="90"/>
      <c r="F90" s="90"/>
      <c r="G90" s="90"/>
      <c r="H90" s="90"/>
      <c r="I90" s="90"/>
      <c r="J90" s="90"/>
      <c r="K90" s="90"/>
      <c r="L90" s="90"/>
      <c r="M90" s="90"/>
    </row>
    <row r="91" spans="2:13">
      <c r="B91" s="90"/>
      <c r="C91" s="90"/>
      <c r="D91" s="90"/>
      <c r="E91" s="90"/>
      <c r="F91" s="90"/>
      <c r="G91" s="90"/>
      <c r="H91" s="90"/>
      <c r="I91" s="90"/>
      <c r="J91" s="90"/>
      <c r="K91" s="90"/>
      <c r="L91" s="90"/>
      <c r="M91" s="90"/>
    </row>
    <row r="92" spans="2:13">
      <c r="B92" s="90"/>
      <c r="C92" s="90"/>
      <c r="D92" s="90"/>
      <c r="E92" s="90"/>
      <c r="F92" s="90"/>
      <c r="G92" s="90"/>
      <c r="H92" s="90"/>
      <c r="I92" s="90"/>
      <c r="J92" s="90"/>
      <c r="K92" s="90"/>
      <c r="L92" s="90"/>
      <c r="M92" s="90"/>
    </row>
    <row r="93" spans="2:13">
      <c r="B93" s="90"/>
      <c r="C93" s="90"/>
      <c r="D93" s="90"/>
      <c r="E93" s="90"/>
      <c r="F93" s="90"/>
      <c r="G93" s="90"/>
      <c r="H93" s="90"/>
      <c r="I93" s="90"/>
      <c r="J93" s="90"/>
      <c r="K93" s="90"/>
      <c r="L93" s="90"/>
      <c r="M93" s="90"/>
    </row>
    <row r="94" spans="2:13">
      <c r="B94" s="90"/>
      <c r="C94" s="90"/>
      <c r="D94" s="90"/>
      <c r="E94" s="90"/>
      <c r="F94" s="90"/>
      <c r="G94" s="90"/>
      <c r="H94" s="90"/>
      <c r="I94" s="90"/>
      <c r="J94" s="90"/>
      <c r="K94" s="90"/>
      <c r="L94" s="90"/>
      <c r="M94" s="90"/>
    </row>
    <row r="95" spans="2:13">
      <c r="B95" s="90"/>
      <c r="C95" s="90"/>
      <c r="D95" s="90"/>
      <c r="E95" s="90"/>
      <c r="F95" s="90"/>
      <c r="G95" s="90"/>
      <c r="H95" s="90"/>
      <c r="I95" s="90"/>
      <c r="J95" s="90"/>
      <c r="K95" s="90"/>
      <c r="L95" s="90"/>
      <c r="M95" s="90"/>
    </row>
    <row r="96" spans="2:13">
      <c r="B96" s="90"/>
      <c r="C96" s="90"/>
      <c r="D96" s="90"/>
      <c r="E96" s="90"/>
      <c r="F96" s="90"/>
      <c r="G96" s="90"/>
      <c r="H96" s="90"/>
      <c r="I96" s="90"/>
      <c r="J96" s="90"/>
      <c r="K96" s="90"/>
      <c r="L96" s="90"/>
      <c r="M96" s="90"/>
    </row>
    <row r="97" spans="2:13">
      <c r="B97" s="90"/>
      <c r="C97" s="90"/>
      <c r="D97" s="90"/>
      <c r="E97" s="90"/>
      <c r="F97" s="90"/>
      <c r="G97" s="90"/>
      <c r="H97" s="90"/>
      <c r="I97" s="90"/>
      <c r="J97" s="90"/>
      <c r="K97" s="90"/>
      <c r="L97" s="90"/>
      <c r="M97" s="90"/>
    </row>
    <row r="98" spans="2:13">
      <c r="B98" s="90"/>
      <c r="C98" s="90"/>
      <c r="D98" s="90"/>
      <c r="E98" s="90"/>
      <c r="F98" s="90"/>
      <c r="G98" s="90"/>
      <c r="H98" s="90"/>
      <c r="I98" s="90"/>
      <c r="J98" s="90"/>
      <c r="K98" s="90"/>
      <c r="L98" s="90"/>
      <c r="M98" s="90"/>
    </row>
    <row r="99" spans="2:13">
      <c r="B99" s="90"/>
      <c r="C99" s="90"/>
      <c r="D99" s="90"/>
      <c r="E99" s="90"/>
      <c r="F99" s="90"/>
      <c r="G99" s="90"/>
      <c r="H99" s="90"/>
      <c r="I99" s="90"/>
      <c r="J99" s="90"/>
      <c r="K99" s="90"/>
      <c r="L99" s="90"/>
      <c r="M99" s="90"/>
    </row>
    <row r="100" spans="2:13">
      <c r="B100" s="90"/>
      <c r="C100" s="90"/>
      <c r="D100" s="90"/>
      <c r="E100" s="90"/>
      <c r="F100" s="90"/>
      <c r="G100" s="90"/>
      <c r="H100" s="90"/>
      <c r="I100" s="90"/>
      <c r="J100" s="90"/>
      <c r="K100" s="90"/>
      <c r="L100" s="90"/>
      <c r="M100" s="90"/>
    </row>
    <row r="101" spans="2:13">
      <c r="B101" s="90"/>
      <c r="C101" s="90"/>
      <c r="D101" s="90"/>
      <c r="E101" s="90"/>
      <c r="F101" s="90"/>
      <c r="G101" s="90"/>
      <c r="H101" s="90"/>
      <c r="I101" s="90"/>
      <c r="J101" s="90"/>
      <c r="K101" s="90"/>
      <c r="L101" s="90"/>
      <c r="M101" s="90"/>
    </row>
    <row r="102" spans="2:13">
      <c r="B102" s="90"/>
      <c r="C102" s="90"/>
      <c r="D102" s="90"/>
      <c r="E102" s="90"/>
      <c r="F102" s="90"/>
      <c r="G102" s="90"/>
      <c r="H102" s="90"/>
      <c r="I102" s="90"/>
      <c r="J102" s="90"/>
      <c r="K102" s="90"/>
      <c r="L102" s="90"/>
      <c r="M102" s="90"/>
    </row>
    <row r="103" spans="2:13">
      <c r="B103" s="90"/>
      <c r="C103" s="90"/>
      <c r="D103" s="90"/>
      <c r="E103" s="90"/>
      <c r="F103" s="90"/>
      <c r="G103" s="90"/>
      <c r="H103" s="90"/>
      <c r="I103" s="90"/>
      <c r="J103" s="90"/>
      <c r="K103" s="90"/>
      <c r="L103" s="90"/>
      <c r="M103" s="90"/>
    </row>
    <row r="104" spans="2:13">
      <c r="B104" s="90"/>
      <c r="C104" s="90"/>
      <c r="D104" s="90"/>
      <c r="E104" s="90"/>
      <c r="F104" s="90"/>
      <c r="G104" s="90"/>
      <c r="H104" s="90"/>
      <c r="I104" s="90"/>
      <c r="J104" s="90"/>
      <c r="K104" s="90"/>
      <c r="L104" s="90"/>
      <c r="M104" s="90"/>
    </row>
    <row r="105" spans="2:13">
      <c r="B105" s="90"/>
      <c r="C105" s="90"/>
      <c r="D105" s="90"/>
      <c r="E105" s="90"/>
      <c r="F105" s="90"/>
      <c r="G105" s="90"/>
      <c r="H105" s="90"/>
      <c r="I105" s="90"/>
      <c r="J105" s="90"/>
      <c r="K105" s="90"/>
      <c r="L105" s="90"/>
      <c r="M105" s="90"/>
    </row>
    <row r="106" spans="2:13">
      <c r="B106" s="90"/>
      <c r="C106" s="90"/>
      <c r="D106" s="90"/>
      <c r="E106" s="90"/>
      <c r="F106" s="90"/>
      <c r="G106" s="90"/>
      <c r="H106" s="90"/>
      <c r="I106" s="90"/>
      <c r="J106" s="90"/>
      <c r="K106" s="90"/>
      <c r="L106" s="90"/>
      <c r="M106" s="90"/>
    </row>
    <row r="107" spans="2:13">
      <c r="B107" s="90"/>
      <c r="C107" s="90"/>
      <c r="D107" s="90"/>
      <c r="E107" s="90"/>
      <c r="F107" s="90"/>
      <c r="G107" s="90"/>
      <c r="H107" s="90"/>
      <c r="I107" s="90"/>
      <c r="J107" s="90"/>
      <c r="K107" s="90"/>
      <c r="L107" s="90"/>
      <c r="M107" s="90"/>
    </row>
    <row r="108" spans="2:13">
      <c r="B108" s="90"/>
      <c r="C108" s="90"/>
      <c r="D108" s="90"/>
      <c r="E108" s="90"/>
      <c r="F108" s="90"/>
      <c r="G108" s="90"/>
      <c r="H108" s="90"/>
      <c r="I108" s="90"/>
      <c r="J108" s="90"/>
      <c r="K108" s="90"/>
      <c r="L108" s="90"/>
      <c r="M108" s="90"/>
    </row>
    <row r="109" spans="2:13">
      <c r="B109" s="90"/>
      <c r="C109" s="90"/>
      <c r="D109" s="90"/>
      <c r="E109" s="90"/>
      <c r="F109" s="90"/>
      <c r="G109" s="90"/>
      <c r="H109" s="90"/>
      <c r="I109" s="90"/>
      <c r="J109" s="90"/>
      <c r="K109" s="90"/>
      <c r="L109" s="90"/>
      <c r="M109" s="90"/>
    </row>
    <row r="110" spans="2:13">
      <c r="B110" s="90"/>
      <c r="C110" s="90"/>
      <c r="D110" s="90"/>
      <c r="E110" s="90"/>
      <c r="F110" s="90"/>
      <c r="G110" s="90"/>
      <c r="H110" s="90"/>
      <c r="I110" s="90"/>
      <c r="J110" s="90"/>
      <c r="K110" s="90"/>
      <c r="L110" s="90"/>
      <c r="M110" s="90"/>
    </row>
    <row r="111" spans="2:13">
      <c r="B111" s="90"/>
      <c r="C111" s="90"/>
      <c r="D111" s="90"/>
      <c r="E111" s="90"/>
      <c r="F111" s="90"/>
      <c r="G111" s="90"/>
      <c r="H111" s="90"/>
      <c r="I111" s="90"/>
      <c r="J111" s="90"/>
      <c r="K111" s="90"/>
      <c r="L111" s="90"/>
      <c r="M111" s="90"/>
    </row>
    <row r="112" spans="2:13">
      <c r="B112" s="90"/>
      <c r="C112" s="90"/>
      <c r="D112" s="90"/>
      <c r="E112" s="90"/>
      <c r="F112" s="90"/>
      <c r="G112" s="90"/>
      <c r="H112" s="90"/>
      <c r="I112" s="90"/>
      <c r="J112" s="90"/>
      <c r="K112" s="90"/>
      <c r="L112" s="90"/>
      <c r="M112" s="90"/>
    </row>
    <row r="113" spans="2:13">
      <c r="B113" s="90"/>
      <c r="C113" s="90"/>
      <c r="D113" s="90"/>
      <c r="E113" s="90"/>
      <c r="F113" s="90"/>
      <c r="G113" s="90"/>
      <c r="H113" s="90"/>
      <c r="I113" s="90"/>
      <c r="J113" s="90"/>
      <c r="K113" s="90"/>
      <c r="L113" s="90"/>
      <c r="M113" s="90"/>
    </row>
    <row r="114" spans="2:13">
      <c r="B114" s="90"/>
      <c r="C114" s="90"/>
      <c r="D114" s="90"/>
      <c r="E114" s="90"/>
      <c r="F114" s="90"/>
      <c r="G114" s="90"/>
      <c r="H114" s="90"/>
      <c r="I114" s="90"/>
      <c r="J114" s="90"/>
      <c r="K114" s="90"/>
      <c r="L114" s="90"/>
      <c r="M114" s="90"/>
    </row>
    <row r="115" spans="2:13">
      <c r="B115" s="90"/>
      <c r="C115" s="90"/>
      <c r="D115" s="90"/>
      <c r="E115" s="90"/>
      <c r="F115" s="90"/>
      <c r="G115" s="90"/>
      <c r="H115" s="90"/>
      <c r="I115" s="90"/>
      <c r="J115" s="90"/>
      <c r="K115" s="90"/>
      <c r="L115" s="90"/>
      <c r="M115" s="90"/>
    </row>
    <row r="116" spans="2:13">
      <c r="B116" s="90"/>
      <c r="C116" s="90"/>
      <c r="D116" s="90"/>
      <c r="E116" s="90"/>
      <c r="F116" s="90"/>
      <c r="G116" s="90"/>
      <c r="H116" s="90"/>
      <c r="I116" s="90"/>
      <c r="J116" s="90"/>
      <c r="K116" s="90"/>
      <c r="L116" s="90"/>
      <c r="M116" s="90"/>
    </row>
    <row r="117" spans="2:13">
      <c r="B117" s="90"/>
      <c r="C117" s="90"/>
      <c r="D117" s="90"/>
      <c r="E117" s="90"/>
      <c r="F117" s="90"/>
      <c r="G117" s="90"/>
      <c r="H117" s="90"/>
      <c r="I117" s="90"/>
      <c r="J117" s="90"/>
      <c r="K117" s="90"/>
      <c r="L117" s="90"/>
      <c r="M117" s="90"/>
    </row>
    <row r="118" spans="2:13">
      <c r="B118" s="90"/>
      <c r="C118" s="90"/>
      <c r="D118" s="90"/>
      <c r="E118" s="90"/>
      <c r="F118" s="90"/>
      <c r="G118" s="90"/>
      <c r="H118" s="90"/>
      <c r="I118" s="90"/>
      <c r="J118" s="90"/>
      <c r="K118" s="90"/>
      <c r="L118" s="90"/>
      <c r="M118" s="90"/>
    </row>
  </sheetData>
  <mergeCells count="6">
    <mergeCell ref="N6:Y6"/>
    <mergeCell ref="N9:Y9"/>
    <mergeCell ref="N39:Y39"/>
    <mergeCell ref="B6:M6"/>
    <mergeCell ref="B39:M39"/>
    <mergeCell ref="B9:M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2018</oddHeader>
    <oddFooter>&amp;C&amp;"Helvetica,Standard" Eidg. Steuerverwaltung  -  Administration fédérale des contributions  -  Amministrazione federale delle contribuzioni&amp;R20-21</oddFooter>
  </headerFooter>
  <colBreaks count="1" manualBreakCount="1">
    <brk id="13" max="67"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IV75"/>
  <sheetViews>
    <sheetView view="pageLayout" zoomScale="70" zoomScaleNormal="75" zoomScalePageLayoutView="70" workbookViewId="0"/>
  </sheetViews>
  <sheetFormatPr baseColWidth="10" defaultColWidth="11.5" defaultRowHeight="13"/>
  <cols>
    <col min="1" max="1" width="9" style="631" customWidth="1"/>
    <col min="2" max="2" width="20.1640625" style="629" customWidth="1"/>
    <col min="3" max="3" width="4.5" style="629" customWidth="1"/>
    <col min="4" max="4" width="13.5" style="629" customWidth="1"/>
    <col min="5" max="5" width="12" style="629" customWidth="1"/>
    <col min="6" max="6" width="10.5" style="628" bestFit="1" customWidth="1"/>
    <col min="7" max="7" width="4.5" style="628" customWidth="1"/>
    <col min="8" max="8" width="3.5" style="628" customWidth="1"/>
    <col min="9" max="9" width="6.1640625" style="628" customWidth="1"/>
    <col min="10" max="10" width="4.83203125" style="628" customWidth="1"/>
    <col min="11" max="11" width="16.83203125" style="628" customWidth="1"/>
    <col min="12" max="12" width="4.5" style="580" customWidth="1"/>
    <col min="13" max="13" width="11.5" style="580"/>
    <col min="14" max="14" width="10" style="580" customWidth="1"/>
    <col min="15" max="15" width="4.5" style="580" customWidth="1"/>
    <col min="16" max="16" width="10" style="580" customWidth="1"/>
    <col min="17" max="16384" width="11.5" style="580"/>
  </cols>
  <sheetData>
    <row r="1" spans="1:16" ht="18">
      <c r="A1" s="578" t="s">
        <v>483</v>
      </c>
      <c r="B1" s="536"/>
      <c r="C1" s="536"/>
      <c r="D1" s="536"/>
      <c r="E1" s="536"/>
      <c r="F1" s="536"/>
      <c r="G1" s="536"/>
      <c r="H1" s="536"/>
      <c r="I1" s="538" t="s">
        <v>484</v>
      </c>
      <c r="J1" s="536"/>
      <c r="K1" s="579"/>
      <c r="L1" s="579"/>
      <c r="M1" s="579"/>
      <c r="N1" s="579"/>
      <c r="O1" s="579"/>
      <c r="P1" s="579"/>
    </row>
    <row r="2" spans="1:16" ht="18">
      <c r="A2" s="578"/>
      <c r="B2" s="536"/>
      <c r="C2" s="536"/>
      <c r="D2" s="536"/>
      <c r="E2" s="536"/>
      <c r="F2" s="536"/>
      <c r="G2" s="536"/>
      <c r="H2" s="536"/>
      <c r="I2" s="538" t="s">
        <v>485</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486</v>
      </c>
      <c r="B4" s="586"/>
      <c r="C4" s="586"/>
      <c r="D4" s="586"/>
      <c r="E4" s="586"/>
      <c r="F4" s="587"/>
      <c r="G4" s="587"/>
      <c r="H4" s="587"/>
      <c r="I4" s="582" t="s">
        <v>487</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490</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1.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24" customHeight="1">
      <c r="A12" s="589" t="s">
        <v>497</v>
      </c>
      <c r="B12" s="594"/>
      <c r="C12" s="594"/>
      <c r="D12" s="594"/>
      <c r="E12" s="594"/>
      <c r="F12" s="595" t="s">
        <v>498</v>
      </c>
      <c r="G12" s="588"/>
      <c r="H12" s="588"/>
      <c r="I12" s="589" t="s">
        <v>499</v>
      </c>
      <c r="J12" s="588"/>
      <c r="K12" s="580"/>
    </row>
    <row r="13" spans="1:16" ht="12.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6">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0.25"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4" ht="16">
      <c r="A33" s="593" t="s">
        <v>518</v>
      </c>
      <c r="B33" s="586"/>
      <c r="C33" s="586"/>
      <c r="D33" s="586"/>
      <c r="E33" s="586"/>
      <c r="F33" s="602">
        <v>5200</v>
      </c>
      <c r="G33" s="603" t="s">
        <v>323</v>
      </c>
      <c r="H33" s="587"/>
      <c r="I33" s="587" t="s">
        <v>519</v>
      </c>
      <c r="J33" s="588"/>
      <c r="K33" s="580"/>
    </row>
    <row r="34" spans="1:14" ht="16">
      <c r="A34" s="593" t="s">
        <v>520</v>
      </c>
      <c r="B34" s="586"/>
      <c r="C34" s="586"/>
      <c r="D34" s="586"/>
      <c r="E34" s="586"/>
      <c r="F34" s="604"/>
      <c r="G34" s="605"/>
      <c r="H34" s="587"/>
      <c r="I34" s="587" t="s">
        <v>521</v>
      </c>
      <c r="J34" s="588"/>
      <c r="K34" s="580"/>
    </row>
    <row r="35" spans="1:14" ht="15.75" customHeight="1">
      <c r="A35" s="589" t="s">
        <v>522</v>
      </c>
      <c r="B35" s="594"/>
      <c r="C35" s="594"/>
      <c r="D35" s="594"/>
      <c r="E35" s="594"/>
      <c r="F35" s="606">
        <v>2256</v>
      </c>
      <c r="G35" s="607" t="s">
        <v>323</v>
      </c>
      <c r="H35" s="588"/>
      <c r="I35" s="588" t="s">
        <v>427</v>
      </c>
      <c r="J35" s="588"/>
      <c r="K35" s="580"/>
    </row>
    <row r="36" spans="1:14" ht="16">
      <c r="A36" s="593"/>
      <c r="B36" s="586"/>
      <c r="C36" s="586"/>
      <c r="D36" s="586"/>
      <c r="E36" s="586"/>
      <c r="F36" s="598">
        <f>F33-F35</f>
        <v>2944</v>
      </c>
      <c r="G36" s="587" t="s">
        <v>323</v>
      </c>
      <c r="H36" s="587"/>
      <c r="I36" s="587"/>
      <c r="J36" s="588"/>
      <c r="K36" s="580"/>
    </row>
    <row r="37" spans="1:14" ht="16">
      <c r="A37" s="593" t="s">
        <v>523</v>
      </c>
      <c r="B37" s="586"/>
      <c r="C37" s="586"/>
      <c r="D37" s="586"/>
      <c r="E37" s="586"/>
      <c r="F37" s="587" t="s">
        <v>438</v>
      </c>
      <c r="G37" s="587"/>
      <c r="H37" s="587"/>
      <c r="I37" s="587" t="s">
        <v>524</v>
      </c>
      <c r="J37" s="588"/>
      <c r="K37" s="580"/>
    </row>
    <row r="38" spans="1:14" ht="16">
      <c r="A38" s="593" t="s">
        <v>432</v>
      </c>
      <c r="B38" s="586"/>
      <c r="C38" s="586"/>
      <c r="D38" s="586"/>
      <c r="E38" s="586"/>
      <c r="F38" s="587"/>
      <c r="G38" s="587"/>
      <c r="H38" s="587"/>
      <c r="I38" s="587" t="s">
        <v>525</v>
      </c>
      <c r="J38" s="588"/>
      <c r="K38" s="580"/>
    </row>
    <row r="39" spans="1:14" ht="16">
      <c r="A39" s="593" t="s">
        <v>510</v>
      </c>
      <c r="B39" s="608"/>
      <c r="C39" s="608"/>
      <c r="D39" s="608"/>
      <c r="E39" s="608"/>
      <c r="F39" s="598">
        <v>2000</v>
      </c>
      <c r="G39" s="587" t="s">
        <v>323</v>
      </c>
      <c r="H39" s="587"/>
      <c r="I39" s="589" t="s">
        <v>511</v>
      </c>
      <c r="J39" s="588"/>
      <c r="K39" s="580"/>
    </row>
    <row r="40" spans="1:14" ht="16">
      <c r="A40" s="593" t="s">
        <v>512</v>
      </c>
      <c r="B40" s="608"/>
      <c r="C40" s="608"/>
      <c r="D40" s="608"/>
      <c r="E40" s="608"/>
      <c r="F40" s="598">
        <v>2000</v>
      </c>
      <c r="G40" s="587" t="s">
        <v>323</v>
      </c>
      <c r="H40" s="587"/>
      <c r="I40" s="589" t="s">
        <v>513</v>
      </c>
      <c r="J40" s="588"/>
      <c r="K40" s="580"/>
    </row>
    <row r="41" spans="1:14" ht="16">
      <c r="A41" s="593"/>
      <c r="B41" s="608"/>
      <c r="C41" s="608"/>
      <c r="D41" s="608"/>
      <c r="E41" s="608"/>
      <c r="F41" s="598"/>
      <c r="G41" s="587"/>
      <c r="H41" s="587"/>
      <c r="I41" s="589"/>
      <c r="J41" s="588"/>
      <c r="K41" s="580"/>
    </row>
    <row r="42" spans="1:14" ht="16">
      <c r="A42" s="593" t="s">
        <v>526</v>
      </c>
      <c r="B42" s="586"/>
      <c r="C42" s="586"/>
      <c r="D42" s="586"/>
      <c r="E42" s="586"/>
      <c r="F42" s="599">
        <v>5900</v>
      </c>
      <c r="G42" s="600" t="s">
        <v>323</v>
      </c>
      <c r="H42" s="587"/>
      <c r="I42" s="587" t="s">
        <v>527</v>
      </c>
      <c r="J42" s="588"/>
      <c r="K42" s="580"/>
    </row>
    <row r="43" spans="1:14" ht="16">
      <c r="A43" s="593"/>
      <c r="B43" s="586"/>
      <c r="C43" s="586"/>
      <c r="D43" s="586"/>
      <c r="E43" s="586"/>
      <c r="F43" s="598"/>
      <c r="G43" s="587"/>
      <c r="H43" s="587"/>
      <c r="I43" s="587" t="s">
        <v>528</v>
      </c>
      <c r="J43" s="588"/>
      <c r="K43" s="580"/>
    </row>
    <row r="44" spans="1:14" ht="16">
      <c r="A44" s="589" t="s">
        <v>434</v>
      </c>
      <c r="B44" s="594"/>
      <c r="C44" s="594"/>
      <c r="D44" s="594"/>
      <c r="E44" s="594"/>
      <c r="F44" s="609">
        <v>31500</v>
      </c>
      <c r="G44" s="610" t="s">
        <v>323</v>
      </c>
      <c r="H44" s="588"/>
      <c r="I44" s="588" t="s">
        <v>435</v>
      </c>
      <c r="J44" s="588"/>
      <c r="K44" s="580"/>
    </row>
    <row r="45" spans="1:14" ht="16">
      <c r="A45" s="593"/>
      <c r="B45" s="586"/>
      <c r="C45" s="586"/>
      <c r="D45" s="586"/>
      <c r="E45" s="586"/>
      <c r="F45" s="587"/>
      <c r="G45" s="586"/>
      <c r="H45" s="586"/>
      <c r="I45" s="587"/>
      <c r="J45" s="588"/>
      <c r="K45" s="580"/>
    </row>
    <row r="46" spans="1:14" ht="16">
      <c r="A46" s="593" t="s">
        <v>436</v>
      </c>
      <c r="B46" s="586"/>
      <c r="C46" s="586"/>
      <c r="D46" s="586"/>
      <c r="E46" s="586"/>
      <c r="F46" s="611">
        <v>521</v>
      </c>
      <c r="G46" s="600" t="s">
        <v>323</v>
      </c>
      <c r="H46" s="587"/>
      <c r="I46" s="587" t="s">
        <v>470</v>
      </c>
      <c r="J46" s="588"/>
      <c r="K46" s="580"/>
    </row>
    <row r="47" spans="1:14" ht="20.25" customHeight="1">
      <c r="A47" s="589" t="s">
        <v>529</v>
      </c>
      <c r="B47" s="594"/>
      <c r="C47" s="594"/>
      <c r="D47" s="612">
        <v>1</v>
      </c>
      <c r="E47" s="594"/>
      <c r="F47" s="613">
        <f>F46*D47</f>
        <v>521</v>
      </c>
      <c r="G47" s="588" t="s">
        <v>323</v>
      </c>
      <c r="H47" s="588"/>
      <c r="I47" s="588" t="s">
        <v>530</v>
      </c>
      <c r="J47" s="614"/>
      <c r="K47" s="580"/>
      <c r="N47" s="615">
        <f>D47</f>
        <v>1</v>
      </c>
    </row>
    <row r="48" spans="1:14" ht="16">
      <c r="A48" s="593" t="s">
        <v>531</v>
      </c>
      <c r="B48" s="586"/>
      <c r="C48" s="586"/>
      <c r="D48" s="616">
        <v>1.19</v>
      </c>
      <c r="E48" s="586"/>
      <c r="F48" s="613">
        <f>INT((D$48*$F$46+0.025)/0.05)*0.05</f>
        <v>620</v>
      </c>
      <c r="G48" s="587" t="s">
        <v>323</v>
      </c>
      <c r="H48" s="587"/>
      <c r="I48" s="587" t="s">
        <v>532</v>
      </c>
      <c r="J48" s="614"/>
      <c r="K48" s="580"/>
      <c r="N48" s="615">
        <f>D48</f>
        <v>1.19</v>
      </c>
    </row>
    <row r="49" spans="1:256" ht="16">
      <c r="A49" s="593" t="s">
        <v>533</v>
      </c>
      <c r="B49" s="586"/>
      <c r="C49" s="586"/>
      <c r="D49" s="616">
        <v>0.1</v>
      </c>
      <c r="E49" s="586"/>
      <c r="F49" s="617">
        <f>INT(((F46*D49)+0.025)/0.05)*0.05</f>
        <v>52.1</v>
      </c>
      <c r="G49" s="587" t="s">
        <v>323</v>
      </c>
      <c r="H49" s="587"/>
      <c r="I49" s="587" t="s">
        <v>534</v>
      </c>
      <c r="J49" s="614"/>
      <c r="K49" s="580"/>
      <c r="N49" s="615">
        <f>D49</f>
        <v>0.1</v>
      </c>
    </row>
    <row r="50" spans="1:256" ht="16">
      <c r="A50" s="593" t="s">
        <v>445</v>
      </c>
      <c r="B50" s="586"/>
      <c r="C50" s="586"/>
      <c r="D50" s="586"/>
      <c r="E50" s="586"/>
      <c r="F50" s="617">
        <v>48</v>
      </c>
      <c r="G50" s="587" t="s">
        <v>323</v>
      </c>
      <c r="H50" s="587"/>
      <c r="I50" s="587" t="s">
        <v>446</v>
      </c>
      <c r="J50" s="588"/>
      <c r="K50" s="580"/>
    </row>
    <row r="51" spans="1:256" ht="4.75" customHeight="1">
      <c r="A51" s="593"/>
      <c r="B51" s="586"/>
      <c r="C51" s="586"/>
      <c r="D51" s="586"/>
      <c r="E51" s="586"/>
      <c r="F51" s="611"/>
      <c r="G51" s="600"/>
      <c r="H51" s="587"/>
      <c r="I51" s="587"/>
      <c r="J51" s="588"/>
      <c r="K51" s="580"/>
    </row>
    <row r="52" spans="1:256" ht="16">
      <c r="A52" s="593"/>
      <c r="B52" s="586"/>
      <c r="C52" s="586"/>
      <c r="D52" s="586"/>
      <c r="E52" s="586"/>
      <c r="F52" s="617"/>
      <c r="G52" s="587"/>
      <c r="H52" s="587"/>
      <c r="I52" s="587"/>
      <c r="J52" s="587"/>
      <c r="K52" s="587"/>
      <c r="L52" s="588"/>
    </row>
    <row r="53" spans="1:256" ht="18" customHeight="1">
      <c r="A53" s="618" t="s">
        <v>535</v>
      </c>
      <c r="B53" s="619"/>
      <c r="C53" s="619"/>
      <c r="D53" s="619"/>
      <c r="E53" s="619"/>
      <c r="F53" s="620">
        <f>SUM(F47:F50)</f>
        <v>1241.0999999999999</v>
      </c>
      <c r="G53" s="621" t="s">
        <v>323</v>
      </c>
      <c r="H53" s="621"/>
      <c r="I53" s="621" t="s">
        <v>536</v>
      </c>
      <c r="J53" s="621"/>
      <c r="K53" s="622"/>
      <c r="L53" s="579"/>
      <c r="M53" s="579"/>
      <c r="N53" s="579"/>
      <c r="O53" s="579"/>
    </row>
    <row r="54" spans="1:256" s="624" customFormat="1" ht="5.25" customHeight="1">
      <c r="A54" s="580"/>
      <c r="B54" s="580"/>
      <c r="C54" s="580"/>
      <c r="D54" s="580"/>
      <c r="E54" s="580"/>
      <c r="F54" s="623"/>
      <c r="G54" s="623"/>
      <c r="H54" s="580"/>
      <c r="I54" s="580"/>
      <c r="J54" s="580"/>
      <c r="K54" s="580"/>
      <c r="L54" s="580"/>
      <c r="M54" s="580"/>
      <c r="N54" s="580"/>
      <c r="O54" s="580"/>
      <c r="P54" s="580"/>
      <c r="Q54" s="580"/>
      <c r="R54" s="580"/>
      <c r="S54" s="580"/>
      <c r="T54" s="580"/>
      <c r="U54" s="580"/>
      <c r="V54" s="580"/>
      <c r="W54" s="580"/>
      <c r="X54" s="580"/>
      <c r="Y54" s="580"/>
      <c r="Z54" s="580"/>
      <c r="AA54" s="580"/>
      <c r="AB54" s="580"/>
      <c r="AC54" s="580"/>
      <c r="AD54" s="580"/>
      <c r="AE54" s="580"/>
      <c r="AF54" s="580"/>
      <c r="AG54" s="580"/>
      <c r="AH54" s="580"/>
      <c r="AI54" s="580"/>
      <c r="AJ54" s="580"/>
      <c r="AK54" s="580"/>
      <c r="AL54" s="580"/>
      <c r="AM54" s="580"/>
      <c r="AN54" s="580"/>
      <c r="AO54" s="580"/>
      <c r="AP54" s="580"/>
      <c r="AQ54" s="580"/>
      <c r="AR54" s="580"/>
      <c r="AS54" s="580"/>
      <c r="AT54" s="580"/>
      <c r="AU54" s="580"/>
      <c r="AV54" s="580"/>
      <c r="AW54" s="580"/>
      <c r="AX54" s="580"/>
      <c r="AY54" s="580"/>
      <c r="AZ54" s="580"/>
      <c r="BA54" s="580"/>
      <c r="BB54" s="580"/>
      <c r="BC54" s="580"/>
      <c r="BD54" s="580"/>
      <c r="BE54" s="580"/>
      <c r="BF54" s="580"/>
      <c r="BG54" s="580"/>
      <c r="BH54" s="580"/>
      <c r="BI54" s="580"/>
      <c r="BJ54" s="580"/>
      <c r="BK54" s="580"/>
      <c r="BL54" s="580"/>
      <c r="BM54" s="580"/>
      <c r="BN54" s="580"/>
      <c r="BO54" s="580"/>
      <c r="BP54" s="580"/>
      <c r="BQ54" s="580"/>
      <c r="BR54" s="580"/>
      <c r="BS54" s="580"/>
      <c r="BT54" s="580"/>
      <c r="BU54" s="580"/>
      <c r="BV54" s="580"/>
      <c r="BW54" s="580"/>
      <c r="BX54" s="580"/>
      <c r="BY54" s="580"/>
      <c r="BZ54" s="580"/>
      <c r="CA54" s="580"/>
      <c r="CB54" s="580"/>
      <c r="CC54" s="580"/>
      <c r="CD54" s="580"/>
      <c r="CE54" s="580"/>
      <c r="CF54" s="580"/>
      <c r="CG54" s="580"/>
      <c r="CH54" s="580"/>
      <c r="CI54" s="580"/>
      <c r="CJ54" s="580"/>
      <c r="CK54" s="580"/>
      <c r="CL54" s="580"/>
      <c r="CM54" s="580"/>
      <c r="CN54" s="580"/>
      <c r="CO54" s="580"/>
      <c r="CP54" s="580"/>
      <c r="CQ54" s="580"/>
      <c r="CR54" s="580"/>
      <c r="CS54" s="580"/>
      <c r="CT54" s="580"/>
      <c r="CU54" s="580"/>
      <c r="CV54" s="580"/>
      <c r="CW54" s="580"/>
      <c r="CX54" s="580"/>
      <c r="CY54" s="580"/>
      <c r="CZ54" s="580"/>
      <c r="DA54" s="580"/>
      <c r="DB54" s="580"/>
      <c r="DC54" s="580"/>
      <c r="DD54" s="580"/>
      <c r="DE54" s="580"/>
      <c r="DF54" s="580"/>
      <c r="DG54" s="580"/>
      <c r="DH54" s="580"/>
      <c r="DI54" s="580"/>
      <c r="DJ54" s="580"/>
      <c r="DK54" s="580"/>
      <c r="DL54" s="580"/>
      <c r="DM54" s="580"/>
      <c r="DN54" s="580"/>
      <c r="DO54" s="580"/>
      <c r="DP54" s="580"/>
      <c r="DQ54" s="580"/>
      <c r="DR54" s="580"/>
      <c r="DS54" s="580"/>
      <c r="DT54" s="580"/>
      <c r="DU54" s="580"/>
      <c r="DV54" s="580"/>
      <c r="DW54" s="580"/>
      <c r="DX54" s="580"/>
      <c r="DY54" s="580"/>
      <c r="DZ54" s="580"/>
      <c r="EA54" s="580"/>
      <c r="EB54" s="580"/>
      <c r="EC54" s="580"/>
      <c r="ED54" s="580"/>
      <c r="EE54" s="580"/>
      <c r="EF54" s="580"/>
      <c r="EG54" s="580"/>
      <c r="EH54" s="580"/>
      <c r="EI54" s="580"/>
      <c r="EJ54" s="580"/>
      <c r="EK54" s="580"/>
      <c r="EL54" s="580"/>
      <c r="EM54" s="580"/>
      <c r="EN54" s="580"/>
      <c r="EO54" s="580"/>
      <c r="EP54" s="580"/>
      <c r="EQ54" s="580"/>
      <c r="ER54" s="580"/>
      <c r="ES54" s="580"/>
      <c r="ET54" s="580"/>
      <c r="EU54" s="580"/>
      <c r="EV54" s="580"/>
      <c r="EW54" s="580"/>
      <c r="EX54" s="580"/>
      <c r="EY54" s="580"/>
      <c r="EZ54" s="580"/>
      <c r="FA54" s="580"/>
      <c r="FB54" s="580"/>
      <c r="FC54" s="580"/>
      <c r="FD54" s="580"/>
      <c r="FE54" s="580"/>
      <c r="FF54" s="580"/>
      <c r="FG54" s="580"/>
      <c r="FH54" s="580"/>
      <c r="FI54" s="580"/>
      <c r="FJ54" s="580"/>
      <c r="FK54" s="580"/>
      <c r="FL54" s="580"/>
      <c r="FM54" s="580"/>
      <c r="FN54" s="580"/>
      <c r="FO54" s="580"/>
      <c r="FP54" s="580"/>
      <c r="FQ54" s="580"/>
      <c r="FR54" s="580"/>
      <c r="FS54" s="580"/>
      <c r="FT54" s="580"/>
      <c r="FU54" s="580"/>
      <c r="FV54" s="580"/>
      <c r="FW54" s="580"/>
      <c r="FX54" s="580"/>
      <c r="FY54" s="580"/>
      <c r="FZ54" s="580"/>
      <c r="GA54" s="580"/>
      <c r="GB54" s="580"/>
      <c r="GC54" s="580"/>
      <c r="GD54" s="580"/>
      <c r="GE54" s="580"/>
      <c r="GF54" s="580"/>
      <c r="GG54" s="580"/>
      <c r="GH54" s="580"/>
      <c r="GI54" s="580"/>
      <c r="GJ54" s="580"/>
      <c r="GK54" s="580"/>
      <c r="GL54" s="580"/>
      <c r="GM54" s="580"/>
      <c r="GN54" s="580"/>
      <c r="GO54" s="580"/>
      <c r="GP54" s="580"/>
      <c r="GQ54" s="580"/>
      <c r="GR54" s="580"/>
      <c r="GS54" s="580"/>
      <c r="GT54" s="580"/>
      <c r="GU54" s="580"/>
      <c r="GV54" s="580"/>
      <c r="GW54" s="580"/>
      <c r="GX54" s="580"/>
      <c r="GY54" s="580"/>
      <c r="GZ54" s="580"/>
      <c r="HA54" s="580"/>
      <c r="HB54" s="580"/>
      <c r="HC54" s="580"/>
      <c r="HD54" s="580"/>
      <c r="HE54" s="580"/>
      <c r="HF54" s="580"/>
      <c r="HG54" s="580"/>
      <c r="HH54" s="580"/>
      <c r="HI54" s="580"/>
      <c r="HJ54" s="580"/>
      <c r="HK54" s="580"/>
      <c r="HL54" s="580"/>
      <c r="HM54" s="580"/>
      <c r="HN54" s="580"/>
      <c r="HO54" s="580"/>
      <c r="HP54" s="580"/>
      <c r="HQ54" s="580"/>
      <c r="HR54" s="580"/>
      <c r="HS54" s="580"/>
      <c r="HT54" s="580"/>
      <c r="HU54" s="580"/>
      <c r="HV54" s="580"/>
      <c r="HW54" s="580"/>
      <c r="HX54" s="580"/>
      <c r="HY54" s="580"/>
      <c r="HZ54" s="580"/>
      <c r="IA54" s="580"/>
      <c r="IB54" s="580"/>
      <c r="IC54" s="580"/>
      <c r="ID54" s="580"/>
      <c r="IE54" s="580"/>
      <c r="IF54" s="580"/>
      <c r="IG54" s="580"/>
      <c r="IH54" s="580"/>
      <c r="II54" s="580"/>
      <c r="IJ54" s="580"/>
      <c r="IK54" s="580"/>
      <c r="IL54" s="580"/>
      <c r="IM54" s="580"/>
      <c r="IN54" s="580"/>
      <c r="IO54" s="580"/>
      <c r="IP54" s="580"/>
      <c r="IQ54" s="580"/>
      <c r="IR54" s="580"/>
      <c r="IS54" s="580"/>
      <c r="IT54" s="580"/>
      <c r="IU54" s="580"/>
      <c r="IV54" s="580"/>
    </row>
    <row r="55" spans="1:256" ht="16">
      <c r="A55" s="593"/>
      <c r="B55" s="586"/>
      <c r="C55" s="586"/>
      <c r="D55" s="586"/>
      <c r="E55" s="586"/>
      <c r="F55" s="587"/>
      <c r="G55" s="587"/>
      <c r="H55" s="587"/>
      <c r="I55" s="587"/>
      <c r="J55" s="587"/>
      <c r="K55" s="587"/>
      <c r="L55" s="588"/>
    </row>
    <row r="56" spans="1:256" s="626" customFormat="1" ht="16">
      <c r="A56" s="625" t="s">
        <v>449</v>
      </c>
      <c r="B56" s="521"/>
      <c r="C56" s="521"/>
      <c r="D56" s="521"/>
      <c r="E56" s="521"/>
      <c r="F56" s="522"/>
      <c r="G56" s="522"/>
      <c r="H56" s="522"/>
      <c r="I56" s="522" t="s">
        <v>450</v>
      </c>
      <c r="J56" s="522"/>
      <c r="K56" s="522"/>
      <c r="M56" s="522"/>
      <c r="N56" s="522"/>
      <c r="O56" s="522"/>
      <c r="P56" s="522"/>
      <c r="Q56" s="522"/>
      <c r="R56" s="522"/>
    </row>
    <row r="57" spans="1:256" ht="21" customHeight="1">
      <c r="A57" s="627" t="s">
        <v>451</v>
      </c>
      <c r="B57" s="497"/>
      <c r="C57" s="497"/>
      <c r="D57" s="497"/>
      <c r="E57" s="497"/>
      <c r="F57" s="485"/>
      <c r="G57" s="485"/>
      <c r="H57" s="485"/>
      <c r="I57" s="485" t="s">
        <v>452</v>
      </c>
      <c r="J57" s="485"/>
      <c r="K57" s="485"/>
      <c r="M57" s="485"/>
      <c r="N57" s="485"/>
      <c r="O57" s="485"/>
      <c r="P57" s="485"/>
      <c r="Q57" s="485"/>
      <c r="R57" s="485"/>
    </row>
    <row r="58" spans="1:256" ht="16">
      <c r="A58" s="627" t="s">
        <v>453</v>
      </c>
      <c r="B58" s="497"/>
      <c r="C58" s="497"/>
      <c r="D58" s="497"/>
      <c r="E58" s="497"/>
      <c r="F58" s="485"/>
      <c r="G58" s="485"/>
      <c r="H58" s="485"/>
      <c r="I58" s="485" t="s">
        <v>454</v>
      </c>
      <c r="J58" s="485"/>
      <c r="K58" s="485"/>
      <c r="M58" s="485"/>
      <c r="N58" s="485"/>
      <c r="O58" s="485"/>
      <c r="P58" s="485"/>
      <c r="Q58" s="485"/>
      <c r="R58" s="485"/>
    </row>
    <row r="59" spans="1:256" ht="16">
      <c r="A59" s="627" t="s">
        <v>537</v>
      </c>
      <c r="B59" s="497"/>
      <c r="C59" s="497"/>
      <c r="D59" s="497"/>
      <c r="E59" s="497"/>
      <c r="F59" s="485"/>
      <c r="G59" s="485"/>
      <c r="H59" s="485"/>
      <c r="I59" s="485" t="s">
        <v>538</v>
      </c>
      <c r="J59" s="485"/>
      <c r="K59" s="485"/>
      <c r="M59" s="485"/>
      <c r="N59" s="485"/>
      <c r="O59" s="485"/>
      <c r="P59" s="485"/>
      <c r="Q59" s="485"/>
      <c r="R59" s="485"/>
    </row>
    <row r="60" spans="1:256" ht="16">
      <c r="A60" s="627"/>
      <c r="B60" s="497"/>
      <c r="C60" s="497"/>
      <c r="D60" s="497"/>
      <c r="E60" s="497"/>
      <c r="F60" s="485"/>
      <c r="G60" s="485"/>
      <c r="H60" s="485"/>
      <c r="I60" s="485" t="s">
        <v>539</v>
      </c>
      <c r="J60" s="485"/>
      <c r="K60" s="485"/>
      <c r="M60" s="485"/>
      <c r="N60" s="485"/>
      <c r="O60" s="485"/>
      <c r="P60" s="485"/>
      <c r="Q60" s="485"/>
      <c r="R60" s="485"/>
    </row>
    <row r="61" spans="1:256" ht="16">
      <c r="A61" s="627" t="s">
        <v>458</v>
      </c>
      <c r="B61" s="497"/>
      <c r="C61" s="497"/>
      <c r="D61" s="497"/>
      <c r="E61" s="497"/>
      <c r="F61" s="485"/>
      <c r="G61" s="485"/>
      <c r="H61" s="485"/>
      <c r="I61" s="485" t="s">
        <v>459</v>
      </c>
      <c r="J61" s="485"/>
      <c r="K61" s="485"/>
      <c r="M61" s="485"/>
      <c r="N61" s="485"/>
      <c r="O61" s="485"/>
      <c r="P61" s="485"/>
      <c r="Q61" s="485"/>
      <c r="R61" s="485"/>
    </row>
    <row r="62" spans="1:256" ht="16">
      <c r="A62" s="627" t="s">
        <v>460</v>
      </c>
      <c r="B62" s="497"/>
      <c r="C62" s="497"/>
      <c r="D62" s="497"/>
      <c r="E62" s="497"/>
      <c r="F62" s="485"/>
      <c r="G62" s="485"/>
      <c r="H62" s="485"/>
      <c r="I62" s="485" t="s">
        <v>461</v>
      </c>
      <c r="J62" s="485"/>
      <c r="K62" s="485"/>
      <c r="M62" s="485"/>
      <c r="N62" s="485"/>
      <c r="O62" s="485"/>
      <c r="P62" s="485"/>
      <c r="Q62" s="485"/>
      <c r="R62" s="485"/>
    </row>
    <row r="63" spans="1:256" ht="16">
      <c r="A63" s="627"/>
      <c r="B63" s="497"/>
      <c r="C63" s="497"/>
      <c r="D63" s="497"/>
      <c r="E63" s="497"/>
      <c r="F63" s="485"/>
      <c r="G63" s="485"/>
      <c r="H63" s="485"/>
      <c r="I63" s="485"/>
      <c r="J63" s="485"/>
      <c r="K63" s="485"/>
      <c r="M63" s="485"/>
      <c r="N63" s="485"/>
      <c r="O63" s="485"/>
      <c r="P63" s="485"/>
      <c r="Q63" s="485"/>
      <c r="R63" s="485"/>
    </row>
    <row r="64" spans="1:256" ht="16">
      <c r="A64" s="627" t="s">
        <v>462</v>
      </c>
      <c r="B64" s="497"/>
      <c r="C64" s="497"/>
      <c r="D64" s="497"/>
      <c r="E64" s="497"/>
      <c r="F64" s="485"/>
      <c r="G64" s="485"/>
      <c r="H64" s="485"/>
      <c r="I64" s="485" t="s">
        <v>463</v>
      </c>
      <c r="J64" s="485"/>
      <c r="K64" s="485"/>
      <c r="M64" s="485"/>
      <c r="N64" s="485"/>
      <c r="O64" s="485"/>
      <c r="P64" s="485"/>
      <c r="Q64" s="485"/>
      <c r="R64" s="485"/>
    </row>
    <row r="65" spans="1:18" ht="16">
      <c r="A65" s="627"/>
      <c r="B65" s="497"/>
      <c r="C65" s="497"/>
      <c r="D65" s="485"/>
      <c r="E65" s="485"/>
      <c r="F65" s="485"/>
      <c r="I65" s="485"/>
      <c r="J65" s="485"/>
      <c r="P65" s="485"/>
      <c r="Q65" s="485"/>
      <c r="R65" s="485"/>
    </row>
    <row r="66" spans="1:18" ht="16">
      <c r="A66" s="627" t="s">
        <v>155</v>
      </c>
      <c r="B66" s="598">
        <v>27380</v>
      </c>
      <c r="C66" s="572" t="s">
        <v>323</v>
      </c>
      <c r="E66" s="492" t="s">
        <v>53</v>
      </c>
      <c r="G66" s="809">
        <v>19516</v>
      </c>
      <c r="H66" s="809"/>
      <c r="I66" s="572" t="s">
        <v>54</v>
      </c>
      <c r="K66" s="485" t="s">
        <v>55</v>
      </c>
      <c r="L66" s="485"/>
      <c r="M66" s="485"/>
      <c r="N66" s="485">
        <v>27260</v>
      </c>
      <c r="O66" s="572" t="s">
        <v>323</v>
      </c>
      <c r="P66" s="485"/>
    </row>
    <row r="67" spans="1:18" ht="16">
      <c r="A67" s="627" t="s">
        <v>56</v>
      </c>
      <c r="B67" s="598">
        <v>22190</v>
      </c>
      <c r="C67" s="572" t="s">
        <v>323</v>
      </c>
      <c r="E67" s="492" t="s">
        <v>57</v>
      </c>
      <c r="G67" s="809">
        <v>28344.172679351432</v>
      </c>
      <c r="H67" s="809"/>
      <c r="I67" s="572" t="s">
        <v>323</v>
      </c>
      <c r="K67" s="485" t="s">
        <v>58</v>
      </c>
      <c r="N67" s="630">
        <v>34910</v>
      </c>
      <c r="O67" s="572" t="s">
        <v>323</v>
      </c>
      <c r="P67" s="485"/>
    </row>
    <row r="68" spans="1:18" ht="16">
      <c r="A68" s="627" t="s">
        <v>59</v>
      </c>
      <c r="B68" s="598">
        <v>31090</v>
      </c>
      <c r="C68" s="572" t="s">
        <v>323</v>
      </c>
      <c r="E68" s="492" t="s">
        <v>60</v>
      </c>
      <c r="G68" s="809">
        <v>54185</v>
      </c>
      <c r="H68" s="809"/>
      <c r="I68" s="572" t="s">
        <v>323</v>
      </c>
      <c r="K68" s="485" t="s">
        <v>61</v>
      </c>
      <c r="N68" s="630">
        <v>39630</v>
      </c>
      <c r="O68" s="572" t="s">
        <v>323</v>
      </c>
      <c r="P68" s="485"/>
    </row>
    <row r="69" spans="1:18" ht="16">
      <c r="A69" s="627" t="s">
        <v>62</v>
      </c>
      <c r="B69" s="598">
        <v>33460</v>
      </c>
      <c r="C69" s="572" t="s">
        <v>323</v>
      </c>
      <c r="E69" s="492" t="s">
        <v>63</v>
      </c>
      <c r="G69" s="809">
        <v>24680</v>
      </c>
      <c r="H69" s="809"/>
      <c r="I69" s="572" t="s">
        <v>323</v>
      </c>
      <c r="K69" s="485" t="s">
        <v>64</v>
      </c>
      <c r="N69" s="630">
        <v>40270</v>
      </c>
      <c r="O69" s="572" t="s">
        <v>54</v>
      </c>
      <c r="P69" s="485"/>
    </row>
    <row r="70" spans="1:18" ht="16">
      <c r="A70" s="627" t="s">
        <v>65</v>
      </c>
      <c r="B70" s="598">
        <v>12115</v>
      </c>
      <c r="C70" s="572" t="s">
        <v>323</v>
      </c>
      <c r="E70" s="492" t="s">
        <v>66</v>
      </c>
      <c r="G70" s="809">
        <v>24400</v>
      </c>
      <c r="H70" s="809"/>
      <c r="I70" s="572" t="s">
        <v>323</v>
      </c>
      <c r="K70" s="485" t="s">
        <v>67</v>
      </c>
      <c r="N70" s="630">
        <v>36373</v>
      </c>
      <c r="O70" s="572" t="s">
        <v>54</v>
      </c>
      <c r="P70" s="485"/>
    </row>
    <row r="71" spans="1:18" ht="16">
      <c r="A71" s="627" t="s">
        <v>68</v>
      </c>
      <c r="B71" s="598">
        <v>28855</v>
      </c>
      <c r="C71" s="572" t="s">
        <v>323</v>
      </c>
      <c r="E71" s="492" t="s">
        <v>69</v>
      </c>
      <c r="G71" s="809">
        <v>24910</v>
      </c>
      <c r="H71" s="809"/>
      <c r="I71" s="572" t="s">
        <v>323</v>
      </c>
      <c r="K71" s="485" t="s">
        <v>70</v>
      </c>
      <c r="N71" s="630">
        <v>17650</v>
      </c>
      <c r="O71" s="572" t="s">
        <v>54</v>
      </c>
      <c r="P71" s="485"/>
    </row>
    <row r="72" spans="1:18" ht="16">
      <c r="A72" s="627" t="s">
        <v>71</v>
      </c>
      <c r="B72" s="598">
        <v>25440</v>
      </c>
      <c r="C72" s="572" t="s">
        <v>323</v>
      </c>
      <c r="E72" s="492" t="s">
        <v>72</v>
      </c>
      <c r="G72" s="809">
        <v>10320</v>
      </c>
      <c r="H72" s="809"/>
      <c r="I72" s="572" t="s">
        <v>323</v>
      </c>
      <c r="K72" s="485" t="s">
        <v>73</v>
      </c>
      <c r="N72" s="630">
        <v>56695</v>
      </c>
      <c r="O72" s="572" t="s">
        <v>54</v>
      </c>
      <c r="P72" s="485"/>
    </row>
    <row r="73" spans="1:18" ht="16">
      <c r="A73" s="627" t="s">
        <v>74</v>
      </c>
      <c r="B73" s="598">
        <v>26585</v>
      </c>
      <c r="C73" s="572" t="s">
        <v>323</v>
      </c>
      <c r="E73" s="492" t="s">
        <v>75</v>
      </c>
      <c r="G73" s="809">
        <v>30749.839368633351</v>
      </c>
      <c r="H73" s="809"/>
      <c r="I73" s="572" t="s">
        <v>323</v>
      </c>
      <c r="K73" s="485" t="s">
        <v>76</v>
      </c>
      <c r="N73" s="630">
        <v>31880</v>
      </c>
      <c r="O73" s="572" t="s">
        <v>54</v>
      </c>
      <c r="P73" s="485"/>
    </row>
    <row r="74" spans="1:18" ht="16">
      <c r="A74" s="627" t="s">
        <v>77</v>
      </c>
      <c r="B74" s="598">
        <v>30077</v>
      </c>
      <c r="C74" s="572" t="s">
        <v>323</v>
      </c>
      <c r="E74" s="492" t="s">
        <v>78</v>
      </c>
      <c r="G74" s="809">
        <v>36700</v>
      </c>
      <c r="H74" s="809"/>
      <c r="I74" s="572" t="s">
        <v>323</v>
      </c>
      <c r="K74" s="485" t="s">
        <v>79</v>
      </c>
      <c r="N74" s="630">
        <v>55295</v>
      </c>
      <c r="O74" s="572" t="s">
        <v>323</v>
      </c>
      <c r="P74" s="485"/>
    </row>
    <row r="75" spans="1:18" ht="16">
      <c r="A75" s="627"/>
      <c r="B75" s="497"/>
      <c r="C75" s="497"/>
      <c r="D75" s="485"/>
      <c r="E75" s="485"/>
      <c r="F75" s="485"/>
      <c r="I75" s="485"/>
      <c r="J75" s="485"/>
      <c r="K75" s="485" t="s">
        <v>80</v>
      </c>
      <c r="N75" s="630"/>
      <c r="P75" s="485"/>
      <c r="Q75" s="485"/>
      <c r="R75" s="485"/>
    </row>
  </sheetData>
  <mergeCells count="9">
    <mergeCell ref="G72:H72"/>
    <mergeCell ref="G73:H73"/>
    <mergeCell ref="G74:H74"/>
    <mergeCell ref="G66:H66"/>
    <mergeCell ref="G67:H67"/>
    <mergeCell ref="G68:H68"/>
    <mergeCell ref="G69:H69"/>
    <mergeCell ref="G70:H70"/>
    <mergeCell ref="G71:H71"/>
  </mergeCells>
  <printOptions horizontalCentered="1"/>
  <pageMargins left="0.39370078740157483" right="0.39370078740157483" top="0.59055118110236227" bottom="0.59055118110236227" header="0.39370078740157483" footer="0.39370078740157483"/>
  <pageSetup paperSize="9" scale="65" orientation="portrait" r:id="rId1"/>
  <headerFooter alignWithMargins="0">
    <oddHeader>&amp;C&amp;"Helvetica,Fett"&amp;12 2018</oddHeader>
    <oddFooter>&amp;L22&amp;C Eidg. Steuerverwaltung  -  Administration fédérale des contributions  -  Amministrazione federale delle contribuzioni</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44"/>
  <dimension ref="A1:N78"/>
  <sheetViews>
    <sheetView view="pageLayout" zoomScale="70" zoomScaleNormal="60"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39" t="s">
        <v>605</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9</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1.0989999999999998</v>
      </c>
      <c r="D16" s="26">
        <v>4.3740000000000006</v>
      </c>
      <c r="E16" s="26">
        <v>6.4579999999999984</v>
      </c>
      <c r="F16" s="26">
        <v>8.1980000000000022</v>
      </c>
      <c r="G16" s="26">
        <v>10.247750000000003</v>
      </c>
      <c r="H16" s="26">
        <v>13.568249999999999</v>
      </c>
      <c r="I16" s="26">
        <v>15.127799999999999</v>
      </c>
      <c r="J16" s="26">
        <v>17.669600000000006</v>
      </c>
      <c r="K16" s="26">
        <v>20.605400000000003</v>
      </c>
      <c r="L16" s="26">
        <v>23.474799999999995</v>
      </c>
      <c r="M16" s="26">
        <v>25.966300000000004</v>
      </c>
      <c r="N16" s="26">
        <v>26.602480000000007</v>
      </c>
    </row>
    <row r="17" spans="1:14" ht="19" customHeight="1">
      <c r="A17" s="25" t="s">
        <v>56</v>
      </c>
      <c r="B17" s="26">
        <v>0</v>
      </c>
      <c r="C17" s="26">
        <v>3.6404999999999998</v>
      </c>
      <c r="D17" s="26">
        <v>11.058500000000002</v>
      </c>
      <c r="E17" s="26">
        <v>15.959000000000001</v>
      </c>
      <c r="F17" s="26">
        <v>17.249000000000006</v>
      </c>
      <c r="G17" s="26">
        <v>15.815749999999998</v>
      </c>
      <c r="H17" s="26">
        <v>17.13175</v>
      </c>
      <c r="I17" s="26">
        <v>19.167999999999999</v>
      </c>
      <c r="J17" s="26">
        <v>22.063799999999993</v>
      </c>
      <c r="K17" s="26">
        <v>24.186050000000002</v>
      </c>
      <c r="L17" s="26">
        <v>25.238900000000005</v>
      </c>
      <c r="M17" s="26">
        <v>26.489949999999997</v>
      </c>
      <c r="N17" s="26">
        <v>27.720220000000005</v>
      </c>
    </row>
    <row r="18" spans="1:14" ht="19" customHeight="1">
      <c r="A18" s="25" t="s">
        <v>59</v>
      </c>
      <c r="B18" s="26">
        <v>0</v>
      </c>
      <c r="C18" s="26">
        <v>0</v>
      </c>
      <c r="D18" s="26">
        <v>4.5140000000000002</v>
      </c>
      <c r="E18" s="26">
        <v>13.172000000000001</v>
      </c>
      <c r="F18" s="26">
        <v>14.819000000000004</v>
      </c>
      <c r="G18" s="26">
        <v>12.903500000000001</v>
      </c>
      <c r="H18" s="26">
        <v>13.153499999999996</v>
      </c>
      <c r="I18" s="26">
        <v>15.207000000000004</v>
      </c>
      <c r="J18" s="26">
        <v>17.521800000000002</v>
      </c>
      <c r="K18" s="26">
        <v>18.970599999999997</v>
      </c>
      <c r="L18" s="26">
        <v>18.970599999999997</v>
      </c>
      <c r="M18" s="26">
        <v>18.992100000000008</v>
      </c>
      <c r="N18" s="26">
        <v>19.176659999999998</v>
      </c>
    </row>
    <row r="19" spans="1:14" ht="19" customHeight="1">
      <c r="A19" s="25" t="s">
        <v>62</v>
      </c>
      <c r="B19" s="26">
        <v>0</v>
      </c>
      <c r="C19" s="26">
        <v>0</v>
      </c>
      <c r="D19" s="26">
        <v>8.6523500000000002</v>
      </c>
      <c r="E19" s="26">
        <v>12.905200000000001</v>
      </c>
      <c r="F19" s="26">
        <v>10.852099999999997</v>
      </c>
      <c r="G19" s="26">
        <v>11.365374999999997</v>
      </c>
      <c r="H19" s="26">
        <v>11.805325000000003</v>
      </c>
      <c r="I19" s="26">
        <v>12.377259999999998</v>
      </c>
      <c r="J19" s="26">
        <v>12.758550000000007</v>
      </c>
      <c r="K19" s="26">
        <v>12.963859999999999</v>
      </c>
      <c r="L19" s="26">
        <v>12.963859999999993</v>
      </c>
      <c r="M19" s="26">
        <v>12.978525000000001</v>
      </c>
      <c r="N19" s="26">
        <v>13.104644000000002</v>
      </c>
    </row>
    <row r="20" spans="1:14" ht="19" customHeight="1">
      <c r="A20" s="25" t="s">
        <v>65</v>
      </c>
      <c r="B20" s="26">
        <v>1.68</v>
      </c>
      <c r="C20" s="26">
        <v>3.7600000000000002</v>
      </c>
      <c r="D20" s="26">
        <v>6.15</v>
      </c>
      <c r="E20" s="26">
        <v>7.31</v>
      </c>
      <c r="F20" s="26">
        <v>8.74</v>
      </c>
      <c r="G20" s="26">
        <v>9.5299999999999994</v>
      </c>
      <c r="H20" s="26">
        <v>8.2949999999999999</v>
      </c>
      <c r="I20" s="26">
        <v>12.366000000000001</v>
      </c>
      <c r="J20" s="26">
        <v>14.462</v>
      </c>
      <c r="K20" s="26">
        <v>14.524999999999999</v>
      </c>
      <c r="L20" s="26">
        <v>14.543000000000001</v>
      </c>
      <c r="M20" s="26">
        <v>15.373000000000001</v>
      </c>
      <c r="N20" s="26">
        <v>17.4772</v>
      </c>
    </row>
    <row r="21" spans="1:14" ht="19" customHeight="1">
      <c r="A21" s="25" t="s">
        <v>68</v>
      </c>
      <c r="B21" s="26">
        <v>0</v>
      </c>
      <c r="C21" s="26">
        <v>1.5149999999999997</v>
      </c>
      <c r="D21" s="26">
        <v>10.189499999999999</v>
      </c>
      <c r="E21" s="26">
        <v>10.052000000000003</v>
      </c>
      <c r="F21" s="26">
        <v>10.0525</v>
      </c>
      <c r="G21" s="26">
        <v>9.2947500000000023</v>
      </c>
      <c r="H21" s="26">
        <v>13.081499999999997</v>
      </c>
      <c r="I21" s="26">
        <v>11.897199999999996</v>
      </c>
      <c r="J21" s="26">
        <v>12.090100000000001</v>
      </c>
      <c r="K21" s="26">
        <v>12.269049999999995</v>
      </c>
      <c r="L21" s="26">
        <v>12.282850000000002</v>
      </c>
      <c r="M21" s="26">
        <v>12.282849999999998</v>
      </c>
      <c r="N21" s="26">
        <v>12.30762</v>
      </c>
    </row>
    <row r="22" spans="1:14" ht="19" customHeight="1">
      <c r="A22" s="25" t="s">
        <v>71</v>
      </c>
      <c r="B22" s="26">
        <v>0</v>
      </c>
      <c r="C22" s="26">
        <v>1.0675000000000001</v>
      </c>
      <c r="D22" s="26">
        <v>6.0195000000000007</v>
      </c>
      <c r="E22" s="26">
        <v>9.7355</v>
      </c>
      <c r="F22" s="26">
        <v>10.815000000000005</v>
      </c>
      <c r="G22" s="26">
        <v>11.641499999999994</v>
      </c>
      <c r="H22" s="26">
        <v>13.151250000000001</v>
      </c>
      <c r="I22" s="26">
        <v>13.722300000000004</v>
      </c>
      <c r="J22" s="26">
        <v>14.069799999999995</v>
      </c>
      <c r="K22" s="26">
        <v>15.007000000000007</v>
      </c>
      <c r="L22" s="26">
        <v>14.270149999999996</v>
      </c>
      <c r="M22" s="26">
        <v>13.194200000000004</v>
      </c>
      <c r="N22" s="26">
        <v>13.409409999999996</v>
      </c>
    </row>
    <row r="23" spans="1:14" ht="19" customHeight="1">
      <c r="A23" s="25" t="s">
        <v>74</v>
      </c>
      <c r="B23" s="26">
        <v>0</v>
      </c>
      <c r="C23" s="26">
        <v>3.1375000000000002</v>
      </c>
      <c r="D23" s="26">
        <v>9.0064999999999991</v>
      </c>
      <c r="E23" s="26">
        <v>10.727499999999997</v>
      </c>
      <c r="F23" s="26">
        <v>10.018500000000003</v>
      </c>
      <c r="G23" s="26">
        <v>11.745500000000002</v>
      </c>
      <c r="H23" s="26">
        <v>14.389250000000001</v>
      </c>
      <c r="I23" s="26">
        <v>16.174400000000002</v>
      </c>
      <c r="J23" s="26">
        <v>16.017399999999995</v>
      </c>
      <c r="K23" s="26">
        <v>17.528500000000008</v>
      </c>
      <c r="L23" s="26">
        <v>19.104649999999996</v>
      </c>
      <c r="M23" s="26">
        <v>20.014799999999987</v>
      </c>
      <c r="N23" s="26">
        <v>21.128030000000006</v>
      </c>
    </row>
    <row r="24" spans="1:14" ht="19" customHeight="1">
      <c r="A24" s="25" t="s">
        <v>77</v>
      </c>
      <c r="B24" s="26">
        <v>0</v>
      </c>
      <c r="C24" s="26">
        <v>0</v>
      </c>
      <c r="D24" s="26">
        <v>1.4845000000000002</v>
      </c>
      <c r="E24" s="26">
        <v>3.4254999999999995</v>
      </c>
      <c r="F24" s="26">
        <v>4.1894999999999998</v>
      </c>
      <c r="G24" s="26">
        <v>3.3477500000000013</v>
      </c>
      <c r="H24" s="26">
        <v>5.0569999999999986</v>
      </c>
      <c r="I24" s="26">
        <v>6.6105</v>
      </c>
      <c r="J24" s="26">
        <v>9.2624999999999957</v>
      </c>
      <c r="K24" s="26">
        <v>15.642300000000004</v>
      </c>
      <c r="L24" s="26">
        <v>11.859950000000001</v>
      </c>
      <c r="M24" s="26">
        <v>10.407600000000006</v>
      </c>
      <c r="N24" s="26">
        <v>10.508730000000002</v>
      </c>
    </row>
    <row r="25" spans="1:14" ht="19" customHeight="1">
      <c r="A25" s="25" t="s">
        <v>53</v>
      </c>
      <c r="B25" s="26">
        <v>1.075</v>
      </c>
      <c r="C25" s="26">
        <v>3.1675</v>
      </c>
      <c r="D25" s="26">
        <v>6.5864999999999991</v>
      </c>
      <c r="E25" s="26">
        <v>10.633500000000002</v>
      </c>
      <c r="F25" s="26">
        <v>12.045</v>
      </c>
      <c r="G25" s="26">
        <v>14.285749999999997</v>
      </c>
      <c r="H25" s="26">
        <v>16.986750000000011</v>
      </c>
      <c r="I25" s="26">
        <v>19.712699999999998</v>
      </c>
      <c r="J25" s="26">
        <v>22.402399999999993</v>
      </c>
      <c r="K25" s="26">
        <v>24.044199999999993</v>
      </c>
      <c r="L25" s="26">
        <v>27.240549999999995</v>
      </c>
      <c r="M25" s="26">
        <v>26.520050000000001</v>
      </c>
      <c r="N25" s="26">
        <v>22.75704</v>
      </c>
    </row>
    <row r="26" spans="1:14" ht="19" customHeight="1">
      <c r="A26" s="25" t="s">
        <v>57</v>
      </c>
      <c r="B26" s="26">
        <v>0</v>
      </c>
      <c r="C26" s="26">
        <v>3.0944999999999991</v>
      </c>
      <c r="D26" s="26">
        <v>11.794</v>
      </c>
      <c r="E26" s="26">
        <v>14.183000000000007</v>
      </c>
      <c r="F26" s="26">
        <v>12.354999999999992</v>
      </c>
      <c r="G26" s="26">
        <v>14.365</v>
      </c>
      <c r="H26" s="26">
        <v>18.920500000000001</v>
      </c>
      <c r="I26" s="26">
        <v>20.106300000000001</v>
      </c>
      <c r="J26" s="26">
        <v>21.195399999999996</v>
      </c>
      <c r="K26" s="26">
        <v>23.432050000000004</v>
      </c>
      <c r="L26" s="26">
        <v>23.889150000000001</v>
      </c>
      <c r="M26" s="26">
        <v>23.891899999999993</v>
      </c>
      <c r="N26" s="26">
        <v>22.795179999999995</v>
      </c>
    </row>
    <row r="27" spans="1:14" ht="19" customHeight="1">
      <c r="A27" s="25" t="s">
        <v>60</v>
      </c>
      <c r="B27" s="26">
        <v>0</v>
      </c>
      <c r="C27" s="26">
        <v>0</v>
      </c>
      <c r="D27" s="26">
        <v>0</v>
      </c>
      <c r="E27" s="26">
        <v>0</v>
      </c>
      <c r="F27" s="26">
        <v>12.4955</v>
      </c>
      <c r="G27" s="26">
        <v>21.386749999999996</v>
      </c>
      <c r="H27" s="26">
        <v>21.266500000000004</v>
      </c>
      <c r="I27" s="26">
        <v>21.338699999999996</v>
      </c>
      <c r="J27" s="26">
        <v>21.3386</v>
      </c>
      <c r="K27" s="26">
        <v>21.41075</v>
      </c>
      <c r="L27" s="26">
        <v>21.434750000000008</v>
      </c>
      <c r="M27" s="26">
        <v>21.434750000000001</v>
      </c>
      <c r="N27" s="26">
        <v>25.073600000000003</v>
      </c>
    </row>
    <row r="28" spans="1:14" ht="19" customHeight="1">
      <c r="A28" s="25" t="s">
        <v>63</v>
      </c>
      <c r="B28" s="26">
        <v>0</v>
      </c>
      <c r="C28" s="26">
        <v>2.8030000000000004</v>
      </c>
      <c r="D28" s="26">
        <v>1.2060000000000004</v>
      </c>
      <c r="E28" s="26">
        <v>6.5225000000000009</v>
      </c>
      <c r="F28" s="26">
        <v>10.973499999999998</v>
      </c>
      <c r="G28" s="26">
        <v>14.499250000000002</v>
      </c>
      <c r="H28" s="26">
        <v>18.135000000000002</v>
      </c>
      <c r="I28" s="26">
        <v>21.2681</v>
      </c>
      <c r="J28" s="26">
        <v>23.522999999999993</v>
      </c>
      <c r="K28" s="26">
        <v>25.660700000000002</v>
      </c>
      <c r="L28" s="26">
        <v>26.433149999999987</v>
      </c>
      <c r="M28" s="26">
        <v>26.832450000000012</v>
      </c>
      <c r="N28" s="26">
        <v>27.65475</v>
      </c>
    </row>
    <row r="29" spans="1:14" ht="19" customHeight="1">
      <c r="A29" s="25" t="s">
        <v>66</v>
      </c>
      <c r="B29" s="26">
        <v>0</v>
      </c>
      <c r="C29" s="26">
        <v>2.3914999999999997</v>
      </c>
      <c r="D29" s="26">
        <v>8.2444999999999986</v>
      </c>
      <c r="E29" s="26">
        <v>10.75</v>
      </c>
      <c r="F29" s="26">
        <v>12.572999999999999</v>
      </c>
      <c r="G29" s="26">
        <v>12.176750000000002</v>
      </c>
      <c r="H29" s="26">
        <v>14.256999999999998</v>
      </c>
      <c r="I29" s="26">
        <v>17.611799999999999</v>
      </c>
      <c r="J29" s="26">
        <v>20.441000000000003</v>
      </c>
      <c r="K29" s="26">
        <v>21.099600000000002</v>
      </c>
      <c r="L29" s="26">
        <v>22.766849999999998</v>
      </c>
      <c r="M29" s="26">
        <v>21.498350000000006</v>
      </c>
      <c r="N29" s="26">
        <v>19.197209999999998</v>
      </c>
    </row>
    <row r="30" spans="1:14" ht="19" customHeight="1">
      <c r="A30" s="25" t="s">
        <v>69</v>
      </c>
      <c r="B30" s="26">
        <v>0</v>
      </c>
      <c r="C30" s="26">
        <v>2.4250000000000003</v>
      </c>
      <c r="D30" s="26">
        <v>9.9230000000000018</v>
      </c>
      <c r="E30" s="26">
        <v>11.044</v>
      </c>
      <c r="F30" s="26">
        <v>8.7060000000000048</v>
      </c>
      <c r="G30" s="26">
        <v>13.99475</v>
      </c>
      <c r="H30" s="26">
        <v>16.269999999999996</v>
      </c>
      <c r="I30" s="26">
        <v>18.200000000000006</v>
      </c>
      <c r="J30" s="26">
        <v>19.421399999999995</v>
      </c>
      <c r="K30" s="26">
        <v>20.363000000000003</v>
      </c>
      <c r="L30" s="26">
        <v>20.435750000000009</v>
      </c>
      <c r="M30" s="26">
        <v>19.696250000000003</v>
      </c>
      <c r="N30" s="26">
        <v>18.35866</v>
      </c>
    </row>
    <row r="31" spans="1:14" ht="19" customHeight="1">
      <c r="A31" s="25" t="s">
        <v>72</v>
      </c>
      <c r="B31" s="26">
        <v>2.2610000000000001</v>
      </c>
      <c r="C31" s="26">
        <v>3.8289999999999997</v>
      </c>
      <c r="D31" s="26">
        <v>5.8925000000000001</v>
      </c>
      <c r="E31" s="26">
        <v>8.0014999999999965</v>
      </c>
      <c r="F31" s="26">
        <v>7.3195000000000023</v>
      </c>
      <c r="G31" s="26">
        <v>9.066749999999999</v>
      </c>
      <c r="H31" s="26">
        <v>10.97625</v>
      </c>
      <c r="I31" s="26">
        <v>12.653300000000003</v>
      </c>
      <c r="J31" s="26">
        <v>13.253999999999994</v>
      </c>
      <c r="K31" s="26">
        <v>13.8375</v>
      </c>
      <c r="L31" s="26">
        <v>13.524050000000004</v>
      </c>
      <c r="M31" s="26">
        <v>13.019399999999996</v>
      </c>
      <c r="N31" s="26">
        <v>12.512500000000005</v>
      </c>
    </row>
    <row r="32" spans="1:14" ht="19" customHeight="1">
      <c r="A32" s="25" t="s">
        <v>75</v>
      </c>
      <c r="B32" s="26">
        <v>0</v>
      </c>
      <c r="C32" s="26">
        <v>0</v>
      </c>
      <c r="D32" s="26">
        <v>8.4359999999999999</v>
      </c>
      <c r="E32" s="26">
        <v>8.5500000000000007</v>
      </c>
      <c r="F32" s="26">
        <v>14.705999999999996</v>
      </c>
      <c r="G32" s="26">
        <v>15.098749999999999</v>
      </c>
      <c r="H32" s="26">
        <v>19.329249999999998</v>
      </c>
      <c r="I32" s="26">
        <v>20.862000000000009</v>
      </c>
      <c r="J32" s="26">
        <v>23.283399999999993</v>
      </c>
      <c r="K32" s="26">
        <v>23.758849999999999</v>
      </c>
      <c r="L32" s="26">
        <v>23.897999999999993</v>
      </c>
      <c r="M32" s="26">
        <v>23.897399999999994</v>
      </c>
      <c r="N32" s="26">
        <v>21.98686</v>
      </c>
    </row>
    <row r="33" spans="1:14" ht="19" customHeight="1">
      <c r="A33" s="25" t="s">
        <v>78</v>
      </c>
      <c r="B33" s="26">
        <v>0</v>
      </c>
      <c r="C33" s="26">
        <v>0</v>
      </c>
      <c r="D33" s="26">
        <v>1.67</v>
      </c>
      <c r="E33" s="26">
        <v>9.5</v>
      </c>
      <c r="F33" s="26">
        <v>13.23</v>
      </c>
      <c r="G33" s="26">
        <v>12.46</v>
      </c>
      <c r="H33" s="26">
        <v>13.66</v>
      </c>
      <c r="I33" s="26">
        <v>16.692</v>
      </c>
      <c r="J33" s="26">
        <v>18.773999999999997</v>
      </c>
      <c r="K33" s="26">
        <v>19.585000000000001</v>
      </c>
      <c r="L33" s="26">
        <v>19.881999999999998</v>
      </c>
      <c r="M33" s="26">
        <v>19.98</v>
      </c>
      <c r="N33" s="26">
        <v>20.351400000000002</v>
      </c>
    </row>
    <row r="34" spans="1:14" ht="19" customHeight="1">
      <c r="A34" s="25" t="s">
        <v>55</v>
      </c>
      <c r="B34" s="26">
        <v>0</v>
      </c>
      <c r="C34" s="26">
        <v>0.5675</v>
      </c>
      <c r="D34" s="26">
        <v>6.0380000000000011</v>
      </c>
      <c r="E34" s="26">
        <v>8.5579999999999998</v>
      </c>
      <c r="F34" s="26">
        <v>9.4885000000000002</v>
      </c>
      <c r="G34" s="26">
        <v>11.781500000000001</v>
      </c>
      <c r="H34" s="26">
        <v>14.301000000000002</v>
      </c>
      <c r="I34" s="26">
        <v>16.593699999999998</v>
      </c>
      <c r="J34" s="26">
        <v>18.391500000000001</v>
      </c>
      <c r="K34" s="26">
        <v>19.626399999999997</v>
      </c>
      <c r="L34" s="26">
        <v>20.225700000000003</v>
      </c>
      <c r="M34" s="26">
        <v>21.093999999999994</v>
      </c>
      <c r="N34" s="26">
        <v>21.796770000000002</v>
      </c>
    </row>
    <row r="35" spans="1:14" ht="19" customHeight="1">
      <c r="A35" s="25" t="s">
        <v>58</v>
      </c>
      <c r="B35" s="26">
        <v>0</v>
      </c>
      <c r="C35" s="26">
        <v>0</v>
      </c>
      <c r="D35" s="26">
        <v>3.5714999999999995</v>
      </c>
      <c r="E35" s="26">
        <v>8.793000000000001</v>
      </c>
      <c r="F35" s="26">
        <v>13.303500000000001</v>
      </c>
      <c r="G35" s="26">
        <v>13.893999999999995</v>
      </c>
      <c r="H35" s="26">
        <v>15.149749999999997</v>
      </c>
      <c r="I35" s="26">
        <v>16.823300000000003</v>
      </c>
      <c r="J35" s="26">
        <v>17.158900000000003</v>
      </c>
      <c r="K35" s="26">
        <v>18.497699999999998</v>
      </c>
      <c r="L35" s="26">
        <v>19.08925</v>
      </c>
      <c r="M35" s="26">
        <v>19.750050000000012</v>
      </c>
      <c r="N35" s="26">
        <v>19.945460000000001</v>
      </c>
    </row>
    <row r="36" spans="1:14" ht="19" customHeight="1">
      <c r="A36" s="25" t="s">
        <v>61</v>
      </c>
      <c r="B36" s="26">
        <v>0</v>
      </c>
      <c r="C36" s="26">
        <v>0</v>
      </c>
      <c r="D36" s="26">
        <v>1.714</v>
      </c>
      <c r="E36" s="26">
        <v>4.8180000000000005</v>
      </c>
      <c r="F36" s="26">
        <v>3.3120000000000003</v>
      </c>
      <c r="G36" s="26">
        <v>8.8307499999999983</v>
      </c>
      <c r="H36" s="26">
        <v>15.270250000000003</v>
      </c>
      <c r="I36" s="26">
        <v>20.065399999999997</v>
      </c>
      <c r="J36" s="26">
        <v>21.662700000000005</v>
      </c>
      <c r="K36" s="26">
        <v>23.981199999999987</v>
      </c>
      <c r="L36" s="26">
        <v>25.318500000000014</v>
      </c>
      <c r="M36" s="26">
        <v>25.647799999999986</v>
      </c>
      <c r="N36" s="26">
        <v>25.794370000000001</v>
      </c>
    </row>
    <row r="37" spans="1:14" ht="19" customHeight="1">
      <c r="A37" s="25" t="s">
        <v>64</v>
      </c>
      <c r="B37" s="26">
        <v>0</v>
      </c>
      <c r="C37" s="26">
        <v>0</v>
      </c>
      <c r="D37" s="26">
        <v>0</v>
      </c>
      <c r="E37" s="26">
        <v>9.6820000000000004</v>
      </c>
      <c r="F37" s="26">
        <v>20.364499999999996</v>
      </c>
      <c r="G37" s="26">
        <v>25.665750000000003</v>
      </c>
      <c r="H37" s="26">
        <v>17.685249999999993</v>
      </c>
      <c r="I37" s="26">
        <v>19.062500000000007</v>
      </c>
      <c r="J37" s="26">
        <v>22.7224</v>
      </c>
      <c r="K37" s="26">
        <v>25.712199999999996</v>
      </c>
      <c r="L37" s="26">
        <v>27.734999999999999</v>
      </c>
      <c r="M37" s="26">
        <v>29.507850000000008</v>
      </c>
      <c r="N37" s="26">
        <v>29.443530000000003</v>
      </c>
    </row>
    <row r="38" spans="1:14" ht="19" customHeight="1">
      <c r="A38" s="25" t="s">
        <v>67</v>
      </c>
      <c r="B38" s="26">
        <v>0</v>
      </c>
      <c r="C38" s="26">
        <v>0</v>
      </c>
      <c r="D38" s="26">
        <v>1.3520000000000003</v>
      </c>
      <c r="E38" s="26">
        <v>8.2744999999999997</v>
      </c>
      <c r="F38" s="26">
        <v>12.750999999999998</v>
      </c>
      <c r="G38" s="26">
        <v>11.525749999999999</v>
      </c>
      <c r="H38" s="26">
        <v>13.228750000000005</v>
      </c>
      <c r="I38" s="26">
        <v>16.263700000000004</v>
      </c>
      <c r="J38" s="26">
        <v>24.867999999999995</v>
      </c>
      <c r="K38" s="26">
        <v>23.099349999999998</v>
      </c>
      <c r="L38" s="26">
        <v>24.069599999999998</v>
      </c>
      <c r="M38" s="26">
        <v>23.218650000000011</v>
      </c>
      <c r="N38" s="26">
        <v>22.639949999999999</v>
      </c>
    </row>
    <row r="39" spans="1:14" ht="19" customHeight="1">
      <c r="A39" s="25" t="s">
        <v>70</v>
      </c>
      <c r="B39" s="26">
        <v>1.522</v>
      </c>
      <c r="C39" s="26">
        <v>3.3869999999999991</v>
      </c>
      <c r="D39" s="26">
        <v>6.5480000000000027</v>
      </c>
      <c r="E39" s="26">
        <v>13.220999999999997</v>
      </c>
      <c r="F39" s="26">
        <v>12.773000000000001</v>
      </c>
      <c r="G39" s="26">
        <v>21.1785</v>
      </c>
      <c r="H39" s="26">
        <v>22.192249999999998</v>
      </c>
      <c r="I39" s="26">
        <v>22.334099999999999</v>
      </c>
      <c r="J39" s="26">
        <v>23.751000000000008</v>
      </c>
      <c r="K39" s="26">
        <v>25.768150000000002</v>
      </c>
      <c r="L39" s="26">
        <v>27.352549999999987</v>
      </c>
      <c r="M39" s="26">
        <v>24.586749999999999</v>
      </c>
      <c r="N39" s="26">
        <v>23.727229999999999</v>
      </c>
    </row>
    <row r="40" spans="1:14" ht="19" customHeight="1">
      <c r="A40" s="25" t="s">
        <v>73</v>
      </c>
      <c r="B40" s="26" t="e">
        <v>#N/A</v>
      </c>
      <c r="C40" s="26">
        <v>0</v>
      </c>
      <c r="D40" s="26">
        <v>0</v>
      </c>
      <c r="E40" s="26">
        <v>0</v>
      </c>
      <c r="F40" s="26">
        <v>4.0084999999999997</v>
      </c>
      <c r="G40" s="26">
        <v>13.344249999999999</v>
      </c>
      <c r="H40" s="26">
        <v>17.682749999999999</v>
      </c>
      <c r="I40" s="26">
        <v>22.189399999999999</v>
      </c>
      <c r="J40" s="26">
        <v>23.082300000000004</v>
      </c>
      <c r="K40" s="26">
        <v>23.991399999999999</v>
      </c>
      <c r="L40" s="26">
        <v>25.174100000000006</v>
      </c>
      <c r="M40" s="26">
        <v>26.46159999999999</v>
      </c>
      <c r="N40" s="26">
        <v>28.107700000000001</v>
      </c>
    </row>
    <row r="41" spans="1:14" ht="19" customHeight="1">
      <c r="A41" s="25" t="s">
        <v>76</v>
      </c>
      <c r="B41" s="26">
        <v>0</v>
      </c>
      <c r="C41" s="26">
        <v>0</v>
      </c>
      <c r="D41" s="26">
        <v>3.8019999999999996</v>
      </c>
      <c r="E41" s="26">
        <v>10.182499999999999</v>
      </c>
      <c r="F41" s="26">
        <v>13.874500000000001</v>
      </c>
      <c r="G41" s="26">
        <v>16.054750000000002</v>
      </c>
      <c r="H41" s="26">
        <v>18.809749999999994</v>
      </c>
      <c r="I41" s="26">
        <v>20.906500000000001</v>
      </c>
      <c r="J41" s="26">
        <v>21.842800000000004</v>
      </c>
      <c r="K41" s="26">
        <v>24.760550000000002</v>
      </c>
      <c r="L41" s="26">
        <v>26.204600000000006</v>
      </c>
      <c r="M41" s="26">
        <v>26.301799999999986</v>
      </c>
      <c r="N41" s="26">
        <v>26.685120000000001</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0.67</v>
      </c>
      <c r="G43" s="26">
        <v>0.82500000000000007</v>
      </c>
      <c r="H43" s="26">
        <v>1.905</v>
      </c>
      <c r="I43" s="26">
        <v>3.698</v>
      </c>
      <c r="J43" s="26">
        <v>7.7979999999999992</v>
      </c>
      <c r="K43" s="26">
        <v>11.491999999999999</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2018</oddHeader>
    <oddFooter>&amp;C&amp;"Helvetica,Standard" Eidg. Steuerverwaltung  -  Administration fédérale des contributions  -  Amministrazione federale delle contribuzioni&amp;R23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34">
    <pageSetUpPr fitToPage="1"/>
  </sheetPr>
  <dimension ref="A1:Z121"/>
  <sheetViews>
    <sheetView view="pageLayout" zoomScale="70" zoomScaleNormal="60" zoomScalePageLayoutView="70" workbookViewId="0"/>
  </sheetViews>
  <sheetFormatPr baseColWidth="10" defaultColWidth="12.5" defaultRowHeight="13"/>
  <cols>
    <col min="1" max="1" width="30.5" style="41" customWidth="1"/>
    <col min="2" max="6" width="11.5" style="41" bestFit="1" customWidth="1"/>
    <col min="7" max="12" width="13.5" style="41" bestFit="1" customWidth="1"/>
    <col min="13" max="24" width="12.5" style="41" customWidth="1"/>
    <col min="25" max="25" width="14.5" style="41" bestFit="1" customWidth="1"/>
    <col min="26" max="26" width="28.5" style="41" bestFit="1" customWidth="1"/>
    <col min="27" max="16384" width="12.5" style="41"/>
  </cols>
  <sheetData>
    <row r="1" spans="1:26" s="54" customFormat="1" ht="19" customHeight="1">
      <c r="A1" s="39" t="s">
        <v>328</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40"/>
      <c r="B4" s="40"/>
      <c r="C4" s="40"/>
      <c r="D4" s="40"/>
      <c r="E4" s="40"/>
      <c r="F4" s="40"/>
      <c r="G4" s="40"/>
      <c r="H4" s="40"/>
      <c r="I4" s="40"/>
      <c r="J4" s="40"/>
      <c r="K4" s="40"/>
      <c r="L4" s="40"/>
      <c r="Z4" s="43"/>
    </row>
    <row r="5" spans="1:26" ht="19" customHeight="1" thickBot="1">
      <c r="A5" s="43">
        <v>10</v>
      </c>
      <c r="B5" s="40"/>
      <c r="C5" s="40"/>
      <c r="D5" s="40"/>
      <c r="E5" s="40"/>
      <c r="F5" s="40"/>
      <c r="G5" s="40"/>
      <c r="H5" s="40"/>
      <c r="I5" s="40"/>
      <c r="J5" s="40"/>
      <c r="K5" s="40"/>
      <c r="L5" s="40"/>
      <c r="Z5" s="59">
        <f>A5</f>
        <v>10</v>
      </c>
    </row>
    <row r="6" spans="1:26" ht="19" customHeight="1" thickBot="1">
      <c r="A6" s="42" t="s">
        <v>10</v>
      </c>
      <c r="B6" s="788" t="s">
        <v>17</v>
      </c>
      <c r="C6" s="789"/>
      <c r="D6" s="789"/>
      <c r="E6" s="789"/>
      <c r="F6" s="789"/>
      <c r="G6" s="789"/>
      <c r="H6" s="789"/>
      <c r="I6" s="789"/>
      <c r="J6" s="789"/>
      <c r="K6" s="789"/>
      <c r="L6" s="789"/>
      <c r="M6" s="790"/>
      <c r="N6" s="788" t="s">
        <v>114</v>
      </c>
      <c r="O6" s="789"/>
      <c r="P6" s="789"/>
      <c r="Q6" s="789"/>
      <c r="R6" s="789"/>
      <c r="S6" s="789"/>
      <c r="T6" s="789"/>
      <c r="U6" s="789"/>
      <c r="V6" s="789"/>
      <c r="W6" s="789"/>
      <c r="X6" s="789"/>
      <c r="Y6" s="790"/>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444"/>
    </row>
    <row r="9" spans="1:26" ht="19" customHeight="1">
      <c r="A9" s="42"/>
      <c r="B9" s="785" t="s">
        <v>18</v>
      </c>
      <c r="C9" s="786"/>
      <c r="D9" s="786"/>
      <c r="E9" s="786"/>
      <c r="F9" s="786"/>
      <c r="G9" s="786"/>
      <c r="H9" s="786"/>
      <c r="I9" s="786"/>
      <c r="J9" s="786"/>
      <c r="K9" s="786"/>
      <c r="L9" s="786"/>
      <c r="M9" s="787"/>
      <c r="N9" s="782" t="s">
        <v>329</v>
      </c>
      <c r="O9" s="783"/>
      <c r="P9" s="783"/>
      <c r="Q9" s="783"/>
      <c r="R9" s="783"/>
      <c r="S9" s="783"/>
      <c r="T9" s="783"/>
      <c r="U9" s="783"/>
      <c r="V9" s="783"/>
      <c r="W9" s="783"/>
      <c r="X9" s="783"/>
      <c r="Y9" s="784"/>
      <c r="Z9" s="444"/>
    </row>
    <row r="10" spans="1:26" ht="19" customHeight="1">
      <c r="A10" s="46" t="s">
        <v>155</v>
      </c>
      <c r="B10" s="15">
        <v>48</v>
      </c>
      <c r="C10" s="15">
        <v>48</v>
      </c>
      <c r="D10" s="15">
        <v>48</v>
      </c>
      <c r="E10" s="15">
        <v>48</v>
      </c>
      <c r="F10" s="15">
        <v>48</v>
      </c>
      <c r="G10" s="15">
        <v>157.89999999999998</v>
      </c>
      <c r="H10" s="15">
        <v>382.35</v>
      </c>
      <c r="I10" s="15">
        <v>595.30000000000007</v>
      </c>
      <c r="J10" s="15">
        <v>911.35000000000014</v>
      </c>
      <c r="K10" s="15">
        <v>1241.0999999999999</v>
      </c>
      <c r="L10" s="15">
        <v>2060.9</v>
      </c>
      <c r="M10" s="15">
        <v>2997.5</v>
      </c>
      <c r="N10" s="15">
        <v>4110.4500000000007</v>
      </c>
      <c r="O10" s="15">
        <v>5397.4500000000007</v>
      </c>
      <c r="P10" s="15">
        <v>6824.1</v>
      </c>
      <c r="Q10" s="15">
        <v>10412.550000000001</v>
      </c>
      <c r="R10" s="15">
        <v>14388</v>
      </c>
      <c r="S10" s="15">
        <v>18729.8</v>
      </c>
      <c r="T10" s="15">
        <v>23222.800000000003</v>
      </c>
      <c r="U10" s="15">
        <v>33147.65</v>
      </c>
      <c r="V10" s="15">
        <v>43828.200000000004</v>
      </c>
      <c r="W10" s="15">
        <v>67303</v>
      </c>
      <c r="X10" s="15">
        <v>93269.3</v>
      </c>
      <c r="Y10" s="15">
        <v>226281.7</v>
      </c>
      <c r="Z10" s="445" t="s">
        <v>330</v>
      </c>
    </row>
    <row r="11" spans="1:26" ht="19" customHeight="1">
      <c r="A11" s="46" t="s">
        <v>56</v>
      </c>
      <c r="B11" s="15">
        <v>0</v>
      </c>
      <c r="C11" s="15">
        <v>0</v>
      </c>
      <c r="D11" s="15">
        <v>0</v>
      </c>
      <c r="E11" s="15">
        <v>0</v>
      </c>
      <c r="F11" s="15">
        <v>37.100000000000009</v>
      </c>
      <c r="G11" s="15">
        <v>364.05</v>
      </c>
      <c r="H11" s="15">
        <v>883.65000000000009</v>
      </c>
      <c r="I11" s="15">
        <v>1469.9</v>
      </c>
      <c r="J11" s="15">
        <v>2157.8000000000002</v>
      </c>
      <c r="K11" s="15">
        <v>3065.8</v>
      </c>
      <c r="L11" s="15">
        <v>4790.7000000000007</v>
      </c>
      <c r="M11" s="15">
        <v>6372.3000000000011</v>
      </c>
      <c r="N11" s="15">
        <v>7953.85</v>
      </c>
      <c r="O11" s="15">
        <v>9590.5000000000018</v>
      </c>
      <c r="P11" s="15">
        <v>11380.2</v>
      </c>
      <c r="Q11" s="15">
        <v>15981.950000000003</v>
      </c>
      <c r="R11" s="15">
        <v>20964.2</v>
      </c>
      <c r="S11" s="15">
        <v>26238.050000000003</v>
      </c>
      <c r="T11" s="15">
        <v>31996.1</v>
      </c>
      <c r="U11" s="15">
        <v>43995.1</v>
      </c>
      <c r="V11" s="15">
        <v>56182.15</v>
      </c>
      <c r="W11" s="15">
        <v>81421.05</v>
      </c>
      <c r="X11" s="15">
        <v>107911</v>
      </c>
      <c r="Y11" s="15">
        <v>246512.10000000003</v>
      </c>
      <c r="Z11" s="445" t="s">
        <v>331</v>
      </c>
    </row>
    <row r="12" spans="1:26" ht="19" customHeight="1">
      <c r="A12" s="46" t="s">
        <v>59</v>
      </c>
      <c r="B12" s="15">
        <v>50</v>
      </c>
      <c r="C12" s="15">
        <v>50</v>
      </c>
      <c r="D12" s="15">
        <v>50</v>
      </c>
      <c r="E12" s="15">
        <v>50</v>
      </c>
      <c r="F12" s="15">
        <v>50</v>
      </c>
      <c r="G12" s="15">
        <v>50</v>
      </c>
      <c r="H12" s="15">
        <v>114.8</v>
      </c>
      <c r="I12" s="15">
        <v>501.40000000000003</v>
      </c>
      <c r="J12" s="15">
        <v>1086</v>
      </c>
      <c r="K12" s="15">
        <v>1818.6000000000001</v>
      </c>
      <c r="L12" s="15">
        <v>3300.5000000000005</v>
      </c>
      <c r="M12" s="15">
        <v>4615.8</v>
      </c>
      <c r="N12" s="15">
        <v>5881.2000000000007</v>
      </c>
      <c r="O12" s="15">
        <v>7163.2999999999993</v>
      </c>
      <c r="P12" s="15">
        <v>8511.9</v>
      </c>
      <c r="Q12" s="15">
        <v>12100.900000000001</v>
      </c>
      <c r="R12" s="15">
        <v>16115.400000000001</v>
      </c>
      <c r="S12" s="15">
        <v>20311.2</v>
      </c>
      <c r="T12" s="15">
        <v>24876.300000000003</v>
      </c>
      <c r="U12" s="15">
        <v>34361.599999999999</v>
      </c>
      <c r="V12" s="15">
        <v>43846.9</v>
      </c>
      <c r="W12" s="15">
        <v>62817.5</v>
      </c>
      <c r="X12" s="15">
        <v>81809.600000000006</v>
      </c>
      <c r="Y12" s="15">
        <v>177692.9</v>
      </c>
      <c r="Z12" s="445" t="s">
        <v>332</v>
      </c>
    </row>
    <row r="13" spans="1:26" ht="19" customHeight="1">
      <c r="A13" s="46" t="s">
        <v>62</v>
      </c>
      <c r="B13" s="15">
        <v>100</v>
      </c>
      <c r="C13" s="15">
        <v>100</v>
      </c>
      <c r="D13" s="15">
        <v>100</v>
      </c>
      <c r="E13" s="15">
        <v>100</v>
      </c>
      <c r="F13" s="15">
        <v>100</v>
      </c>
      <c r="G13" s="15">
        <v>100</v>
      </c>
      <c r="H13" s="15">
        <v>305.31</v>
      </c>
      <c r="I13" s="15">
        <v>965.23500000000001</v>
      </c>
      <c r="J13" s="15">
        <v>1610.4949999999999</v>
      </c>
      <c r="K13" s="15">
        <v>2255.7550000000001</v>
      </c>
      <c r="L13" s="15">
        <v>3340.9649999999997</v>
      </c>
      <c r="M13" s="15">
        <v>4352.8500000000004</v>
      </c>
      <c r="N13" s="15">
        <v>5614.0399999999991</v>
      </c>
      <c r="O13" s="15">
        <v>6801.9049999999997</v>
      </c>
      <c r="P13" s="15">
        <v>7975.1049999999996</v>
      </c>
      <c r="Q13" s="15">
        <v>10981.43</v>
      </c>
      <c r="R13" s="15">
        <v>14163.734999999999</v>
      </c>
      <c r="S13" s="15">
        <v>17346.04</v>
      </c>
      <c r="T13" s="15">
        <v>20543.010000000002</v>
      </c>
      <c r="U13" s="15">
        <v>27024.94</v>
      </c>
      <c r="V13" s="15">
        <v>33506.870000000003</v>
      </c>
      <c r="W13" s="15">
        <v>46470.729999999996</v>
      </c>
      <c r="X13" s="15">
        <v>59449.254999999997</v>
      </c>
      <c r="Y13" s="15">
        <v>124972.47500000001</v>
      </c>
      <c r="Z13" s="445" t="s">
        <v>333</v>
      </c>
    </row>
    <row r="14" spans="1:26" ht="19" customHeight="1">
      <c r="A14" s="46" t="s">
        <v>65</v>
      </c>
      <c r="B14" s="15">
        <v>0</v>
      </c>
      <c r="C14" s="15">
        <v>21</v>
      </c>
      <c r="D14" s="15">
        <v>55</v>
      </c>
      <c r="E14" s="15">
        <v>105</v>
      </c>
      <c r="F14" s="15">
        <v>251</v>
      </c>
      <c r="G14" s="15">
        <v>481</v>
      </c>
      <c r="H14" s="15">
        <v>765</v>
      </c>
      <c r="I14" s="15">
        <v>1096</v>
      </c>
      <c r="J14" s="15">
        <v>1451</v>
      </c>
      <c r="K14" s="15">
        <v>1827</v>
      </c>
      <c r="L14" s="15">
        <v>2701</v>
      </c>
      <c r="M14" s="15">
        <v>3691</v>
      </c>
      <c r="N14" s="15">
        <v>4607</v>
      </c>
      <c r="O14" s="15">
        <v>5205</v>
      </c>
      <c r="P14" s="15">
        <v>6266</v>
      </c>
      <c r="Q14" s="15">
        <v>9150</v>
      </c>
      <c r="R14" s="15">
        <v>12449</v>
      </c>
      <c r="S14" s="15">
        <v>16060</v>
      </c>
      <c r="T14" s="15">
        <v>19680</v>
      </c>
      <c r="U14" s="15">
        <v>26936</v>
      </c>
      <c r="V14" s="15">
        <v>34205</v>
      </c>
      <c r="W14" s="15">
        <v>48748</v>
      </c>
      <c r="X14" s="15">
        <v>64121</v>
      </c>
      <c r="Y14" s="15">
        <v>151507</v>
      </c>
      <c r="Z14" s="445" t="s">
        <v>334</v>
      </c>
    </row>
    <row r="15" spans="1:26" ht="19" customHeight="1">
      <c r="A15" s="46" t="s">
        <v>68</v>
      </c>
      <c r="B15" s="15">
        <v>0</v>
      </c>
      <c r="C15" s="15">
        <v>0</v>
      </c>
      <c r="D15" s="15">
        <v>0</v>
      </c>
      <c r="E15" s="15">
        <v>0</v>
      </c>
      <c r="F15" s="15">
        <v>0</v>
      </c>
      <c r="G15" s="15">
        <v>151.49999999999997</v>
      </c>
      <c r="H15" s="15">
        <v>674.75</v>
      </c>
      <c r="I15" s="15">
        <v>1170.4499999999998</v>
      </c>
      <c r="J15" s="15">
        <v>1680</v>
      </c>
      <c r="K15" s="15">
        <v>2175.65</v>
      </c>
      <c r="L15" s="15">
        <v>3180.9</v>
      </c>
      <c r="M15" s="15">
        <v>4268.7</v>
      </c>
      <c r="N15" s="15">
        <v>5039.8500000000004</v>
      </c>
      <c r="O15" s="15">
        <v>6348</v>
      </c>
      <c r="P15" s="15">
        <v>7656.15</v>
      </c>
      <c r="Q15" s="15">
        <v>10630.499999999998</v>
      </c>
      <c r="R15" s="15">
        <v>13604.749999999998</v>
      </c>
      <c r="S15" s="15">
        <v>16592.849999999999</v>
      </c>
      <c r="T15" s="15">
        <v>19649.8</v>
      </c>
      <c r="U15" s="15">
        <v>25777.499999999996</v>
      </c>
      <c r="V15" s="15">
        <v>31918.849999999995</v>
      </c>
      <c r="W15" s="15">
        <v>44201.7</v>
      </c>
      <c r="X15" s="15">
        <v>56484.549999999996</v>
      </c>
      <c r="Y15" s="15">
        <v>118022.65</v>
      </c>
      <c r="Z15" s="445" t="s">
        <v>335</v>
      </c>
    </row>
    <row r="16" spans="1:26" ht="19" customHeight="1">
      <c r="A16" s="46" t="s">
        <v>71</v>
      </c>
      <c r="B16" s="15">
        <v>50</v>
      </c>
      <c r="C16" s="15">
        <v>50</v>
      </c>
      <c r="D16" s="15">
        <v>50</v>
      </c>
      <c r="E16" s="15">
        <v>50</v>
      </c>
      <c r="F16" s="15">
        <v>50</v>
      </c>
      <c r="G16" s="15">
        <v>156.75</v>
      </c>
      <c r="H16" s="15">
        <v>407</v>
      </c>
      <c r="I16" s="15">
        <v>758.7</v>
      </c>
      <c r="J16" s="15">
        <v>1206.7</v>
      </c>
      <c r="K16" s="15">
        <v>1732.25</v>
      </c>
      <c r="L16" s="15">
        <v>2813.7500000000005</v>
      </c>
      <c r="M16" s="15">
        <v>3950.1</v>
      </c>
      <c r="N16" s="15">
        <v>5142.0499999999993</v>
      </c>
      <c r="O16" s="15">
        <v>6431.75</v>
      </c>
      <c r="P16" s="15">
        <v>7772.2999999999993</v>
      </c>
      <c r="Q16" s="15">
        <v>11177.95</v>
      </c>
      <c r="R16" s="15">
        <v>14633.45</v>
      </c>
      <c r="S16" s="15">
        <v>18098.5</v>
      </c>
      <c r="T16" s="15">
        <v>21668.35</v>
      </c>
      <c r="U16" s="15">
        <v>28995.800000000003</v>
      </c>
      <c r="V16" s="15">
        <v>36675.350000000006</v>
      </c>
      <c r="W16" s="15">
        <v>50945.5</v>
      </c>
      <c r="X16" s="15">
        <v>64139.700000000004</v>
      </c>
      <c r="Y16" s="15">
        <v>131186.75</v>
      </c>
      <c r="Z16" s="445" t="s">
        <v>336</v>
      </c>
    </row>
    <row r="17" spans="1:26" ht="19" customHeight="1">
      <c r="A17" s="46" t="s">
        <v>74</v>
      </c>
      <c r="B17" s="15">
        <v>0</v>
      </c>
      <c r="C17" s="15">
        <v>0</v>
      </c>
      <c r="D17" s="15">
        <v>0</v>
      </c>
      <c r="E17" s="15">
        <v>0</v>
      </c>
      <c r="F17" s="15">
        <v>0</v>
      </c>
      <c r="G17" s="15">
        <v>313.75</v>
      </c>
      <c r="H17" s="15">
        <v>759</v>
      </c>
      <c r="I17" s="15">
        <v>1214.3999999999999</v>
      </c>
      <c r="J17" s="15">
        <v>1674.8499999999997</v>
      </c>
      <c r="K17" s="15">
        <v>2287.1499999999996</v>
      </c>
      <c r="L17" s="15">
        <v>3289</v>
      </c>
      <c r="M17" s="15">
        <v>4273.2</v>
      </c>
      <c r="N17" s="15">
        <v>5638.1</v>
      </c>
      <c r="O17" s="15">
        <v>7052.4</v>
      </c>
      <c r="P17" s="15">
        <v>8515.9500000000007</v>
      </c>
      <c r="Q17" s="15">
        <v>12580.449999999999</v>
      </c>
      <c r="R17" s="15">
        <v>16603.150000000001</v>
      </c>
      <c r="S17" s="15">
        <v>20606.850000000002</v>
      </c>
      <c r="T17" s="15">
        <v>24611.85</v>
      </c>
      <c r="U17" s="15">
        <v>33315.050000000003</v>
      </c>
      <c r="V17" s="15">
        <v>42140.350000000006</v>
      </c>
      <c r="W17" s="15">
        <v>61245</v>
      </c>
      <c r="X17" s="15">
        <v>81259.799999999988</v>
      </c>
      <c r="Y17" s="15">
        <v>186899.95</v>
      </c>
      <c r="Z17" s="445" t="s">
        <v>337</v>
      </c>
    </row>
    <row r="18" spans="1:26" ht="19" customHeight="1">
      <c r="A18" s="46" t="s">
        <v>77</v>
      </c>
      <c r="B18" s="15">
        <v>0</v>
      </c>
      <c r="C18" s="15">
        <v>0</v>
      </c>
      <c r="D18" s="15">
        <v>0</v>
      </c>
      <c r="E18" s="15">
        <v>0</v>
      </c>
      <c r="F18" s="15">
        <v>0</v>
      </c>
      <c r="G18" s="15">
        <v>0</v>
      </c>
      <c r="H18" s="15">
        <v>48.5</v>
      </c>
      <c r="I18" s="15">
        <v>148.45000000000002</v>
      </c>
      <c r="J18" s="15">
        <v>296.95</v>
      </c>
      <c r="K18" s="15">
        <v>491</v>
      </c>
      <c r="L18" s="15">
        <v>909.94999999999993</v>
      </c>
      <c r="M18" s="15">
        <v>1358.3</v>
      </c>
      <c r="N18" s="15">
        <v>1579.5000000000002</v>
      </c>
      <c r="O18" s="15">
        <v>2064.6</v>
      </c>
      <c r="P18" s="15">
        <v>2590.9</v>
      </c>
      <c r="Q18" s="15">
        <v>4141.75</v>
      </c>
      <c r="R18" s="15">
        <v>5896.15</v>
      </c>
      <c r="S18" s="15">
        <v>7922.5499999999993</v>
      </c>
      <c r="T18" s="15">
        <v>10527.399999999998</v>
      </c>
      <c r="U18" s="15">
        <v>18715.3</v>
      </c>
      <c r="V18" s="15">
        <v>26169.7</v>
      </c>
      <c r="W18" s="15">
        <v>38029.65</v>
      </c>
      <c r="X18" s="15">
        <v>48437.250000000007</v>
      </c>
      <c r="Y18" s="15">
        <v>100980.90000000001</v>
      </c>
      <c r="Z18" s="445" t="s">
        <v>338</v>
      </c>
    </row>
    <row r="19" spans="1:26" ht="19" customHeight="1">
      <c r="A19" s="46" t="s">
        <v>19</v>
      </c>
      <c r="B19" s="15">
        <v>50</v>
      </c>
      <c r="C19" s="15">
        <v>50</v>
      </c>
      <c r="D19" s="15">
        <v>50</v>
      </c>
      <c r="E19" s="15">
        <v>103.75</v>
      </c>
      <c r="F19" s="15">
        <v>186.75</v>
      </c>
      <c r="G19" s="15">
        <v>420.5</v>
      </c>
      <c r="H19" s="15">
        <v>688.84999999999991</v>
      </c>
      <c r="I19" s="15">
        <v>1079.1499999999999</v>
      </c>
      <c r="J19" s="15">
        <v>1575.35</v>
      </c>
      <c r="K19" s="15">
        <v>2142.5</v>
      </c>
      <c r="L19" s="15">
        <v>3347</v>
      </c>
      <c r="M19" s="15">
        <v>4691.2000000000007</v>
      </c>
      <c r="N19" s="15">
        <v>6204.15</v>
      </c>
      <c r="O19" s="15">
        <v>7865.15</v>
      </c>
      <c r="P19" s="15">
        <v>9601.5000000000018</v>
      </c>
      <c r="Q19" s="15">
        <v>14514.650000000001</v>
      </c>
      <c r="R19" s="15">
        <v>19457.850000000002</v>
      </c>
      <c r="S19" s="15">
        <v>24960</v>
      </c>
      <c r="T19" s="15">
        <v>30659.05</v>
      </c>
      <c r="U19" s="15">
        <v>42180.950000000004</v>
      </c>
      <c r="V19" s="15">
        <v>54703.249999999993</v>
      </c>
      <c r="W19" s="15">
        <v>81943.799999999988</v>
      </c>
      <c r="X19" s="15">
        <v>108463.84999999999</v>
      </c>
      <c r="Y19" s="15">
        <v>222249.05</v>
      </c>
      <c r="Z19" s="445" t="s">
        <v>339</v>
      </c>
    </row>
    <row r="20" spans="1:26" ht="19" customHeight="1">
      <c r="A20" s="46" t="s">
        <v>57</v>
      </c>
      <c r="B20" s="15">
        <v>90</v>
      </c>
      <c r="C20" s="15">
        <v>90</v>
      </c>
      <c r="D20" s="15">
        <v>90</v>
      </c>
      <c r="E20" s="15">
        <v>90</v>
      </c>
      <c r="F20" s="15">
        <v>90</v>
      </c>
      <c r="G20" s="15">
        <v>399.44999999999993</v>
      </c>
      <c r="H20" s="15">
        <v>953.1</v>
      </c>
      <c r="I20" s="15">
        <v>1578.85</v>
      </c>
      <c r="J20" s="15">
        <v>2267.15</v>
      </c>
      <c r="K20" s="15">
        <v>2997.1500000000005</v>
      </c>
      <c r="L20" s="15">
        <v>4232.6499999999996</v>
      </c>
      <c r="M20" s="15">
        <v>5439.05</v>
      </c>
      <c r="N20" s="15">
        <v>7105.65</v>
      </c>
      <c r="O20" s="15">
        <v>8907.9500000000007</v>
      </c>
      <c r="P20" s="15">
        <v>10889.75</v>
      </c>
      <c r="Q20" s="15">
        <v>15836.9</v>
      </c>
      <c r="R20" s="15">
        <v>20942.900000000001</v>
      </c>
      <c r="S20" s="15">
        <v>26179.450000000004</v>
      </c>
      <c r="T20" s="15">
        <v>31540.6</v>
      </c>
      <c r="U20" s="15">
        <v>43027.7</v>
      </c>
      <c r="V20" s="15">
        <v>54972.65</v>
      </c>
      <c r="W20" s="15">
        <v>78861.8</v>
      </c>
      <c r="X20" s="15">
        <v>102753.7</v>
      </c>
      <c r="Y20" s="15">
        <v>216729.59999999998</v>
      </c>
      <c r="Z20" s="445" t="s">
        <v>340</v>
      </c>
    </row>
    <row r="21" spans="1:26" ht="19" customHeight="1">
      <c r="A21" s="46" t="s">
        <v>60</v>
      </c>
      <c r="B21" s="15">
        <v>0</v>
      </c>
      <c r="C21" s="15">
        <v>0</v>
      </c>
      <c r="D21" s="15">
        <v>0</v>
      </c>
      <c r="E21" s="15">
        <v>0</v>
      </c>
      <c r="F21" s="15">
        <v>0</v>
      </c>
      <c r="G21" s="15">
        <v>0</v>
      </c>
      <c r="H21" s="15">
        <v>0</v>
      </c>
      <c r="I21" s="15">
        <v>0</v>
      </c>
      <c r="J21" s="15">
        <v>0</v>
      </c>
      <c r="K21" s="15">
        <v>0</v>
      </c>
      <c r="L21" s="15">
        <v>1249.55</v>
      </c>
      <c r="M21" s="15">
        <v>3388.25</v>
      </c>
      <c r="N21" s="15">
        <v>5526.9</v>
      </c>
      <c r="O21" s="15">
        <v>7641.55</v>
      </c>
      <c r="P21" s="15">
        <v>9780.2000000000007</v>
      </c>
      <c r="Q21" s="15">
        <v>15114.85</v>
      </c>
      <c r="R21" s="15">
        <v>20449.55</v>
      </c>
      <c r="S21" s="15">
        <v>25784.2</v>
      </c>
      <c r="T21" s="15">
        <v>31118.85</v>
      </c>
      <c r="U21" s="15">
        <v>41812.199999999997</v>
      </c>
      <c r="V21" s="15">
        <v>52529.599999999999</v>
      </c>
      <c r="W21" s="15">
        <v>73964.350000000006</v>
      </c>
      <c r="X21" s="15">
        <v>95399.1</v>
      </c>
      <c r="Y21" s="15">
        <v>220767.1</v>
      </c>
      <c r="Z21" s="445" t="s">
        <v>341</v>
      </c>
    </row>
    <row r="22" spans="1:26" ht="19" customHeight="1">
      <c r="A22" s="46" t="s">
        <v>63</v>
      </c>
      <c r="B22" s="15">
        <v>0</v>
      </c>
      <c r="C22" s="15">
        <v>0</v>
      </c>
      <c r="D22" s="15">
        <v>0</v>
      </c>
      <c r="E22" s="15">
        <v>0</v>
      </c>
      <c r="F22" s="15">
        <v>219.89999999999998</v>
      </c>
      <c r="G22" s="15">
        <v>280.3</v>
      </c>
      <c r="H22" s="15">
        <v>340.5</v>
      </c>
      <c r="I22" s="15">
        <v>400.90000000000003</v>
      </c>
      <c r="J22" s="15">
        <v>614.70000000000005</v>
      </c>
      <c r="K22" s="15">
        <v>1053.1500000000001</v>
      </c>
      <c r="L22" s="15">
        <v>2150.5</v>
      </c>
      <c r="M22" s="15">
        <v>3496.1</v>
      </c>
      <c r="N22" s="15">
        <v>5050.3500000000004</v>
      </c>
      <c r="O22" s="15">
        <v>6784.7</v>
      </c>
      <c r="P22" s="15">
        <v>8677.35</v>
      </c>
      <c r="Q22" s="15">
        <v>13825.35</v>
      </c>
      <c r="R22" s="15">
        <v>19311.400000000001</v>
      </c>
      <c r="S22" s="15">
        <v>25074.45</v>
      </c>
      <c r="T22" s="15">
        <v>31072.899999999998</v>
      </c>
      <c r="U22" s="15">
        <v>43705.400000000009</v>
      </c>
      <c r="V22" s="15">
        <v>56733.599999999999</v>
      </c>
      <c r="W22" s="15">
        <v>83166.749999999985</v>
      </c>
      <c r="X22" s="15">
        <v>109999.2</v>
      </c>
      <c r="Y22" s="15">
        <v>248272.95</v>
      </c>
      <c r="Z22" s="445" t="s">
        <v>342</v>
      </c>
    </row>
    <row r="23" spans="1:26" ht="19" customHeight="1">
      <c r="A23" s="46" t="s">
        <v>66</v>
      </c>
      <c r="B23" s="15">
        <v>60</v>
      </c>
      <c r="C23" s="15">
        <v>60</v>
      </c>
      <c r="D23" s="15">
        <v>60</v>
      </c>
      <c r="E23" s="15">
        <v>60</v>
      </c>
      <c r="F23" s="15">
        <v>72.45</v>
      </c>
      <c r="G23" s="15">
        <v>299.14999999999998</v>
      </c>
      <c r="H23" s="15">
        <v>638.29999999999995</v>
      </c>
      <c r="I23" s="15">
        <v>1123.5999999999999</v>
      </c>
      <c r="J23" s="15">
        <v>1663.6499999999999</v>
      </c>
      <c r="K23" s="15">
        <v>2198.6</v>
      </c>
      <c r="L23" s="15">
        <v>3455.8999999999996</v>
      </c>
      <c r="M23" s="15">
        <v>4616.75</v>
      </c>
      <c r="N23" s="15">
        <v>5891.25</v>
      </c>
      <c r="O23" s="15">
        <v>7194.15</v>
      </c>
      <c r="P23" s="15">
        <v>8742.65</v>
      </c>
      <c r="Q23" s="15">
        <v>12958</v>
      </c>
      <c r="R23" s="15">
        <v>17548.55</v>
      </c>
      <c r="S23" s="15">
        <v>22560.65</v>
      </c>
      <c r="T23" s="15">
        <v>27769.05</v>
      </c>
      <c r="U23" s="15">
        <v>38313.15</v>
      </c>
      <c r="V23" s="15">
        <v>48868.65</v>
      </c>
      <c r="W23" s="15">
        <v>71635.5</v>
      </c>
      <c r="X23" s="15">
        <v>93133.85</v>
      </c>
      <c r="Y23" s="15">
        <v>189119.9</v>
      </c>
      <c r="Z23" s="445" t="s">
        <v>343</v>
      </c>
    </row>
    <row r="24" spans="1:26" ht="19" customHeight="1">
      <c r="A24" s="46" t="s">
        <v>69</v>
      </c>
      <c r="B24" s="15">
        <v>0</v>
      </c>
      <c r="C24" s="15">
        <v>0</v>
      </c>
      <c r="D24" s="15">
        <v>0</v>
      </c>
      <c r="E24" s="15">
        <v>0</v>
      </c>
      <c r="F24" s="15">
        <v>3.95</v>
      </c>
      <c r="G24" s="15">
        <v>242.50000000000003</v>
      </c>
      <c r="H24" s="15">
        <v>690.45</v>
      </c>
      <c r="I24" s="15">
        <v>1234.8000000000002</v>
      </c>
      <c r="J24" s="15">
        <v>1812.2500000000002</v>
      </c>
      <c r="K24" s="15">
        <v>2339.2000000000003</v>
      </c>
      <c r="L24" s="15">
        <v>3209.8000000000006</v>
      </c>
      <c r="M24" s="15">
        <v>4461.95</v>
      </c>
      <c r="N24" s="15">
        <v>6008.7500000000009</v>
      </c>
      <c r="O24" s="15">
        <v>7564.25</v>
      </c>
      <c r="P24" s="15">
        <v>9262.75</v>
      </c>
      <c r="Q24" s="15">
        <v>13720.750000000002</v>
      </c>
      <c r="R24" s="15">
        <v>18362.750000000004</v>
      </c>
      <c r="S24" s="15">
        <v>23162.800000000003</v>
      </c>
      <c r="T24" s="15">
        <v>28073.45</v>
      </c>
      <c r="U24" s="15">
        <v>38218.65</v>
      </c>
      <c r="V24" s="15">
        <v>48436.450000000004</v>
      </c>
      <c r="W24" s="15">
        <v>68872.200000000012</v>
      </c>
      <c r="X24" s="15">
        <v>88568.450000000012</v>
      </c>
      <c r="Y24" s="15">
        <v>180361.75</v>
      </c>
      <c r="Z24" s="445" t="s">
        <v>344</v>
      </c>
    </row>
    <row r="25" spans="1:26" ht="19" customHeight="1">
      <c r="A25" s="46" t="s">
        <v>72</v>
      </c>
      <c r="B25" s="15">
        <v>35.15</v>
      </c>
      <c r="C25" s="15">
        <v>71.050000000000011</v>
      </c>
      <c r="D25" s="15">
        <v>112.55</v>
      </c>
      <c r="E25" s="15">
        <v>184.10000000000002</v>
      </c>
      <c r="F25" s="15">
        <v>339.35</v>
      </c>
      <c r="G25" s="15">
        <v>567</v>
      </c>
      <c r="H25" s="15">
        <v>840.55000000000007</v>
      </c>
      <c r="I25" s="15">
        <v>1156.25</v>
      </c>
      <c r="J25" s="15">
        <v>1524.6999999999998</v>
      </c>
      <c r="K25" s="15">
        <v>1956.3999999999996</v>
      </c>
      <c r="L25" s="15">
        <v>2688.35</v>
      </c>
      <c r="M25" s="15">
        <v>3457.1000000000004</v>
      </c>
      <c r="N25" s="15">
        <v>4501.7</v>
      </c>
      <c r="O25" s="15">
        <v>5599</v>
      </c>
      <c r="P25" s="15">
        <v>6696.95</v>
      </c>
      <c r="Q25" s="15">
        <v>9785.9</v>
      </c>
      <c r="R25" s="15">
        <v>13023.600000000002</v>
      </c>
      <c r="S25" s="15">
        <v>16273.800000000003</v>
      </c>
      <c r="T25" s="15">
        <v>19650.599999999999</v>
      </c>
      <c r="U25" s="15">
        <v>26566.899999999998</v>
      </c>
      <c r="V25" s="15">
        <v>33488.1</v>
      </c>
      <c r="W25" s="15">
        <v>47012.15</v>
      </c>
      <c r="X25" s="15">
        <v>60031.549999999996</v>
      </c>
      <c r="Y25" s="15">
        <v>122594.05000000002</v>
      </c>
      <c r="Z25" s="445" t="s">
        <v>345</v>
      </c>
    </row>
    <row r="26" spans="1:26" ht="19" customHeight="1">
      <c r="A26" s="46" t="s">
        <v>75</v>
      </c>
      <c r="B26" s="15">
        <v>0</v>
      </c>
      <c r="C26" s="15">
        <v>0</v>
      </c>
      <c r="D26" s="15">
        <v>0</v>
      </c>
      <c r="E26" s="15">
        <v>0</v>
      </c>
      <c r="F26" s="15">
        <v>0</v>
      </c>
      <c r="G26" s="15">
        <v>0</v>
      </c>
      <c r="H26" s="15">
        <v>412</v>
      </c>
      <c r="I26" s="15">
        <v>843.6</v>
      </c>
      <c r="J26" s="15">
        <v>1429.3000000000002</v>
      </c>
      <c r="K26" s="15">
        <v>1698.6000000000001</v>
      </c>
      <c r="L26" s="15">
        <v>3169.2</v>
      </c>
      <c r="M26" s="15">
        <v>4674</v>
      </c>
      <c r="N26" s="15">
        <v>6188.95</v>
      </c>
      <c r="O26" s="15">
        <v>8014.3499999999995</v>
      </c>
      <c r="P26" s="15">
        <v>10054.799999999999</v>
      </c>
      <c r="Q26" s="15">
        <v>15116.4</v>
      </c>
      <c r="R26" s="15">
        <v>20485.800000000003</v>
      </c>
      <c r="S26" s="15">
        <v>26306.65</v>
      </c>
      <c r="T26" s="15">
        <v>32127.5</v>
      </c>
      <c r="U26" s="15">
        <v>43937.05</v>
      </c>
      <c r="V26" s="15">
        <v>55886.35</v>
      </c>
      <c r="W26" s="15">
        <v>79784.349999999991</v>
      </c>
      <c r="X26" s="15">
        <v>103681.74999999999</v>
      </c>
      <c r="Y26" s="15">
        <v>213616.05</v>
      </c>
      <c r="Z26" s="445" t="s">
        <v>346</v>
      </c>
    </row>
    <row r="27" spans="1:26" ht="19" customHeight="1">
      <c r="A27" s="46" t="s">
        <v>78</v>
      </c>
      <c r="B27" s="15">
        <v>0</v>
      </c>
      <c r="C27" s="15">
        <v>0</v>
      </c>
      <c r="D27" s="15">
        <v>0</v>
      </c>
      <c r="E27" s="15">
        <v>0</v>
      </c>
      <c r="F27" s="15">
        <v>0</v>
      </c>
      <c r="G27" s="15">
        <v>0</v>
      </c>
      <c r="H27" s="15">
        <v>0</v>
      </c>
      <c r="I27" s="15">
        <v>167</v>
      </c>
      <c r="J27" s="15">
        <v>579</v>
      </c>
      <c r="K27" s="15">
        <v>1117</v>
      </c>
      <c r="L27" s="15">
        <v>2440</v>
      </c>
      <c r="M27" s="15">
        <v>3675</v>
      </c>
      <c r="N27" s="15">
        <v>4932</v>
      </c>
      <c r="O27" s="15">
        <v>6259</v>
      </c>
      <c r="P27" s="15">
        <v>7664</v>
      </c>
      <c r="Q27" s="15">
        <v>11701</v>
      </c>
      <c r="R27" s="15">
        <v>16010</v>
      </c>
      <c r="S27" s="15">
        <v>20692</v>
      </c>
      <c r="T27" s="15">
        <v>25397</v>
      </c>
      <c r="U27" s="15">
        <v>35042</v>
      </c>
      <c r="V27" s="15">
        <v>44982</v>
      </c>
      <c r="W27" s="15">
        <v>64864</v>
      </c>
      <c r="X27" s="15">
        <v>84844</v>
      </c>
      <c r="Y27" s="15">
        <v>186601</v>
      </c>
      <c r="Z27" s="445" t="s">
        <v>347</v>
      </c>
    </row>
    <row r="28" spans="1:26" ht="19" customHeight="1">
      <c r="A28" s="46" t="s">
        <v>55</v>
      </c>
      <c r="B28" s="15">
        <v>0</v>
      </c>
      <c r="C28" s="15">
        <v>0</v>
      </c>
      <c r="D28" s="15">
        <v>0</v>
      </c>
      <c r="E28" s="15">
        <v>0</v>
      </c>
      <c r="F28" s="15">
        <v>0</v>
      </c>
      <c r="G28" s="15">
        <v>56.75</v>
      </c>
      <c r="H28" s="15">
        <v>354.1</v>
      </c>
      <c r="I28" s="15">
        <v>660.55000000000007</v>
      </c>
      <c r="J28" s="15">
        <v>1028.3</v>
      </c>
      <c r="K28" s="15">
        <v>1516.35</v>
      </c>
      <c r="L28" s="15">
        <v>2465.1999999999998</v>
      </c>
      <c r="M28" s="15">
        <v>3600.2</v>
      </c>
      <c r="N28" s="15">
        <v>4821.5</v>
      </c>
      <c r="O28" s="15">
        <v>6219.8</v>
      </c>
      <c r="P28" s="15">
        <v>7681.7000000000007</v>
      </c>
      <c r="Q28" s="15">
        <v>11726.800000000001</v>
      </c>
      <c r="R28" s="15">
        <v>15978.55</v>
      </c>
      <c r="S28" s="15">
        <v>20473.150000000001</v>
      </c>
      <c r="T28" s="15">
        <v>25174.3</v>
      </c>
      <c r="U28" s="15">
        <v>34767.300000000003</v>
      </c>
      <c r="V28" s="15">
        <v>44800.7</v>
      </c>
      <c r="W28" s="15">
        <v>65026.400000000001</v>
      </c>
      <c r="X28" s="15">
        <v>86120.4</v>
      </c>
      <c r="Y28" s="15">
        <v>195104.25</v>
      </c>
      <c r="Z28" s="445" t="s">
        <v>348</v>
      </c>
    </row>
    <row r="29" spans="1:26" ht="19" customHeight="1">
      <c r="A29" s="46" t="s">
        <v>58</v>
      </c>
      <c r="B29" s="15">
        <v>0</v>
      </c>
      <c r="C29" s="15">
        <v>0</v>
      </c>
      <c r="D29" s="15">
        <v>0</v>
      </c>
      <c r="E29" s="15">
        <v>0</v>
      </c>
      <c r="F29" s="15">
        <v>0</v>
      </c>
      <c r="G29" s="15">
        <v>0</v>
      </c>
      <c r="H29" s="15">
        <v>89.25</v>
      </c>
      <c r="I29" s="15">
        <v>357.15</v>
      </c>
      <c r="J29" s="15">
        <v>727.55</v>
      </c>
      <c r="K29" s="15">
        <v>1236.45</v>
      </c>
      <c r="L29" s="15">
        <v>2566.8000000000002</v>
      </c>
      <c r="M29" s="15">
        <v>3946.7499999999995</v>
      </c>
      <c r="N29" s="15">
        <v>5345.5999999999995</v>
      </c>
      <c r="O29" s="15">
        <v>6744.65</v>
      </c>
      <c r="P29" s="15">
        <v>8375.5499999999993</v>
      </c>
      <c r="Q29" s="15">
        <v>12555</v>
      </c>
      <c r="R29" s="15">
        <v>16787.2</v>
      </c>
      <c r="S29" s="15">
        <v>21031.05</v>
      </c>
      <c r="T29" s="15">
        <v>25366.65</v>
      </c>
      <c r="U29" s="15">
        <v>34615.5</v>
      </c>
      <c r="V29" s="15">
        <v>43864.35</v>
      </c>
      <c r="W29" s="15">
        <v>62953.599999999999</v>
      </c>
      <c r="X29" s="15">
        <v>82703.650000000009</v>
      </c>
      <c r="Y29" s="15">
        <v>182430.95</v>
      </c>
      <c r="Z29" s="445" t="s">
        <v>349</v>
      </c>
    </row>
    <row r="30" spans="1:26" ht="19" customHeight="1">
      <c r="A30" s="46" t="s">
        <v>61</v>
      </c>
      <c r="B30" s="15">
        <v>40</v>
      </c>
      <c r="C30" s="15">
        <v>40</v>
      </c>
      <c r="D30" s="15">
        <v>40</v>
      </c>
      <c r="E30" s="15">
        <v>40</v>
      </c>
      <c r="F30" s="15">
        <v>40</v>
      </c>
      <c r="G30" s="15">
        <v>40</v>
      </c>
      <c r="H30" s="15">
        <v>40</v>
      </c>
      <c r="I30" s="15">
        <v>211.4</v>
      </c>
      <c r="J30" s="15">
        <v>556.25</v>
      </c>
      <c r="K30" s="15">
        <v>693.2</v>
      </c>
      <c r="L30" s="15">
        <v>1024.4000000000001</v>
      </c>
      <c r="M30" s="15">
        <v>1594.25</v>
      </c>
      <c r="N30" s="15">
        <v>2790.5499999999997</v>
      </c>
      <c r="O30" s="15">
        <v>4130.6000000000004</v>
      </c>
      <c r="P30" s="15">
        <v>5844.6</v>
      </c>
      <c r="Q30" s="15">
        <v>10467</v>
      </c>
      <c r="R30" s="15">
        <v>15877.3</v>
      </c>
      <c r="S30" s="15">
        <v>21139.85</v>
      </c>
      <c r="T30" s="15">
        <v>26708.65</v>
      </c>
      <c r="U30" s="15">
        <v>38374.400000000001</v>
      </c>
      <c r="V30" s="15">
        <v>50689.849999999991</v>
      </c>
      <c r="W30" s="15">
        <v>76008.350000000006</v>
      </c>
      <c r="X30" s="15">
        <v>101656.15</v>
      </c>
      <c r="Y30" s="15">
        <v>230628</v>
      </c>
      <c r="Z30" s="445" t="s">
        <v>350</v>
      </c>
    </row>
    <row r="31" spans="1:26" ht="19" customHeight="1">
      <c r="A31" s="46" t="s">
        <v>64</v>
      </c>
      <c r="B31" s="15">
        <v>0</v>
      </c>
      <c r="C31" s="15">
        <v>0</v>
      </c>
      <c r="D31" s="15">
        <v>0</v>
      </c>
      <c r="E31" s="15">
        <v>0</v>
      </c>
      <c r="F31" s="15">
        <v>0</v>
      </c>
      <c r="G31" s="15">
        <v>0</v>
      </c>
      <c r="H31" s="15">
        <v>0</v>
      </c>
      <c r="I31" s="15">
        <v>0</v>
      </c>
      <c r="J31" s="15">
        <v>293.25</v>
      </c>
      <c r="K31" s="15">
        <v>968.2</v>
      </c>
      <c r="L31" s="15">
        <v>3004.6499999999996</v>
      </c>
      <c r="M31" s="15">
        <v>5529.95</v>
      </c>
      <c r="N31" s="15">
        <v>8137.8</v>
      </c>
      <c r="O31" s="15">
        <v>9879.6</v>
      </c>
      <c r="P31" s="15">
        <v>11674.849999999999</v>
      </c>
      <c r="Q31" s="15">
        <v>16209.2</v>
      </c>
      <c r="R31" s="15">
        <v>21206.100000000002</v>
      </c>
      <c r="S31" s="15">
        <v>26823.55</v>
      </c>
      <c r="T31" s="15">
        <v>32567.300000000003</v>
      </c>
      <c r="U31" s="15">
        <v>45113.049999999996</v>
      </c>
      <c r="V31" s="15">
        <v>58279.5</v>
      </c>
      <c r="W31" s="15">
        <v>86014.5</v>
      </c>
      <c r="X31" s="15">
        <v>115522.35</v>
      </c>
      <c r="Y31" s="15">
        <v>262740</v>
      </c>
      <c r="Z31" s="445" t="s">
        <v>351</v>
      </c>
    </row>
    <row r="32" spans="1:26" ht="19" customHeight="1">
      <c r="A32" s="46" t="s">
        <v>20</v>
      </c>
      <c r="B32" s="15">
        <v>34</v>
      </c>
      <c r="C32" s="15">
        <v>34</v>
      </c>
      <c r="D32" s="15">
        <v>34</v>
      </c>
      <c r="E32" s="15">
        <v>34</v>
      </c>
      <c r="F32" s="15">
        <v>34</v>
      </c>
      <c r="G32" s="15">
        <v>34</v>
      </c>
      <c r="H32" s="15">
        <v>34</v>
      </c>
      <c r="I32" s="15">
        <v>169.20000000000002</v>
      </c>
      <c r="J32" s="15">
        <v>473.74999999999989</v>
      </c>
      <c r="K32" s="15">
        <v>996.65</v>
      </c>
      <c r="L32" s="15">
        <v>2271.75</v>
      </c>
      <c r="M32" s="15">
        <v>3376.55</v>
      </c>
      <c r="N32" s="15">
        <v>4576.8999999999996</v>
      </c>
      <c r="O32" s="15">
        <v>5839.3000000000011</v>
      </c>
      <c r="P32" s="15">
        <v>7222.6500000000005</v>
      </c>
      <c r="Q32" s="15">
        <v>11025.400000000001</v>
      </c>
      <c r="R32" s="15">
        <v>15354.500000000002</v>
      </c>
      <c r="S32" s="15">
        <v>21505.350000000002</v>
      </c>
      <c r="T32" s="15">
        <v>27788.5</v>
      </c>
      <c r="U32" s="15">
        <v>39359.4</v>
      </c>
      <c r="V32" s="15">
        <v>50887.85</v>
      </c>
      <c r="W32" s="15">
        <v>74957.45</v>
      </c>
      <c r="X32" s="15">
        <v>98176.1</v>
      </c>
      <c r="Y32" s="15">
        <v>211375.85</v>
      </c>
      <c r="Z32" s="445" t="s">
        <v>352</v>
      </c>
    </row>
    <row r="33" spans="1:26" ht="19" customHeight="1">
      <c r="A33" s="46" t="s">
        <v>21</v>
      </c>
      <c r="B33" s="15">
        <v>0</v>
      </c>
      <c r="C33" s="15">
        <v>0</v>
      </c>
      <c r="D33" s="15">
        <v>0</v>
      </c>
      <c r="E33" s="15">
        <v>76.099999999999994</v>
      </c>
      <c r="F33" s="15">
        <v>228.10000000000002</v>
      </c>
      <c r="G33" s="15">
        <v>414.79999999999995</v>
      </c>
      <c r="H33" s="15">
        <v>733.25</v>
      </c>
      <c r="I33" s="15">
        <v>1069.6000000000001</v>
      </c>
      <c r="J33" s="15">
        <v>1731.75</v>
      </c>
      <c r="K33" s="15">
        <v>2391.6999999999998</v>
      </c>
      <c r="L33" s="15">
        <v>3669</v>
      </c>
      <c r="M33" s="15">
        <v>5418.8</v>
      </c>
      <c r="N33" s="15">
        <v>7904.7</v>
      </c>
      <c r="O33" s="15">
        <v>10171.549999999999</v>
      </c>
      <c r="P33" s="15">
        <v>12343.15</v>
      </c>
      <c r="Q33" s="15">
        <v>17854.150000000001</v>
      </c>
      <c r="R33" s="15">
        <v>23510.2</v>
      </c>
      <c r="S33" s="15">
        <v>29358.400000000001</v>
      </c>
      <c r="T33" s="15">
        <v>35385.700000000004</v>
      </c>
      <c r="U33" s="15">
        <v>47916.200000000004</v>
      </c>
      <c r="V33" s="15">
        <v>61153.850000000006</v>
      </c>
      <c r="W33" s="15">
        <v>88506.4</v>
      </c>
      <c r="X33" s="15">
        <v>113093.15</v>
      </c>
      <c r="Y33" s="15">
        <v>231729.3</v>
      </c>
      <c r="Z33" s="445" t="s">
        <v>353</v>
      </c>
    </row>
    <row r="34" spans="1:26" ht="19" customHeight="1">
      <c r="A34" s="46" t="s">
        <v>22</v>
      </c>
      <c r="B34" s="15">
        <v>25</v>
      </c>
      <c r="C34" s="15" t="e">
        <v>#N/A</v>
      </c>
      <c r="D34" s="15">
        <v>25</v>
      </c>
      <c r="E34" s="15">
        <v>25</v>
      </c>
      <c r="F34" s="15">
        <v>25</v>
      </c>
      <c r="G34" s="15">
        <v>25</v>
      </c>
      <c r="H34" s="15">
        <v>25</v>
      </c>
      <c r="I34" s="15">
        <v>25</v>
      </c>
      <c r="J34" s="15">
        <v>25</v>
      </c>
      <c r="K34" s="15">
        <v>25</v>
      </c>
      <c r="L34" s="15">
        <v>425.84999999999997</v>
      </c>
      <c r="M34" s="15">
        <v>1705.6999999999998</v>
      </c>
      <c r="N34" s="15">
        <v>3094.7</v>
      </c>
      <c r="O34" s="15">
        <v>4717.8</v>
      </c>
      <c r="P34" s="15">
        <v>6631.25</v>
      </c>
      <c r="Q34" s="15">
        <v>12005.25</v>
      </c>
      <c r="R34" s="15">
        <v>17725.95</v>
      </c>
      <c r="S34" s="15">
        <v>23446.75</v>
      </c>
      <c r="T34" s="15">
        <v>29267.100000000002</v>
      </c>
      <c r="U34" s="15">
        <v>41215.699999999997</v>
      </c>
      <c r="V34" s="15">
        <v>53258.5</v>
      </c>
      <c r="W34" s="15">
        <v>78432.600000000006</v>
      </c>
      <c r="X34" s="15">
        <v>104894.2</v>
      </c>
      <c r="Y34" s="15">
        <v>245432.7</v>
      </c>
      <c r="Z34" s="445" t="s">
        <v>354</v>
      </c>
    </row>
    <row r="35" spans="1:26" ht="19" customHeight="1">
      <c r="A35" s="46" t="s">
        <v>23</v>
      </c>
      <c r="B35" s="15">
        <v>0</v>
      </c>
      <c r="C35" s="15">
        <v>0</v>
      </c>
      <c r="D35" s="15">
        <v>0</v>
      </c>
      <c r="E35" s="15">
        <v>0</v>
      </c>
      <c r="F35" s="15">
        <v>0</v>
      </c>
      <c r="G35" s="15">
        <v>0</v>
      </c>
      <c r="H35" s="15">
        <v>122.55</v>
      </c>
      <c r="I35" s="15">
        <v>380.2</v>
      </c>
      <c r="J35" s="15">
        <v>871.85</v>
      </c>
      <c r="K35" s="15">
        <v>1398.45</v>
      </c>
      <c r="L35" s="15">
        <v>2785.9</v>
      </c>
      <c r="M35" s="15">
        <v>4190.0499999999993</v>
      </c>
      <c r="N35" s="15">
        <v>5996.85</v>
      </c>
      <c r="O35" s="15">
        <v>7867.2</v>
      </c>
      <c r="P35" s="15">
        <v>9758.7999999999993</v>
      </c>
      <c r="Q35" s="15">
        <v>14751.3</v>
      </c>
      <c r="R35" s="15">
        <v>20212.05</v>
      </c>
      <c r="S35" s="15">
        <v>25672.799999999999</v>
      </c>
      <c r="T35" s="15">
        <v>31133.45</v>
      </c>
      <c r="U35" s="15">
        <v>42791.7</v>
      </c>
      <c r="V35" s="15">
        <v>55894</v>
      </c>
      <c r="W35" s="15">
        <v>82098.600000000006</v>
      </c>
      <c r="X35" s="15">
        <v>108400.4</v>
      </c>
      <c r="Y35" s="15">
        <v>241826</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67</v>
      </c>
      <c r="M37" s="15">
        <v>154</v>
      </c>
      <c r="N37" s="15">
        <v>232</v>
      </c>
      <c r="O37" s="15">
        <v>388</v>
      </c>
      <c r="P37" s="15">
        <v>613</v>
      </c>
      <c r="Q37" s="15">
        <v>1355</v>
      </c>
      <c r="R37" s="15">
        <v>2462</v>
      </c>
      <c r="S37" s="15">
        <v>3985</v>
      </c>
      <c r="T37" s="15">
        <v>6361</v>
      </c>
      <c r="U37" s="15">
        <v>12107</v>
      </c>
      <c r="V37" s="15">
        <v>17853</v>
      </c>
      <c r="W37" s="15">
        <v>29345</v>
      </c>
      <c r="X37" s="15">
        <v>40850</v>
      </c>
      <c r="Y37" s="15">
        <v>98934</v>
      </c>
      <c r="Z37" s="445" t="s">
        <v>80</v>
      </c>
    </row>
    <row r="38" spans="1:26" ht="19" customHeight="1">
      <c r="A38" s="56"/>
      <c r="B38" s="57"/>
      <c r="C38" s="57"/>
      <c r="D38" s="57"/>
      <c r="E38" s="57"/>
      <c r="F38" s="57"/>
      <c r="G38" s="57"/>
      <c r="H38" s="57"/>
      <c r="I38" s="58"/>
      <c r="J38" s="58"/>
      <c r="K38" s="58"/>
      <c r="L38" s="58"/>
      <c r="N38" s="446"/>
      <c r="O38" s="446"/>
      <c r="P38" s="446"/>
      <c r="Q38" s="446"/>
      <c r="R38" s="446"/>
      <c r="S38" s="446"/>
      <c r="T38" s="446"/>
      <c r="U38" s="446"/>
      <c r="V38" s="446"/>
      <c r="W38" s="446"/>
      <c r="X38" s="446"/>
      <c r="Y38" s="446"/>
      <c r="Z38" s="447"/>
    </row>
    <row r="39" spans="1:26" ht="19" customHeight="1">
      <c r="A39" s="39"/>
      <c r="B39" s="791" t="s">
        <v>24</v>
      </c>
      <c r="C39" s="792"/>
      <c r="D39" s="792"/>
      <c r="E39" s="792"/>
      <c r="F39" s="792"/>
      <c r="G39" s="792"/>
      <c r="H39" s="792"/>
      <c r="I39" s="792"/>
      <c r="J39" s="792"/>
      <c r="K39" s="792"/>
      <c r="L39" s="792"/>
      <c r="M39" s="793"/>
      <c r="N39" s="785" t="s">
        <v>356</v>
      </c>
      <c r="O39" s="786"/>
      <c r="P39" s="786"/>
      <c r="Q39" s="786"/>
      <c r="R39" s="786"/>
      <c r="S39" s="786"/>
      <c r="T39" s="786"/>
      <c r="U39" s="786"/>
      <c r="V39" s="786"/>
      <c r="W39" s="786"/>
      <c r="X39" s="786"/>
      <c r="Y39" s="787"/>
      <c r="Z39" s="444"/>
    </row>
    <row r="40" spans="1:26" ht="19" customHeight="1">
      <c r="A40" s="46" t="s">
        <v>155</v>
      </c>
      <c r="B40" s="11">
        <v>0.38400000000000001</v>
      </c>
      <c r="C40" s="11">
        <v>0.32</v>
      </c>
      <c r="D40" s="11">
        <v>0.2742857142857143</v>
      </c>
      <c r="E40" s="11">
        <v>0.24</v>
      </c>
      <c r="F40" s="11">
        <v>0.192</v>
      </c>
      <c r="G40" s="11">
        <v>0.52633333333333321</v>
      </c>
      <c r="H40" s="11">
        <v>1.0924285714285715</v>
      </c>
      <c r="I40" s="11">
        <v>1.4882500000000001</v>
      </c>
      <c r="J40" s="11">
        <v>2.0252222222222223</v>
      </c>
      <c r="K40" s="11">
        <v>2.4821999999999997</v>
      </c>
      <c r="L40" s="11">
        <v>3.4348333333333336</v>
      </c>
      <c r="M40" s="11">
        <v>4.2821428571428575</v>
      </c>
      <c r="N40" s="11">
        <v>5.1380625000000002</v>
      </c>
      <c r="O40" s="11">
        <v>5.9971666666666676</v>
      </c>
      <c r="P40" s="11">
        <v>6.8241000000000014</v>
      </c>
      <c r="Q40" s="11">
        <v>8.3300400000000003</v>
      </c>
      <c r="R40" s="11">
        <v>9.5920000000000005</v>
      </c>
      <c r="S40" s="11">
        <v>10.702742857142857</v>
      </c>
      <c r="T40" s="11">
        <v>11.611400000000001</v>
      </c>
      <c r="U40" s="11">
        <v>13.25906</v>
      </c>
      <c r="V40" s="11">
        <v>14.609400000000001</v>
      </c>
      <c r="W40" s="11">
        <v>16.825749999999999</v>
      </c>
      <c r="X40" s="11">
        <v>18.653860000000002</v>
      </c>
      <c r="Y40" s="11">
        <v>22.628170000000001</v>
      </c>
      <c r="Z40" s="445" t="s">
        <v>330</v>
      </c>
    </row>
    <row r="41" spans="1:26" ht="19" customHeight="1">
      <c r="A41" s="46" t="s">
        <v>56</v>
      </c>
      <c r="B41" s="11">
        <v>0</v>
      </c>
      <c r="C41" s="11">
        <v>0</v>
      </c>
      <c r="D41" s="11">
        <v>0</v>
      </c>
      <c r="E41" s="11">
        <v>0</v>
      </c>
      <c r="F41" s="11">
        <v>0.14840000000000003</v>
      </c>
      <c r="G41" s="11">
        <v>1.2135</v>
      </c>
      <c r="H41" s="11">
        <v>2.5247142857142859</v>
      </c>
      <c r="I41" s="11">
        <v>3.6747500000000004</v>
      </c>
      <c r="J41" s="11">
        <v>4.7951111111111118</v>
      </c>
      <c r="K41" s="11">
        <v>6.1316000000000006</v>
      </c>
      <c r="L41" s="11">
        <v>7.9845000000000015</v>
      </c>
      <c r="M41" s="11">
        <v>9.1032857142857164</v>
      </c>
      <c r="N41" s="11">
        <v>9.9423124999999999</v>
      </c>
      <c r="O41" s="11">
        <v>10.656111111111114</v>
      </c>
      <c r="P41" s="11">
        <v>11.3802</v>
      </c>
      <c r="Q41" s="11">
        <v>12.785560000000002</v>
      </c>
      <c r="R41" s="11">
        <v>13.976133333333335</v>
      </c>
      <c r="S41" s="11">
        <v>14.993171428571431</v>
      </c>
      <c r="T41" s="11">
        <v>15.998049999999999</v>
      </c>
      <c r="U41" s="11">
        <v>17.598039999999997</v>
      </c>
      <c r="V41" s="11">
        <v>18.727383333333332</v>
      </c>
      <c r="W41" s="11">
        <v>20.355262500000002</v>
      </c>
      <c r="X41" s="11">
        <v>21.5822</v>
      </c>
      <c r="Y41" s="11">
        <v>24.651210000000003</v>
      </c>
      <c r="Z41" s="445" t="s">
        <v>331</v>
      </c>
    </row>
    <row r="42" spans="1:26" ht="19" customHeight="1">
      <c r="A42" s="46" t="s">
        <v>59</v>
      </c>
      <c r="B42" s="11">
        <v>0.4</v>
      </c>
      <c r="C42" s="11">
        <v>0.33333333333333337</v>
      </c>
      <c r="D42" s="11">
        <v>0.2857142857142857</v>
      </c>
      <c r="E42" s="11">
        <v>0.25</v>
      </c>
      <c r="F42" s="11">
        <v>0.2</v>
      </c>
      <c r="G42" s="11">
        <v>0.16666666666666669</v>
      </c>
      <c r="H42" s="11">
        <v>0.32800000000000001</v>
      </c>
      <c r="I42" s="11">
        <v>1.2535000000000001</v>
      </c>
      <c r="J42" s="11">
        <v>2.4133333333333331</v>
      </c>
      <c r="K42" s="11">
        <v>3.6372</v>
      </c>
      <c r="L42" s="11">
        <v>5.5008333333333344</v>
      </c>
      <c r="M42" s="11">
        <v>6.5939999999999994</v>
      </c>
      <c r="N42" s="11">
        <v>7.3515000000000015</v>
      </c>
      <c r="O42" s="11">
        <v>7.9592222222222215</v>
      </c>
      <c r="P42" s="11">
        <v>8.5119000000000007</v>
      </c>
      <c r="Q42" s="11">
        <v>9.6807200000000009</v>
      </c>
      <c r="R42" s="11">
        <v>10.743600000000001</v>
      </c>
      <c r="S42" s="11">
        <v>11.606400000000001</v>
      </c>
      <c r="T42" s="11">
        <v>12.438150000000002</v>
      </c>
      <c r="U42" s="11">
        <v>13.74464</v>
      </c>
      <c r="V42" s="11">
        <v>14.615633333333333</v>
      </c>
      <c r="W42" s="11">
        <v>15.704375000000001</v>
      </c>
      <c r="X42" s="11">
        <v>16.361920000000001</v>
      </c>
      <c r="Y42" s="11">
        <v>17.769289999999998</v>
      </c>
      <c r="Z42" s="445" t="s">
        <v>332</v>
      </c>
    </row>
    <row r="43" spans="1:26" ht="19" customHeight="1">
      <c r="A43" s="46" t="s">
        <v>62</v>
      </c>
      <c r="B43" s="11"/>
      <c r="C43" s="11">
        <v>0.66666666666666674</v>
      </c>
      <c r="D43" s="11">
        <v>0.5714285714285714</v>
      </c>
      <c r="E43" s="11">
        <v>0.5</v>
      </c>
      <c r="F43" s="11">
        <v>0.4</v>
      </c>
      <c r="G43" s="11">
        <v>0.33333333333333337</v>
      </c>
      <c r="H43" s="11">
        <v>0.8723142857142856</v>
      </c>
      <c r="I43" s="11">
        <v>2.4130875000000001</v>
      </c>
      <c r="J43" s="11">
        <v>3.5788777777777772</v>
      </c>
      <c r="K43" s="11">
        <v>4.5115100000000004</v>
      </c>
      <c r="L43" s="11">
        <v>5.5682749999999999</v>
      </c>
      <c r="M43" s="11">
        <v>6.2183571428571431</v>
      </c>
      <c r="N43" s="11">
        <v>7.0175499999999991</v>
      </c>
      <c r="O43" s="11">
        <v>7.557672222222223</v>
      </c>
      <c r="P43" s="11">
        <v>7.9751049999999992</v>
      </c>
      <c r="Q43" s="11">
        <v>8.7851440000000007</v>
      </c>
      <c r="R43" s="11">
        <v>9.4424899999999994</v>
      </c>
      <c r="S43" s="11">
        <v>9.9120228571428584</v>
      </c>
      <c r="T43" s="11">
        <v>10.271505000000001</v>
      </c>
      <c r="U43" s="11">
        <v>10.809975999999999</v>
      </c>
      <c r="V43" s="11">
        <v>11.168956666666666</v>
      </c>
      <c r="W43" s="11">
        <v>11.617682499999999</v>
      </c>
      <c r="X43" s="11">
        <v>11.889851</v>
      </c>
      <c r="Y43" s="11">
        <v>12.4972475</v>
      </c>
      <c r="Z43" s="445" t="s">
        <v>333</v>
      </c>
    </row>
    <row r="44" spans="1:26" ht="19" customHeight="1">
      <c r="A44" s="46" t="s">
        <v>65</v>
      </c>
      <c r="B44" s="11">
        <v>0</v>
      </c>
      <c r="C44" s="11">
        <v>0.13999999999999999</v>
      </c>
      <c r="D44" s="11">
        <v>0.31428571428571428</v>
      </c>
      <c r="E44" s="11">
        <v>0.52500000000000002</v>
      </c>
      <c r="F44" s="11">
        <v>1.004</v>
      </c>
      <c r="G44" s="11">
        <v>1.6033333333333333</v>
      </c>
      <c r="H44" s="11">
        <v>2.1857142857142855</v>
      </c>
      <c r="I44" s="11">
        <v>2.74</v>
      </c>
      <c r="J44" s="11">
        <v>3.2244444444444444</v>
      </c>
      <c r="K44" s="11">
        <v>3.6540000000000004</v>
      </c>
      <c r="L44" s="11">
        <v>4.5016666666666669</v>
      </c>
      <c r="M44" s="11">
        <v>5.2728571428571431</v>
      </c>
      <c r="N44" s="11">
        <v>5.75875</v>
      </c>
      <c r="O44" s="11">
        <v>5.7833333333333332</v>
      </c>
      <c r="P44" s="11">
        <v>6.2659999999999991</v>
      </c>
      <c r="Q44" s="11">
        <v>7.32</v>
      </c>
      <c r="R44" s="11">
        <v>8.2993333333333332</v>
      </c>
      <c r="S44" s="11">
        <v>9.1771428571428579</v>
      </c>
      <c r="T44" s="11">
        <v>9.84</v>
      </c>
      <c r="U44" s="11">
        <v>10.7744</v>
      </c>
      <c r="V44" s="11">
        <v>11.401666666666667</v>
      </c>
      <c r="W44" s="11">
        <v>12.187000000000001</v>
      </c>
      <c r="X44" s="11">
        <v>12.824199999999999</v>
      </c>
      <c r="Y44" s="11">
        <v>15.150700000000001</v>
      </c>
      <c r="Z44" s="445" t="s">
        <v>334</v>
      </c>
    </row>
    <row r="45" spans="1:26" ht="19" customHeight="1">
      <c r="A45" s="46" t="s">
        <v>68</v>
      </c>
      <c r="B45" s="11">
        <v>0</v>
      </c>
      <c r="C45" s="11">
        <v>0</v>
      </c>
      <c r="D45" s="11">
        <v>0</v>
      </c>
      <c r="E45" s="11">
        <v>0</v>
      </c>
      <c r="F45" s="11">
        <v>0</v>
      </c>
      <c r="G45" s="11">
        <v>0.50499999999999989</v>
      </c>
      <c r="H45" s="11">
        <v>1.9278571428571429</v>
      </c>
      <c r="I45" s="11">
        <v>2.9261249999999994</v>
      </c>
      <c r="J45" s="11">
        <v>3.7333333333333338</v>
      </c>
      <c r="K45" s="11">
        <v>4.3513000000000002</v>
      </c>
      <c r="L45" s="11">
        <v>5.3014999999999999</v>
      </c>
      <c r="M45" s="11">
        <v>6.0981428571428564</v>
      </c>
      <c r="N45" s="11">
        <v>6.2998124999999998</v>
      </c>
      <c r="O45" s="11">
        <v>7.0533333333333337</v>
      </c>
      <c r="P45" s="11">
        <v>7.6561499999999993</v>
      </c>
      <c r="Q45" s="11">
        <v>8.5043999999999986</v>
      </c>
      <c r="R45" s="11">
        <v>9.0698333333333316</v>
      </c>
      <c r="S45" s="11">
        <v>9.4816285714285709</v>
      </c>
      <c r="T45" s="11">
        <v>9.8248999999999995</v>
      </c>
      <c r="U45" s="11">
        <v>10.310999999999998</v>
      </c>
      <c r="V45" s="11">
        <v>10.639616666666665</v>
      </c>
      <c r="W45" s="11">
        <v>11.050425000000001</v>
      </c>
      <c r="X45" s="11">
        <v>11.296909999999999</v>
      </c>
      <c r="Y45" s="11">
        <v>11.802264999999998</v>
      </c>
      <c r="Z45" s="445" t="s">
        <v>335</v>
      </c>
    </row>
    <row r="46" spans="1:26" ht="19" customHeight="1">
      <c r="A46" s="46" t="s">
        <v>71</v>
      </c>
      <c r="B46" s="11">
        <v>0.4</v>
      </c>
      <c r="C46" s="11">
        <v>0.33333333333333337</v>
      </c>
      <c r="D46" s="11">
        <v>0.2857142857142857</v>
      </c>
      <c r="E46" s="11">
        <v>0.25</v>
      </c>
      <c r="F46" s="11">
        <v>0.2</v>
      </c>
      <c r="G46" s="11">
        <v>0.52249999999999996</v>
      </c>
      <c r="H46" s="11">
        <v>1.1628571428571428</v>
      </c>
      <c r="I46" s="11">
        <v>1.8967500000000002</v>
      </c>
      <c r="J46" s="11">
        <v>2.6815555555555557</v>
      </c>
      <c r="K46" s="11">
        <v>3.4645000000000001</v>
      </c>
      <c r="L46" s="11">
        <v>4.6895833333333341</v>
      </c>
      <c r="M46" s="11">
        <v>5.6429999999999998</v>
      </c>
      <c r="N46" s="11">
        <v>6.4275624999999987</v>
      </c>
      <c r="O46" s="11">
        <v>7.1463888888888878</v>
      </c>
      <c r="P46" s="11">
        <v>7.7722999999999987</v>
      </c>
      <c r="Q46" s="11">
        <v>8.9423600000000008</v>
      </c>
      <c r="R46" s="11">
        <v>9.7556333333333338</v>
      </c>
      <c r="S46" s="11">
        <v>10.342000000000001</v>
      </c>
      <c r="T46" s="11">
        <v>10.834174999999998</v>
      </c>
      <c r="U46" s="11">
        <v>11.598320000000001</v>
      </c>
      <c r="V46" s="11">
        <v>12.225116666666668</v>
      </c>
      <c r="W46" s="11">
        <v>12.736374999999999</v>
      </c>
      <c r="X46" s="11">
        <v>12.827940000000002</v>
      </c>
      <c r="Y46" s="11">
        <v>13.118675</v>
      </c>
      <c r="Z46" s="445" t="s">
        <v>336</v>
      </c>
    </row>
    <row r="47" spans="1:26" ht="19" customHeight="1">
      <c r="A47" s="46" t="s">
        <v>74</v>
      </c>
      <c r="B47" s="11">
        <v>0</v>
      </c>
      <c r="C47" s="11">
        <v>0</v>
      </c>
      <c r="D47" s="11">
        <v>0</v>
      </c>
      <c r="E47" s="11">
        <v>0</v>
      </c>
      <c r="F47" s="11">
        <v>0</v>
      </c>
      <c r="G47" s="11">
        <v>1.0458333333333334</v>
      </c>
      <c r="H47" s="11">
        <v>2.1685714285714286</v>
      </c>
      <c r="I47" s="11">
        <v>3.0359999999999996</v>
      </c>
      <c r="J47" s="11">
        <v>3.7218888888888886</v>
      </c>
      <c r="K47" s="11">
        <v>4.5742999999999991</v>
      </c>
      <c r="L47" s="11">
        <v>5.4816666666666665</v>
      </c>
      <c r="M47" s="11">
        <v>6.104571428571429</v>
      </c>
      <c r="N47" s="11">
        <v>7.047625</v>
      </c>
      <c r="O47" s="11">
        <v>7.8360000000000003</v>
      </c>
      <c r="P47" s="11">
        <v>8.5159500000000019</v>
      </c>
      <c r="Q47" s="11">
        <v>10.064359999999999</v>
      </c>
      <c r="R47" s="11">
        <v>11.068766666666667</v>
      </c>
      <c r="S47" s="11">
        <v>11.775342857142858</v>
      </c>
      <c r="T47" s="11">
        <v>12.305925</v>
      </c>
      <c r="U47" s="11">
        <v>13.326020000000002</v>
      </c>
      <c r="V47" s="11">
        <v>14.046783333333334</v>
      </c>
      <c r="W47" s="11">
        <v>15.311250000000001</v>
      </c>
      <c r="X47" s="11">
        <v>16.251959999999997</v>
      </c>
      <c r="Y47" s="11">
        <v>18.689995</v>
      </c>
      <c r="Z47" s="445" t="s">
        <v>337</v>
      </c>
    </row>
    <row r="48" spans="1:26" ht="19" customHeight="1">
      <c r="A48" s="46" t="s">
        <v>77</v>
      </c>
      <c r="B48" s="11">
        <v>0</v>
      </c>
      <c r="C48" s="11">
        <v>0</v>
      </c>
      <c r="D48" s="11">
        <v>0</v>
      </c>
      <c r="E48" s="11">
        <v>0</v>
      </c>
      <c r="F48" s="11">
        <v>0</v>
      </c>
      <c r="G48" s="11">
        <v>0</v>
      </c>
      <c r="H48" s="11">
        <v>0.13857142857142857</v>
      </c>
      <c r="I48" s="11">
        <v>0.37112500000000004</v>
      </c>
      <c r="J48" s="11">
        <v>0.65988888888888886</v>
      </c>
      <c r="K48" s="11">
        <v>0.9820000000000001</v>
      </c>
      <c r="L48" s="11">
        <v>1.5165833333333332</v>
      </c>
      <c r="M48" s="11">
        <v>1.9404285714285714</v>
      </c>
      <c r="N48" s="11">
        <v>1.9743750000000004</v>
      </c>
      <c r="O48" s="11">
        <v>2.294</v>
      </c>
      <c r="P48" s="11">
        <v>2.5909</v>
      </c>
      <c r="Q48" s="11">
        <v>3.3133999999999997</v>
      </c>
      <c r="R48" s="11">
        <v>3.9307666666666665</v>
      </c>
      <c r="S48" s="11">
        <v>4.5271714285714282</v>
      </c>
      <c r="T48" s="11">
        <v>5.2636999999999992</v>
      </c>
      <c r="U48" s="11">
        <v>7.4861200000000006</v>
      </c>
      <c r="V48" s="11">
        <v>8.7232333333333347</v>
      </c>
      <c r="W48" s="11">
        <v>9.5074125000000009</v>
      </c>
      <c r="X48" s="11">
        <v>9.6874500000000019</v>
      </c>
      <c r="Y48" s="11">
        <v>10.098090000000001</v>
      </c>
      <c r="Z48" s="445" t="s">
        <v>338</v>
      </c>
    </row>
    <row r="49" spans="1:26" ht="19" customHeight="1">
      <c r="A49" s="46" t="s">
        <v>19</v>
      </c>
      <c r="B49" s="11">
        <v>0.4</v>
      </c>
      <c r="C49" s="11">
        <v>0.33333333333333337</v>
      </c>
      <c r="D49" s="11">
        <v>0.2857142857142857</v>
      </c>
      <c r="E49" s="11">
        <v>0.51875000000000004</v>
      </c>
      <c r="F49" s="11">
        <v>0.747</v>
      </c>
      <c r="G49" s="11">
        <v>1.4016666666666666</v>
      </c>
      <c r="H49" s="11">
        <v>1.9681428571428567</v>
      </c>
      <c r="I49" s="11">
        <v>2.6978749999999998</v>
      </c>
      <c r="J49" s="11">
        <v>3.5007777777777775</v>
      </c>
      <c r="K49" s="11">
        <v>4.2850000000000001</v>
      </c>
      <c r="L49" s="11">
        <v>5.5783333333333331</v>
      </c>
      <c r="M49" s="11">
        <v>6.7017142857142868</v>
      </c>
      <c r="N49" s="11">
        <v>7.755187499999999</v>
      </c>
      <c r="O49" s="11">
        <v>8.7390555555555558</v>
      </c>
      <c r="P49" s="11">
        <v>9.6015000000000015</v>
      </c>
      <c r="Q49" s="11">
        <v>11.611720000000002</v>
      </c>
      <c r="R49" s="11">
        <v>12.9719</v>
      </c>
      <c r="S49" s="11">
        <v>14.262857142857143</v>
      </c>
      <c r="T49" s="11">
        <v>15.329525</v>
      </c>
      <c r="U49" s="11">
        <v>16.87238</v>
      </c>
      <c r="V49" s="11">
        <v>18.234416666666664</v>
      </c>
      <c r="W49" s="11">
        <v>20.485949999999995</v>
      </c>
      <c r="X49" s="11">
        <v>21.692769999999996</v>
      </c>
      <c r="Y49" s="11">
        <v>22.224904999999996</v>
      </c>
      <c r="Z49" s="445" t="s">
        <v>339</v>
      </c>
    </row>
    <row r="50" spans="1:26" ht="19" customHeight="1">
      <c r="A50" s="46" t="s">
        <v>57</v>
      </c>
      <c r="B50" s="11">
        <v>0.72</v>
      </c>
      <c r="C50" s="11">
        <v>0.6</v>
      </c>
      <c r="D50" s="11">
        <v>0.51428571428571423</v>
      </c>
      <c r="E50" s="11">
        <v>0.44999999999999996</v>
      </c>
      <c r="F50" s="11">
        <v>0.36</v>
      </c>
      <c r="G50" s="11">
        <v>1.3314999999999997</v>
      </c>
      <c r="H50" s="11">
        <v>2.7231428571428573</v>
      </c>
      <c r="I50" s="11">
        <v>3.9471249999999998</v>
      </c>
      <c r="J50" s="11">
        <v>5.0381111111111112</v>
      </c>
      <c r="K50" s="11">
        <v>5.9943000000000008</v>
      </c>
      <c r="L50" s="11">
        <v>7.0544166666666657</v>
      </c>
      <c r="M50" s="11">
        <v>7.7700714285714287</v>
      </c>
      <c r="N50" s="11">
        <v>8.8820625</v>
      </c>
      <c r="O50" s="11">
        <v>9.8977222222222228</v>
      </c>
      <c r="P50" s="11">
        <v>10.889749999999999</v>
      </c>
      <c r="Q50" s="11">
        <v>12.66952</v>
      </c>
      <c r="R50" s="11">
        <v>13.961933333333334</v>
      </c>
      <c r="S50" s="11">
        <v>14.959685714285717</v>
      </c>
      <c r="T50" s="11">
        <v>15.770299999999999</v>
      </c>
      <c r="U50" s="11">
        <v>17.211079999999999</v>
      </c>
      <c r="V50" s="11">
        <v>18.324216666666668</v>
      </c>
      <c r="W50" s="11">
        <v>19.715450000000001</v>
      </c>
      <c r="X50" s="11">
        <v>20.550740000000001</v>
      </c>
      <c r="Y50" s="11">
        <v>21.672959999999996</v>
      </c>
      <c r="Z50" s="445" t="s">
        <v>340</v>
      </c>
    </row>
    <row r="51" spans="1:26" ht="19" customHeight="1">
      <c r="A51" s="46" t="s">
        <v>60</v>
      </c>
      <c r="B51" s="11">
        <v>0</v>
      </c>
      <c r="C51" s="11">
        <v>0</v>
      </c>
      <c r="D51" s="11">
        <v>0</v>
      </c>
      <c r="E51" s="11">
        <v>0</v>
      </c>
      <c r="F51" s="11">
        <v>0</v>
      </c>
      <c r="G51" s="11">
        <v>0</v>
      </c>
      <c r="H51" s="11">
        <v>0</v>
      </c>
      <c r="I51" s="11">
        <v>0</v>
      </c>
      <c r="J51" s="11">
        <v>0</v>
      </c>
      <c r="K51" s="11">
        <v>0</v>
      </c>
      <c r="L51" s="11">
        <v>2.082583333333333</v>
      </c>
      <c r="M51" s="11">
        <v>4.840357142857143</v>
      </c>
      <c r="N51" s="11">
        <v>6.9086249999999998</v>
      </c>
      <c r="O51" s="11">
        <v>8.4906111111111109</v>
      </c>
      <c r="P51" s="11">
        <v>9.7802000000000007</v>
      </c>
      <c r="Q51" s="11">
        <v>12.091880000000002</v>
      </c>
      <c r="R51" s="11">
        <v>13.633033333333334</v>
      </c>
      <c r="S51" s="11">
        <v>14.733828571428573</v>
      </c>
      <c r="T51" s="11">
        <v>15.559424999999999</v>
      </c>
      <c r="U51" s="11">
        <v>16.724879999999999</v>
      </c>
      <c r="V51" s="11">
        <v>17.509866666666664</v>
      </c>
      <c r="W51" s="11">
        <v>18.491087499999999</v>
      </c>
      <c r="X51" s="11">
        <v>19.079820000000002</v>
      </c>
      <c r="Y51" s="11">
        <v>22.076709999999999</v>
      </c>
      <c r="Z51" s="445" t="s">
        <v>341</v>
      </c>
    </row>
    <row r="52" spans="1:26" ht="19" customHeight="1">
      <c r="A52" s="46" t="s">
        <v>63</v>
      </c>
      <c r="B52" s="11">
        <v>0</v>
      </c>
      <c r="C52" s="11">
        <v>0</v>
      </c>
      <c r="D52" s="11">
        <v>0</v>
      </c>
      <c r="E52" s="11">
        <v>0</v>
      </c>
      <c r="F52" s="11">
        <v>0.87959999999999983</v>
      </c>
      <c r="G52" s="11">
        <v>0.93433333333333335</v>
      </c>
      <c r="H52" s="11">
        <v>0.97285714285714286</v>
      </c>
      <c r="I52" s="11">
        <v>1.0022500000000001</v>
      </c>
      <c r="J52" s="11">
        <v>1.3660000000000001</v>
      </c>
      <c r="K52" s="11">
        <v>2.1063000000000001</v>
      </c>
      <c r="L52" s="11">
        <v>3.5841666666666669</v>
      </c>
      <c r="M52" s="11">
        <v>4.9944285714285712</v>
      </c>
      <c r="N52" s="11">
        <v>6.3129375000000003</v>
      </c>
      <c r="O52" s="11">
        <v>7.538555555555555</v>
      </c>
      <c r="P52" s="11">
        <v>8.6773500000000006</v>
      </c>
      <c r="Q52" s="11">
        <v>11.060280000000001</v>
      </c>
      <c r="R52" s="11">
        <v>12.874266666666667</v>
      </c>
      <c r="S52" s="11">
        <v>14.328257142857142</v>
      </c>
      <c r="T52" s="11">
        <v>15.536449999999999</v>
      </c>
      <c r="U52" s="11">
        <v>17.48216</v>
      </c>
      <c r="V52" s="11">
        <v>18.911200000000001</v>
      </c>
      <c r="W52" s="11">
        <v>20.791687499999998</v>
      </c>
      <c r="X52" s="11">
        <v>21.999839999999999</v>
      </c>
      <c r="Y52" s="11">
        <v>24.827295000000003</v>
      </c>
      <c r="Z52" s="445" t="s">
        <v>342</v>
      </c>
    </row>
    <row r="53" spans="1:26" ht="19" customHeight="1">
      <c r="A53" s="46" t="s">
        <v>66</v>
      </c>
      <c r="B53" s="11">
        <v>0.48</v>
      </c>
      <c r="C53" s="11">
        <v>0.4</v>
      </c>
      <c r="D53" s="11">
        <v>0.34285714285714286</v>
      </c>
      <c r="E53" s="11">
        <v>0.3</v>
      </c>
      <c r="F53" s="11">
        <v>0.2898</v>
      </c>
      <c r="G53" s="11">
        <v>0.99716666666666653</v>
      </c>
      <c r="H53" s="11">
        <v>1.8237142857142854</v>
      </c>
      <c r="I53" s="11">
        <v>2.8089999999999997</v>
      </c>
      <c r="J53" s="11">
        <v>3.6969999999999996</v>
      </c>
      <c r="K53" s="11">
        <v>4.3971999999999998</v>
      </c>
      <c r="L53" s="11">
        <v>5.7598333333333329</v>
      </c>
      <c r="M53" s="11">
        <v>6.5953571428571429</v>
      </c>
      <c r="N53" s="11">
        <v>7.3640625000000002</v>
      </c>
      <c r="O53" s="11">
        <v>7.9934999999999992</v>
      </c>
      <c r="P53" s="11">
        <v>8.7426499999999994</v>
      </c>
      <c r="Q53" s="11">
        <v>10.366400000000001</v>
      </c>
      <c r="R53" s="11">
        <v>11.699033333333334</v>
      </c>
      <c r="S53" s="11">
        <v>12.8918</v>
      </c>
      <c r="T53" s="11">
        <v>13.884525</v>
      </c>
      <c r="U53" s="11">
        <v>15.325260000000002</v>
      </c>
      <c r="V53" s="11">
        <v>16.289549999999998</v>
      </c>
      <c r="W53" s="11">
        <v>17.908874999999998</v>
      </c>
      <c r="X53" s="11">
        <v>18.62677</v>
      </c>
      <c r="Y53" s="11">
        <v>18.911989999999999</v>
      </c>
      <c r="Z53" s="445" t="s">
        <v>343</v>
      </c>
    </row>
    <row r="54" spans="1:26" ht="19" customHeight="1">
      <c r="A54" s="46" t="s">
        <v>69</v>
      </c>
      <c r="B54" s="11">
        <v>0</v>
      </c>
      <c r="C54" s="11">
        <v>0</v>
      </c>
      <c r="D54" s="11">
        <v>0</v>
      </c>
      <c r="E54" s="11">
        <v>0</v>
      </c>
      <c r="F54" s="11">
        <v>1.5800000000000002E-2</v>
      </c>
      <c r="G54" s="11">
        <v>0.80833333333333346</v>
      </c>
      <c r="H54" s="11">
        <v>1.9727142857142859</v>
      </c>
      <c r="I54" s="11">
        <v>3.0870000000000006</v>
      </c>
      <c r="J54" s="11">
        <v>4.0272222222222229</v>
      </c>
      <c r="K54" s="11">
        <v>4.6784000000000008</v>
      </c>
      <c r="L54" s="11">
        <v>5.3496666666666677</v>
      </c>
      <c r="M54" s="11">
        <v>6.3742142857142863</v>
      </c>
      <c r="N54" s="11">
        <v>7.5109375000000007</v>
      </c>
      <c r="O54" s="11">
        <v>8.4047222222222224</v>
      </c>
      <c r="P54" s="11">
        <v>9.2627500000000005</v>
      </c>
      <c r="Q54" s="11">
        <v>10.976600000000001</v>
      </c>
      <c r="R54" s="11">
        <v>12.241833333333336</v>
      </c>
      <c r="S54" s="11">
        <v>13.235885714285716</v>
      </c>
      <c r="T54" s="11">
        <v>14.036725000000001</v>
      </c>
      <c r="U54" s="11">
        <v>15.287459999999999</v>
      </c>
      <c r="V54" s="11">
        <v>16.145483333333335</v>
      </c>
      <c r="W54" s="11">
        <v>17.218050000000005</v>
      </c>
      <c r="X54" s="11">
        <v>17.71369</v>
      </c>
      <c r="Y54" s="11">
        <v>18.036175</v>
      </c>
      <c r="Z54" s="445" t="s">
        <v>344</v>
      </c>
    </row>
    <row r="55" spans="1:26" ht="19" customHeight="1">
      <c r="A55" s="46" t="s">
        <v>72</v>
      </c>
      <c r="B55" s="11">
        <v>0.28120000000000001</v>
      </c>
      <c r="C55" s="11">
        <v>0.47366666666666679</v>
      </c>
      <c r="D55" s="11">
        <v>0.64314285714285713</v>
      </c>
      <c r="E55" s="11">
        <v>0.9205000000000001</v>
      </c>
      <c r="F55" s="11">
        <v>1.3574000000000002</v>
      </c>
      <c r="G55" s="11">
        <v>1.8900000000000001</v>
      </c>
      <c r="H55" s="11">
        <v>2.4015714285714287</v>
      </c>
      <c r="I55" s="11">
        <v>2.890625</v>
      </c>
      <c r="J55" s="11">
        <v>3.3882222222222218</v>
      </c>
      <c r="K55" s="11">
        <v>3.9127999999999998</v>
      </c>
      <c r="L55" s="11">
        <v>4.4805833333333327</v>
      </c>
      <c r="M55" s="11">
        <v>4.9387142857142869</v>
      </c>
      <c r="N55" s="11">
        <v>5.6271249999999995</v>
      </c>
      <c r="O55" s="11">
        <v>6.221111111111111</v>
      </c>
      <c r="P55" s="11">
        <v>6.6969500000000002</v>
      </c>
      <c r="Q55" s="11">
        <v>7.8287200000000006</v>
      </c>
      <c r="R55" s="11">
        <v>8.6824000000000012</v>
      </c>
      <c r="S55" s="11">
        <v>9.2993142857142868</v>
      </c>
      <c r="T55" s="11">
        <v>9.8252999999999986</v>
      </c>
      <c r="U55" s="11">
        <v>10.626759999999999</v>
      </c>
      <c r="V55" s="11">
        <v>11.162699999999999</v>
      </c>
      <c r="W55" s="11">
        <v>11.753037500000001</v>
      </c>
      <c r="X55" s="11">
        <v>12.006309999999999</v>
      </c>
      <c r="Y55" s="11">
        <v>12.259405000000003</v>
      </c>
      <c r="Z55" s="445" t="s">
        <v>345</v>
      </c>
    </row>
    <row r="56" spans="1:26" ht="19" customHeight="1">
      <c r="A56" s="46" t="s">
        <v>75</v>
      </c>
      <c r="B56" s="11">
        <v>0</v>
      </c>
      <c r="C56" s="11">
        <v>0</v>
      </c>
      <c r="D56" s="11">
        <v>0</v>
      </c>
      <c r="E56" s="11">
        <v>0</v>
      </c>
      <c r="F56" s="11">
        <v>0</v>
      </c>
      <c r="G56" s="11">
        <v>0</v>
      </c>
      <c r="H56" s="11">
        <v>1.177142857142857</v>
      </c>
      <c r="I56" s="11">
        <v>2.109</v>
      </c>
      <c r="J56" s="11">
        <v>3.1762222222222225</v>
      </c>
      <c r="K56" s="11">
        <v>3.3972000000000002</v>
      </c>
      <c r="L56" s="11">
        <v>5.282</v>
      </c>
      <c r="M56" s="11">
        <v>6.6771428571428562</v>
      </c>
      <c r="N56" s="11">
        <v>7.7361874999999998</v>
      </c>
      <c r="O56" s="11">
        <v>8.9048333333333325</v>
      </c>
      <c r="P56" s="11">
        <v>10.0548</v>
      </c>
      <c r="Q56" s="11">
        <v>12.093120000000001</v>
      </c>
      <c r="R56" s="11">
        <v>13.657200000000003</v>
      </c>
      <c r="S56" s="11">
        <v>15.032371428571428</v>
      </c>
      <c r="T56" s="11">
        <v>16.063749999999999</v>
      </c>
      <c r="U56" s="11">
        <v>17.574820000000003</v>
      </c>
      <c r="V56" s="11">
        <v>18.628783333333331</v>
      </c>
      <c r="W56" s="11">
        <v>19.946087499999997</v>
      </c>
      <c r="X56" s="11">
        <v>20.736349999999998</v>
      </c>
      <c r="Y56" s="11">
        <v>21.361605000000001</v>
      </c>
      <c r="Z56" s="445" t="s">
        <v>346</v>
      </c>
    </row>
    <row r="57" spans="1:26" ht="19" customHeight="1">
      <c r="A57" s="46" t="s">
        <v>78</v>
      </c>
      <c r="B57" s="11">
        <v>0</v>
      </c>
      <c r="C57" s="11">
        <v>0</v>
      </c>
      <c r="D57" s="11">
        <v>0</v>
      </c>
      <c r="E57" s="11">
        <v>0</v>
      </c>
      <c r="F57" s="11">
        <v>0</v>
      </c>
      <c r="G57" s="11">
        <v>0</v>
      </c>
      <c r="H57" s="11">
        <v>0</v>
      </c>
      <c r="I57" s="11">
        <v>0.41749999999999998</v>
      </c>
      <c r="J57" s="11">
        <v>1.2866666666666666</v>
      </c>
      <c r="K57" s="11">
        <v>2.234</v>
      </c>
      <c r="L57" s="11">
        <v>4.0666666666666664</v>
      </c>
      <c r="M57" s="11">
        <v>5.25</v>
      </c>
      <c r="N57" s="11">
        <v>6.165</v>
      </c>
      <c r="O57" s="11">
        <v>6.9544444444444453</v>
      </c>
      <c r="P57" s="11">
        <v>7.6639999999999997</v>
      </c>
      <c r="Q57" s="11">
        <v>9.3607999999999993</v>
      </c>
      <c r="R57" s="11">
        <v>10.673333333333334</v>
      </c>
      <c r="S57" s="11">
        <v>11.824</v>
      </c>
      <c r="T57" s="11">
        <v>12.698499999999999</v>
      </c>
      <c r="U57" s="11">
        <v>14.016799999999998</v>
      </c>
      <c r="V57" s="11">
        <v>14.994</v>
      </c>
      <c r="W57" s="11">
        <v>16.216000000000001</v>
      </c>
      <c r="X57" s="11">
        <v>16.968800000000002</v>
      </c>
      <c r="Y57" s="11">
        <v>18.6601</v>
      </c>
      <c r="Z57" s="445" t="s">
        <v>347</v>
      </c>
    </row>
    <row r="58" spans="1:26" ht="19" customHeight="1">
      <c r="A58" s="46" t="s">
        <v>55</v>
      </c>
      <c r="B58" s="11">
        <v>0</v>
      </c>
      <c r="C58" s="11">
        <v>0</v>
      </c>
      <c r="D58" s="11">
        <v>0</v>
      </c>
      <c r="E58" s="11">
        <v>0</v>
      </c>
      <c r="F58" s="11">
        <v>0</v>
      </c>
      <c r="G58" s="11">
        <v>0.18916666666666668</v>
      </c>
      <c r="H58" s="11">
        <v>1.0117142857142858</v>
      </c>
      <c r="I58" s="11">
        <v>1.651375</v>
      </c>
      <c r="J58" s="11">
        <v>2.2851111111111111</v>
      </c>
      <c r="K58" s="11">
        <v>3.0327000000000002</v>
      </c>
      <c r="L58" s="11">
        <v>4.1086666666666662</v>
      </c>
      <c r="M58" s="11">
        <v>5.1431428571428564</v>
      </c>
      <c r="N58" s="11">
        <v>6.0268750000000004</v>
      </c>
      <c r="O58" s="11">
        <v>6.9108888888888886</v>
      </c>
      <c r="P58" s="11">
        <v>7.6817000000000011</v>
      </c>
      <c r="Q58" s="11">
        <v>9.3814400000000013</v>
      </c>
      <c r="R58" s="11">
        <v>10.652366666666666</v>
      </c>
      <c r="S58" s="11">
        <v>11.698942857142857</v>
      </c>
      <c r="T58" s="11">
        <v>12.587149999999999</v>
      </c>
      <c r="U58" s="11">
        <v>13.90692</v>
      </c>
      <c r="V58" s="11">
        <v>14.933566666666664</v>
      </c>
      <c r="W58" s="11">
        <v>16.256600000000002</v>
      </c>
      <c r="X58" s="11">
        <v>17.224080000000001</v>
      </c>
      <c r="Y58" s="11">
        <v>19.510425000000001</v>
      </c>
      <c r="Z58" s="445" t="s">
        <v>348</v>
      </c>
    </row>
    <row r="59" spans="1:26" ht="19" customHeight="1">
      <c r="A59" s="46" t="s">
        <v>58</v>
      </c>
      <c r="B59" s="11">
        <v>0</v>
      </c>
      <c r="C59" s="11">
        <v>0</v>
      </c>
      <c r="D59" s="11">
        <v>0</v>
      </c>
      <c r="E59" s="11">
        <v>0</v>
      </c>
      <c r="F59" s="11">
        <v>0</v>
      </c>
      <c r="G59" s="11">
        <v>0</v>
      </c>
      <c r="H59" s="11">
        <v>0.255</v>
      </c>
      <c r="I59" s="11">
        <v>0.89287499999999986</v>
      </c>
      <c r="J59" s="11">
        <v>1.6167777777777776</v>
      </c>
      <c r="K59" s="11">
        <v>2.4729000000000001</v>
      </c>
      <c r="L59" s="11">
        <v>4.2780000000000005</v>
      </c>
      <c r="M59" s="11">
        <v>5.6382142857142856</v>
      </c>
      <c r="N59" s="11">
        <v>6.6819999999999986</v>
      </c>
      <c r="O59" s="11">
        <v>7.4940555555555548</v>
      </c>
      <c r="P59" s="11">
        <v>8.3755500000000005</v>
      </c>
      <c r="Q59" s="11">
        <v>10.044</v>
      </c>
      <c r="R59" s="11">
        <v>11.191466666666667</v>
      </c>
      <c r="S59" s="11">
        <v>12.017742857142858</v>
      </c>
      <c r="T59" s="11">
        <v>12.683325</v>
      </c>
      <c r="U59" s="11">
        <v>13.8462</v>
      </c>
      <c r="V59" s="11">
        <v>14.621449999999999</v>
      </c>
      <c r="W59" s="11">
        <v>15.7384</v>
      </c>
      <c r="X59" s="11">
        <v>16.54073</v>
      </c>
      <c r="Y59" s="11">
        <v>18.243095</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0.52849999999999997</v>
      </c>
      <c r="J60" s="11">
        <v>1.2361111111111112</v>
      </c>
      <c r="K60" s="11">
        <v>1.3864000000000001</v>
      </c>
      <c r="L60" s="11">
        <v>1.7073333333333336</v>
      </c>
      <c r="M60" s="11">
        <v>2.2774999999999999</v>
      </c>
      <c r="N60" s="11">
        <v>3.4881875</v>
      </c>
      <c r="O60" s="11">
        <v>4.5895555555555561</v>
      </c>
      <c r="P60" s="11">
        <v>5.8446000000000007</v>
      </c>
      <c r="Q60" s="11">
        <v>8.3735999999999997</v>
      </c>
      <c r="R60" s="11">
        <v>10.584866666666667</v>
      </c>
      <c r="S60" s="11">
        <v>12.079914285714285</v>
      </c>
      <c r="T60" s="11">
        <v>13.354324999999999</v>
      </c>
      <c r="U60" s="11">
        <v>15.349760000000002</v>
      </c>
      <c r="V60" s="11">
        <v>16.896616666666663</v>
      </c>
      <c r="W60" s="11">
        <v>19.002087500000002</v>
      </c>
      <c r="X60" s="11">
        <v>20.331230000000001</v>
      </c>
      <c r="Y60" s="11">
        <v>23.062799999999999</v>
      </c>
      <c r="Z60" s="445" t="s">
        <v>350</v>
      </c>
    </row>
    <row r="61" spans="1:26" ht="19" customHeight="1">
      <c r="A61" s="46" t="s">
        <v>64</v>
      </c>
      <c r="B61" s="11">
        <v>0</v>
      </c>
      <c r="C61" s="11">
        <v>0</v>
      </c>
      <c r="D61" s="11">
        <v>0</v>
      </c>
      <c r="E61" s="11">
        <v>0</v>
      </c>
      <c r="F61" s="11">
        <v>0</v>
      </c>
      <c r="G61" s="11">
        <v>0</v>
      </c>
      <c r="H61" s="11">
        <v>0</v>
      </c>
      <c r="I61" s="11">
        <v>0</v>
      </c>
      <c r="J61" s="11">
        <v>0.65166666666666662</v>
      </c>
      <c r="K61" s="11">
        <v>1.9363999999999999</v>
      </c>
      <c r="L61" s="11">
        <v>5.0077499999999997</v>
      </c>
      <c r="M61" s="11">
        <v>7.8999285714285712</v>
      </c>
      <c r="N61" s="11">
        <v>10.17225</v>
      </c>
      <c r="O61" s="11">
        <v>10.977333333333334</v>
      </c>
      <c r="P61" s="11">
        <v>11.674849999999999</v>
      </c>
      <c r="Q61" s="11">
        <v>12.967359999999999</v>
      </c>
      <c r="R61" s="11">
        <v>14.137400000000003</v>
      </c>
      <c r="S61" s="11">
        <v>15.327742857142857</v>
      </c>
      <c r="T61" s="11">
        <v>16.283650000000002</v>
      </c>
      <c r="U61" s="11">
        <v>18.045219999999997</v>
      </c>
      <c r="V61" s="11">
        <v>19.426500000000001</v>
      </c>
      <c r="W61" s="11">
        <v>21.503625</v>
      </c>
      <c r="X61" s="11">
        <v>23.104470000000003</v>
      </c>
      <c r="Y61" s="11">
        <v>26.273999999999997</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0.42300000000000004</v>
      </c>
      <c r="J62" s="11">
        <v>1.0527777777777776</v>
      </c>
      <c r="K62" s="11">
        <v>1.9932999999999998</v>
      </c>
      <c r="L62" s="11">
        <v>3.7862499999999999</v>
      </c>
      <c r="M62" s="11">
        <v>4.8236428571428576</v>
      </c>
      <c r="N62" s="11">
        <v>5.7211249999999998</v>
      </c>
      <c r="O62" s="11">
        <v>6.4881111111111123</v>
      </c>
      <c r="P62" s="11">
        <v>7.2226499999999998</v>
      </c>
      <c r="Q62" s="11">
        <v>8.8203200000000006</v>
      </c>
      <c r="R62" s="11">
        <v>10.236333333333334</v>
      </c>
      <c r="S62" s="11">
        <v>12.28877142857143</v>
      </c>
      <c r="T62" s="11">
        <v>13.89425</v>
      </c>
      <c r="U62" s="11">
        <v>15.743760000000002</v>
      </c>
      <c r="V62" s="11">
        <v>16.962616666666666</v>
      </c>
      <c r="W62" s="11">
        <v>18.739362499999999</v>
      </c>
      <c r="X62" s="11">
        <v>19.63522</v>
      </c>
      <c r="Y62" s="11">
        <v>21.137585000000001</v>
      </c>
      <c r="Z62" s="445" t="s">
        <v>352</v>
      </c>
    </row>
    <row r="63" spans="1:26" ht="19" customHeight="1">
      <c r="A63" s="46" t="s">
        <v>21</v>
      </c>
      <c r="B63" s="11">
        <v>0</v>
      </c>
      <c r="C63" s="11">
        <v>0</v>
      </c>
      <c r="D63" s="11">
        <v>0</v>
      </c>
      <c r="E63" s="11">
        <v>0.3805</v>
      </c>
      <c r="F63" s="11">
        <v>0.91239999999999999</v>
      </c>
      <c r="G63" s="11">
        <v>1.3826666666666665</v>
      </c>
      <c r="H63" s="11">
        <v>2.0950000000000002</v>
      </c>
      <c r="I63" s="11">
        <v>2.6740000000000004</v>
      </c>
      <c r="J63" s="11">
        <v>3.8483333333333336</v>
      </c>
      <c r="K63" s="11">
        <v>4.7833999999999994</v>
      </c>
      <c r="L63" s="11">
        <v>6.1150000000000002</v>
      </c>
      <c r="M63" s="11">
        <v>7.741142857142858</v>
      </c>
      <c r="N63" s="11">
        <v>9.8808749999999996</v>
      </c>
      <c r="O63" s="11">
        <v>11.301722222222221</v>
      </c>
      <c r="P63" s="11">
        <v>12.34315</v>
      </c>
      <c r="Q63" s="11">
        <v>14.283320000000002</v>
      </c>
      <c r="R63" s="11">
        <v>15.673466666666666</v>
      </c>
      <c r="S63" s="11">
        <v>16.776228571428572</v>
      </c>
      <c r="T63" s="11">
        <v>17.69285</v>
      </c>
      <c r="U63" s="11">
        <v>19.166480000000004</v>
      </c>
      <c r="V63" s="11">
        <v>20.38461666666667</v>
      </c>
      <c r="W63" s="11">
        <v>22.1266</v>
      </c>
      <c r="X63" s="11">
        <v>22.61863</v>
      </c>
      <c r="Y63" s="11">
        <v>23.172930000000001</v>
      </c>
      <c r="Z63" s="445" t="s">
        <v>353</v>
      </c>
    </row>
    <row r="64" spans="1:26" ht="19" customHeight="1">
      <c r="A64" s="46" t="s">
        <v>22</v>
      </c>
      <c r="B64" s="11">
        <v>0.2</v>
      </c>
      <c r="C64" s="11" t="e">
        <v>#N/A</v>
      </c>
      <c r="D64" s="11">
        <v>0.14285714285714285</v>
      </c>
      <c r="E64" s="11">
        <v>0.125</v>
      </c>
      <c r="F64" s="11">
        <v>0.1</v>
      </c>
      <c r="G64" s="11">
        <v>8.3333333333333343E-2</v>
      </c>
      <c r="H64" s="11">
        <v>7.1428571428571425E-2</v>
      </c>
      <c r="I64" s="11">
        <v>6.25E-2</v>
      </c>
      <c r="J64" s="11">
        <v>5.5555555555555552E-2</v>
      </c>
      <c r="K64" s="11">
        <v>0.05</v>
      </c>
      <c r="L64" s="11">
        <v>0.70974999999999999</v>
      </c>
      <c r="M64" s="11">
        <v>2.4367142857142854</v>
      </c>
      <c r="N64" s="11">
        <v>3.8683749999999995</v>
      </c>
      <c r="O64" s="11">
        <v>5.242</v>
      </c>
      <c r="P64" s="11">
        <v>6.6312499999999996</v>
      </c>
      <c r="Q64" s="11">
        <v>9.6042000000000005</v>
      </c>
      <c r="R64" s="11">
        <v>11.817299999999999</v>
      </c>
      <c r="S64" s="11">
        <v>13.398142857142858</v>
      </c>
      <c r="T64" s="11">
        <v>14.633550000000001</v>
      </c>
      <c r="U64" s="11">
        <v>16.486279999999997</v>
      </c>
      <c r="V64" s="11">
        <v>17.752833333333335</v>
      </c>
      <c r="W64" s="11">
        <v>19.608150000000002</v>
      </c>
      <c r="X64" s="11">
        <v>20.978839999999998</v>
      </c>
      <c r="Y64" s="11">
        <v>24.54327</v>
      </c>
      <c r="Z64" s="445" t="s">
        <v>354</v>
      </c>
    </row>
    <row r="65" spans="1:26" ht="19" customHeight="1">
      <c r="A65" s="46" t="s">
        <v>23</v>
      </c>
      <c r="B65" s="11">
        <v>0</v>
      </c>
      <c r="C65" s="11">
        <v>0</v>
      </c>
      <c r="D65" s="11">
        <v>0</v>
      </c>
      <c r="E65" s="11">
        <v>0</v>
      </c>
      <c r="F65" s="11">
        <v>0</v>
      </c>
      <c r="G65" s="11">
        <v>0</v>
      </c>
      <c r="H65" s="11">
        <v>0.35014285714285709</v>
      </c>
      <c r="I65" s="11">
        <v>0.9504999999999999</v>
      </c>
      <c r="J65" s="11">
        <v>1.9374444444444445</v>
      </c>
      <c r="K65" s="11">
        <v>2.7968999999999999</v>
      </c>
      <c r="L65" s="11">
        <v>4.6431666666666667</v>
      </c>
      <c r="M65" s="11">
        <v>5.9857857142857132</v>
      </c>
      <c r="N65" s="11">
        <v>7.4960625000000007</v>
      </c>
      <c r="O65" s="11">
        <v>8.7413333333333334</v>
      </c>
      <c r="P65" s="11">
        <v>9.758799999999999</v>
      </c>
      <c r="Q65" s="11">
        <v>11.801039999999999</v>
      </c>
      <c r="R65" s="11">
        <v>13.4747</v>
      </c>
      <c r="S65" s="11">
        <v>14.670171428571427</v>
      </c>
      <c r="T65" s="11">
        <v>15.566725</v>
      </c>
      <c r="U65" s="11">
        <v>17.116679999999999</v>
      </c>
      <c r="V65" s="11">
        <v>18.631333333333334</v>
      </c>
      <c r="W65" s="11">
        <v>20.524650000000001</v>
      </c>
      <c r="X65" s="11">
        <v>21.68008</v>
      </c>
      <c r="Y65" s="11">
        <v>24.182600000000001</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0.11166666666666666</v>
      </c>
      <c r="M67" s="11">
        <v>0.22</v>
      </c>
      <c r="N67" s="11">
        <v>0.28999999999999998</v>
      </c>
      <c r="O67" s="11">
        <v>0.43111111111111111</v>
      </c>
      <c r="P67" s="11">
        <v>0.61299999999999999</v>
      </c>
      <c r="Q67" s="11">
        <v>1.0840000000000001</v>
      </c>
      <c r="R67" s="11">
        <v>1.6413333333333331</v>
      </c>
      <c r="S67" s="11">
        <v>2.2771428571428571</v>
      </c>
      <c r="T67" s="11">
        <v>3.1804999999999999</v>
      </c>
      <c r="U67" s="11">
        <v>4.8427999999999995</v>
      </c>
      <c r="V67" s="11">
        <v>5.9509999999999996</v>
      </c>
      <c r="W67" s="11">
        <v>7.3362499999999997</v>
      </c>
      <c r="X67" s="11">
        <v>8.17</v>
      </c>
      <c r="Y67" s="11">
        <v>9.8933999999999997</v>
      </c>
      <c r="Z67" s="445" t="s">
        <v>80</v>
      </c>
    </row>
    <row r="68" spans="1:26" ht="19" customHeight="1">
      <c r="A68" s="40"/>
      <c r="B68" s="51"/>
      <c r="C68" s="51"/>
      <c r="D68" s="51"/>
      <c r="E68" s="51"/>
      <c r="F68" s="51"/>
      <c r="G68" s="51"/>
      <c r="H68" s="51"/>
      <c r="I68" s="51"/>
      <c r="J68" s="51"/>
      <c r="K68" s="51"/>
      <c r="L68" s="51"/>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9:M9"/>
    <mergeCell ref="B6:M6"/>
    <mergeCell ref="B39:M39"/>
    <mergeCell ref="N6:Y6"/>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&amp;C&amp;"Helvetica,Fett"&amp;12 2018</oddHeader>
    <oddFooter>&amp;C&amp;"Helvetica,Standard" Eidg. Steuerverwaltung  -  Administration fédérale des contributions  -  Amministrazione federale delle contribuzioni&amp;R24 - 25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pageSetUpPr fitToPage="1"/>
  </sheetPr>
  <dimension ref="A1:IV77"/>
  <sheetViews>
    <sheetView view="pageLayout" zoomScale="70" zoomScaleNormal="75" zoomScalePageLayoutView="70" workbookViewId="0"/>
  </sheetViews>
  <sheetFormatPr baseColWidth="10" defaultColWidth="11.5" defaultRowHeight="13"/>
  <cols>
    <col min="1" max="1" width="9" style="631" customWidth="1"/>
    <col min="2" max="2" width="20.1640625" style="629" customWidth="1"/>
    <col min="3" max="3" width="4.5" style="629" customWidth="1"/>
    <col min="4" max="4" width="13.5" style="629" customWidth="1"/>
    <col min="5" max="5" width="12" style="629" customWidth="1"/>
    <col min="6" max="6" width="10.5" style="628" bestFit="1" customWidth="1"/>
    <col min="7" max="8" width="4.5" style="628" customWidth="1"/>
    <col min="9" max="9" width="6.1640625" style="628" customWidth="1"/>
    <col min="10" max="10" width="4.83203125" style="628" customWidth="1"/>
    <col min="11" max="11" width="16.83203125" style="628" customWidth="1"/>
    <col min="12" max="12" width="4.5" style="580" customWidth="1"/>
    <col min="13" max="13" width="11.5" style="580"/>
    <col min="14" max="14" width="10" style="580" customWidth="1"/>
    <col min="15" max="15" width="4.5" style="580" customWidth="1"/>
    <col min="16" max="16" width="10" style="580" customWidth="1"/>
    <col min="17" max="16384" width="11.5" style="580"/>
  </cols>
  <sheetData>
    <row r="1" spans="1:16" ht="18">
      <c r="A1" s="578" t="s">
        <v>540</v>
      </c>
      <c r="B1" s="536"/>
      <c r="C1" s="536"/>
      <c r="D1" s="536"/>
      <c r="E1" s="536"/>
      <c r="F1" s="536"/>
      <c r="G1" s="536"/>
      <c r="H1" s="536"/>
      <c r="I1" s="538" t="s">
        <v>541</v>
      </c>
      <c r="J1" s="536"/>
      <c r="K1" s="579"/>
      <c r="L1" s="579"/>
      <c r="M1" s="579"/>
      <c r="N1" s="579"/>
      <c r="O1" s="579"/>
      <c r="P1" s="579"/>
    </row>
    <row r="2" spans="1:16" ht="18">
      <c r="A2" s="578"/>
      <c r="B2" s="536"/>
      <c r="C2" s="536"/>
      <c r="D2" s="536"/>
      <c r="E2" s="536"/>
      <c r="F2" s="536"/>
      <c r="G2" s="536"/>
      <c r="H2" s="536"/>
      <c r="I2" s="538" t="s">
        <v>542</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543</v>
      </c>
      <c r="B4" s="586"/>
      <c r="C4" s="586"/>
      <c r="D4" s="586"/>
      <c r="E4" s="586"/>
      <c r="F4" s="587"/>
      <c r="G4" s="587"/>
      <c r="H4" s="587"/>
      <c r="I4" s="582" t="s">
        <v>544</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545</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2.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18.5" customHeight="1">
      <c r="A12" s="589" t="s">
        <v>497</v>
      </c>
      <c r="B12" s="594"/>
      <c r="C12" s="594"/>
      <c r="D12" s="594"/>
      <c r="E12" s="594"/>
      <c r="F12" s="595" t="s">
        <v>498</v>
      </c>
      <c r="G12" s="588"/>
      <c r="H12" s="588"/>
      <c r="I12" s="589" t="s">
        <v>499</v>
      </c>
      <c r="J12" s="588"/>
      <c r="K12" s="580"/>
    </row>
    <row r="13" spans="1:16" ht="11.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0.75" customHeight="1">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2"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1" ht="16">
      <c r="A33" s="593" t="s">
        <v>518</v>
      </c>
      <c r="B33" s="586"/>
      <c r="C33" s="586"/>
      <c r="D33" s="586"/>
      <c r="E33" s="586"/>
      <c r="F33" s="632">
        <v>7800</v>
      </c>
      <c r="G33" s="603" t="s">
        <v>323</v>
      </c>
      <c r="H33" s="587"/>
      <c r="I33" s="587" t="s">
        <v>519</v>
      </c>
      <c r="J33" s="588"/>
      <c r="K33" s="580"/>
    </row>
    <row r="34" spans="1:11" ht="16">
      <c r="A34" s="593" t="s">
        <v>520</v>
      </c>
      <c r="B34" s="586"/>
      <c r="C34" s="586"/>
      <c r="D34" s="586"/>
      <c r="E34" s="586"/>
      <c r="F34" s="633"/>
      <c r="G34" s="605"/>
      <c r="H34" s="587"/>
      <c r="I34" s="587" t="s">
        <v>521</v>
      </c>
      <c r="J34" s="588"/>
      <c r="K34" s="580"/>
    </row>
    <row r="35" spans="1:11" ht="15.75" customHeight="1">
      <c r="A35" s="589" t="s">
        <v>522</v>
      </c>
      <c r="B35" s="594"/>
      <c r="C35" s="594"/>
      <c r="D35" s="594"/>
      <c r="E35" s="594"/>
      <c r="F35" s="634">
        <v>6960</v>
      </c>
      <c r="G35" s="607" t="s">
        <v>323</v>
      </c>
      <c r="H35" s="588"/>
      <c r="I35" s="588" t="s">
        <v>427</v>
      </c>
      <c r="J35" s="588"/>
      <c r="K35" s="580"/>
    </row>
    <row r="36" spans="1:11" ht="16">
      <c r="A36" s="593"/>
      <c r="B36" s="586"/>
      <c r="C36" s="586"/>
      <c r="D36" s="586"/>
      <c r="E36" s="586"/>
      <c r="F36" s="598">
        <f>F33-F35</f>
        <v>840</v>
      </c>
      <c r="G36" s="587" t="s">
        <v>323</v>
      </c>
      <c r="H36" s="587"/>
      <c r="I36" s="587"/>
      <c r="J36" s="588"/>
      <c r="K36" s="580"/>
    </row>
    <row r="37" spans="1:11" ht="16">
      <c r="A37" s="593" t="s">
        <v>523</v>
      </c>
      <c r="B37" s="586"/>
      <c r="C37" s="586"/>
      <c r="D37" s="586"/>
      <c r="E37" s="586"/>
      <c r="F37" s="587" t="s">
        <v>438</v>
      </c>
      <c r="G37" s="587"/>
      <c r="H37" s="587"/>
      <c r="I37" s="587" t="s">
        <v>524</v>
      </c>
      <c r="J37" s="588"/>
      <c r="K37" s="580"/>
    </row>
    <row r="38" spans="1:11" ht="16">
      <c r="A38" s="593" t="s">
        <v>432</v>
      </c>
      <c r="B38" s="586"/>
      <c r="C38" s="586"/>
      <c r="D38" s="586"/>
      <c r="E38" s="586"/>
      <c r="F38" s="587"/>
      <c r="G38" s="587"/>
      <c r="H38" s="587"/>
      <c r="I38" s="587" t="s">
        <v>525</v>
      </c>
      <c r="J38" s="588"/>
      <c r="K38" s="580"/>
    </row>
    <row r="39" spans="1:11" ht="16">
      <c r="A39" s="593" t="s">
        <v>510</v>
      </c>
      <c r="B39" s="608"/>
      <c r="C39" s="608"/>
      <c r="D39" s="608"/>
      <c r="E39" s="608"/>
      <c r="F39" s="598">
        <v>2000</v>
      </c>
      <c r="G39" s="587" t="s">
        <v>323</v>
      </c>
      <c r="H39" s="587"/>
      <c r="I39" s="589" t="s">
        <v>511</v>
      </c>
      <c r="J39" s="588"/>
      <c r="K39" s="580"/>
    </row>
    <row r="40" spans="1:11" ht="16">
      <c r="A40" s="593" t="s">
        <v>512</v>
      </c>
      <c r="B40" s="608"/>
      <c r="C40" s="608"/>
      <c r="D40" s="608"/>
      <c r="E40" s="608"/>
      <c r="F40" s="598">
        <v>2000</v>
      </c>
      <c r="G40" s="587" t="s">
        <v>323</v>
      </c>
      <c r="H40" s="587"/>
      <c r="I40" s="589" t="s">
        <v>513</v>
      </c>
      <c r="J40" s="588"/>
      <c r="K40" s="580"/>
    </row>
    <row r="41" spans="1:11" ht="16">
      <c r="A41" s="593"/>
      <c r="B41" s="608"/>
      <c r="C41" s="608"/>
      <c r="D41" s="608"/>
      <c r="E41" s="608"/>
      <c r="F41" s="598"/>
      <c r="G41" s="587"/>
      <c r="H41" s="587"/>
      <c r="I41" s="589"/>
      <c r="J41" s="588"/>
      <c r="K41" s="580"/>
    </row>
    <row r="42" spans="1:11" ht="16">
      <c r="A42" s="593" t="s">
        <v>526</v>
      </c>
      <c r="B42" s="586"/>
      <c r="C42" s="586"/>
      <c r="D42" s="586"/>
      <c r="E42" s="586"/>
      <c r="F42" s="598">
        <v>5900</v>
      </c>
      <c r="G42" s="587" t="s">
        <v>323</v>
      </c>
      <c r="H42" s="587"/>
      <c r="I42" s="587" t="s">
        <v>527</v>
      </c>
      <c r="J42" s="588"/>
      <c r="K42" s="580"/>
    </row>
    <row r="43" spans="1:11" ht="16">
      <c r="A43" s="593"/>
      <c r="B43" s="586"/>
      <c r="C43" s="586"/>
      <c r="D43" s="586"/>
      <c r="E43" s="586"/>
      <c r="F43" s="598"/>
      <c r="G43" s="587"/>
      <c r="H43" s="587"/>
      <c r="I43" s="587" t="s">
        <v>528</v>
      </c>
      <c r="J43" s="588"/>
      <c r="K43" s="580"/>
    </row>
    <row r="44" spans="1:11" ht="16">
      <c r="A44" s="593" t="s">
        <v>479</v>
      </c>
      <c r="B44" s="586"/>
      <c r="C44" s="586"/>
      <c r="D44" s="586"/>
      <c r="E44" s="586"/>
      <c r="F44" s="599">
        <v>18000</v>
      </c>
      <c r="G44" s="600" t="s">
        <v>323</v>
      </c>
      <c r="H44" s="587"/>
      <c r="I44" s="635" t="s">
        <v>480</v>
      </c>
      <c r="J44" s="588"/>
      <c r="K44" s="580"/>
    </row>
    <row r="45" spans="1:11" ht="16">
      <c r="A45" s="593"/>
      <c r="B45" s="586"/>
      <c r="C45" s="586"/>
      <c r="D45" s="586"/>
      <c r="E45" s="586"/>
      <c r="F45" s="598"/>
      <c r="G45" s="587"/>
      <c r="H45" s="587"/>
      <c r="J45" s="588"/>
      <c r="K45" s="580"/>
    </row>
    <row r="46" spans="1:11" ht="16">
      <c r="A46" s="589" t="s">
        <v>434</v>
      </c>
      <c r="B46" s="594"/>
      <c r="C46" s="594"/>
      <c r="D46" s="594"/>
      <c r="E46" s="594"/>
      <c r="F46" s="609">
        <v>15600</v>
      </c>
      <c r="G46" s="610" t="s">
        <v>323</v>
      </c>
      <c r="H46" s="588"/>
      <c r="I46" s="588" t="s">
        <v>435</v>
      </c>
      <c r="J46" s="588"/>
      <c r="K46" s="580"/>
    </row>
    <row r="47" spans="1:11" ht="16">
      <c r="A47" s="593"/>
      <c r="B47" s="586"/>
      <c r="C47" s="586"/>
      <c r="D47" s="586"/>
      <c r="E47" s="586"/>
      <c r="F47" s="587"/>
      <c r="G47" s="586"/>
      <c r="H47" s="586"/>
      <c r="I47" s="587"/>
      <c r="J47" s="588"/>
      <c r="K47" s="580"/>
    </row>
    <row r="48" spans="1:11" ht="16">
      <c r="A48" s="593" t="s">
        <v>436</v>
      </c>
      <c r="B48" s="586"/>
      <c r="C48" s="586"/>
      <c r="D48" s="586"/>
      <c r="E48" s="586"/>
      <c r="F48" s="611">
        <v>42</v>
      </c>
      <c r="G48" s="600" t="s">
        <v>323</v>
      </c>
      <c r="H48" s="587"/>
      <c r="I48" s="587" t="s">
        <v>470</v>
      </c>
      <c r="J48" s="588"/>
      <c r="K48" s="580"/>
    </row>
    <row r="49" spans="1:256" ht="20.25" customHeight="1">
      <c r="A49" s="589" t="s">
        <v>529</v>
      </c>
      <c r="B49" s="594"/>
      <c r="C49" s="594"/>
      <c r="D49" s="612">
        <v>1</v>
      </c>
      <c r="E49" s="594"/>
      <c r="F49" s="613">
        <f>F48*D49</f>
        <v>42</v>
      </c>
      <c r="G49" s="588" t="s">
        <v>323</v>
      </c>
      <c r="H49" s="588"/>
      <c r="I49" s="588" t="s">
        <v>530</v>
      </c>
      <c r="J49" s="614"/>
      <c r="K49" s="580"/>
      <c r="N49" s="615">
        <f>D49</f>
        <v>1</v>
      </c>
    </row>
    <row r="50" spans="1:256" ht="16">
      <c r="A50" s="593" t="s">
        <v>531</v>
      </c>
      <c r="B50" s="586"/>
      <c r="C50" s="586"/>
      <c r="D50" s="616">
        <v>1.19</v>
      </c>
      <c r="E50" s="586"/>
      <c r="F50" s="613">
        <f>INT((D$50*$F$48+0.025)/0.05)*0.05</f>
        <v>50</v>
      </c>
      <c r="G50" s="587" t="s">
        <v>323</v>
      </c>
      <c r="H50" s="587"/>
      <c r="I50" s="587" t="s">
        <v>532</v>
      </c>
      <c r="J50" s="614"/>
      <c r="K50" s="580"/>
      <c r="N50" s="615">
        <f>D50</f>
        <v>1.19</v>
      </c>
    </row>
    <row r="51" spans="1:256" ht="16">
      <c r="A51" s="593" t="s">
        <v>533</v>
      </c>
      <c r="B51" s="586"/>
      <c r="C51" s="586"/>
      <c r="D51" s="616">
        <v>0.1</v>
      </c>
      <c r="E51" s="586"/>
      <c r="F51" s="617">
        <f>INT(((F48*D51)+0.025)/0.05)*0.05</f>
        <v>4.2</v>
      </c>
      <c r="G51" s="587" t="s">
        <v>323</v>
      </c>
      <c r="H51" s="587"/>
      <c r="I51" s="587" t="s">
        <v>534</v>
      </c>
      <c r="J51" s="614"/>
      <c r="K51" s="580"/>
      <c r="N51" s="615">
        <f>D51</f>
        <v>0.1</v>
      </c>
    </row>
    <row r="52" spans="1:256" ht="16">
      <c r="A52" s="593" t="s">
        <v>445</v>
      </c>
      <c r="B52" s="586"/>
      <c r="C52" s="586"/>
      <c r="D52" s="586"/>
      <c r="E52" s="586"/>
      <c r="F52" s="617">
        <v>48</v>
      </c>
      <c r="G52" s="587" t="s">
        <v>323</v>
      </c>
      <c r="H52" s="587"/>
      <c r="I52" s="587" t="s">
        <v>446</v>
      </c>
      <c r="J52" s="588"/>
      <c r="K52" s="580"/>
    </row>
    <row r="53" spans="1:256" ht="4.75" customHeight="1">
      <c r="A53" s="593"/>
      <c r="B53" s="586"/>
      <c r="C53" s="586"/>
      <c r="D53" s="586"/>
      <c r="E53" s="586"/>
      <c r="F53" s="611"/>
      <c r="G53" s="600"/>
      <c r="H53" s="587"/>
      <c r="I53" s="587"/>
      <c r="J53" s="588"/>
      <c r="K53" s="580"/>
    </row>
    <row r="54" spans="1:256" ht="16">
      <c r="A54" s="593"/>
      <c r="B54" s="586"/>
      <c r="C54" s="586"/>
      <c r="D54" s="586"/>
      <c r="E54" s="586"/>
      <c r="F54" s="617"/>
      <c r="G54" s="587"/>
      <c r="H54" s="587"/>
      <c r="I54" s="587"/>
      <c r="J54" s="587"/>
      <c r="K54" s="587"/>
      <c r="L54" s="588"/>
    </row>
    <row r="55" spans="1:256" ht="18" customHeight="1">
      <c r="A55" s="618" t="s">
        <v>535</v>
      </c>
      <c r="B55" s="619"/>
      <c r="C55" s="619"/>
      <c r="D55" s="619"/>
      <c r="E55" s="619"/>
      <c r="F55" s="620">
        <f>SUM(F49:F52)</f>
        <v>144.19999999999999</v>
      </c>
      <c r="G55" s="621" t="s">
        <v>323</v>
      </c>
      <c r="H55" s="621"/>
      <c r="I55" s="621" t="s">
        <v>536</v>
      </c>
      <c r="J55" s="621"/>
      <c r="K55" s="622"/>
      <c r="L55" s="579"/>
      <c r="M55" s="579"/>
      <c r="N55" s="579"/>
      <c r="O55" s="579"/>
    </row>
    <row r="56" spans="1:256" s="624" customFormat="1" ht="5.25" customHeight="1">
      <c r="A56" s="580"/>
      <c r="B56" s="580"/>
      <c r="C56" s="580"/>
      <c r="D56" s="580"/>
      <c r="E56" s="580"/>
      <c r="F56" s="623"/>
      <c r="G56" s="623"/>
      <c r="H56" s="580"/>
      <c r="I56" s="580"/>
      <c r="J56" s="580"/>
      <c r="K56" s="580"/>
      <c r="L56" s="580"/>
      <c r="M56" s="580"/>
      <c r="N56" s="580"/>
      <c r="O56" s="580"/>
      <c r="P56" s="580"/>
      <c r="Q56" s="580"/>
      <c r="R56" s="580"/>
      <c r="S56" s="580"/>
      <c r="T56" s="580"/>
      <c r="U56" s="580"/>
      <c r="V56" s="580"/>
      <c r="W56" s="580"/>
      <c r="X56" s="580"/>
      <c r="Y56" s="580"/>
      <c r="Z56" s="580"/>
      <c r="AA56" s="580"/>
      <c r="AB56" s="580"/>
      <c r="AC56" s="580"/>
      <c r="AD56" s="580"/>
      <c r="AE56" s="580"/>
      <c r="AF56" s="580"/>
      <c r="AG56" s="580"/>
      <c r="AH56" s="580"/>
      <c r="AI56" s="580"/>
      <c r="AJ56" s="580"/>
      <c r="AK56" s="580"/>
      <c r="AL56" s="580"/>
      <c r="AM56" s="580"/>
      <c r="AN56" s="580"/>
      <c r="AO56" s="580"/>
      <c r="AP56" s="580"/>
      <c r="AQ56" s="580"/>
      <c r="AR56" s="580"/>
      <c r="AS56" s="580"/>
      <c r="AT56" s="580"/>
      <c r="AU56" s="580"/>
      <c r="AV56" s="580"/>
      <c r="AW56" s="580"/>
      <c r="AX56" s="580"/>
      <c r="AY56" s="580"/>
      <c r="AZ56" s="580"/>
      <c r="BA56" s="580"/>
      <c r="BB56" s="580"/>
      <c r="BC56" s="580"/>
      <c r="BD56" s="580"/>
      <c r="BE56" s="580"/>
      <c r="BF56" s="580"/>
      <c r="BG56" s="580"/>
      <c r="BH56" s="580"/>
      <c r="BI56" s="580"/>
      <c r="BJ56" s="580"/>
      <c r="BK56" s="580"/>
      <c r="BL56" s="580"/>
      <c r="BM56" s="580"/>
      <c r="BN56" s="580"/>
      <c r="BO56" s="580"/>
      <c r="BP56" s="580"/>
      <c r="BQ56" s="580"/>
      <c r="BR56" s="580"/>
      <c r="BS56" s="580"/>
      <c r="BT56" s="580"/>
      <c r="BU56" s="580"/>
      <c r="BV56" s="580"/>
      <c r="BW56" s="580"/>
      <c r="BX56" s="580"/>
      <c r="BY56" s="580"/>
      <c r="BZ56" s="580"/>
      <c r="CA56" s="580"/>
      <c r="CB56" s="580"/>
      <c r="CC56" s="580"/>
      <c r="CD56" s="580"/>
      <c r="CE56" s="580"/>
      <c r="CF56" s="580"/>
      <c r="CG56" s="580"/>
      <c r="CH56" s="580"/>
      <c r="CI56" s="580"/>
      <c r="CJ56" s="580"/>
      <c r="CK56" s="580"/>
      <c r="CL56" s="580"/>
      <c r="CM56" s="580"/>
      <c r="CN56" s="580"/>
      <c r="CO56" s="580"/>
      <c r="CP56" s="580"/>
      <c r="CQ56" s="580"/>
      <c r="CR56" s="580"/>
      <c r="CS56" s="580"/>
      <c r="CT56" s="580"/>
      <c r="CU56" s="580"/>
      <c r="CV56" s="580"/>
      <c r="CW56" s="580"/>
      <c r="CX56" s="580"/>
      <c r="CY56" s="580"/>
      <c r="CZ56" s="580"/>
      <c r="DA56" s="580"/>
      <c r="DB56" s="580"/>
      <c r="DC56" s="580"/>
      <c r="DD56" s="580"/>
      <c r="DE56" s="580"/>
      <c r="DF56" s="580"/>
      <c r="DG56" s="580"/>
      <c r="DH56" s="580"/>
      <c r="DI56" s="580"/>
      <c r="DJ56" s="580"/>
      <c r="DK56" s="580"/>
      <c r="DL56" s="580"/>
      <c r="DM56" s="580"/>
      <c r="DN56" s="580"/>
      <c r="DO56" s="580"/>
      <c r="DP56" s="580"/>
      <c r="DQ56" s="580"/>
      <c r="DR56" s="580"/>
      <c r="DS56" s="580"/>
      <c r="DT56" s="580"/>
      <c r="DU56" s="580"/>
      <c r="DV56" s="580"/>
      <c r="DW56" s="580"/>
      <c r="DX56" s="580"/>
      <c r="DY56" s="580"/>
      <c r="DZ56" s="580"/>
      <c r="EA56" s="580"/>
      <c r="EB56" s="580"/>
      <c r="EC56" s="580"/>
      <c r="ED56" s="580"/>
      <c r="EE56" s="580"/>
      <c r="EF56" s="580"/>
      <c r="EG56" s="580"/>
      <c r="EH56" s="580"/>
      <c r="EI56" s="580"/>
      <c r="EJ56" s="580"/>
      <c r="EK56" s="580"/>
      <c r="EL56" s="580"/>
      <c r="EM56" s="580"/>
      <c r="EN56" s="580"/>
      <c r="EO56" s="580"/>
      <c r="EP56" s="580"/>
      <c r="EQ56" s="580"/>
      <c r="ER56" s="580"/>
      <c r="ES56" s="580"/>
      <c r="ET56" s="580"/>
      <c r="EU56" s="580"/>
      <c r="EV56" s="580"/>
      <c r="EW56" s="580"/>
      <c r="EX56" s="580"/>
      <c r="EY56" s="580"/>
      <c r="EZ56" s="580"/>
      <c r="FA56" s="580"/>
      <c r="FB56" s="580"/>
      <c r="FC56" s="580"/>
      <c r="FD56" s="580"/>
      <c r="FE56" s="580"/>
      <c r="FF56" s="580"/>
      <c r="FG56" s="580"/>
      <c r="FH56" s="580"/>
      <c r="FI56" s="580"/>
      <c r="FJ56" s="580"/>
      <c r="FK56" s="580"/>
      <c r="FL56" s="580"/>
      <c r="FM56" s="580"/>
      <c r="FN56" s="580"/>
      <c r="FO56" s="580"/>
      <c r="FP56" s="580"/>
      <c r="FQ56" s="580"/>
      <c r="FR56" s="580"/>
      <c r="FS56" s="580"/>
      <c r="FT56" s="580"/>
      <c r="FU56" s="580"/>
      <c r="FV56" s="580"/>
      <c r="FW56" s="580"/>
      <c r="FX56" s="580"/>
      <c r="FY56" s="580"/>
      <c r="FZ56" s="580"/>
      <c r="GA56" s="580"/>
      <c r="GB56" s="580"/>
      <c r="GC56" s="580"/>
      <c r="GD56" s="580"/>
      <c r="GE56" s="580"/>
      <c r="GF56" s="580"/>
      <c r="GG56" s="580"/>
      <c r="GH56" s="580"/>
      <c r="GI56" s="580"/>
      <c r="GJ56" s="580"/>
      <c r="GK56" s="580"/>
      <c r="GL56" s="580"/>
      <c r="GM56" s="580"/>
      <c r="GN56" s="580"/>
      <c r="GO56" s="580"/>
      <c r="GP56" s="580"/>
      <c r="GQ56" s="580"/>
      <c r="GR56" s="580"/>
      <c r="GS56" s="580"/>
      <c r="GT56" s="580"/>
      <c r="GU56" s="580"/>
      <c r="GV56" s="580"/>
      <c r="GW56" s="580"/>
      <c r="GX56" s="580"/>
      <c r="GY56" s="580"/>
      <c r="GZ56" s="580"/>
      <c r="HA56" s="580"/>
      <c r="HB56" s="580"/>
      <c r="HC56" s="580"/>
      <c r="HD56" s="580"/>
      <c r="HE56" s="580"/>
      <c r="HF56" s="580"/>
      <c r="HG56" s="580"/>
      <c r="HH56" s="580"/>
      <c r="HI56" s="580"/>
      <c r="HJ56" s="580"/>
      <c r="HK56" s="580"/>
      <c r="HL56" s="580"/>
      <c r="HM56" s="580"/>
      <c r="HN56" s="580"/>
      <c r="HO56" s="580"/>
      <c r="HP56" s="580"/>
      <c r="HQ56" s="580"/>
      <c r="HR56" s="580"/>
      <c r="HS56" s="580"/>
      <c r="HT56" s="580"/>
      <c r="HU56" s="580"/>
      <c r="HV56" s="580"/>
      <c r="HW56" s="580"/>
      <c r="HX56" s="580"/>
      <c r="HY56" s="580"/>
      <c r="HZ56" s="580"/>
      <c r="IA56" s="580"/>
      <c r="IB56" s="580"/>
      <c r="IC56" s="580"/>
      <c r="ID56" s="580"/>
      <c r="IE56" s="580"/>
      <c r="IF56" s="580"/>
      <c r="IG56" s="580"/>
      <c r="IH56" s="580"/>
      <c r="II56" s="580"/>
      <c r="IJ56" s="580"/>
      <c r="IK56" s="580"/>
      <c r="IL56" s="580"/>
      <c r="IM56" s="580"/>
      <c r="IN56" s="580"/>
      <c r="IO56" s="580"/>
      <c r="IP56" s="580"/>
      <c r="IQ56" s="580"/>
      <c r="IR56" s="580"/>
      <c r="IS56" s="580"/>
      <c r="IT56" s="580"/>
      <c r="IU56" s="580"/>
      <c r="IV56" s="580"/>
    </row>
    <row r="57" spans="1:256" ht="16">
      <c r="A57" s="593"/>
      <c r="B57" s="586"/>
      <c r="C57" s="586"/>
      <c r="D57" s="586"/>
      <c r="E57" s="586"/>
      <c r="F57" s="587"/>
      <c r="G57" s="587"/>
      <c r="H57" s="587"/>
      <c r="I57" s="587"/>
      <c r="J57" s="587"/>
      <c r="K57" s="587"/>
      <c r="L57" s="588"/>
    </row>
    <row r="58" spans="1:256" s="626" customFormat="1" ht="16">
      <c r="A58" s="625" t="s">
        <v>449</v>
      </c>
      <c r="B58" s="521"/>
      <c r="C58" s="521"/>
      <c r="D58" s="521"/>
      <c r="E58" s="521"/>
      <c r="F58" s="522"/>
      <c r="G58" s="522"/>
      <c r="H58" s="522"/>
      <c r="I58" s="522" t="s">
        <v>450</v>
      </c>
      <c r="J58" s="522"/>
      <c r="K58" s="522"/>
      <c r="M58" s="522"/>
      <c r="N58" s="522"/>
      <c r="O58" s="522"/>
      <c r="P58" s="522"/>
      <c r="Q58" s="522"/>
      <c r="R58" s="522"/>
    </row>
    <row r="59" spans="1:256" ht="21" customHeight="1">
      <c r="A59" s="627" t="s">
        <v>451</v>
      </c>
      <c r="B59" s="497"/>
      <c r="C59" s="497"/>
      <c r="D59" s="497"/>
      <c r="E59" s="497"/>
      <c r="F59" s="485"/>
      <c r="G59" s="485"/>
      <c r="H59" s="485"/>
      <c r="I59" s="485" t="s">
        <v>452</v>
      </c>
      <c r="J59" s="485"/>
      <c r="K59" s="485"/>
      <c r="M59" s="485"/>
      <c r="N59" s="485"/>
      <c r="O59" s="485"/>
      <c r="P59" s="485"/>
      <c r="Q59" s="485"/>
      <c r="R59" s="485"/>
    </row>
    <row r="60" spans="1:256" ht="16">
      <c r="A60" s="627" t="s">
        <v>453</v>
      </c>
      <c r="B60" s="497"/>
      <c r="C60" s="497"/>
      <c r="D60" s="497"/>
      <c r="E60" s="497"/>
      <c r="F60" s="485"/>
      <c r="G60" s="485"/>
      <c r="H60" s="485"/>
      <c r="I60" s="485" t="s">
        <v>454</v>
      </c>
      <c r="J60" s="485"/>
      <c r="K60" s="485"/>
      <c r="M60" s="485"/>
      <c r="N60" s="485"/>
      <c r="O60" s="485"/>
      <c r="P60" s="485"/>
      <c r="Q60" s="485"/>
      <c r="R60" s="485"/>
    </row>
    <row r="61" spans="1:256" ht="16">
      <c r="A61" s="627" t="s">
        <v>546</v>
      </c>
      <c r="B61" s="497"/>
      <c r="C61" s="497"/>
      <c r="D61" s="497"/>
      <c r="E61" s="497"/>
      <c r="F61" s="485"/>
      <c r="G61" s="485"/>
      <c r="H61" s="485"/>
      <c r="I61" s="485" t="s">
        <v>538</v>
      </c>
      <c r="J61" s="485"/>
      <c r="K61" s="485"/>
      <c r="M61" s="485"/>
      <c r="N61" s="485"/>
      <c r="O61" s="485"/>
      <c r="P61" s="485"/>
      <c r="Q61" s="485"/>
      <c r="R61" s="485"/>
    </row>
    <row r="62" spans="1:256" ht="16">
      <c r="A62" s="627"/>
      <c r="B62" s="497"/>
      <c r="C62" s="497"/>
      <c r="D62" s="497"/>
      <c r="E62" s="497"/>
      <c r="F62" s="485"/>
      <c r="G62" s="485"/>
      <c r="H62" s="485"/>
      <c r="I62" s="485" t="s">
        <v>547</v>
      </c>
      <c r="J62" s="485"/>
      <c r="K62" s="485"/>
      <c r="M62" s="485"/>
      <c r="N62" s="485"/>
      <c r="O62" s="485"/>
      <c r="P62" s="485"/>
      <c r="Q62" s="485"/>
      <c r="R62" s="485"/>
    </row>
    <row r="63" spans="1:256" ht="16">
      <c r="A63" s="627" t="s">
        <v>458</v>
      </c>
      <c r="B63" s="497"/>
      <c r="C63" s="497"/>
      <c r="D63" s="497"/>
      <c r="E63" s="497"/>
      <c r="F63" s="485"/>
      <c r="G63" s="485"/>
      <c r="H63" s="485"/>
      <c r="I63" s="485" t="s">
        <v>459</v>
      </c>
      <c r="J63" s="485"/>
      <c r="K63" s="485"/>
      <c r="M63" s="485"/>
      <c r="N63" s="485"/>
      <c r="O63" s="485"/>
      <c r="P63" s="485"/>
      <c r="Q63" s="485"/>
      <c r="R63" s="485"/>
    </row>
    <row r="64" spans="1:256" ht="16">
      <c r="A64" s="627" t="s">
        <v>460</v>
      </c>
      <c r="B64" s="497"/>
      <c r="C64" s="497"/>
      <c r="D64" s="497"/>
      <c r="E64" s="497"/>
      <c r="F64" s="485"/>
      <c r="G64" s="485"/>
      <c r="H64" s="485"/>
      <c r="I64" s="485" t="s">
        <v>461</v>
      </c>
      <c r="J64" s="485"/>
      <c r="K64" s="485"/>
      <c r="M64" s="485"/>
      <c r="N64" s="485"/>
      <c r="O64" s="485"/>
      <c r="P64" s="485"/>
      <c r="Q64" s="485"/>
      <c r="R64" s="485"/>
    </row>
    <row r="65" spans="1:18" ht="16">
      <c r="A65" s="627"/>
      <c r="B65" s="497"/>
      <c r="C65" s="497"/>
      <c r="D65" s="497"/>
      <c r="E65" s="497"/>
      <c r="F65" s="485"/>
      <c r="G65" s="485"/>
      <c r="H65" s="485"/>
      <c r="I65" s="485"/>
      <c r="J65" s="485"/>
      <c r="K65" s="485"/>
      <c r="M65" s="485"/>
      <c r="N65" s="485"/>
      <c r="O65" s="485"/>
      <c r="P65" s="485"/>
      <c r="Q65" s="485"/>
      <c r="R65" s="485"/>
    </row>
    <row r="66" spans="1:18" ht="16">
      <c r="A66" s="627" t="s">
        <v>462</v>
      </c>
      <c r="B66" s="497"/>
      <c r="C66" s="497"/>
      <c r="D66" s="497"/>
      <c r="E66" s="497"/>
      <c r="F66" s="485"/>
      <c r="G66" s="485"/>
      <c r="H66" s="485"/>
      <c r="I66" s="485" t="s">
        <v>463</v>
      </c>
      <c r="J66" s="485"/>
      <c r="K66" s="485"/>
      <c r="M66" s="485"/>
      <c r="N66" s="485"/>
      <c r="O66" s="485"/>
      <c r="P66" s="485"/>
      <c r="Q66" s="485"/>
      <c r="R66" s="485"/>
    </row>
    <row r="67" spans="1:18" ht="16">
      <c r="A67" s="627"/>
      <c r="B67" s="497"/>
      <c r="C67" s="497"/>
      <c r="D67" s="485"/>
      <c r="E67" s="485"/>
      <c r="F67" s="485"/>
      <c r="I67" s="485"/>
      <c r="J67" s="485"/>
      <c r="P67" s="485"/>
      <c r="Q67" s="485"/>
      <c r="R67" s="485"/>
    </row>
    <row r="68" spans="1:18" ht="16">
      <c r="A68" s="627" t="s">
        <v>155</v>
      </c>
      <c r="B68" s="598">
        <v>48015</v>
      </c>
      <c r="C68" s="572" t="s">
        <v>323</v>
      </c>
      <c r="E68" s="492" t="s">
        <v>53</v>
      </c>
      <c r="G68" s="809">
        <v>38915</v>
      </c>
      <c r="H68" s="809"/>
      <c r="I68" s="572" t="s">
        <v>54</v>
      </c>
      <c r="K68" s="485" t="s">
        <v>55</v>
      </c>
      <c r="L68" s="485"/>
      <c r="M68" s="485"/>
      <c r="N68" s="630">
        <v>37850</v>
      </c>
      <c r="O68" s="572" t="s">
        <v>323</v>
      </c>
      <c r="P68" s="485"/>
    </row>
    <row r="69" spans="1:18" ht="16">
      <c r="A69" s="627" t="s">
        <v>56</v>
      </c>
      <c r="B69" s="598">
        <v>43340</v>
      </c>
      <c r="C69" s="572" t="s">
        <v>323</v>
      </c>
      <c r="E69" s="492" t="s">
        <v>57</v>
      </c>
      <c r="G69" s="809">
        <v>40560.0562699691</v>
      </c>
      <c r="H69" s="809"/>
      <c r="I69" s="572" t="s">
        <v>323</v>
      </c>
      <c r="K69" s="485" t="s">
        <v>58</v>
      </c>
      <c r="N69" s="630">
        <v>52715</v>
      </c>
      <c r="O69" s="572" t="s">
        <v>323</v>
      </c>
      <c r="P69" s="485"/>
    </row>
    <row r="70" spans="1:18" ht="16">
      <c r="A70" s="627" t="s">
        <v>59</v>
      </c>
      <c r="B70" s="598">
        <v>49005</v>
      </c>
      <c r="C70" s="572" t="s">
        <v>323</v>
      </c>
      <c r="E70" s="492" t="s">
        <v>60</v>
      </c>
      <c r="G70" s="809">
        <v>71755</v>
      </c>
      <c r="H70" s="809"/>
      <c r="I70" s="572" t="s">
        <v>323</v>
      </c>
      <c r="K70" s="485" t="s">
        <v>61</v>
      </c>
      <c r="N70" s="630">
        <v>62670</v>
      </c>
      <c r="O70" s="572" t="s">
        <v>323</v>
      </c>
      <c r="P70" s="485"/>
    </row>
    <row r="71" spans="1:18" ht="16">
      <c r="A71" s="627" t="s">
        <v>62</v>
      </c>
      <c r="B71" s="598">
        <v>51480</v>
      </c>
      <c r="C71" s="572" t="s">
        <v>323</v>
      </c>
      <c r="E71" s="492" t="s">
        <v>63</v>
      </c>
      <c r="G71" s="809">
        <v>65750</v>
      </c>
      <c r="H71" s="809"/>
      <c r="I71" s="572" t="s">
        <v>323</v>
      </c>
      <c r="K71" s="485" t="s">
        <v>64</v>
      </c>
      <c r="N71" s="630">
        <v>54020</v>
      </c>
      <c r="O71" s="572" t="s">
        <v>54</v>
      </c>
      <c r="P71" s="485"/>
    </row>
    <row r="72" spans="1:18" ht="16">
      <c r="A72" s="627" t="s">
        <v>65</v>
      </c>
      <c r="B72" s="598">
        <v>37460</v>
      </c>
      <c r="C72" s="572" t="s">
        <v>323</v>
      </c>
      <c r="E72" s="492" t="s">
        <v>66</v>
      </c>
      <c r="G72" s="809">
        <v>42200</v>
      </c>
      <c r="H72" s="809"/>
      <c r="I72" s="572" t="s">
        <v>323</v>
      </c>
      <c r="K72" s="485" t="s">
        <v>67</v>
      </c>
      <c r="N72" s="630">
        <v>63665</v>
      </c>
      <c r="O72" s="572" t="s">
        <v>54</v>
      </c>
      <c r="P72" s="485"/>
    </row>
    <row r="73" spans="1:18" ht="16">
      <c r="A73" s="627" t="s">
        <v>68</v>
      </c>
      <c r="B73" s="598">
        <v>48910</v>
      </c>
      <c r="C73" s="572" t="s">
        <v>323</v>
      </c>
      <c r="E73" s="492" t="s">
        <v>69</v>
      </c>
      <c r="G73" s="809">
        <v>37860</v>
      </c>
      <c r="H73" s="809"/>
      <c r="I73" s="572" t="s">
        <v>323</v>
      </c>
      <c r="K73" s="485" t="s">
        <v>70</v>
      </c>
      <c r="N73" s="630">
        <v>33265</v>
      </c>
      <c r="O73" s="572" t="s">
        <v>54</v>
      </c>
      <c r="P73" s="485"/>
    </row>
    <row r="74" spans="1:18" ht="16">
      <c r="A74" s="627" t="s">
        <v>71</v>
      </c>
      <c r="B74" s="598">
        <v>45360</v>
      </c>
      <c r="C74" s="572" t="s">
        <v>323</v>
      </c>
      <c r="E74" s="492" t="s">
        <v>72</v>
      </c>
      <c r="G74" s="809">
        <v>24550</v>
      </c>
      <c r="H74" s="809"/>
      <c r="I74" s="572" t="s">
        <v>323</v>
      </c>
      <c r="K74" s="485" t="s">
        <v>73</v>
      </c>
      <c r="N74" s="630">
        <v>81540</v>
      </c>
      <c r="O74" s="572" t="s">
        <v>54</v>
      </c>
      <c r="P74" s="485"/>
    </row>
    <row r="75" spans="1:18" ht="16">
      <c r="A75" s="627" t="s">
        <v>74</v>
      </c>
      <c r="B75" s="598">
        <v>42355</v>
      </c>
      <c r="C75" s="572" t="s">
        <v>323</v>
      </c>
      <c r="E75" s="492" t="s">
        <v>75</v>
      </c>
      <c r="G75" s="809">
        <v>57599.792376630539</v>
      </c>
      <c r="H75" s="809"/>
      <c r="I75" s="572" t="s">
        <v>323</v>
      </c>
      <c r="K75" s="485" t="s">
        <v>76</v>
      </c>
      <c r="N75" s="630">
        <v>46380</v>
      </c>
      <c r="O75" s="572" t="s">
        <v>54</v>
      </c>
      <c r="P75" s="485"/>
    </row>
    <row r="76" spans="1:18" ht="16">
      <c r="A76" s="627" t="s">
        <v>77</v>
      </c>
      <c r="B76" s="598">
        <v>70630</v>
      </c>
      <c r="C76" s="572" t="s">
        <v>323</v>
      </c>
      <c r="E76" s="492" t="s">
        <v>78</v>
      </c>
      <c r="G76" s="809">
        <v>54730</v>
      </c>
      <c r="H76" s="809"/>
      <c r="I76" s="572" t="s">
        <v>323</v>
      </c>
      <c r="K76" s="485" t="s">
        <v>79</v>
      </c>
      <c r="N76" s="630">
        <v>114375</v>
      </c>
      <c r="O76" s="572" t="s">
        <v>323</v>
      </c>
      <c r="P76" s="485"/>
    </row>
    <row r="77" spans="1:18" ht="16">
      <c r="A77" s="627"/>
      <c r="B77" s="497"/>
      <c r="C77" s="497"/>
      <c r="D77" s="485"/>
      <c r="E77" s="485"/>
      <c r="F77" s="485"/>
      <c r="I77" s="485"/>
      <c r="J77" s="485"/>
      <c r="K77" s="485" t="s">
        <v>80</v>
      </c>
      <c r="N77" s="630"/>
      <c r="P77" s="485"/>
      <c r="Q77" s="485"/>
      <c r="R77" s="485"/>
    </row>
  </sheetData>
  <mergeCells count="9">
    <mergeCell ref="G74:H74"/>
    <mergeCell ref="G75:H75"/>
    <mergeCell ref="G76:H76"/>
    <mergeCell ref="G68:H68"/>
    <mergeCell ref="G69:H69"/>
    <mergeCell ref="G70:H70"/>
    <mergeCell ref="G71:H71"/>
    <mergeCell ref="G72:H72"/>
    <mergeCell ref="G73:H73"/>
  </mergeCells>
  <printOptions horizontalCentered="1"/>
  <pageMargins left="5.9055118110236227E-2" right="0.39370078740157483" top="3.937007874015748E-2" bottom="0.39370078740157483" header="0.59055118110236227" footer="0.39370078740157483"/>
  <pageSetup paperSize="9" scale="10" orientation="portrait" r:id="rId1"/>
  <headerFooter alignWithMargins="0">
    <oddHeader>&amp;C&amp;"Helvetica,Fett"&amp;12 2017</oddHeader>
    <oddFooter>&amp;L26&amp;C Eidg. Steuerverwaltung  -  Administration fédérale des contributions  -  Amministrazione federale delle contribuzioni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14999847407452621"/>
  </sheetPr>
  <dimension ref="A1:N78"/>
  <sheetViews>
    <sheetView view="pageLayout" zoomScale="70" zoomScaleNormal="60"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39" t="s">
        <v>677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11</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v>
      </c>
      <c r="E16" s="26">
        <v>0.96199999999999986</v>
      </c>
      <c r="F16" s="26">
        <v>5.1979999999999995</v>
      </c>
      <c r="G16" s="26">
        <v>6.7555000000000005</v>
      </c>
      <c r="H16" s="26">
        <v>8.4844999999999988</v>
      </c>
      <c r="I16" s="26">
        <v>13.804100000000002</v>
      </c>
      <c r="J16" s="26">
        <v>16.726199999999999</v>
      </c>
      <c r="K16" s="26">
        <v>19.661949999999997</v>
      </c>
      <c r="L16" s="26">
        <v>23.003049999999995</v>
      </c>
      <c r="M16" s="26">
        <v>25.494550000000014</v>
      </c>
      <c r="N16" s="26">
        <v>26.60247</v>
      </c>
    </row>
    <row r="17" spans="1:14" ht="19" customHeight="1">
      <c r="A17" s="25" t="s">
        <v>56</v>
      </c>
      <c r="B17" s="26">
        <v>0</v>
      </c>
      <c r="C17" s="26">
        <v>0</v>
      </c>
      <c r="D17" s="26">
        <v>0</v>
      </c>
      <c r="E17" s="26">
        <v>2.8515000000000001</v>
      </c>
      <c r="F17" s="26">
        <v>10.484499999999999</v>
      </c>
      <c r="G17" s="26">
        <v>16.467499999999998</v>
      </c>
      <c r="H17" s="26">
        <v>16.633750000000006</v>
      </c>
      <c r="I17" s="26">
        <v>17.865900000000003</v>
      </c>
      <c r="J17" s="26">
        <v>20.729199999999999</v>
      </c>
      <c r="K17" s="26">
        <v>23.992200000000004</v>
      </c>
      <c r="L17" s="26">
        <v>25.016500000000004</v>
      </c>
      <c r="M17" s="26">
        <v>26.323449999999998</v>
      </c>
      <c r="N17" s="26">
        <v>27.703569999999996</v>
      </c>
    </row>
    <row r="18" spans="1:14" ht="19" customHeight="1">
      <c r="A18" s="25" t="s">
        <v>59</v>
      </c>
      <c r="B18" s="26">
        <v>0</v>
      </c>
      <c r="C18" s="26">
        <v>0</v>
      </c>
      <c r="D18" s="26">
        <v>0</v>
      </c>
      <c r="E18" s="26">
        <v>0.16700000000000004</v>
      </c>
      <c r="F18" s="26">
        <v>6.677999999999999</v>
      </c>
      <c r="G18" s="26">
        <v>14.244999999999999</v>
      </c>
      <c r="H18" s="26">
        <v>12.987000000000004</v>
      </c>
      <c r="I18" s="26">
        <v>13.468000000000002</v>
      </c>
      <c r="J18" s="26">
        <v>16.624199999999998</v>
      </c>
      <c r="K18" s="26">
        <v>18.907300000000003</v>
      </c>
      <c r="L18" s="26">
        <v>18.970699999999997</v>
      </c>
      <c r="M18" s="26">
        <v>18.992099999999994</v>
      </c>
      <c r="N18" s="26">
        <v>19.176639999999999</v>
      </c>
    </row>
    <row r="19" spans="1:14" ht="19" customHeight="1">
      <c r="A19" s="25" t="s">
        <v>62</v>
      </c>
      <c r="B19" s="26">
        <v>0</v>
      </c>
      <c r="C19" s="26">
        <v>0</v>
      </c>
      <c r="D19" s="26">
        <v>0</v>
      </c>
      <c r="E19" s="26">
        <v>0</v>
      </c>
      <c r="F19" s="26">
        <v>8.9456500000000005</v>
      </c>
      <c r="G19" s="26">
        <v>11.585350000000002</v>
      </c>
      <c r="H19" s="26">
        <v>12.75855</v>
      </c>
      <c r="I19" s="26">
        <v>11.614679999999998</v>
      </c>
      <c r="J19" s="26">
        <v>12.641230000000006</v>
      </c>
      <c r="K19" s="26">
        <v>12.963859999999993</v>
      </c>
      <c r="L19" s="26">
        <v>12.963860000000007</v>
      </c>
      <c r="M19" s="26">
        <v>12.978524999999994</v>
      </c>
      <c r="N19" s="26">
        <v>13.104643999999999</v>
      </c>
    </row>
    <row r="20" spans="1:14" ht="19" customHeight="1">
      <c r="A20" s="25" t="s">
        <v>65</v>
      </c>
      <c r="B20" s="26">
        <v>0</v>
      </c>
      <c r="C20" s="26">
        <v>0</v>
      </c>
      <c r="D20" s="26">
        <v>0.16700000000000004</v>
      </c>
      <c r="E20" s="26">
        <v>2.2575000000000003</v>
      </c>
      <c r="F20" s="26">
        <v>5.4755000000000003</v>
      </c>
      <c r="G20" s="26">
        <v>8.402000000000001</v>
      </c>
      <c r="H20" s="26">
        <v>8.2972500000000018</v>
      </c>
      <c r="I20" s="26">
        <v>10.943199999999997</v>
      </c>
      <c r="J20" s="26">
        <v>14.028100000000002</v>
      </c>
      <c r="K20" s="26">
        <v>14.525499999999999</v>
      </c>
      <c r="L20" s="26">
        <v>14.542200000000005</v>
      </c>
      <c r="M20" s="26">
        <v>14.538049999999997</v>
      </c>
      <c r="N20" s="26">
        <v>17.597270000000002</v>
      </c>
    </row>
    <row r="21" spans="1:14" ht="19" customHeight="1">
      <c r="A21" s="25" t="s">
        <v>68</v>
      </c>
      <c r="B21" s="26">
        <v>0</v>
      </c>
      <c r="C21" s="26">
        <v>0</v>
      </c>
      <c r="D21" s="26">
        <v>0</v>
      </c>
      <c r="E21" s="26">
        <v>1.2390000000000001</v>
      </c>
      <c r="F21" s="26">
        <v>10.052500000000002</v>
      </c>
      <c r="G21" s="26">
        <v>11.842249999999998</v>
      </c>
      <c r="H21" s="26">
        <v>12.530750000000005</v>
      </c>
      <c r="I21" s="26">
        <v>11.401499999999999</v>
      </c>
      <c r="J21" s="26">
        <v>12.09</v>
      </c>
      <c r="K21" s="26">
        <v>12.269100000000002</v>
      </c>
      <c r="L21" s="26">
        <v>12.282899999999998</v>
      </c>
      <c r="M21" s="26">
        <v>12.28275</v>
      </c>
      <c r="N21" s="26">
        <v>12.307629999999998</v>
      </c>
    </row>
    <row r="22" spans="1:14" ht="19" customHeight="1">
      <c r="A22" s="25" t="s">
        <v>71</v>
      </c>
      <c r="B22" s="26">
        <v>0</v>
      </c>
      <c r="C22" s="26">
        <v>0</v>
      </c>
      <c r="D22" s="26">
        <v>0</v>
      </c>
      <c r="E22" s="26">
        <v>1.113</v>
      </c>
      <c r="F22" s="26">
        <v>5.6204999999999998</v>
      </c>
      <c r="G22" s="26">
        <v>9.3385000000000016</v>
      </c>
      <c r="H22" s="26">
        <v>12.184000000000001</v>
      </c>
      <c r="I22" s="26">
        <v>13.253499999999999</v>
      </c>
      <c r="J22" s="26">
        <v>13.870799999999999</v>
      </c>
      <c r="K22" s="26">
        <v>14.901699999999998</v>
      </c>
      <c r="L22" s="26">
        <v>14.721049999999996</v>
      </c>
      <c r="M22" s="26">
        <v>13.194250000000007</v>
      </c>
      <c r="N22" s="26">
        <v>13.409409999999999</v>
      </c>
    </row>
    <row r="23" spans="1:14" ht="19" customHeight="1">
      <c r="A23" s="25" t="s">
        <v>74</v>
      </c>
      <c r="B23" s="26">
        <v>0</v>
      </c>
      <c r="C23" s="26">
        <v>0</v>
      </c>
      <c r="D23" s="26">
        <v>0</v>
      </c>
      <c r="E23" s="26">
        <v>6.8815000000000017</v>
      </c>
      <c r="F23" s="26">
        <v>8.5009999999999994</v>
      </c>
      <c r="G23" s="26">
        <v>8.614749999999999</v>
      </c>
      <c r="H23" s="26">
        <v>13.446750000000007</v>
      </c>
      <c r="I23" s="26">
        <v>15.384999999999996</v>
      </c>
      <c r="J23" s="26">
        <v>15.976900000000002</v>
      </c>
      <c r="K23" s="26">
        <v>17.209049999999994</v>
      </c>
      <c r="L23" s="26">
        <v>18.951000000000008</v>
      </c>
      <c r="M23" s="26">
        <v>19.718799999999987</v>
      </c>
      <c r="N23" s="26">
        <v>21.206970000000002</v>
      </c>
    </row>
    <row r="24" spans="1:14" ht="19" customHeight="1">
      <c r="A24" s="25" t="s">
        <v>77</v>
      </c>
      <c r="B24" s="26">
        <v>0</v>
      </c>
      <c r="C24" s="26">
        <v>0</v>
      </c>
      <c r="D24" s="26">
        <v>0</v>
      </c>
      <c r="E24" s="26">
        <v>0</v>
      </c>
      <c r="F24" s="26">
        <v>0</v>
      </c>
      <c r="G24" s="26">
        <v>0.66874999999999996</v>
      </c>
      <c r="H24" s="26">
        <v>3.427</v>
      </c>
      <c r="I24" s="26">
        <v>4.1387999999999998</v>
      </c>
      <c r="J24" s="26">
        <v>6.8722999999999992</v>
      </c>
      <c r="K24" s="26">
        <v>13.426950000000001</v>
      </c>
      <c r="L24" s="26">
        <v>13.785650000000002</v>
      </c>
      <c r="M24" s="26">
        <v>10.407599999999999</v>
      </c>
      <c r="N24" s="26">
        <v>10.508739999999998</v>
      </c>
    </row>
    <row r="25" spans="1:14" ht="19" customHeight="1">
      <c r="A25" s="25" t="s">
        <v>53</v>
      </c>
      <c r="B25" s="26">
        <v>0</v>
      </c>
      <c r="C25" s="26">
        <v>0</v>
      </c>
      <c r="D25" s="26">
        <v>0.66949999999999987</v>
      </c>
      <c r="E25" s="26">
        <v>3.8460000000000001</v>
      </c>
      <c r="F25" s="26">
        <v>7.9404999999999992</v>
      </c>
      <c r="G25" s="26">
        <v>10.922499999999999</v>
      </c>
      <c r="H25" s="26">
        <v>12.310250000000003</v>
      </c>
      <c r="I25" s="26">
        <v>19.582799999999995</v>
      </c>
      <c r="J25" s="26">
        <v>21.456700000000005</v>
      </c>
      <c r="K25" s="26">
        <v>23.532000000000007</v>
      </c>
      <c r="L25" s="26">
        <v>26.912349999999989</v>
      </c>
      <c r="M25" s="26">
        <v>27.458400000000012</v>
      </c>
      <c r="N25" s="26">
        <v>22.75704</v>
      </c>
    </row>
    <row r="26" spans="1:14" ht="19" customHeight="1">
      <c r="A26" s="25" t="s">
        <v>57</v>
      </c>
      <c r="B26" s="26">
        <v>0</v>
      </c>
      <c r="C26" s="26">
        <v>0</v>
      </c>
      <c r="D26" s="26">
        <v>0</v>
      </c>
      <c r="E26" s="26">
        <v>10.486000000000001</v>
      </c>
      <c r="F26" s="26">
        <v>13.451000000000002</v>
      </c>
      <c r="G26" s="26">
        <v>12.862499999999999</v>
      </c>
      <c r="H26" s="26">
        <v>14.493500000000004</v>
      </c>
      <c r="I26" s="26">
        <v>19.724999999999994</v>
      </c>
      <c r="J26" s="26">
        <v>20.882800000000003</v>
      </c>
      <c r="K26" s="26">
        <v>23.119500000000002</v>
      </c>
      <c r="L26" s="26">
        <v>23.889150000000008</v>
      </c>
      <c r="M26" s="26">
        <v>23.89194999999998</v>
      </c>
      <c r="N26" s="26">
        <v>22.857670000000002</v>
      </c>
    </row>
    <row r="27" spans="1:14" ht="19" customHeight="1">
      <c r="A27" s="25" t="s">
        <v>60</v>
      </c>
      <c r="B27" s="26">
        <v>0</v>
      </c>
      <c r="C27" s="26">
        <v>0</v>
      </c>
      <c r="D27" s="26">
        <v>0</v>
      </c>
      <c r="E27" s="26">
        <v>0</v>
      </c>
      <c r="F27" s="26">
        <v>0.9255000000000001</v>
      </c>
      <c r="G27" s="26">
        <v>9.8167500000000008</v>
      </c>
      <c r="H27" s="26">
        <v>21.266499999999997</v>
      </c>
      <c r="I27" s="26">
        <v>21.338699999999996</v>
      </c>
      <c r="J27" s="26">
        <v>21.3386</v>
      </c>
      <c r="K27" s="26">
        <v>21.41075</v>
      </c>
      <c r="L27" s="26">
        <v>21.434750000000008</v>
      </c>
      <c r="M27" s="26">
        <v>21.434750000000001</v>
      </c>
      <c r="N27" s="26">
        <v>24.956600000000002</v>
      </c>
    </row>
    <row r="28" spans="1:14" ht="19" customHeight="1">
      <c r="A28" s="25" t="s">
        <v>63</v>
      </c>
      <c r="B28" s="26">
        <v>0</v>
      </c>
      <c r="C28" s="26">
        <v>0</v>
      </c>
      <c r="D28" s="26">
        <v>0</v>
      </c>
      <c r="E28" s="26">
        <v>0</v>
      </c>
      <c r="F28" s="26">
        <v>0</v>
      </c>
      <c r="G28" s="26">
        <v>11.296000000000001</v>
      </c>
      <c r="H28" s="26">
        <v>17.972499999999997</v>
      </c>
      <c r="I28" s="26">
        <v>21.209</v>
      </c>
      <c r="J28" s="26">
        <v>23.484699999999989</v>
      </c>
      <c r="K28" s="26">
        <v>25.643700000000013</v>
      </c>
      <c r="L28" s="26">
        <v>26.42854999999998</v>
      </c>
      <c r="M28" s="26">
        <v>26.829150000000023</v>
      </c>
      <c r="N28" s="26">
        <v>27.652539999999998</v>
      </c>
    </row>
    <row r="29" spans="1:14" ht="19" customHeight="1">
      <c r="A29" s="25" t="s">
        <v>66</v>
      </c>
      <c r="B29" s="26">
        <v>0</v>
      </c>
      <c r="C29" s="26">
        <v>0</v>
      </c>
      <c r="D29" s="26">
        <v>0</v>
      </c>
      <c r="E29" s="26">
        <v>4.1315</v>
      </c>
      <c r="F29" s="26">
        <v>10.002000000000001</v>
      </c>
      <c r="G29" s="26">
        <v>11.7135</v>
      </c>
      <c r="H29" s="26">
        <v>12.071749999999998</v>
      </c>
      <c r="I29" s="26">
        <v>15.118700000000002</v>
      </c>
      <c r="J29" s="26">
        <v>19.637900000000002</v>
      </c>
      <c r="K29" s="26">
        <v>21.102199999999993</v>
      </c>
      <c r="L29" s="26">
        <v>22.39935000000002</v>
      </c>
      <c r="M29" s="26">
        <v>22.285599999999977</v>
      </c>
      <c r="N29" s="26">
        <v>19.197210000000002</v>
      </c>
    </row>
    <row r="30" spans="1:14" ht="19" customHeight="1">
      <c r="A30" s="25" t="s">
        <v>69</v>
      </c>
      <c r="B30" s="26">
        <v>0</v>
      </c>
      <c r="C30" s="26">
        <v>0</v>
      </c>
      <c r="D30" s="26">
        <v>0.75050000000000017</v>
      </c>
      <c r="E30" s="26">
        <v>7.7024999999999997</v>
      </c>
      <c r="F30" s="26">
        <v>6.4464999999999995</v>
      </c>
      <c r="G30" s="26">
        <v>11.82625</v>
      </c>
      <c r="H30" s="26">
        <v>14.33075</v>
      </c>
      <c r="I30" s="26">
        <v>17.5822</v>
      </c>
      <c r="J30" s="26">
        <v>19.370800000000003</v>
      </c>
      <c r="K30" s="26">
        <v>20.260300000000001</v>
      </c>
      <c r="L30" s="26">
        <v>20.435749999999992</v>
      </c>
      <c r="M30" s="26">
        <v>20.00435000000002</v>
      </c>
      <c r="N30" s="26">
        <v>18.358659999999997</v>
      </c>
    </row>
    <row r="31" spans="1:14" ht="19" customHeight="1">
      <c r="A31" s="25" t="s">
        <v>72</v>
      </c>
      <c r="B31" s="26">
        <v>0</v>
      </c>
      <c r="C31" s="26">
        <v>0.84</v>
      </c>
      <c r="D31" s="26">
        <v>2.9475000000000002</v>
      </c>
      <c r="E31" s="26">
        <v>5.0539999999999994</v>
      </c>
      <c r="F31" s="26">
        <v>5.9269999999999996</v>
      </c>
      <c r="G31" s="26">
        <v>6.6535000000000011</v>
      </c>
      <c r="H31" s="26">
        <v>10.161</v>
      </c>
      <c r="I31" s="26">
        <v>12.440200000000001</v>
      </c>
      <c r="J31" s="26">
        <v>13.0222</v>
      </c>
      <c r="K31" s="26">
        <v>13.838149999999999</v>
      </c>
      <c r="L31" s="26">
        <v>13.639450000000005</v>
      </c>
      <c r="M31" s="26">
        <v>13.134950000000003</v>
      </c>
      <c r="N31" s="26">
        <v>12.512499999999999</v>
      </c>
    </row>
    <row r="32" spans="1:14" ht="19" customHeight="1">
      <c r="A32" s="25" t="s">
        <v>75</v>
      </c>
      <c r="B32" s="26">
        <v>0</v>
      </c>
      <c r="C32" s="26">
        <v>0</v>
      </c>
      <c r="D32" s="26">
        <v>0</v>
      </c>
      <c r="E32" s="26">
        <v>0</v>
      </c>
      <c r="F32" s="26">
        <v>2.9640000000000004</v>
      </c>
      <c r="G32" s="26">
        <v>13.544750000000001</v>
      </c>
      <c r="H32" s="26">
        <v>15.183249999999996</v>
      </c>
      <c r="I32" s="26">
        <v>19.790400000000002</v>
      </c>
      <c r="J32" s="26">
        <v>22.6267</v>
      </c>
      <c r="K32" s="26">
        <v>23.652449999999998</v>
      </c>
      <c r="L32" s="26">
        <v>23.898099999999992</v>
      </c>
      <c r="M32" s="26">
        <v>23.897550000000017</v>
      </c>
      <c r="N32" s="26">
        <v>22.08231</v>
      </c>
    </row>
    <row r="33" spans="1:14" ht="19" customHeight="1">
      <c r="A33" s="25" t="s">
        <v>78</v>
      </c>
      <c r="B33" s="26">
        <v>0</v>
      </c>
      <c r="C33" s="26">
        <v>0</v>
      </c>
      <c r="D33" s="26">
        <v>0</v>
      </c>
      <c r="E33" s="26">
        <v>0</v>
      </c>
      <c r="F33" s="26">
        <v>3.2604000000000002</v>
      </c>
      <c r="G33" s="26">
        <v>12.162100000000001</v>
      </c>
      <c r="H33" s="26">
        <v>12.119899999999998</v>
      </c>
      <c r="I33" s="26">
        <v>14.880579999999998</v>
      </c>
      <c r="J33" s="26">
        <v>18.418160000000004</v>
      </c>
      <c r="K33" s="26">
        <v>19.406719999999996</v>
      </c>
      <c r="L33" s="26">
        <v>19.879899999999999</v>
      </c>
      <c r="M33" s="26">
        <v>19.948640000000005</v>
      </c>
      <c r="N33" s="26">
        <v>20.331026000000001</v>
      </c>
    </row>
    <row r="34" spans="1:14" ht="19" customHeight="1">
      <c r="A34" s="25" t="s">
        <v>55</v>
      </c>
      <c r="B34" s="26">
        <v>0</v>
      </c>
      <c r="C34" s="26">
        <v>0</v>
      </c>
      <c r="D34" s="26">
        <v>0.65849999999999997</v>
      </c>
      <c r="E34" s="26">
        <v>3.9269999999999992</v>
      </c>
      <c r="F34" s="26">
        <v>5.9474999999999998</v>
      </c>
      <c r="G34" s="26">
        <v>9.2614999999999998</v>
      </c>
      <c r="H34" s="26">
        <v>12.519</v>
      </c>
      <c r="I34" s="26">
        <v>15.606300000000003</v>
      </c>
      <c r="J34" s="26">
        <v>17.885299999999997</v>
      </c>
      <c r="K34" s="26">
        <v>19.467499999999998</v>
      </c>
      <c r="L34" s="26">
        <v>20.066800000000004</v>
      </c>
      <c r="M34" s="26">
        <v>21.093999999999998</v>
      </c>
      <c r="N34" s="26">
        <v>21.764989999999994</v>
      </c>
    </row>
    <row r="35" spans="1:14" ht="19" customHeight="1">
      <c r="A35" s="25" t="s">
        <v>58</v>
      </c>
      <c r="B35" s="26">
        <v>0</v>
      </c>
      <c r="C35" s="26">
        <v>0</v>
      </c>
      <c r="D35" s="26">
        <v>0</v>
      </c>
      <c r="E35" s="26">
        <v>0</v>
      </c>
      <c r="F35" s="26">
        <v>4.9264999999999999</v>
      </c>
      <c r="G35" s="26">
        <v>11.54275</v>
      </c>
      <c r="H35" s="26">
        <v>13.602499999999997</v>
      </c>
      <c r="I35" s="26">
        <v>16.436</v>
      </c>
      <c r="J35" s="26">
        <v>17.004300000000004</v>
      </c>
      <c r="K35" s="26">
        <v>18.3582</v>
      </c>
      <c r="L35" s="26">
        <v>18.871549999999996</v>
      </c>
      <c r="M35" s="26">
        <v>19.749950000000005</v>
      </c>
      <c r="N35" s="26">
        <v>19.945489999999992</v>
      </c>
    </row>
    <row r="36" spans="1:14" ht="19" customHeight="1">
      <c r="A36" s="25" t="s">
        <v>61</v>
      </c>
      <c r="B36" s="26">
        <v>0</v>
      </c>
      <c r="C36" s="26">
        <v>0</v>
      </c>
      <c r="D36" s="26">
        <v>0</v>
      </c>
      <c r="E36" s="26">
        <v>0</v>
      </c>
      <c r="F36" s="26">
        <v>0</v>
      </c>
      <c r="G36" s="26">
        <v>5.2297500000000001</v>
      </c>
      <c r="H36" s="26">
        <v>8.1377499999999987</v>
      </c>
      <c r="I36" s="26">
        <v>15.159599999999998</v>
      </c>
      <c r="J36" s="26">
        <v>21.693099999999998</v>
      </c>
      <c r="K36" s="26">
        <v>23.318499999999993</v>
      </c>
      <c r="L36" s="26">
        <v>25.166750000000015</v>
      </c>
      <c r="M36" s="26">
        <v>25.647849999999988</v>
      </c>
      <c r="N36" s="26">
        <v>25.779109999999999</v>
      </c>
    </row>
    <row r="37" spans="1:14" ht="19" customHeight="1">
      <c r="A37" s="25" t="s">
        <v>64</v>
      </c>
      <c r="B37" s="26">
        <v>0</v>
      </c>
      <c r="C37" s="26">
        <v>0</v>
      </c>
      <c r="D37" s="26">
        <v>0</v>
      </c>
      <c r="E37" s="26">
        <v>0</v>
      </c>
      <c r="F37" s="26">
        <v>2.669</v>
      </c>
      <c r="G37" s="26">
        <v>14.004750000000001</v>
      </c>
      <c r="H37" s="26">
        <v>23.796499999999995</v>
      </c>
      <c r="I37" s="26">
        <v>18.721600000000002</v>
      </c>
      <c r="J37" s="26">
        <v>19.167299999999994</v>
      </c>
      <c r="K37" s="26">
        <v>23.310050000000011</v>
      </c>
      <c r="L37" s="26">
        <v>28.459649999999993</v>
      </c>
      <c r="M37" s="26">
        <v>29.577949999999998</v>
      </c>
      <c r="N37" s="26">
        <v>30.732150000000004</v>
      </c>
    </row>
    <row r="38" spans="1:14" ht="19" customHeight="1">
      <c r="A38" s="25" t="s">
        <v>67</v>
      </c>
      <c r="B38" s="26">
        <v>0</v>
      </c>
      <c r="C38" s="26">
        <v>0</v>
      </c>
      <c r="D38" s="26">
        <v>0</v>
      </c>
      <c r="E38" s="26">
        <v>0</v>
      </c>
      <c r="F38" s="26">
        <v>0</v>
      </c>
      <c r="G38" s="26">
        <v>2.7737499999999993</v>
      </c>
      <c r="H38" s="26">
        <v>11.766499999999999</v>
      </c>
      <c r="I38" s="26">
        <v>13.595699999999999</v>
      </c>
      <c r="J38" s="26">
        <v>20.223800000000001</v>
      </c>
      <c r="K38" s="26">
        <v>23.795899999999996</v>
      </c>
      <c r="L38" s="26">
        <v>23.683</v>
      </c>
      <c r="M38" s="26">
        <v>23.836900000000007</v>
      </c>
      <c r="N38" s="26">
        <v>22.639959999999999</v>
      </c>
    </row>
    <row r="39" spans="1:14" ht="19" customHeight="1">
      <c r="A39" s="25" t="s">
        <v>70</v>
      </c>
      <c r="B39" s="26">
        <v>0</v>
      </c>
      <c r="C39" s="26">
        <v>0</v>
      </c>
      <c r="D39" s="26">
        <v>0.78049999999999997</v>
      </c>
      <c r="E39" s="26">
        <v>2.8404999999999996</v>
      </c>
      <c r="F39" s="26">
        <v>10.557500000000001</v>
      </c>
      <c r="G39" s="26">
        <v>18.167749999999998</v>
      </c>
      <c r="H39" s="26">
        <v>17.474000000000007</v>
      </c>
      <c r="I39" s="26">
        <v>21.720800000000004</v>
      </c>
      <c r="J39" s="26">
        <v>23.340499999999992</v>
      </c>
      <c r="K39" s="26">
        <v>24.9526</v>
      </c>
      <c r="L39" s="26">
        <v>27.158249999999999</v>
      </c>
      <c r="M39" s="26">
        <v>25.329400000000007</v>
      </c>
      <c r="N39" s="26">
        <v>23.642099999999992</v>
      </c>
    </row>
    <row r="40" spans="1:14" ht="19" customHeight="1">
      <c r="A40" s="25" t="s">
        <v>73</v>
      </c>
      <c r="B40" s="26">
        <v>0</v>
      </c>
      <c r="C40" s="26">
        <v>0</v>
      </c>
      <c r="D40" s="26">
        <v>0</v>
      </c>
      <c r="E40" s="26">
        <v>0</v>
      </c>
      <c r="F40" s="26">
        <v>0</v>
      </c>
      <c r="G40" s="26">
        <v>0</v>
      </c>
      <c r="H40" s="26">
        <v>11.385999999999999</v>
      </c>
      <c r="I40" s="26">
        <v>18.2441</v>
      </c>
      <c r="J40" s="26">
        <v>22.759800000000002</v>
      </c>
      <c r="K40" s="26">
        <v>23.716200000000004</v>
      </c>
      <c r="L40" s="26">
        <v>24.604149999999994</v>
      </c>
      <c r="M40" s="26">
        <v>26.123350000000006</v>
      </c>
      <c r="N40" s="26">
        <v>27.972769999999997</v>
      </c>
    </row>
    <row r="41" spans="1:14" ht="19" customHeight="1">
      <c r="A41" s="25" t="s">
        <v>76</v>
      </c>
      <c r="B41" s="26">
        <v>0</v>
      </c>
      <c r="C41" s="26">
        <v>0</v>
      </c>
      <c r="D41" s="26">
        <v>0</v>
      </c>
      <c r="E41" s="26">
        <v>1.407</v>
      </c>
      <c r="F41" s="26">
        <v>7.7789999999999981</v>
      </c>
      <c r="G41" s="26">
        <v>13.599250000000005</v>
      </c>
      <c r="H41" s="26">
        <v>17.742999999999999</v>
      </c>
      <c r="I41" s="26">
        <v>20.0974</v>
      </c>
      <c r="J41" s="26">
        <v>21.842800000000004</v>
      </c>
      <c r="K41" s="26">
        <v>24.182199999999998</v>
      </c>
      <c r="L41" s="26">
        <v>26.204599999999999</v>
      </c>
      <c r="M41" s="26">
        <v>26.243850000000009</v>
      </c>
      <c r="N41" s="26">
        <v>26.685140000000001</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2.3720000000000003</v>
      </c>
      <c r="J43" s="26">
        <v>5.9139999999999997</v>
      </c>
      <c r="K43" s="26">
        <v>11.336</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0:N10"/>
    <mergeCell ref="B15:N15"/>
  </mergeCells>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2018</oddHeader>
    <oddFooter>&amp;C&amp;"Helvetica,Standard" Eidg. Steuerverwaltung  -  Administration fédérale des contributions  -  Amministrazione federale delle contribuzioni&amp;R27</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14999847407452621"/>
  </sheetPr>
  <dimension ref="A1:Z121"/>
  <sheetViews>
    <sheetView view="pageLayout" zoomScale="70" zoomScaleNormal="60" zoomScalePageLayoutView="70" workbookViewId="0"/>
  </sheetViews>
  <sheetFormatPr baseColWidth="10" defaultColWidth="12.5" defaultRowHeight="13"/>
  <cols>
    <col min="1" max="1" width="30.5" style="41" customWidth="1"/>
    <col min="2" max="6" width="11.5" style="41" bestFit="1" customWidth="1"/>
    <col min="7" max="12" width="13.5" style="41" bestFit="1" customWidth="1"/>
    <col min="13" max="24" width="12.5" style="41"/>
    <col min="25" max="25" width="13.83203125" style="41" customWidth="1"/>
    <col min="26" max="26" width="29.83203125" style="41" customWidth="1"/>
    <col min="27" max="16384" width="12.5" style="41"/>
  </cols>
  <sheetData>
    <row r="1" spans="1:26" s="54" customFormat="1" ht="19" customHeight="1">
      <c r="A1" s="39" t="s">
        <v>677</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700"/>
      <c r="B4" s="40"/>
      <c r="C4" s="40"/>
      <c r="D4" s="40"/>
      <c r="E4" s="40"/>
      <c r="F4" s="40"/>
      <c r="G4" s="40"/>
      <c r="H4" s="40"/>
      <c r="I4" s="40"/>
      <c r="J4" s="40"/>
      <c r="K4" s="40"/>
      <c r="L4" s="40"/>
    </row>
    <row r="5" spans="1:26" ht="19" customHeight="1" thickBot="1">
      <c r="A5" s="43">
        <v>12</v>
      </c>
      <c r="B5" s="40"/>
      <c r="C5" s="40"/>
      <c r="D5" s="40"/>
      <c r="E5" s="40"/>
      <c r="F5" s="40"/>
      <c r="G5" s="40"/>
      <c r="H5" s="40"/>
      <c r="I5" s="40"/>
      <c r="J5" s="40"/>
      <c r="K5" s="40"/>
      <c r="L5" s="40"/>
      <c r="Z5" s="701">
        <f>A5</f>
        <v>12</v>
      </c>
    </row>
    <row r="6" spans="1:26" ht="19" customHeight="1" thickBot="1">
      <c r="A6" s="42" t="s">
        <v>10</v>
      </c>
      <c r="B6" s="788" t="s">
        <v>17</v>
      </c>
      <c r="C6" s="789"/>
      <c r="D6" s="789"/>
      <c r="E6" s="789"/>
      <c r="F6" s="789"/>
      <c r="G6" s="789"/>
      <c r="H6" s="789"/>
      <c r="I6" s="789"/>
      <c r="J6" s="789"/>
      <c r="K6" s="789"/>
      <c r="L6" s="789"/>
      <c r="M6" s="790"/>
      <c r="N6" s="788" t="s">
        <v>114</v>
      </c>
      <c r="O6" s="789"/>
      <c r="P6" s="789"/>
      <c r="Q6" s="789"/>
      <c r="R6" s="789"/>
      <c r="S6" s="789"/>
      <c r="T6" s="789"/>
      <c r="U6" s="789"/>
      <c r="V6" s="789"/>
      <c r="W6" s="789"/>
      <c r="X6" s="789"/>
      <c r="Y6" s="790"/>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59"/>
    </row>
    <row r="9" spans="1:26" ht="19" customHeight="1">
      <c r="A9" s="42"/>
      <c r="B9" s="785" t="s">
        <v>18</v>
      </c>
      <c r="C9" s="786"/>
      <c r="D9" s="786"/>
      <c r="E9" s="786"/>
      <c r="F9" s="786"/>
      <c r="G9" s="786"/>
      <c r="H9" s="786"/>
      <c r="I9" s="786"/>
      <c r="J9" s="786"/>
      <c r="K9" s="786"/>
      <c r="L9" s="786"/>
      <c r="M9" s="787"/>
      <c r="N9" s="782" t="s">
        <v>329</v>
      </c>
      <c r="O9" s="783"/>
      <c r="P9" s="783"/>
      <c r="Q9" s="783"/>
      <c r="R9" s="783"/>
      <c r="S9" s="783"/>
      <c r="T9" s="783"/>
      <c r="U9" s="783"/>
      <c r="V9" s="783"/>
      <c r="W9" s="783"/>
      <c r="X9" s="783"/>
      <c r="Y9" s="784"/>
      <c r="Z9" s="444"/>
    </row>
    <row r="10" spans="1:26" ht="19" customHeight="1">
      <c r="A10" s="46" t="s">
        <v>155</v>
      </c>
      <c r="B10" s="15">
        <v>48</v>
      </c>
      <c r="C10" s="15">
        <v>48</v>
      </c>
      <c r="D10" s="15">
        <v>48</v>
      </c>
      <c r="E10" s="15">
        <v>48</v>
      </c>
      <c r="F10" s="15">
        <v>48</v>
      </c>
      <c r="G10" s="15">
        <v>48</v>
      </c>
      <c r="H10" s="15">
        <v>48</v>
      </c>
      <c r="I10" s="15">
        <v>48</v>
      </c>
      <c r="J10" s="15">
        <v>48</v>
      </c>
      <c r="K10" s="15">
        <v>144.19999999999999</v>
      </c>
      <c r="L10" s="15">
        <v>664</v>
      </c>
      <c r="M10" s="15">
        <v>1213.6000000000001</v>
      </c>
      <c r="N10" s="15">
        <v>2015.1000000000001</v>
      </c>
      <c r="O10" s="15">
        <v>2956.3</v>
      </c>
      <c r="P10" s="15">
        <v>3712</v>
      </c>
      <c r="Q10" s="15">
        <v>7032.5</v>
      </c>
      <c r="R10" s="15">
        <v>10614.050000000001</v>
      </c>
      <c r="S10" s="15">
        <v>14589.5</v>
      </c>
      <c r="T10" s="15">
        <v>18977.150000000001</v>
      </c>
      <c r="U10" s="15">
        <v>28430.25</v>
      </c>
      <c r="V10" s="15">
        <v>38639.1</v>
      </c>
      <c r="W10" s="15">
        <v>61642.149999999994</v>
      </c>
      <c r="X10" s="15">
        <v>87136.700000000012</v>
      </c>
      <c r="Y10" s="15">
        <v>220149.05000000002</v>
      </c>
      <c r="Z10" s="444" t="s">
        <v>330</v>
      </c>
    </row>
    <row r="11" spans="1:26" ht="19" customHeight="1">
      <c r="A11" s="46" t="s">
        <v>56</v>
      </c>
      <c r="B11" s="15">
        <v>0</v>
      </c>
      <c r="C11" s="15">
        <v>0</v>
      </c>
      <c r="D11" s="15">
        <v>0</v>
      </c>
      <c r="E11" s="15">
        <v>0</v>
      </c>
      <c r="F11" s="15">
        <v>0</v>
      </c>
      <c r="G11" s="15">
        <v>0</v>
      </c>
      <c r="H11" s="15">
        <v>0</v>
      </c>
      <c r="I11" s="15">
        <v>0</v>
      </c>
      <c r="J11" s="15">
        <v>0</v>
      </c>
      <c r="K11" s="15">
        <v>285.15000000000003</v>
      </c>
      <c r="L11" s="15">
        <v>1333.6</v>
      </c>
      <c r="M11" s="15">
        <v>2891.2</v>
      </c>
      <c r="N11" s="15">
        <v>4627.0999999999995</v>
      </c>
      <c r="O11" s="15">
        <v>6372.3000000000011</v>
      </c>
      <c r="P11" s="15">
        <v>7953.85</v>
      </c>
      <c r="Q11" s="15">
        <v>12223.6</v>
      </c>
      <c r="R11" s="15">
        <v>16886.800000000003</v>
      </c>
      <c r="S11" s="15">
        <v>21909.500000000004</v>
      </c>
      <c r="T11" s="15">
        <v>27251.4</v>
      </c>
      <c r="U11" s="15">
        <v>39125.5</v>
      </c>
      <c r="V11" s="15">
        <v>51243.600000000006</v>
      </c>
      <c r="W11" s="15">
        <v>76260.100000000006</v>
      </c>
      <c r="X11" s="15">
        <v>102583.55</v>
      </c>
      <c r="Y11" s="15">
        <v>241101.4</v>
      </c>
      <c r="Z11" s="445" t="s">
        <v>331</v>
      </c>
    </row>
    <row r="12" spans="1:26" ht="19" customHeight="1">
      <c r="A12" s="46" t="s">
        <v>59</v>
      </c>
      <c r="B12" s="15">
        <v>50</v>
      </c>
      <c r="C12" s="15">
        <v>50</v>
      </c>
      <c r="D12" s="15">
        <v>50</v>
      </c>
      <c r="E12" s="15">
        <v>50</v>
      </c>
      <c r="F12" s="15">
        <v>50</v>
      </c>
      <c r="G12" s="15">
        <v>50</v>
      </c>
      <c r="H12" s="15">
        <v>50</v>
      </c>
      <c r="I12" s="15">
        <v>50</v>
      </c>
      <c r="J12" s="15">
        <v>50</v>
      </c>
      <c r="K12" s="15">
        <v>66.7</v>
      </c>
      <c r="L12" s="15">
        <v>734.5</v>
      </c>
      <c r="M12" s="15">
        <v>2135</v>
      </c>
      <c r="N12" s="15">
        <v>3583.5</v>
      </c>
      <c r="O12" s="15">
        <v>4848.9000000000005</v>
      </c>
      <c r="P12" s="15">
        <v>6180.9000000000005</v>
      </c>
      <c r="Q12" s="15">
        <v>9494.3000000000011</v>
      </c>
      <c r="R12" s="15">
        <v>12914.900000000001</v>
      </c>
      <c r="S12" s="15">
        <v>16929.400000000001</v>
      </c>
      <c r="T12" s="15">
        <v>21227</v>
      </c>
      <c r="U12" s="15">
        <v>30649</v>
      </c>
      <c r="V12" s="15">
        <v>40134.300000000003</v>
      </c>
      <c r="W12" s="15">
        <v>59105</v>
      </c>
      <c r="X12" s="15">
        <v>78097.099999999991</v>
      </c>
      <c r="Y12" s="15">
        <v>173980.3</v>
      </c>
      <c r="Z12" s="445" t="s">
        <v>332</v>
      </c>
    </row>
    <row r="13" spans="1:26" ht="19" customHeight="1">
      <c r="A13" s="46" t="s">
        <v>62</v>
      </c>
      <c r="B13" s="15">
        <v>100</v>
      </c>
      <c r="C13" s="15">
        <v>100</v>
      </c>
      <c r="D13" s="15">
        <v>100</v>
      </c>
      <c r="E13" s="15">
        <v>100</v>
      </c>
      <c r="F13" s="15">
        <v>100</v>
      </c>
      <c r="G13" s="15">
        <v>100</v>
      </c>
      <c r="H13" s="15">
        <v>100</v>
      </c>
      <c r="I13" s="15">
        <v>100</v>
      </c>
      <c r="J13" s="15">
        <v>100</v>
      </c>
      <c r="K13" s="15">
        <v>100</v>
      </c>
      <c r="L13" s="15">
        <v>994.56500000000005</v>
      </c>
      <c r="M13" s="15">
        <v>2006.4499999999998</v>
      </c>
      <c r="N13" s="15">
        <v>3311.6350000000002</v>
      </c>
      <c r="O13" s="15">
        <v>4602.1549999999997</v>
      </c>
      <c r="P13" s="15">
        <v>5863.3450000000003</v>
      </c>
      <c r="Q13" s="15">
        <v>8781.68</v>
      </c>
      <c r="R13" s="15">
        <v>11670.684999999999</v>
      </c>
      <c r="S13" s="15">
        <v>14794.329999999998</v>
      </c>
      <c r="T13" s="15">
        <v>17991.300000000003</v>
      </c>
      <c r="U13" s="15">
        <v>24473.23</v>
      </c>
      <c r="V13" s="15">
        <v>30955.159999999996</v>
      </c>
      <c r="W13" s="15">
        <v>43919.020000000004</v>
      </c>
      <c r="X13" s="15">
        <v>56897.544999999998</v>
      </c>
      <c r="Y13" s="15">
        <v>122420.76499999998</v>
      </c>
      <c r="Z13" s="445" t="s">
        <v>333</v>
      </c>
    </row>
    <row r="14" spans="1:26" ht="19" customHeight="1">
      <c r="A14" s="46" t="s">
        <v>65</v>
      </c>
      <c r="B14" s="15">
        <v>0</v>
      </c>
      <c r="C14" s="15">
        <v>0</v>
      </c>
      <c r="D14" s="15">
        <v>0</v>
      </c>
      <c r="E14" s="15">
        <v>0</v>
      </c>
      <c r="F14" s="15">
        <v>0</v>
      </c>
      <c r="G14" s="15">
        <v>0</v>
      </c>
      <c r="H14" s="15">
        <v>0</v>
      </c>
      <c r="I14" s="15">
        <v>16.700000000000003</v>
      </c>
      <c r="J14" s="15">
        <v>91.950000000000017</v>
      </c>
      <c r="K14" s="15">
        <v>242.45</v>
      </c>
      <c r="L14" s="15">
        <v>789.99999999999989</v>
      </c>
      <c r="M14" s="15">
        <v>1617.65</v>
      </c>
      <c r="N14" s="15">
        <v>2470.4</v>
      </c>
      <c r="O14" s="15">
        <v>3277.1</v>
      </c>
      <c r="P14" s="15">
        <v>4129.8500000000004</v>
      </c>
      <c r="Q14" s="15">
        <v>6453.9000000000005</v>
      </c>
      <c r="R14" s="15">
        <v>9601.4499999999989</v>
      </c>
      <c r="S14" s="15">
        <v>12995.599999999999</v>
      </c>
      <c r="T14" s="15">
        <v>16615.5</v>
      </c>
      <c r="U14" s="15">
        <v>23867.8</v>
      </c>
      <c r="V14" s="15">
        <v>31141</v>
      </c>
      <c r="W14" s="15">
        <v>45683.200000000004</v>
      </c>
      <c r="X14" s="15">
        <v>60221.25</v>
      </c>
      <c r="Y14" s="15">
        <v>148207.6</v>
      </c>
      <c r="Z14" s="445" t="s">
        <v>334</v>
      </c>
    </row>
    <row r="15" spans="1:26" ht="19" customHeight="1">
      <c r="A15" s="46" t="s">
        <v>68</v>
      </c>
      <c r="B15" s="15">
        <v>0</v>
      </c>
      <c r="C15" s="15">
        <v>0</v>
      </c>
      <c r="D15" s="15">
        <v>0</v>
      </c>
      <c r="E15" s="15">
        <v>0</v>
      </c>
      <c r="F15" s="15">
        <v>0</v>
      </c>
      <c r="G15" s="15">
        <v>0</v>
      </c>
      <c r="H15" s="15">
        <v>0</v>
      </c>
      <c r="I15" s="15">
        <v>0</v>
      </c>
      <c r="J15" s="15">
        <v>0</v>
      </c>
      <c r="K15" s="15">
        <v>123.9</v>
      </c>
      <c r="L15" s="15">
        <v>1129.1500000000001</v>
      </c>
      <c r="M15" s="15">
        <v>2217</v>
      </c>
      <c r="N15" s="15">
        <v>3497.6</v>
      </c>
      <c r="O15" s="15">
        <v>4805.75</v>
      </c>
      <c r="P15" s="15">
        <v>6003.7500000000009</v>
      </c>
      <c r="Q15" s="15">
        <v>8661.35</v>
      </c>
      <c r="R15" s="15">
        <v>11704.5</v>
      </c>
      <c r="S15" s="15">
        <v>14692.6</v>
      </c>
      <c r="T15" s="15">
        <v>17749.5</v>
      </c>
      <c r="U15" s="15">
        <v>23877.149999999998</v>
      </c>
      <c r="V15" s="15">
        <v>30018.600000000002</v>
      </c>
      <c r="W15" s="15">
        <v>42301.5</v>
      </c>
      <c r="X15" s="15">
        <v>54584.25</v>
      </c>
      <c r="Y15" s="15">
        <v>116122.4</v>
      </c>
      <c r="Z15" s="445" t="s">
        <v>335</v>
      </c>
    </row>
    <row r="16" spans="1:26" ht="19" customHeight="1">
      <c r="A16" s="46" t="s">
        <v>71</v>
      </c>
      <c r="B16" s="15">
        <v>50</v>
      </c>
      <c r="C16" s="15">
        <v>50</v>
      </c>
      <c r="D16" s="15">
        <v>50</v>
      </c>
      <c r="E16" s="15">
        <v>50</v>
      </c>
      <c r="F16" s="15">
        <v>50</v>
      </c>
      <c r="G16" s="15">
        <v>50</v>
      </c>
      <c r="H16" s="15">
        <v>50</v>
      </c>
      <c r="I16" s="15">
        <v>50</v>
      </c>
      <c r="J16" s="15">
        <v>50</v>
      </c>
      <c r="K16" s="15">
        <v>161.30000000000001</v>
      </c>
      <c r="L16" s="15">
        <v>723.35</v>
      </c>
      <c r="M16" s="15">
        <v>1502.9499999999998</v>
      </c>
      <c r="N16" s="15">
        <v>2591.0500000000002</v>
      </c>
      <c r="O16" s="15">
        <v>3748.85</v>
      </c>
      <c r="P16" s="15">
        <v>5027.8500000000004</v>
      </c>
      <c r="Q16" s="15">
        <v>8368.9500000000007</v>
      </c>
      <c r="R16" s="15">
        <v>11654.6</v>
      </c>
      <c r="S16" s="15">
        <v>15109.35</v>
      </c>
      <c r="T16" s="15">
        <v>18590</v>
      </c>
      <c r="U16" s="15">
        <v>25885.75</v>
      </c>
      <c r="V16" s="15">
        <v>33491.699999999997</v>
      </c>
      <c r="W16" s="15">
        <v>48212.749999999993</v>
      </c>
      <c r="X16" s="15">
        <v>61407</v>
      </c>
      <c r="Y16" s="15">
        <v>128454.05</v>
      </c>
      <c r="Z16" s="445" t="s">
        <v>336</v>
      </c>
    </row>
    <row r="17" spans="1:26" ht="19" customHeight="1">
      <c r="A17" s="46" t="s">
        <v>74</v>
      </c>
      <c r="B17" s="15">
        <v>0</v>
      </c>
      <c r="C17" s="15">
        <v>0</v>
      </c>
      <c r="D17" s="15">
        <v>0</v>
      </c>
      <c r="E17" s="15">
        <v>0</v>
      </c>
      <c r="F17" s="15">
        <v>0</v>
      </c>
      <c r="G17" s="15">
        <v>0</v>
      </c>
      <c r="H17" s="15">
        <v>0</v>
      </c>
      <c r="I17" s="15">
        <v>0</v>
      </c>
      <c r="J17" s="15">
        <v>242.85000000000002</v>
      </c>
      <c r="K17" s="15">
        <v>688.15000000000009</v>
      </c>
      <c r="L17" s="15">
        <v>1538.25</v>
      </c>
      <c r="M17" s="15">
        <v>2398.4500000000003</v>
      </c>
      <c r="N17" s="15">
        <v>3261.2</v>
      </c>
      <c r="O17" s="15">
        <v>4486.95</v>
      </c>
      <c r="P17" s="15">
        <v>5950.5500000000011</v>
      </c>
      <c r="Q17" s="15">
        <v>9620.35</v>
      </c>
      <c r="R17" s="15">
        <v>13643.05</v>
      </c>
      <c r="S17" s="15">
        <v>17646.75</v>
      </c>
      <c r="T17" s="15">
        <v>21631.5</v>
      </c>
      <c r="U17" s="15">
        <v>30157.600000000002</v>
      </c>
      <c r="V17" s="15">
        <v>38840.549999999996</v>
      </c>
      <c r="W17" s="15">
        <v>57791.55</v>
      </c>
      <c r="X17" s="15">
        <v>77510.349999999991</v>
      </c>
      <c r="Y17" s="15">
        <v>183545.2</v>
      </c>
      <c r="Z17" s="445" t="s">
        <v>337</v>
      </c>
    </row>
    <row r="18" spans="1:26" ht="19" customHeight="1">
      <c r="A18" s="46" t="s">
        <v>77</v>
      </c>
      <c r="B18" s="15">
        <v>0</v>
      </c>
      <c r="C18" s="15">
        <v>0</v>
      </c>
      <c r="D18" s="15">
        <v>0</v>
      </c>
      <c r="E18" s="15">
        <v>0</v>
      </c>
      <c r="F18" s="15">
        <v>0</v>
      </c>
      <c r="G18" s="15">
        <v>0</v>
      </c>
      <c r="H18" s="15">
        <v>0</v>
      </c>
      <c r="I18" s="15">
        <v>0</v>
      </c>
      <c r="J18" s="15">
        <v>0</v>
      </c>
      <c r="K18" s="15">
        <v>0</v>
      </c>
      <c r="L18" s="15">
        <v>0</v>
      </c>
      <c r="M18" s="15">
        <v>0</v>
      </c>
      <c r="N18" s="15">
        <v>133.75</v>
      </c>
      <c r="O18" s="15">
        <v>468.95000000000005</v>
      </c>
      <c r="P18" s="15">
        <v>819.15</v>
      </c>
      <c r="Q18" s="15">
        <v>1548.65</v>
      </c>
      <c r="R18" s="15">
        <v>2888.55</v>
      </c>
      <c r="S18" s="15">
        <v>4562.1500000000005</v>
      </c>
      <c r="T18" s="15">
        <v>6324.7</v>
      </c>
      <c r="U18" s="15">
        <v>12217.899999999998</v>
      </c>
      <c r="V18" s="15">
        <v>19751.650000000001</v>
      </c>
      <c r="W18" s="15">
        <v>33537.300000000003</v>
      </c>
      <c r="X18" s="15">
        <v>43944.9</v>
      </c>
      <c r="Y18" s="15">
        <v>96488.599999999991</v>
      </c>
      <c r="Z18" s="445" t="s">
        <v>338</v>
      </c>
    </row>
    <row r="19" spans="1:26" ht="19" customHeight="1">
      <c r="A19" s="46" t="s">
        <v>19</v>
      </c>
      <c r="B19" s="15">
        <v>50</v>
      </c>
      <c r="C19" s="15">
        <v>50</v>
      </c>
      <c r="D19" s="15">
        <v>50</v>
      </c>
      <c r="E19" s="15">
        <v>50</v>
      </c>
      <c r="F19" s="15">
        <v>50</v>
      </c>
      <c r="G19" s="15">
        <v>50</v>
      </c>
      <c r="H19" s="15">
        <v>50</v>
      </c>
      <c r="I19" s="15">
        <v>116.94999999999999</v>
      </c>
      <c r="J19" s="15">
        <v>231.25</v>
      </c>
      <c r="K19" s="15">
        <v>501.55</v>
      </c>
      <c r="L19" s="15">
        <v>1295.5999999999999</v>
      </c>
      <c r="M19" s="15">
        <v>2450.5</v>
      </c>
      <c r="N19" s="15">
        <v>3480.1</v>
      </c>
      <c r="O19" s="15">
        <v>4615.7000000000007</v>
      </c>
      <c r="P19" s="15">
        <v>5942.1500000000005</v>
      </c>
      <c r="Q19" s="15">
        <v>10733.000000000002</v>
      </c>
      <c r="R19" s="15">
        <v>15733.55</v>
      </c>
      <c r="S19" s="15">
        <v>20834.649999999998</v>
      </c>
      <c r="T19" s="15">
        <v>26461.9</v>
      </c>
      <c r="U19" s="15">
        <v>37847.5</v>
      </c>
      <c r="V19" s="15">
        <v>49993.900000000009</v>
      </c>
      <c r="W19" s="15">
        <v>76906.25</v>
      </c>
      <c r="X19" s="15">
        <v>104364.65000000001</v>
      </c>
      <c r="Y19" s="15">
        <v>218149.85</v>
      </c>
      <c r="Z19" s="445" t="s">
        <v>339</v>
      </c>
    </row>
    <row r="20" spans="1:26" ht="19" customHeight="1">
      <c r="A20" s="46" t="s">
        <v>57</v>
      </c>
      <c r="B20" s="15">
        <v>90</v>
      </c>
      <c r="C20" s="15">
        <v>90</v>
      </c>
      <c r="D20" s="15">
        <v>90</v>
      </c>
      <c r="E20" s="15">
        <v>90</v>
      </c>
      <c r="F20" s="15">
        <v>90</v>
      </c>
      <c r="G20" s="15">
        <v>90</v>
      </c>
      <c r="H20" s="15">
        <v>90</v>
      </c>
      <c r="I20" s="15">
        <v>90</v>
      </c>
      <c r="J20" s="15">
        <v>553.90000000000009</v>
      </c>
      <c r="K20" s="15">
        <v>1138.6000000000001</v>
      </c>
      <c r="L20" s="15">
        <v>2483.7000000000003</v>
      </c>
      <c r="M20" s="15">
        <v>3801.3</v>
      </c>
      <c r="N20" s="15">
        <v>5056.2</v>
      </c>
      <c r="O20" s="15">
        <v>6373.4</v>
      </c>
      <c r="P20" s="15">
        <v>7954.9000000000005</v>
      </c>
      <c r="Q20" s="15">
        <v>12801.35</v>
      </c>
      <c r="R20" s="15">
        <v>17817.399999999998</v>
      </c>
      <c r="S20" s="15">
        <v>22923.55</v>
      </c>
      <c r="T20" s="15">
        <v>28258.799999999999</v>
      </c>
      <c r="U20" s="15">
        <v>39433.350000000006</v>
      </c>
      <c r="V20" s="15">
        <v>51378.3</v>
      </c>
      <c r="W20" s="15">
        <v>75267.450000000012</v>
      </c>
      <c r="X20" s="15">
        <v>99159.4</v>
      </c>
      <c r="Y20" s="15">
        <v>213447.75</v>
      </c>
      <c r="Z20" s="445" t="s">
        <v>340</v>
      </c>
    </row>
    <row r="21" spans="1:26" ht="19" customHeight="1">
      <c r="A21" s="46" t="s">
        <v>60</v>
      </c>
      <c r="B21" s="15">
        <v>0</v>
      </c>
      <c r="C21" s="15">
        <v>0</v>
      </c>
      <c r="D21" s="15">
        <v>0</v>
      </c>
      <c r="E21" s="15">
        <v>0</v>
      </c>
      <c r="F21" s="15">
        <v>0</v>
      </c>
      <c r="G21" s="15">
        <v>0</v>
      </c>
      <c r="H21" s="15">
        <v>0</v>
      </c>
      <c r="I21" s="15">
        <v>0</v>
      </c>
      <c r="J21" s="15">
        <v>0</v>
      </c>
      <c r="K21" s="15">
        <v>0</v>
      </c>
      <c r="L21" s="15">
        <v>92.550000000000011</v>
      </c>
      <c r="M21" s="15">
        <v>251</v>
      </c>
      <c r="N21" s="15">
        <v>2055.9</v>
      </c>
      <c r="O21" s="15">
        <v>4170.55</v>
      </c>
      <c r="P21" s="15">
        <v>6309.2</v>
      </c>
      <c r="Q21" s="15">
        <v>11643.85</v>
      </c>
      <c r="R21" s="15">
        <v>16978.55</v>
      </c>
      <c r="S21" s="15">
        <v>22313.200000000001</v>
      </c>
      <c r="T21" s="15">
        <v>27647.85</v>
      </c>
      <c r="U21" s="15">
        <v>38341.199999999997</v>
      </c>
      <c r="V21" s="15">
        <v>49058.6</v>
      </c>
      <c r="W21" s="15">
        <v>70493.350000000006</v>
      </c>
      <c r="X21" s="15">
        <v>91928.1</v>
      </c>
      <c r="Y21" s="15">
        <v>216711.1</v>
      </c>
      <c r="Z21" s="445" t="s">
        <v>341</v>
      </c>
    </row>
    <row r="22" spans="1:26" ht="19" customHeight="1">
      <c r="A22" s="46" t="s">
        <v>63</v>
      </c>
      <c r="B22" s="15">
        <v>0</v>
      </c>
      <c r="C22" s="15">
        <v>0</v>
      </c>
      <c r="D22" s="15">
        <v>0</v>
      </c>
      <c r="E22" s="15">
        <v>0</v>
      </c>
      <c r="F22" s="15">
        <v>0</v>
      </c>
      <c r="G22" s="15">
        <v>0</v>
      </c>
      <c r="H22" s="15">
        <v>0</v>
      </c>
      <c r="I22" s="15">
        <v>0</v>
      </c>
      <c r="J22" s="15">
        <v>0</v>
      </c>
      <c r="K22" s="15">
        <v>0</v>
      </c>
      <c r="L22" s="15">
        <v>0</v>
      </c>
      <c r="M22" s="15">
        <v>724.75</v>
      </c>
      <c r="N22" s="15">
        <v>2259.2000000000003</v>
      </c>
      <c r="O22" s="15">
        <v>3976.4</v>
      </c>
      <c r="P22" s="15">
        <v>5853.7</v>
      </c>
      <c r="Q22" s="15">
        <v>10984.4</v>
      </c>
      <c r="R22" s="15">
        <v>16458.2</v>
      </c>
      <c r="S22" s="15">
        <v>22210.9</v>
      </c>
      <c r="T22" s="15">
        <v>28200.549999999996</v>
      </c>
      <c r="U22" s="15">
        <v>40819.049999999996</v>
      </c>
      <c r="V22" s="15">
        <v>53844.250000000007</v>
      </c>
      <c r="W22" s="15">
        <v>80272.799999999988</v>
      </c>
      <c r="X22" s="15">
        <v>107101.95000000001</v>
      </c>
      <c r="Y22" s="15">
        <v>245364.65</v>
      </c>
      <c r="Z22" s="445" t="s">
        <v>342</v>
      </c>
    </row>
    <row r="23" spans="1:26" ht="19" customHeight="1">
      <c r="A23" s="46" t="s">
        <v>66</v>
      </c>
      <c r="B23" s="15">
        <v>60</v>
      </c>
      <c r="C23" s="15">
        <v>60</v>
      </c>
      <c r="D23" s="15">
        <v>60</v>
      </c>
      <c r="E23" s="15">
        <v>60</v>
      </c>
      <c r="F23" s="15">
        <v>60</v>
      </c>
      <c r="G23" s="15">
        <v>60</v>
      </c>
      <c r="H23" s="15">
        <v>60</v>
      </c>
      <c r="I23" s="15">
        <v>60</v>
      </c>
      <c r="J23" s="15">
        <v>171.9</v>
      </c>
      <c r="K23" s="15">
        <v>473.15</v>
      </c>
      <c r="L23" s="15">
        <v>1473.3500000000001</v>
      </c>
      <c r="M23" s="15">
        <v>2579.15</v>
      </c>
      <c r="N23" s="15">
        <v>3816.05</v>
      </c>
      <c r="O23" s="15">
        <v>5045.75</v>
      </c>
      <c r="P23" s="15">
        <v>6230.4</v>
      </c>
      <c r="Q23" s="15">
        <v>9552.9000000000015</v>
      </c>
      <c r="R23" s="15">
        <v>13789.75</v>
      </c>
      <c r="S23" s="15">
        <v>18472.899999999998</v>
      </c>
      <c r="T23" s="15">
        <v>23608.7</v>
      </c>
      <c r="U23" s="15">
        <v>34165.949999999997</v>
      </c>
      <c r="V23" s="15">
        <v>44710.899999999994</v>
      </c>
      <c r="W23" s="15">
        <v>67110.250000000015</v>
      </c>
      <c r="X23" s="15">
        <v>89395.849999999991</v>
      </c>
      <c r="Y23" s="15">
        <v>185381.9</v>
      </c>
      <c r="Z23" s="445" t="s">
        <v>343</v>
      </c>
    </row>
    <row r="24" spans="1:26" ht="19" customHeight="1">
      <c r="A24" s="46" t="s">
        <v>69</v>
      </c>
      <c r="B24" s="15">
        <v>0</v>
      </c>
      <c r="C24" s="15">
        <v>0</v>
      </c>
      <c r="D24" s="15">
        <v>0</v>
      </c>
      <c r="E24" s="15">
        <v>0</v>
      </c>
      <c r="F24" s="15">
        <v>0</v>
      </c>
      <c r="G24" s="15">
        <v>0</v>
      </c>
      <c r="H24" s="15">
        <v>0</v>
      </c>
      <c r="I24" s="15">
        <v>75.050000000000011</v>
      </c>
      <c r="J24" s="15">
        <v>425.05</v>
      </c>
      <c r="K24" s="15">
        <v>845.30000000000007</v>
      </c>
      <c r="L24" s="15">
        <v>1489.95</v>
      </c>
      <c r="M24" s="15">
        <v>2639.4000000000005</v>
      </c>
      <c r="N24" s="15">
        <v>3855.2000000000003</v>
      </c>
      <c r="O24" s="15">
        <v>5226.6500000000005</v>
      </c>
      <c r="P24" s="15">
        <v>6721.35</v>
      </c>
      <c r="Q24" s="15">
        <v>10947.85</v>
      </c>
      <c r="R24" s="15">
        <v>15512.45</v>
      </c>
      <c r="S24" s="15">
        <v>20287.2</v>
      </c>
      <c r="T24" s="15">
        <v>25197.850000000002</v>
      </c>
      <c r="U24" s="15">
        <v>35240.35</v>
      </c>
      <c r="V24" s="15">
        <v>45458.15</v>
      </c>
      <c r="W24" s="15">
        <v>65893.899999999994</v>
      </c>
      <c r="X24" s="15">
        <v>85898.250000000015</v>
      </c>
      <c r="Y24" s="15">
        <v>177691.55</v>
      </c>
      <c r="Z24" s="445" t="s">
        <v>344</v>
      </c>
    </row>
    <row r="25" spans="1:26" ht="19" customHeight="1">
      <c r="A25" s="46" t="s">
        <v>72</v>
      </c>
      <c r="B25" s="15">
        <v>0</v>
      </c>
      <c r="C25" s="15">
        <v>0</v>
      </c>
      <c r="D25" s="15">
        <v>0</v>
      </c>
      <c r="E25" s="15">
        <v>0</v>
      </c>
      <c r="F25" s="15">
        <v>7.15</v>
      </c>
      <c r="G25" s="15">
        <v>84</v>
      </c>
      <c r="H25" s="15">
        <v>210.24999999999997</v>
      </c>
      <c r="I25" s="15">
        <v>378.75</v>
      </c>
      <c r="J25" s="15">
        <v>599.80000000000007</v>
      </c>
      <c r="K25" s="15">
        <v>884.15</v>
      </c>
      <c r="L25" s="15">
        <v>1476.85</v>
      </c>
      <c r="M25" s="15">
        <v>2101.75</v>
      </c>
      <c r="N25" s="15">
        <v>2807.55</v>
      </c>
      <c r="O25" s="15">
        <v>3770.9</v>
      </c>
      <c r="P25" s="15">
        <v>4839.75</v>
      </c>
      <c r="Q25" s="15">
        <v>7821.4999999999991</v>
      </c>
      <c r="R25" s="15">
        <v>11059.85</v>
      </c>
      <c r="S25" s="15">
        <v>14309.85</v>
      </c>
      <c r="T25" s="15">
        <v>17570.95</v>
      </c>
      <c r="U25" s="15">
        <v>24487.8</v>
      </c>
      <c r="V25" s="15">
        <v>31409.1</v>
      </c>
      <c r="W25" s="15">
        <v>45048.55</v>
      </c>
      <c r="X25" s="15">
        <v>58183.500000000007</v>
      </c>
      <c r="Y25" s="15">
        <v>120746</v>
      </c>
      <c r="Z25" s="445" t="s">
        <v>345</v>
      </c>
    </row>
    <row r="26" spans="1:26" ht="19" customHeight="1">
      <c r="A26" s="46" t="s">
        <v>75</v>
      </c>
      <c r="B26" s="15">
        <v>0</v>
      </c>
      <c r="C26" s="15">
        <v>0</v>
      </c>
      <c r="D26" s="15">
        <v>0</v>
      </c>
      <c r="E26" s="15">
        <v>0</v>
      </c>
      <c r="F26" s="15">
        <v>0</v>
      </c>
      <c r="G26" s="15">
        <v>0</v>
      </c>
      <c r="H26" s="15">
        <v>0</v>
      </c>
      <c r="I26" s="15">
        <v>0</v>
      </c>
      <c r="J26" s="15">
        <v>0</v>
      </c>
      <c r="K26" s="15">
        <v>0</v>
      </c>
      <c r="L26" s="15">
        <v>296.40000000000003</v>
      </c>
      <c r="M26" s="15">
        <v>1493.4</v>
      </c>
      <c r="N26" s="15">
        <v>3005.35</v>
      </c>
      <c r="O26" s="15">
        <v>4511.8000000000011</v>
      </c>
      <c r="P26" s="15">
        <v>6041.9999999999991</v>
      </c>
      <c r="Q26" s="15">
        <v>10875.6</v>
      </c>
      <c r="R26" s="15">
        <v>15937.199999999999</v>
      </c>
      <c r="S26" s="15">
        <v>21429.75</v>
      </c>
      <c r="T26" s="15">
        <v>27250.55</v>
      </c>
      <c r="U26" s="15">
        <v>38953.4</v>
      </c>
      <c r="V26" s="15">
        <v>50903</v>
      </c>
      <c r="W26" s="15">
        <v>74801.099999999991</v>
      </c>
      <c r="X26" s="15">
        <v>98698.650000000009</v>
      </c>
      <c r="Y26" s="15">
        <v>209110.2</v>
      </c>
      <c r="Z26" s="445" t="s">
        <v>346</v>
      </c>
    </row>
    <row r="27" spans="1:26" ht="19" customHeight="1">
      <c r="A27" s="46" t="s">
        <v>78</v>
      </c>
      <c r="B27" s="15">
        <v>0</v>
      </c>
      <c r="C27" s="15">
        <v>0</v>
      </c>
      <c r="D27" s="15">
        <v>0</v>
      </c>
      <c r="E27" s="15">
        <v>0</v>
      </c>
      <c r="F27" s="15">
        <v>0</v>
      </c>
      <c r="G27" s="15">
        <v>0</v>
      </c>
      <c r="H27" s="15">
        <v>0</v>
      </c>
      <c r="I27" s="15">
        <v>0</v>
      </c>
      <c r="J27" s="15">
        <v>0</v>
      </c>
      <c r="K27" s="15">
        <v>0</v>
      </c>
      <c r="L27" s="15">
        <v>326.04000000000002</v>
      </c>
      <c r="M27" s="15">
        <v>1422.65</v>
      </c>
      <c r="N27" s="15">
        <v>2758.46</v>
      </c>
      <c r="O27" s="15">
        <v>3946.13</v>
      </c>
      <c r="P27" s="15">
        <v>5182.4399999999996</v>
      </c>
      <c r="Q27" s="15">
        <v>8708.36</v>
      </c>
      <c r="R27" s="15">
        <v>12622.73</v>
      </c>
      <c r="S27" s="15">
        <v>17149.98</v>
      </c>
      <c r="T27" s="15">
        <v>21831.81</v>
      </c>
      <c r="U27" s="15">
        <v>31299.08</v>
      </c>
      <c r="V27" s="15">
        <v>41238.53</v>
      </c>
      <c r="W27" s="15">
        <v>61118.43</v>
      </c>
      <c r="X27" s="15">
        <v>81067.070000000007</v>
      </c>
      <c r="Y27" s="15">
        <v>182722.2</v>
      </c>
      <c r="Z27" s="445" t="s">
        <v>347</v>
      </c>
    </row>
    <row r="28" spans="1:26" ht="19" customHeight="1">
      <c r="A28" s="46" t="s">
        <v>55</v>
      </c>
      <c r="B28" s="15">
        <v>0</v>
      </c>
      <c r="C28" s="15">
        <v>0</v>
      </c>
      <c r="D28" s="15">
        <v>0</v>
      </c>
      <c r="E28" s="15">
        <v>0</v>
      </c>
      <c r="F28" s="15">
        <v>0</v>
      </c>
      <c r="G28" s="15">
        <v>0</v>
      </c>
      <c r="H28" s="15">
        <v>0</v>
      </c>
      <c r="I28" s="15">
        <v>65.849999999999994</v>
      </c>
      <c r="J28" s="15">
        <v>213.4</v>
      </c>
      <c r="K28" s="15">
        <v>458.54999999999995</v>
      </c>
      <c r="L28" s="15">
        <v>1053.3</v>
      </c>
      <c r="M28" s="15">
        <v>1886.35</v>
      </c>
      <c r="N28" s="15">
        <v>2905.6</v>
      </c>
      <c r="O28" s="15">
        <v>4104.1499999999996</v>
      </c>
      <c r="P28" s="15">
        <v>5409.4</v>
      </c>
      <c r="Q28" s="15">
        <v>9116.3000000000011</v>
      </c>
      <c r="R28" s="15">
        <v>13212.550000000001</v>
      </c>
      <c r="S28" s="15">
        <v>17551.650000000001</v>
      </c>
      <c r="T28" s="15">
        <v>22155.200000000001</v>
      </c>
      <c r="U28" s="15">
        <v>31686.949999999997</v>
      </c>
      <c r="V28" s="15">
        <v>41622.699999999997</v>
      </c>
      <c r="W28" s="15">
        <v>61689.5</v>
      </c>
      <c r="X28" s="15">
        <v>82783.5</v>
      </c>
      <c r="Y28" s="15">
        <v>191608.44999999998</v>
      </c>
      <c r="Z28" s="445" t="s">
        <v>348</v>
      </c>
    </row>
    <row r="29" spans="1:26" ht="19" customHeight="1">
      <c r="A29" s="46" t="s">
        <v>58</v>
      </c>
      <c r="B29" s="15">
        <v>0</v>
      </c>
      <c r="C29" s="15">
        <v>0</v>
      </c>
      <c r="D29" s="15">
        <v>0</v>
      </c>
      <c r="E29" s="15">
        <v>0</v>
      </c>
      <c r="F29" s="15">
        <v>0</v>
      </c>
      <c r="G29" s="15">
        <v>0</v>
      </c>
      <c r="H29" s="15">
        <v>0</v>
      </c>
      <c r="I29" s="15">
        <v>0</v>
      </c>
      <c r="J29" s="15">
        <v>0</v>
      </c>
      <c r="K29" s="15">
        <v>0</v>
      </c>
      <c r="L29" s="15">
        <v>492.65</v>
      </c>
      <c r="M29" s="15">
        <v>1460.1</v>
      </c>
      <c r="N29" s="15">
        <v>2801.2000000000003</v>
      </c>
      <c r="O29" s="15">
        <v>4173.8</v>
      </c>
      <c r="P29" s="15">
        <v>5521.7</v>
      </c>
      <c r="Q29" s="15">
        <v>9508.3499999999985</v>
      </c>
      <c r="R29" s="15">
        <v>13739.7</v>
      </c>
      <c r="S29" s="15">
        <v>17984.3</v>
      </c>
      <c r="T29" s="15">
        <v>22241.850000000002</v>
      </c>
      <c r="U29" s="15">
        <v>31351.200000000001</v>
      </c>
      <c r="V29" s="15">
        <v>40600.050000000003</v>
      </c>
      <c r="W29" s="15">
        <v>59471.6</v>
      </c>
      <c r="X29" s="15">
        <v>79221.55</v>
      </c>
      <c r="Y29" s="15">
        <v>178948.99999999997</v>
      </c>
      <c r="Z29" s="445" t="s">
        <v>349</v>
      </c>
    </row>
    <row r="30" spans="1:26" ht="19" customHeight="1">
      <c r="A30" s="46" t="s">
        <v>61</v>
      </c>
      <c r="B30" s="15">
        <v>40</v>
      </c>
      <c r="C30" s="15">
        <v>40</v>
      </c>
      <c r="D30" s="15">
        <v>40</v>
      </c>
      <c r="E30" s="15">
        <v>40</v>
      </c>
      <c r="F30" s="15">
        <v>40</v>
      </c>
      <c r="G30" s="15">
        <v>40</v>
      </c>
      <c r="H30" s="15">
        <v>40</v>
      </c>
      <c r="I30" s="15">
        <v>40</v>
      </c>
      <c r="J30" s="15">
        <v>40</v>
      </c>
      <c r="K30" s="15">
        <v>40</v>
      </c>
      <c r="L30" s="15">
        <v>40</v>
      </c>
      <c r="M30" s="15">
        <v>599.04999999999995</v>
      </c>
      <c r="N30" s="15">
        <v>1085.95</v>
      </c>
      <c r="O30" s="15">
        <v>1707.1499999999999</v>
      </c>
      <c r="P30" s="15">
        <v>2713.5</v>
      </c>
      <c r="Q30" s="15">
        <v>5904.15</v>
      </c>
      <c r="R30" s="15">
        <v>10293.299999999999</v>
      </c>
      <c r="S30" s="15">
        <v>15802.9</v>
      </c>
      <c r="T30" s="15">
        <v>21139.85</v>
      </c>
      <c r="U30" s="15">
        <v>32371.25</v>
      </c>
      <c r="V30" s="15">
        <v>44458.349999999991</v>
      </c>
      <c r="W30" s="15">
        <v>69625.100000000006</v>
      </c>
      <c r="X30" s="15">
        <v>95272.95</v>
      </c>
      <c r="Y30" s="15">
        <v>224168.5</v>
      </c>
      <c r="Z30" s="445" t="s">
        <v>350</v>
      </c>
    </row>
    <row r="31" spans="1:26" ht="19" customHeight="1">
      <c r="A31" s="46" t="s">
        <v>64</v>
      </c>
      <c r="B31" s="15">
        <v>0</v>
      </c>
      <c r="C31" s="15">
        <v>0</v>
      </c>
      <c r="D31" s="15">
        <v>0</v>
      </c>
      <c r="E31" s="15">
        <v>0</v>
      </c>
      <c r="F31" s="15">
        <v>0</v>
      </c>
      <c r="G31" s="15">
        <v>0</v>
      </c>
      <c r="H31" s="15">
        <v>0</v>
      </c>
      <c r="I31" s="15">
        <v>0</v>
      </c>
      <c r="J31" s="15">
        <v>0</v>
      </c>
      <c r="K31" s="15">
        <v>0</v>
      </c>
      <c r="L31" s="15">
        <v>266.89999999999998</v>
      </c>
      <c r="M31" s="15">
        <v>1333.75</v>
      </c>
      <c r="N31" s="15">
        <v>3067.8500000000004</v>
      </c>
      <c r="O31" s="15">
        <v>5362.55</v>
      </c>
      <c r="P31" s="15">
        <v>7827.15</v>
      </c>
      <c r="Q31" s="15">
        <v>12963.550000000001</v>
      </c>
      <c r="R31" s="15">
        <v>17187.95</v>
      </c>
      <c r="S31" s="15">
        <v>21848.5</v>
      </c>
      <c r="T31" s="15">
        <v>26771.599999999999</v>
      </c>
      <c r="U31" s="15">
        <v>37479.100000000006</v>
      </c>
      <c r="V31" s="15">
        <v>50081.650000000009</v>
      </c>
      <c r="W31" s="15">
        <v>78541.3</v>
      </c>
      <c r="X31" s="15">
        <v>108119.25</v>
      </c>
      <c r="Y31" s="15">
        <v>261780</v>
      </c>
      <c r="Z31" s="445" t="s">
        <v>351</v>
      </c>
    </row>
    <row r="32" spans="1:26" ht="19" customHeight="1">
      <c r="A32" s="46" t="s">
        <v>20</v>
      </c>
      <c r="B32" s="15">
        <v>34</v>
      </c>
      <c r="C32" s="15">
        <v>34</v>
      </c>
      <c r="D32" s="15">
        <v>34</v>
      </c>
      <c r="E32" s="15">
        <v>34</v>
      </c>
      <c r="F32" s="15">
        <v>34</v>
      </c>
      <c r="G32" s="15">
        <v>34</v>
      </c>
      <c r="H32" s="15">
        <v>34</v>
      </c>
      <c r="I32" s="15">
        <v>34</v>
      </c>
      <c r="J32" s="15">
        <v>34</v>
      </c>
      <c r="K32" s="15">
        <v>34</v>
      </c>
      <c r="L32" s="15">
        <v>34</v>
      </c>
      <c r="M32" s="15">
        <v>158.29999999999993</v>
      </c>
      <c r="N32" s="15">
        <v>588.74999999999989</v>
      </c>
      <c r="O32" s="15">
        <v>1881.4</v>
      </c>
      <c r="P32" s="15">
        <v>2942.0499999999997</v>
      </c>
      <c r="Q32" s="15">
        <v>6080.5499999999993</v>
      </c>
      <c r="R32" s="15">
        <v>9739.9</v>
      </c>
      <c r="S32" s="15">
        <v>14009.650000000001</v>
      </c>
      <c r="T32" s="15">
        <v>19851.8</v>
      </c>
      <c r="U32" s="15">
        <v>32312.45</v>
      </c>
      <c r="V32" s="15">
        <v>43647.7</v>
      </c>
      <c r="W32" s="15">
        <v>67330.7</v>
      </c>
      <c r="X32" s="15">
        <v>91167.6</v>
      </c>
      <c r="Y32" s="15">
        <v>204367.4</v>
      </c>
      <c r="Z32" s="445" t="s">
        <v>352</v>
      </c>
    </row>
    <row r="33" spans="1:26" ht="19" customHeight="1">
      <c r="A33" s="46" t="s">
        <v>21</v>
      </c>
      <c r="B33" s="15">
        <v>0</v>
      </c>
      <c r="C33" s="15">
        <v>0</v>
      </c>
      <c r="D33" s="15">
        <v>0</v>
      </c>
      <c r="E33" s="15">
        <v>0</v>
      </c>
      <c r="F33" s="15">
        <v>0</v>
      </c>
      <c r="G33" s="15">
        <v>0</v>
      </c>
      <c r="H33" s="15">
        <v>21.400000000000002</v>
      </c>
      <c r="I33" s="15">
        <v>78.05</v>
      </c>
      <c r="J33" s="15">
        <v>147.5</v>
      </c>
      <c r="K33" s="15">
        <v>362.09999999999997</v>
      </c>
      <c r="L33" s="15">
        <v>1417.85</v>
      </c>
      <c r="M33" s="15">
        <v>3484.75</v>
      </c>
      <c r="N33" s="15">
        <v>5051.3999999999996</v>
      </c>
      <c r="O33" s="15">
        <v>7029.6</v>
      </c>
      <c r="P33" s="15">
        <v>8546.2000000000007</v>
      </c>
      <c r="Q33" s="15">
        <v>13872.5</v>
      </c>
      <c r="R33" s="15">
        <v>19406.600000000002</v>
      </c>
      <c r="S33" s="15">
        <v>25134.799999999999</v>
      </c>
      <c r="T33" s="15">
        <v>31076.85</v>
      </c>
      <c r="U33" s="15">
        <v>42906</v>
      </c>
      <c r="V33" s="15">
        <v>56029.45</v>
      </c>
      <c r="W33" s="15">
        <v>83187.7</v>
      </c>
      <c r="X33" s="15">
        <v>108517.1</v>
      </c>
      <c r="Y33" s="15">
        <v>226727.59999999998</v>
      </c>
      <c r="Z33" s="445" t="s">
        <v>353</v>
      </c>
    </row>
    <row r="34" spans="1:26" ht="19" customHeight="1">
      <c r="A34" s="46" t="s">
        <v>22</v>
      </c>
      <c r="B34" s="15">
        <v>25</v>
      </c>
      <c r="C34" s="15">
        <v>25</v>
      </c>
      <c r="D34" s="15">
        <v>25</v>
      </c>
      <c r="E34" s="15">
        <v>25</v>
      </c>
      <c r="F34" s="15">
        <v>25</v>
      </c>
      <c r="G34" s="15">
        <v>25</v>
      </c>
      <c r="H34" s="15">
        <v>25</v>
      </c>
      <c r="I34" s="15">
        <v>25</v>
      </c>
      <c r="J34" s="15">
        <v>25</v>
      </c>
      <c r="K34" s="15">
        <v>25</v>
      </c>
      <c r="L34" s="15">
        <v>25</v>
      </c>
      <c r="M34" s="15">
        <v>25</v>
      </c>
      <c r="N34" s="15">
        <v>25</v>
      </c>
      <c r="O34" s="15">
        <v>896.60000000000014</v>
      </c>
      <c r="P34" s="15">
        <v>2302.1999999999998</v>
      </c>
      <c r="Q34" s="15">
        <v>6143.1500000000005</v>
      </c>
      <c r="R34" s="15">
        <v>11424.25</v>
      </c>
      <c r="S34" s="15">
        <v>17109.850000000002</v>
      </c>
      <c r="T34" s="15">
        <v>22804.15</v>
      </c>
      <c r="U34" s="15">
        <v>34585.649999999994</v>
      </c>
      <c r="V34" s="15">
        <v>46520.350000000006</v>
      </c>
      <c r="W34" s="15">
        <v>71124.5</v>
      </c>
      <c r="X34" s="15">
        <v>97247.85</v>
      </c>
      <c r="Y34" s="15">
        <v>237111.69999999998</v>
      </c>
      <c r="Z34" s="445" t="s">
        <v>354</v>
      </c>
    </row>
    <row r="35" spans="1:26" ht="19" customHeight="1">
      <c r="A35" s="46" t="s">
        <v>23</v>
      </c>
      <c r="B35" s="15">
        <v>0</v>
      </c>
      <c r="C35" s="15">
        <v>0</v>
      </c>
      <c r="D35" s="15">
        <v>0</v>
      </c>
      <c r="E35" s="15">
        <v>0</v>
      </c>
      <c r="F35" s="15">
        <v>0</v>
      </c>
      <c r="G35" s="15">
        <v>0</v>
      </c>
      <c r="H35" s="15">
        <v>0</v>
      </c>
      <c r="I35" s="15">
        <v>0</v>
      </c>
      <c r="J35" s="15">
        <v>0</v>
      </c>
      <c r="K35" s="15">
        <v>140.69999999999999</v>
      </c>
      <c r="L35" s="15">
        <v>918.59999999999991</v>
      </c>
      <c r="M35" s="15">
        <v>2167.4</v>
      </c>
      <c r="N35" s="15">
        <v>3638.4500000000007</v>
      </c>
      <c r="O35" s="15">
        <v>5295.5000000000009</v>
      </c>
      <c r="P35" s="15">
        <v>7187.05</v>
      </c>
      <c r="Q35" s="15">
        <v>11905.4</v>
      </c>
      <c r="R35" s="15">
        <v>17235.75</v>
      </c>
      <c r="S35" s="15">
        <v>22696.399999999998</v>
      </c>
      <c r="T35" s="15">
        <v>28157.15</v>
      </c>
      <c r="U35" s="15">
        <v>39237.050000000003</v>
      </c>
      <c r="V35" s="15">
        <v>52339.35</v>
      </c>
      <c r="W35" s="15">
        <v>78543.95</v>
      </c>
      <c r="X35" s="15">
        <v>104787.8</v>
      </c>
      <c r="Y35" s="15">
        <v>238213.5</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0</v>
      </c>
      <c r="M37" s="15">
        <v>0</v>
      </c>
      <c r="N37" s="15">
        <v>0</v>
      </c>
      <c r="O37" s="15">
        <v>0</v>
      </c>
      <c r="P37" s="15">
        <v>0</v>
      </c>
      <c r="Q37" s="15">
        <v>303</v>
      </c>
      <c r="R37" s="15">
        <v>1186</v>
      </c>
      <c r="S37" s="15">
        <v>2412</v>
      </c>
      <c r="T37" s="15">
        <v>4143</v>
      </c>
      <c r="U37" s="15">
        <v>9733</v>
      </c>
      <c r="V37" s="15">
        <v>15479</v>
      </c>
      <c r="W37" s="15">
        <v>26971</v>
      </c>
      <c r="X37" s="15">
        <v>38476</v>
      </c>
      <c r="Y37" s="15">
        <v>96560</v>
      </c>
      <c r="Z37" s="445" t="s">
        <v>80</v>
      </c>
    </row>
    <row r="38" spans="1:26" ht="19" customHeight="1">
      <c r="A38" s="56"/>
      <c r="B38" s="57"/>
      <c r="C38" s="57"/>
      <c r="D38" s="57"/>
      <c r="E38" s="57"/>
      <c r="F38" s="57"/>
      <c r="G38" s="57"/>
      <c r="H38" s="57"/>
      <c r="I38" s="58"/>
      <c r="J38" s="58"/>
      <c r="K38" s="58"/>
      <c r="L38" s="58"/>
      <c r="N38" s="15"/>
      <c r="O38" s="15"/>
      <c r="P38" s="15"/>
      <c r="Q38" s="15"/>
      <c r="R38" s="15"/>
      <c r="S38" s="15"/>
      <c r="T38" s="15"/>
      <c r="U38" s="15"/>
      <c r="V38" s="15"/>
      <c r="W38" s="15"/>
      <c r="X38" s="15"/>
      <c r="Y38" s="15"/>
      <c r="Z38" s="445"/>
    </row>
    <row r="39" spans="1:26" ht="19" customHeight="1">
      <c r="A39" s="39"/>
      <c r="B39" s="791" t="s">
        <v>24</v>
      </c>
      <c r="C39" s="792"/>
      <c r="D39" s="792"/>
      <c r="E39" s="792"/>
      <c r="F39" s="792"/>
      <c r="G39" s="792"/>
      <c r="H39" s="792"/>
      <c r="I39" s="792"/>
      <c r="J39" s="792"/>
      <c r="K39" s="792"/>
      <c r="L39" s="792"/>
      <c r="M39" s="793"/>
      <c r="N39" s="785" t="s">
        <v>356</v>
      </c>
      <c r="O39" s="786"/>
      <c r="P39" s="786"/>
      <c r="Q39" s="786"/>
      <c r="R39" s="786"/>
      <c r="S39" s="786"/>
      <c r="T39" s="786"/>
      <c r="U39" s="786"/>
      <c r="V39" s="786"/>
      <c r="W39" s="786"/>
      <c r="X39" s="786"/>
      <c r="Y39" s="787"/>
      <c r="Z39" s="447"/>
    </row>
    <row r="40" spans="1:26" ht="19" customHeight="1">
      <c r="A40" s="46" t="s">
        <v>155</v>
      </c>
      <c r="B40" s="11">
        <v>0.38400000000000001</v>
      </c>
      <c r="C40" s="11">
        <v>0.32</v>
      </c>
      <c r="D40" s="11">
        <v>0.2742857142857143</v>
      </c>
      <c r="E40" s="11">
        <v>0.24</v>
      </c>
      <c r="F40" s="11">
        <v>0.192</v>
      </c>
      <c r="G40" s="11">
        <v>0.16</v>
      </c>
      <c r="H40" s="11">
        <v>0.13714285714285715</v>
      </c>
      <c r="I40" s="11">
        <v>0.12</v>
      </c>
      <c r="J40" s="11">
        <v>0.10666666666666667</v>
      </c>
      <c r="K40" s="11">
        <v>0.28839999999999999</v>
      </c>
      <c r="L40" s="11">
        <v>1.1066666666666667</v>
      </c>
      <c r="M40" s="11">
        <v>1.733714285714286</v>
      </c>
      <c r="N40" s="11">
        <v>2.5188750000000004</v>
      </c>
      <c r="O40" s="11">
        <v>3.2847777777777782</v>
      </c>
      <c r="P40" s="11">
        <v>3.7120000000000002</v>
      </c>
      <c r="Q40" s="11">
        <v>5.6259999999999994</v>
      </c>
      <c r="R40" s="11">
        <v>7.0760333333333341</v>
      </c>
      <c r="S40" s="11">
        <v>8.3368571428571432</v>
      </c>
      <c r="T40" s="11">
        <v>9.4885750000000009</v>
      </c>
      <c r="U40" s="11">
        <v>11.3721</v>
      </c>
      <c r="V40" s="11">
        <v>12.8797</v>
      </c>
      <c r="W40" s="11">
        <v>15.410537499999998</v>
      </c>
      <c r="X40" s="11">
        <v>17.427340000000001</v>
      </c>
      <c r="Y40" s="11">
        <v>22.014905000000002</v>
      </c>
      <c r="Z40" s="444" t="s">
        <v>330</v>
      </c>
    </row>
    <row r="41" spans="1:26" ht="19" customHeight="1">
      <c r="A41" s="46" t="s">
        <v>56</v>
      </c>
      <c r="B41" s="11">
        <v>0</v>
      </c>
      <c r="C41" s="11">
        <v>0</v>
      </c>
      <c r="D41" s="11">
        <v>0</v>
      </c>
      <c r="E41" s="11">
        <v>0</v>
      </c>
      <c r="F41" s="11">
        <v>0</v>
      </c>
      <c r="G41" s="11">
        <v>0</v>
      </c>
      <c r="H41" s="11">
        <v>0</v>
      </c>
      <c r="I41" s="11">
        <v>0</v>
      </c>
      <c r="J41" s="11">
        <v>0</v>
      </c>
      <c r="K41" s="11">
        <v>0.57030000000000003</v>
      </c>
      <c r="L41" s="11">
        <v>2.2226666666666666</v>
      </c>
      <c r="M41" s="11">
        <v>4.1302857142857139</v>
      </c>
      <c r="N41" s="11">
        <v>5.7838749999999992</v>
      </c>
      <c r="O41" s="11">
        <v>7.0803333333333347</v>
      </c>
      <c r="P41" s="11">
        <v>7.9538500000000001</v>
      </c>
      <c r="Q41" s="11">
        <v>9.7788800000000009</v>
      </c>
      <c r="R41" s="11">
        <v>11.257866666666668</v>
      </c>
      <c r="S41" s="11">
        <v>12.519714285714286</v>
      </c>
      <c r="T41" s="11">
        <v>13.625700000000002</v>
      </c>
      <c r="U41" s="11">
        <v>15.6502</v>
      </c>
      <c r="V41" s="11">
        <v>17.081200000000003</v>
      </c>
      <c r="W41" s="11">
        <v>19.065025000000002</v>
      </c>
      <c r="X41" s="11">
        <v>20.516710000000003</v>
      </c>
      <c r="Y41" s="11">
        <v>24.110139999999998</v>
      </c>
      <c r="Z41" s="445" t="s">
        <v>331</v>
      </c>
    </row>
    <row r="42" spans="1:26" ht="19" customHeight="1">
      <c r="A42" s="46" t="s">
        <v>59</v>
      </c>
      <c r="B42" s="11">
        <v>0.4</v>
      </c>
      <c r="C42" s="11">
        <v>0.33333333333333337</v>
      </c>
      <c r="D42" s="11">
        <v>0.2857142857142857</v>
      </c>
      <c r="E42" s="11">
        <v>0.25</v>
      </c>
      <c r="F42" s="11">
        <v>0.2</v>
      </c>
      <c r="G42" s="11">
        <v>0.16666666666666669</v>
      </c>
      <c r="H42" s="11">
        <v>0.14285714285714285</v>
      </c>
      <c r="I42" s="11">
        <v>0.125</v>
      </c>
      <c r="J42" s="11">
        <v>0.1111111111111111</v>
      </c>
      <c r="K42" s="11">
        <v>0.13340000000000002</v>
      </c>
      <c r="L42" s="11">
        <v>1.2241666666666666</v>
      </c>
      <c r="M42" s="11">
        <v>3.05</v>
      </c>
      <c r="N42" s="11">
        <v>4.4793750000000001</v>
      </c>
      <c r="O42" s="11">
        <v>5.387666666666667</v>
      </c>
      <c r="P42" s="11">
        <v>6.1809000000000003</v>
      </c>
      <c r="Q42" s="11">
        <v>7.5954400000000009</v>
      </c>
      <c r="R42" s="11">
        <v>8.6099333333333341</v>
      </c>
      <c r="S42" s="11">
        <v>9.6739428571428565</v>
      </c>
      <c r="T42" s="11">
        <v>10.6135</v>
      </c>
      <c r="U42" s="11">
        <v>12.259599999999999</v>
      </c>
      <c r="V42" s="11">
        <v>13.378100000000002</v>
      </c>
      <c r="W42" s="11">
        <v>14.776249999999999</v>
      </c>
      <c r="X42" s="11">
        <v>15.619419999999998</v>
      </c>
      <c r="Y42" s="11">
        <v>17.398029999999999</v>
      </c>
      <c r="Z42" s="445" t="s">
        <v>332</v>
      </c>
    </row>
    <row r="43" spans="1:26" ht="19" customHeight="1">
      <c r="A43" s="46" t="s">
        <v>62</v>
      </c>
      <c r="B43" s="11">
        <v>0.8</v>
      </c>
      <c r="C43" s="11">
        <v>0.66666666666666674</v>
      </c>
      <c r="D43" s="11">
        <v>0.5714285714285714</v>
      </c>
      <c r="E43" s="11">
        <v>0.5</v>
      </c>
      <c r="F43" s="11">
        <v>0.4</v>
      </c>
      <c r="G43" s="11">
        <v>0.33333333333333337</v>
      </c>
      <c r="H43" s="11">
        <v>0.2857142857142857</v>
      </c>
      <c r="I43" s="11">
        <v>0.25</v>
      </c>
      <c r="J43" s="11">
        <v>0.22222222222222221</v>
      </c>
      <c r="K43" s="11">
        <v>0.2</v>
      </c>
      <c r="L43" s="11">
        <v>1.6576083333333336</v>
      </c>
      <c r="M43" s="11">
        <v>2.8663571428571428</v>
      </c>
      <c r="N43" s="11">
        <v>4.1395437499999996</v>
      </c>
      <c r="O43" s="11">
        <v>5.1135055555555553</v>
      </c>
      <c r="P43" s="11">
        <v>5.8633450000000007</v>
      </c>
      <c r="Q43" s="11">
        <v>7.0253440000000005</v>
      </c>
      <c r="R43" s="11">
        <v>7.7804566666666659</v>
      </c>
      <c r="S43" s="11">
        <v>8.4539028571428556</v>
      </c>
      <c r="T43" s="11">
        <v>8.9956500000000013</v>
      </c>
      <c r="U43" s="11">
        <v>9.7892919999999997</v>
      </c>
      <c r="V43" s="11">
        <v>10.318386666666665</v>
      </c>
      <c r="W43" s="11">
        <v>10.979755000000001</v>
      </c>
      <c r="X43" s="11">
        <v>11.379509000000001</v>
      </c>
      <c r="Y43" s="11">
        <v>12.2420765</v>
      </c>
      <c r="Z43" s="445" t="s">
        <v>333</v>
      </c>
    </row>
    <row r="44" spans="1:26" ht="19" customHeight="1">
      <c r="A44" s="46" t="s">
        <v>65</v>
      </c>
      <c r="B44" s="11">
        <v>0</v>
      </c>
      <c r="C44" s="11">
        <v>0</v>
      </c>
      <c r="D44" s="11">
        <v>0</v>
      </c>
      <c r="E44" s="11">
        <v>0</v>
      </c>
      <c r="F44" s="11">
        <v>0</v>
      </c>
      <c r="G44" s="11">
        <v>0</v>
      </c>
      <c r="H44" s="11">
        <v>0</v>
      </c>
      <c r="I44" s="11">
        <v>4.1750000000000009E-2</v>
      </c>
      <c r="J44" s="11">
        <v>0.20433333333333337</v>
      </c>
      <c r="K44" s="11">
        <v>0.4849</v>
      </c>
      <c r="L44" s="11">
        <v>1.3166666666666664</v>
      </c>
      <c r="M44" s="11">
        <v>2.3109285714285712</v>
      </c>
      <c r="N44" s="11">
        <v>3.0880000000000001</v>
      </c>
      <c r="O44" s="11">
        <v>3.6412222222222219</v>
      </c>
      <c r="P44" s="11">
        <v>4.1298500000000002</v>
      </c>
      <c r="Q44" s="11">
        <v>5.1631200000000002</v>
      </c>
      <c r="R44" s="11">
        <v>6.4009666666666662</v>
      </c>
      <c r="S44" s="11">
        <v>7.4260571428571422</v>
      </c>
      <c r="T44" s="11">
        <v>8.3077500000000004</v>
      </c>
      <c r="U44" s="11">
        <v>9.5471199999999996</v>
      </c>
      <c r="V44" s="11">
        <v>10.380333333333333</v>
      </c>
      <c r="W44" s="11">
        <v>11.420800000000002</v>
      </c>
      <c r="X44" s="11">
        <v>12.04425</v>
      </c>
      <c r="Y44" s="11">
        <v>14.82076</v>
      </c>
      <c r="Z44" s="445" t="s">
        <v>334</v>
      </c>
    </row>
    <row r="45" spans="1:26" ht="19" customHeight="1">
      <c r="A45" s="46" t="s">
        <v>68</v>
      </c>
      <c r="B45" s="11">
        <v>0</v>
      </c>
      <c r="C45" s="11">
        <v>0</v>
      </c>
      <c r="D45" s="11">
        <v>0</v>
      </c>
      <c r="E45" s="11">
        <v>0</v>
      </c>
      <c r="F45" s="11">
        <v>0</v>
      </c>
      <c r="G45" s="11">
        <v>0</v>
      </c>
      <c r="H45" s="11">
        <v>0</v>
      </c>
      <c r="I45" s="11">
        <v>0</v>
      </c>
      <c r="J45" s="11">
        <v>0</v>
      </c>
      <c r="K45" s="11">
        <v>0.24780000000000002</v>
      </c>
      <c r="L45" s="11">
        <v>1.8819166666666669</v>
      </c>
      <c r="M45" s="11">
        <v>3.1671428571428573</v>
      </c>
      <c r="N45" s="11">
        <v>4.3719999999999999</v>
      </c>
      <c r="O45" s="11">
        <v>5.339722222222222</v>
      </c>
      <c r="P45" s="11">
        <v>6.003750000000001</v>
      </c>
      <c r="Q45" s="11">
        <v>6.9290799999999999</v>
      </c>
      <c r="R45" s="11">
        <v>7.8029999999999999</v>
      </c>
      <c r="S45" s="11">
        <v>8.3957714285714289</v>
      </c>
      <c r="T45" s="11">
        <v>8.8747500000000006</v>
      </c>
      <c r="U45" s="11">
        <v>9.5508599999999984</v>
      </c>
      <c r="V45" s="11">
        <v>10.006200000000002</v>
      </c>
      <c r="W45" s="11">
        <v>10.575374999999999</v>
      </c>
      <c r="X45" s="11">
        <v>10.91685</v>
      </c>
      <c r="Y45" s="11">
        <v>11.61224</v>
      </c>
      <c r="Z45" s="445" t="s">
        <v>335</v>
      </c>
    </row>
    <row r="46" spans="1:26" ht="19" customHeight="1">
      <c r="A46" s="46" t="s">
        <v>71</v>
      </c>
      <c r="B46" s="11">
        <v>0.4</v>
      </c>
      <c r="C46" s="11">
        <v>0.33333333333333337</v>
      </c>
      <c r="D46" s="11">
        <v>0.2857142857142857</v>
      </c>
      <c r="E46" s="11">
        <v>0.25</v>
      </c>
      <c r="F46" s="11">
        <v>0.2</v>
      </c>
      <c r="G46" s="11">
        <v>0.16666666666666669</v>
      </c>
      <c r="H46" s="11">
        <v>0.14285714285714285</v>
      </c>
      <c r="I46" s="11">
        <v>0.125</v>
      </c>
      <c r="J46" s="11">
        <v>0.1111111111111111</v>
      </c>
      <c r="K46" s="11">
        <v>0.3226</v>
      </c>
      <c r="L46" s="11">
        <v>1.2055833333333332</v>
      </c>
      <c r="M46" s="11">
        <v>2.1470714285714285</v>
      </c>
      <c r="N46" s="11">
        <v>3.2388125000000003</v>
      </c>
      <c r="O46" s="11">
        <v>4.1653888888888888</v>
      </c>
      <c r="P46" s="11">
        <v>5.0278500000000008</v>
      </c>
      <c r="Q46" s="11">
        <v>6.6951599999999996</v>
      </c>
      <c r="R46" s="11">
        <v>7.7697333333333338</v>
      </c>
      <c r="S46" s="11">
        <v>8.6339142857142868</v>
      </c>
      <c r="T46" s="11">
        <v>9.2949999999999999</v>
      </c>
      <c r="U46" s="11">
        <v>10.3543</v>
      </c>
      <c r="V46" s="11">
        <v>11.163899999999998</v>
      </c>
      <c r="W46" s="11">
        <v>12.053187499999998</v>
      </c>
      <c r="X46" s="11">
        <v>12.281400000000001</v>
      </c>
      <c r="Y46" s="11">
        <v>12.845405000000001</v>
      </c>
      <c r="Z46" s="445" t="s">
        <v>336</v>
      </c>
    </row>
    <row r="47" spans="1:26" ht="19" customHeight="1">
      <c r="A47" s="46" t="s">
        <v>74</v>
      </c>
      <c r="B47" s="11">
        <v>0</v>
      </c>
      <c r="C47" s="11">
        <v>0</v>
      </c>
      <c r="D47" s="11">
        <v>0</v>
      </c>
      <c r="E47" s="11">
        <v>0</v>
      </c>
      <c r="F47" s="11">
        <v>0</v>
      </c>
      <c r="G47" s="11">
        <v>0</v>
      </c>
      <c r="H47" s="11">
        <v>0</v>
      </c>
      <c r="I47" s="11">
        <v>0</v>
      </c>
      <c r="J47" s="11">
        <v>0.53966666666666663</v>
      </c>
      <c r="K47" s="11">
        <v>1.3763000000000003</v>
      </c>
      <c r="L47" s="11">
        <v>2.5637500000000002</v>
      </c>
      <c r="M47" s="11">
        <v>3.4263571428571433</v>
      </c>
      <c r="N47" s="11">
        <v>4.0764999999999993</v>
      </c>
      <c r="O47" s="11">
        <v>4.9855</v>
      </c>
      <c r="P47" s="11">
        <v>5.9505500000000007</v>
      </c>
      <c r="Q47" s="11">
        <v>7.6962799999999998</v>
      </c>
      <c r="R47" s="11">
        <v>9.0953666666666653</v>
      </c>
      <c r="S47" s="11">
        <v>10.083857142857143</v>
      </c>
      <c r="T47" s="11">
        <v>10.81575</v>
      </c>
      <c r="U47" s="11">
        <v>12.063040000000001</v>
      </c>
      <c r="V47" s="11">
        <v>12.946849999999998</v>
      </c>
      <c r="W47" s="11">
        <v>14.4478875</v>
      </c>
      <c r="X47" s="11">
        <v>15.502069999999998</v>
      </c>
      <c r="Y47" s="11">
        <v>18.354520000000001</v>
      </c>
      <c r="Z47" s="445" t="s">
        <v>337</v>
      </c>
    </row>
    <row r="48" spans="1:26" ht="19" customHeight="1">
      <c r="A48" s="46" t="s">
        <v>77</v>
      </c>
      <c r="B48" s="11">
        <v>0</v>
      </c>
      <c r="C48" s="11">
        <v>0</v>
      </c>
      <c r="D48" s="11">
        <v>0</v>
      </c>
      <c r="E48" s="11">
        <v>0</v>
      </c>
      <c r="F48" s="11">
        <v>0</v>
      </c>
      <c r="G48" s="11">
        <v>0</v>
      </c>
      <c r="H48" s="11">
        <v>0</v>
      </c>
      <c r="I48" s="11">
        <v>0</v>
      </c>
      <c r="J48" s="11">
        <v>0</v>
      </c>
      <c r="K48" s="11">
        <v>0</v>
      </c>
      <c r="L48" s="11">
        <v>0</v>
      </c>
      <c r="M48" s="11">
        <v>0</v>
      </c>
      <c r="N48" s="11">
        <v>0.16718749999999999</v>
      </c>
      <c r="O48" s="11">
        <v>0.52105555555555561</v>
      </c>
      <c r="P48" s="11">
        <v>0.81914999999999993</v>
      </c>
      <c r="Q48" s="11">
        <v>1.23892</v>
      </c>
      <c r="R48" s="11">
        <v>1.9257</v>
      </c>
      <c r="S48" s="11">
        <v>2.6069428571428572</v>
      </c>
      <c r="T48" s="11">
        <v>3.16235</v>
      </c>
      <c r="U48" s="11">
        <v>4.8871599999999997</v>
      </c>
      <c r="V48" s="11">
        <v>6.5838833333333335</v>
      </c>
      <c r="W48" s="11">
        <v>8.3843250000000005</v>
      </c>
      <c r="X48" s="11">
        <v>8.7889800000000005</v>
      </c>
      <c r="Y48" s="11">
        <v>9.6488599999999991</v>
      </c>
      <c r="Z48" s="445" t="s">
        <v>338</v>
      </c>
    </row>
    <row r="49" spans="1:26" ht="19" customHeight="1">
      <c r="A49" s="46" t="s">
        <v>19</v>
      </c>
      <c r="B49" s="11">
        <v>0.4</v>
      </c>
      <c r="C49" s="11">
        <v>0.33333333333333337</v>
      </c>
      <c r="D49" s="11">
        <v>0.2857142857142857</v>
      </c>
      <c r="E49" s="11">
        <v>0.25</v>
      </c>
      <c r="F49" s="11">
        <v>0.2</v>
      </c>
      <c r="G49" s="11">
        <v>0.16666666666666669</v>
      </c>
      <c r="H49" s="11">
        <v>0.14285714285714285</v>
      </c>
      <c r="I49" s="11">
        <v>0.292375</v>
      </c>
      <c r="J49" s="11">
        <v>0.51388888888888895</v>
      </c>
      <c r="K49" s="11">
        <v>1.0031000000000001</v>
      </c>
      <c r="L49" s="11">
        <v>2.1593333333333331</v>
      </c>
      <c r="M49" s="11">
        <v>3.5007142857142854</v>
      </c>
      <c r="N49" s="11">
        <v>4.3501250000000002</v>
      </c>
      <c r="O49" s="11">
        <v>5.1285555555555566</v>
      </c>
      <c r="P49" s="11">
        <v>5.9421499999999998</v>
      </c>
      <c r="Q49" s="11">
        <v>8.5864000000000011</v>
      </c>
      <c r="R49" s="11">
        <v>10.489033333333333</v>
      </c>
      <c r="S49" s="11">
        <v>11.905514285714284</v>
      </c>
      <c r="T49" s="11">
        <v>13.23095</v>
      </c>
      <c r="U49" s="11">
        <v>15.138999999999999</v>
      </c>
      <c r="V49" s="11">
        <v>16.664633333333338</v>
      </c>
      <c r="W49" s="11">
        <v>19.2265625</v>
      </c>
      <c r="X49" s="11">
        <v>20.87293</v>
      </c>
      <c r="Y49" s="11">
        <v>21.814985</v>
      </c>
      <c r="Z49" s="445" t="s">
        <v>339</v>
      </c>
    </row>
    <row r="50" spans="1:26" ht="19" customHeight="1">
      <c r="A50" s="46" t="s">
        <v>57</v>
      </c>
      <c r="B50" s="11">
        <v>0.72</v>
      </c>
      <c r="C50" s="11">
        <v>0.6</v>
      </c>
      <c r="D50" s="11">
        <v>0.51428571428571423</v>
      </c>
      <c r="E50" s="11">
        <v>0.44999999999999996</v>
      </c>
      <c r="F50" s="11">
        <v>0.36</v>
      </c>
      <c r="G50" s="11">
        <v>0.3</v>
      </c>
      <c r="H50" s="11">
        <v>0.25714285714285712</v>
      </c>
      <c r="I50" s="11">
        <v>0.22499999999999998</v>
      </c>
      <c r="J50" s="11">
        <v>1.2308888888888889</v>
      </c>
      <c r="K50" s="11">
        <v>2.2772000000000006</v>
      </c>
      <c r="L50" s="11">
        <v>4.1395</v>
      </c>
      <c r="M50" s="11">
        <v>5.4304285714285712</v>
      </c>
      <c r="N50" s="11">
        <v>6.3202499999999997</v>
      </c>
      <c r="O50" s="11">
        <v>7.0815555555555552</v>
      </c>
      <c r="P50" s="11">
        <v>7.9549000000000012</v>
      </c>
      <c r="Q50" s="11">
        <v>10.24108</v>
      </c>
      <c r="R50" s="11">
        <v>11.878266666666665</v>
      </c>
      <c r="S50" s="11">
        <v>13.099171428571429</v>
      </c>
      <c r="T50" s="11">
        <v>14.1294</v>
      </c>
      <c r="U50" s="11">
        <v>15.773340000000003</v>
      </c>
      <c r="V50" s="11">
        <v>17.126100000000001</v>
      </c>
      <c r="W50" s="11">
        <v>18.816862500000003</v>
      </c>
      <c r="X50" s="11">
        <v>19.831879999999998</v>
      </c>
      <c r="Y50" s="11">
        <v>21.344774999999998</v>
      </c>
      <c r="Z50" s="445" t="s">
        <v>340</v>
      </c>
    </row>
    <row r="51" spans="1:26" ht="19" customHeight="1">
      <c r="A51" s="46" t="s">
        <v>60</v>
      </c>
      <c r="B51" s="11">
        <v>0</v>
      </c>
      <c r="C51" s="11">
        <v>0</v>
      </c>
      <c r="D51" s="11">
        <v>0</v>
      </c>
      <c r="E51" s="11">
        <v>0</v>
      </c>
      <c r="F51" s="11">
        <v>0</v>
      </c>
      <c r="G51" s="11">
        <v>0</v>
      </c>
      <c r="H51" s="11">
        <v>0</v>
      </c>
      <c r="I51" s="11">
        <v>0</v>
      </c>
      <c r="J51" s="11">
        <v>0</v>
      </c>
      <c r="K51" s="11">
        <v>0</v>
      </c>
      <c r="L51" s="11">
        <v>0.15425000000000003</v>
      </c>
      <c r="M51" s="11">
        <v>0.3585714285714286</v>
      </c>
      <c r="N51" s="11">
        <v>2.5698750000000001</v>
      </c>
      <c r="O51" s="11">
        <v>4.6339444444444444</v>
      </c>
      <c r="P51" s="11">
        <v>6.3091999999999997</v>
      </c>
      <c r="Q51" s="11">
        <v>9.31508</v>
      </c>
      <c r="R51" s="11">
        <v>11.319033333333332</v>
      </c>
      <c r="S51" s="11">
        <v>12.750400000000001</v>
      </c>
      <c r="T51" s="11">
        <v>13.823924999999997</v>
      </c>
      <c r="U51" s="11">
        <v>15.33648</v>
      </c>
      <c r="V51" s="11">
        <v>16.352866666666664</v>
      </c>
      <c r="W51" s="11">
        <v>17.623337500000002</v>
      </c>
      <c r="X51" s="11">
        <v>18.385620000000003</v>
      </c>
      <c r="Y51" s="11">
        <v>21.671110000000002</v>
      </c>
      <c r="Z51" s="445" t="s">
        <v>341</v>
      </c>
    </row>
    <row r="52" spans="1:26" ht="19" customHeight="1">
      <c r="A52" s="46" t="s">
        <v>63</v>
      </c>
      <c r="B52" s="11">
        <v>0</v>
      </c>
      <c r="C52" s="11">
        <v>0</v>
      </c>
      <c r="D52" s="11">
        <v>0</v>
      </c>
      <c r="E52" s="11">
        <v>0</v>
      </c>
      <c r="F52" s="11">
        <v>0</v>
      </c>
      <c r="G52" s="11">
        <v>0</v>
      </c>
      <c r="H52" s="11">
        <v>0</v>
      </c>
      <c r="I52" s="11">
        <v>0</v>
      </c>
      <c r="J52" s="11">
        <v>0</v>
      </c>
      <c r="K52" s="11">
        <v>0</v>
      </c>
      <c r="L52" s="11">
        <v>0</v>
      </c>
      <c r="M52" s="11">
        <v>1.0353571428571429</v>
      </c>
      <c r="N52" s="11">
        <v>2.8240000000000003</v>
      </c>
      <c r="O52" s="11">
        <v>4.4182222222222221</v>
      </c>
      <c r="P52" s="11">
        <v>5.8536999999999999</v>
      </c>
      <c r="Q52" s="11">
        <v>8.7875200000000007</v>
      </c>
      <c r="R52" s="11">
        <v>10.972133333333334</v>
      </c>
      <c r="S52" s="11">
        <v>12.691942857142857</v>
      </c>
      <c r="T52" s="11">
        <v>14.100274999999998</v>
      </c>
      <c r="U52" s="11">
        <v>16.32762</v>
      </c>
      <c r="V52" s="11">
        <v>17.948083333333336</v>
      </c>
      <c r="W52" s="11">
        <v>20.068199999999997</v>
      </c>
      <c r="X52" s="11">
        <v>21.420390000000005</v>
      </c>
      <c r="Y52" s="11">
        <v>24.536465</v>
      </c>
      <c r="Z52" s="445" t="s">
        <v>342</v>
      </c>
    </row>
    <row r="53" spans="1:26" ht="19" customHeight="1">
      <c r="A53" s="46" t="s">
        <v>66</v>
      </c>
      <c r="B53" s="11">
        <v>0.48</v>
      </c>
      <c r="C53" s="11">
        <v>0.4</v>
      </c>
      <c r="D53" s="11">
        <v>0.34285714285714286</v>
      </c>
      <c r="E53" s="11">
        <v>0.3</v>
      </c>
      <c r="F53" s="11">
        <v>0.24</v>
      </c>
      <c r="G53" s="11">
        <v>0.2</v>
      </c>
      <c r="H53" s="11">
        <v>0.17142857142857143</v>
      </c>
      <c r="I53" s="11">
        <v>0.15</v>
      </c>
      <c r="J53" s="11">
        <v>0.38200000000000001</v>
      </c>
      <c r="K53" s="11">
        <v>0.94629999999999992</v>
      </c>
      <c r="L53" s="11">
        <v>2.4555833333333337</v>
      </c>
      <c r="M53" s="11">
        <v>3.6845000000000003</v>
      </c>
      <c r="N53" s="11">
        <v>4.7700625000000008</v>
      </c>
      <c r="O53" s="11">
        <v>5.6063888888888895</v>
      </c>
      <c r="P53" s="11">
        <v>6.2303999999999995</v>
      </c>
      <c r="Q53" s="11">
        <v>7.6423200000000007</v>
      </c>
      <c r="R53" s="11">
        <v>9.1931666666666665</v>
      </c>
      <c r="S53" s="11">
        <v>10.555942857142856</v>
      </c>
      <c r="T53" s="11">
        <v>11.804350000000001</v>
      </c>
      <c r="U53" s="11">
        <v>13.66638</v>
      </c>
      <c r="V53" s="11">
        <v>14.903633333333332</v>
      </c>
      <c r="W53" s="11">
        <v>16.777562500000005</v>
      </c>
      <c r="X53" s="11">
        <v>17.879169999999998</v>
      </c>
      <c r="Y53" s="11">
        <v>18.53819</v>
      </c>
      <c r="Z53" s="445" t="s">
        <v>343</v>
      </c>
    </row>
    <row r="54" spans="1:26" ht="19" customHeight="1">
      <c r="A54" s="46" t="s">
        <v>69</v>
      </c>
      <c r="B54" s="11">
        <v>0</v>
      </c>
      <c r="C54" s="11">
        <v>0</v>
      </c>
      <c r="D54" s="11">
        <v>0</v>
      </c>
      <c r="E54" s="11">
        <v>0</v>
      </c>
      <c r="F54" s="11">
        <v>0</v>
      </c>
      <c r="G54" s="11">
        <v>0</v>
      </c>
      <c r="H54" s="11">
        <v>0</v>
      </c>
      <c r="I54" s="11">
        <v>0.18762500000000004</v>
      </c>
      <c r="J54" s="11">
        <v>0.94455555555555559</v>
      </c>
      <c r="K54" s="11">
        <v>1.6906000000000001</v>
      </c>
      <c r="L54" s="11">
        <v>2.48325</v>
      </c>
      <c r="M54" s="11">
        <v>3.7705714285714294</v>
      </c>
      <c r="N54" s="11">
        <v>4.819</v>
      </c>
      <c r="O54" s="11">
        <v>5.80738888888889</v>
      </c>
      <c r="P54" s="11">
        <v>6.721350000000001</v>
      </c>
      <c r="Q54" s="11">
        <v>8.758280000000001</v>
      </c>
      <c r="R54" s="11">
        <v>10.341633333333334</v>
      </c>
      <c r="S54" s="11">
        <v>11.592685714285714</v>
      </c>
      <c r="T54" s="11">
        <v>12.598924999999999</v>
      </c>
      <c r="U54" s="11">
        <v>14.096139999999998</v>
      </c>
      <c r="V54" s="11">
        <v>15.152716666666668</v>
      </c>
      <c r="W54" s="11">
        <v>16.473474999999997</v>
      </c>
      <c r="X54" s="11">
        <v>17.179650000000002</v>
      </c>
      <c r="Y54" s="11">
        <v>17.769154999999998</v>
      </c>
      <c r="Z54" s="445" t="s">
        <v>344</v>
      </c>
    </row>
    <row r="55" spans="1:26" ht="19" customHeight="1">
      <c r="A55" s="46" t="s">
        <v>72</v>
      </c>
      <c r="B55" s="11">
        <v>0</v>
      </c>
      <c r="C55" s="11">
        <v>0</v>
      </c>
      <c r="D55" s="11">
        <v>0</v>
      </c>
      <c r="E55" s="11">
        <v>0</v>
      </c>
      <c r="F55" s="11">
        <v>2.86E-2</v>
      </c>
      <c r="G55" s="11">
        <v>0.27999999999999997</v>
      </c>
      <c r="H55" s="11">
        <v>0.60071428571428565</v>
      </c>
      <c r="I55" s="11">
        <v>0.94687500000000002</v>
      </c>
      <c r="J55" s="11">
        <v>1.332888888888889</v>
      </c>
      <c r="K55" s="11">
        <v>1.7683</v>
      </c>
      <c r="L55" s="11">
        <v>2.4614166666666666</v>
      </c>
      <c r="M55" s="11">
        <v>3.0024999999999999</v>
      </c>
      <c r="N55" s="11">
        <v>3.5094375000000002</v>
      </c>
      <c r="O55" s="11">
        <v>4.1898888888888886</v>
      </c>
      <c r="P55" s="11">
        <v>4.8397500000000004</v>
      </c>
      <c r="Q55" s="11">
        <v>6.2571999999999992</v>
      </c>
      <c r="R55" s="11">
        <v>7.3732333333333333</v>
      </c>
      <c r="S55" s="11">
        <v>8.1770571428571426</v>
      </c>
      <c r="T55" s="11">
        <v>8.7854750000000017</v>
      </c>
      <c r="U55" s="11">
        <v>9.7951200000000007</v>
      </c>
      <c r="V55" s="11">
        <v>10.4697</v>
      </c>
      <c r="W55" s="11">
        <v>11.262137500000001</v>
      </c>
      <c r="X55" s="11">
        <v>11.636700000000001</v>
      </c>
      <c r="Y55" s="11">
        <v>12.0746</v>
      </c>
      <c r="Z55" s="445" t="s">
        <v>345</v>
      </c>
    </row>
    <row r="56" spans="1:26" ht="19" customHeight="1">
      <c r="A56" s="46" t="s">
        <v>75</v>
      </c>
      <c r="B56" s="11">
        <v>0</v>
      </c>
      <c r="C56" s="11">
        <v>0</v>
      </c>
      <c r="D56" s="11">
        <v>0</v>
      </c>
      <c r="E56" s="11">
        <v>0</v>
      </c>
      <c r="F56" s="11">
        <v>0</v>
      </c>
      <c r="G56" s="11">
        <v>0</v>
      </c>
      <c r="H56" s="11">
        <v>0</v>
      </c>
      <c r="I56" s="11">
        <v>0</v>
      </c>
      <c r="J56" s="11">
        <v>0</v>
      </c>
      <c r="K56" s="11">
        <v>0</v>
      </c>
      <c r="L56" s="11">
        <v>0.49400000000000011</v>
      </c>
      <c r="M56" s="11">
        <v>2.1334285714285715</v>
      </c>
      <c r="N56" s="11">
        <v>3.7566875</v>
      </c>
      <c r="O56" s="11">
        <v>5.0131111111111126</v>
      </c>
      <c r="P56" s="11">
        <v>6.0419999999999989</v>
      </c>
      <c r="Q56" s="11">
        <v>8.7004800000000007</v>
      </c>
      <c r="R56" s="11">
        <v>10.624799999999999</v>
      </c>
      <c r="S56" s="11">
        <v>12.245571428571427</v>
      </c>
      <c r="T56" s="11">
        <v>13.625275</v>
      </c>
      <c r="U56" s="11">
        <v>15.58136</v>
      </c>
      <c r="V56" s="11">
        <v>16.967666666666666</v>
      </c>
      <c r="W56" s="11">
        <v>18.700274999999998</v>
      </c>
      <c r="X56" s="11">
        <v>19.739730000000002</v>
      </c>
      <c r="Y56" s="11">
        <v>20.911020000000001</v>
      </c>
      <c r="Z56" s="445" t="s">
        <v>346</v>
      </c>
    </row>
    <row r="57" spans="1:26" ht="19" customHeight="1">
      <c r="A57" s="46" t="s">
        <v>78</v>
      </c>
      <c r="B57" s="11">
        <v>0</v>
      </c>
      <c r="C57" s="11">
        <v>0</v>
      </c>
      <c r="D57" s="11">
        <v>0</v>
      </c>
      <c r="E57" s="11">
        <v>0</v>
      </c>
      <c r="F57" s="11">
        <v>0</v>
      </c>
      <c r="G57" s="11">
        <v>0</v>
      </c>
      <c r="H57" s="11">
        <v>0</v>
      </c>
      <c r="I57" s="11">
        <v>0</v>
      </c>
      <c r="J57" s="11">
        <v>0</v>
      </c>
      <c r="K57" s="11">
        <v>0</v>
      </c>
      <c r="L57" s="11">
        <v>0.54339999999999999</v>
      </c>
      <c r="M57" s="11">
        <v>2.0323571428571432</v>
      </c>
      <c r="N57" s="11">
        <v>3.4480749999999998</v>
      </c>
      <c r="O57" s="11">
        <v>4.3845888888888895</v>
      </c>
      <c r="P57" s="11">
        <v>5.1824399999999997</v>
      </c>
      <c r="Q57" s="11">
        <v>6.9666880000000004</v>
      </c>
      <c r="R57" s="11">
        <v>8.4151533333333326</v>
      </c>
      <c r="S57" s="11">
        <v>9.799988571428571</v>
      </c>
      <c r="T57" s="11">
        <v>10.915905</v>
      </c>
      <c r="U57" s="11">
        <v>12.519632</v>
      </c>
      <c r="V57" s="11">
        <v>13.746176666666665</v>
      </c>
      <c r="W57" s="11">
        <v>15.279607500000001</v>
      </c>
      <c r="X57" s="11">
        <v>16.213414</v>
      </c>
      <c r="Y57" s="11">
        <v>18.272220000000001</v>
      </c>
      <c r="Z57" s="445" t="s">
        <v>347</v>
      </c>
    </row>
    <row r="58" spans="1:26" ht="19" customHeight="1">
      <c r="A58" s="46" t="s">
        <v>55</v>
      </c>
      <c r="B58" s="11">
        <v>0</v>
      </c>
      <c r="C58" s="11">
        <v>0</v>
      </c>
      <c r="D58" s="11">
        <v>0</v>
      </c>
      <c r="E58" s="11">
        <v>0</v>
      </c>
      <c r="F58" s="11">
        <v>0</v>
      </c>
      <c r="G58" s="11">
        <v>0</v>
      </c>
      <c r="H58" s="11">
        <v>0</v>
      </c>
      <c r="I58" s="11">
        <v>0.16462499999999999</v>
      </c>
      <c r="J58" s="11">
        <v>0.47422222222222221</v>
      </c>
      <c r="K58" s="11">
        <v>0.9170999999999998</v>
      </c>
      <c r="L58" s="11">
        <v>1.7554999999999998</v>
      </c>
      <c r="M58" s="11">
        <v>2.6947857142857141</v>
      </c>
      <c r="N58" s="11">
        <v>3.6319999999999997</v>
      </c>
      <c r="O58" s="11">
        <v>4.5601666666666665</v>
      </c>
      <c r="P58" s="11">
        <v>5.4093999999999998</v>
      </c>
      <c r="Q58" s="11">
        <v>7.2930400000000004</v>
      </c>
      <c r="R58" s="11">
        <v>8.808366666666668</v>
      </c>
      <c r="S58" s="11">
        <v>10.029514285714287</v>
      </c>
      <c r="T58" s="11">
        <v>11.0776</v>
      </c>
      <c r="U58" s="11">
        <v>12.67478</v>
      </c>
      <c r="V58" s="11">
        <v>13.874233333333333</v>
      </c>
      <c r="W58" s="11">
        <v>15.422374999999999</v>
      </c>
      <c r="X58" s="11">
        <v>16.556699999999999</v>
      </c>
      <c r="Y58" s="11">
        <v>19.160844999999998</v>
      </c>
      <c r="Z58" s="445" t="s">
        <v>348</v>
      </c>
    </row>
    <row r="59" spans="1:26" ht="19" customHeight="1">
      <c r="A59" s="46" t="s">
        <v>58</v>
      </c>
      <c r="B59" s="11">
        <v>0</v>
      </c>
      <c r="C59" s="11">
        <v>0</v>
      </c>
      <c r="D59" s="11">
        <v>0</v>
      </c>
      <c r="E59" s="11">
        <v>0</v>
      </c>
      <c r="F59" s="11">
        <v>0</v>
      </c>
      <c r="G59" s="11">
        <v>0</v>
      </c>
      <c r="H59" s="11">
        <v>0</v>
      </c>
      <c r="I59" s="11">
        <v>0</v>
      </c>
      <c r="J59" s="11">
        <v>0</v>
      </c>
      <c r="K59" s="11">
        <v>0</v>
      </c>
      <c r="L59" s="11">
        <v>0.82108333333333317</v>
      </c>
      <c r="M59" s="11">
        <v>2.0858571428571429</v>
      </c>
      <c r="N59" s="11">
        <v>3.5015000000000005</v>
      </c>
      <c r="O59" s="11">
        <v>4.6375555555555561</v>
      </c>
      <c r="P59" s="11">
        <v>5.5216999999999992</v>
      </c>
      <c r="Q59" s="11">
        <v>7.606679999999999</v>
      </c>
      <c r="R59" s="11">
        <v>9.1598000000000006</v>
      </c>
      <c r="S59" s="11">
        <v>10.276742857142857</v>
      </c>
      <c r="T59" s="11">
        <v>11.120925000000002</v>
      </c>
      <c r="U59" s="11">
        <v>12.540480000000001</v>
      </c>
      <c r="V59" s="11">
        <v>13.533350000000002</v>
      </c>
      <c r="W59" s="11">
        <v>14.867900000000001</v>
      </c>
      <c r="X59" s="11">
        <v>15.84431</v>
      </c>
      <c r="Y59" s="11">
        <v>17.894899999999996</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6.6666666666666666E-2</v>
      </c>
      <c r="M60" s="11">
        <v>0.85578571428571415</v>
      </c>
      <c r="N60" s="11">
        <v>1.3574375000000001</v>
      </c>
      <c r="O60" s="11">
        <v>1.8968333333333329</v>
      </c>
      <c r="P60" s="11">
        <v>2.7134999999999998</v>
      </c>
      <c r="Q60" s="11">
        <v>4.7233199999999993</v>
      </c>
      <c r="R60" s="11">
        <v>6.8621999999999987</v>
      </c>
      <c r="S60" s="11">
        <v>9.0302285714285713</v>
      </c>
      <c r="T60" s="11">
        <v>10.569925</v>
      </c>
      <c r="U60" s="11">
        <v>12.948499999999999</v>
      </c>
      <c r="V60" s="11">
        <v>14.819449999999998</v>
      </c>
      <c r="W60" s="11">
        <v>17.406275000000001</v>
      </c>
      <c r="X60" s="11">
        <v>19.054589999999997</v>
      </c>
      <c r="Y60" s="11">
        <v>22.41685</v>
      </c>
      <c r="Z60" s="445" t="s">
        <v>350</v>
      </c>
    </row>
    <row r="61" spans="1:26" ht="19" customHeight="1">
      <c r="A61" s="46" t="s">
        <v>64</v>
      </c>
      <c r="B61" s="11">
        <v>0</v>
      </c>
      <c r="C61" s="11">
        <v>0</v>
      </c>
      <c r="D61" s="11">
        <v>0</v>
      </c>
      <c r="E61" s="11">
        <v>0</v>
      </c>
      <c r="F61" s="11">
        <v>0</v>
      </c>
      <c r="G61" s="11">
        <v>0</v>
      </c>
      <c r="H61" s="11">
        <v>0</v>
      </c>
      <c r="I61" s="11">
        <v>0</v>
      </c>
      <c r="J61" s="11">
        <v>0</v>
      </c>
      <c r="K61" s="11">
        <v>0</v>
      </c>
      <c r="L61" s="11">
        <v>0.4448333333333333</v>
      </c>
      <c r="M61" s="11">
        <v>1.905357142857143</v>
      </c>
      <c r="N61" s="11">
        <v>3.8348125000000004</v>
      </c>
      <c r="O61" s="11">
        <v>5.958388888888889</v>
      </c>
      <c r="P61" s="11">
        <v>7.8271499999999996</v>
      </c>
      <c r="Q61" s="11">
        <v>10.370840000000001</v>
      </c>
      <c r="R61" s="11">
        <v>11.458633333333333</v>
      </c>
      <c r="S61" s="11">
        <v>12.484857142857143</v>
      </c>
      <c r="T61" s="11">
        <v>13.3858</v>
      </c>
      <c r="U61" s="11">
        <v>14.991640000000004</v>
      </c>
      <c r="V61" s="11">
        <v>16.693883333333336</v>
      </c>
      <c r="W61" s="11">
        <v>19.635325000000002</v>
      </c>
      <c r="X61" s="11">
        <v>21.623850000000001</v>
      </c>
      <c r="Y61" s="11">
        <v>26.178000000000001</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5.6666666666666671E-2</v>
      </c>
      <c r="M62" s="11">
        <v>0.22614285714285703</v>
      </c>
      <c r="N62" s="11">
        <v>0.73593749999999991</v>
      </c>
      <c r="O62" s="11">
        <v>2.0904444444444445</v>
      </c>
      <c r="P62" s="11">
        <v>2.9420500000000001</v>
      </c>
      <c r="Q62" s="11">
        <v>4.8644400000000001</v>
      </c>
      <c r="R62" s="11">
        <v>6.493266666666667</v>
      </c>
      <c r="S62" s="11">
        <v>8.0055142857142858</v>
      </c>
      <c r="T62" s="11">
        <v>9.9259000000000004</v>
      </c>
      <c r="U62" s="11">
        <v>12.92498</v>
      </c>
      <c r="V62" s="11">
        <v>14.549233333333333</v>
      </c>
      <c r="W62" s="11">
        <v>16.832674999999998</v>
      </c>
      <c r="X62" s="11">
        <v>18.233519999999999</v>
      </c>
      <c r="Y62" s="11">
        <v>20.43674</v>
      </c>
      <c r="Z62" s="445" t="s">
        <v>352</v>
      </c>
    </row>
    <row r="63" spans="1:26" ht="19" customHeight="1">
      <c r="A63" s="46" t="s">
        <v>21</v>
      </c>
      <c r="B63" s="11">
        <v>0</v>
      </c>
      <c r="C63" s="11">
        <v>0</v>
      </c>
      <c r="D63" s="11">
        <v>0</v>
      </c>
      <c r="E63" s="11">
        <v>0</v>
      </c>
      <c r="F63" s="11">
        <v>0</v>
      </c>
      <c r="G63" s="11">
        <v>0</v>
      </c>
      <c r="H63" s="11">
        <v>6.1142857142857145E-2</v>
      </c>
      <c r="I63" s="11">
        <v>0.19512499999999999</v>
      </c>
      <c r="J63" s="11">
        <v>0.32777777777777778</v>
      </c>
      <c r="K63" s="11">
        <v>0.72419999999999995</v>
      </c>
      <c r="L63" s="11">
        <v>2.3630833333333334</v>
      </c>
      <c r="M63" s="11">
        <v>4.9782142857142855</v>
      </c>
      <c r="N63" s="11">
        <v>6.3142499999999995</v>
      </c>
      <c r="O63" s="11">
        <v>7.8106666666666671</v>
      </c>
      <c r="P63" s="11">
        <v>8.5462000000000007</v>
      </c>
      <c r="Q63" s="11">
        <v>11.097999999999999</v>
      </c>
      <c r="R63" s="11">
        <v>12.937733333333334</v>
      </c>
      <c r="S63" s="11">
        <v>14.362742857142857</v>
      </c>
      <c r="T63" s="11">
        <v>15.538425</v>
      </c>
      <c r="U63" s="11">
        <v>17.162399999999998</v>
      </c>
      <c r="V63" s="11">
        <v>18.676483333333334</v>
      </c>
      <c r="W63" s="11">
        <v>20.796924999999998</v>
      </c>
      <c r="X63" s="11">
        <v>21.703420000000001</v>
      </c>
      <c r="Y63" s="11">
        <v>22.672759999999997</v>
      </c>
      <c r="Z63" s="44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0.99622222222222234</v>
      </c>
      <c r="P64" s="11">
        <v>2.3021999999999996</v>
      </c>
      <c r="Q64" s="11">
        <v>4.9145200000000004</v>
      </c>
      <c r="R64" s="11">
        <v>7.6161666666666665</v>
      </c>
      <c r="S64" s="11">
        <v>9.777057142857144</v>
      </c>
      <c r="T64" s="11">
        <v>11.402075</v>
      </c>
      <c r="U64" s="11">
        <v>13.834259999999999</v>
      </c>
      <c r="V64" s="11">
        <v>15.506783333333335</v>
      </c>
      <c r="W64" s="11">
        <v>17.781124999999999</v>
      </c>
      <c r="X64" s="11">
        <v>19.449570000000001</v>
      </c>
      <c r="Y64" s="11">
        <v>23.711169999999999</v>
      </c>
      <c r="Z64" s="445" t="s">
        <v>354</v>
      </c>
    </row>
    <row r="65" spans="1:26" ht="19" customHeight="1">
      <c r="A65" s="46" t="s">
        <v>23</v>
      </c>
      <c r="B65" s="11">
        <v>0</v>
      </c>
      <c r="C65" s="11">
        <v>0</v>
      </c>
      <c r="D65" s="11">
        <v>0</v>
      </c>
      <c r="E65" s="11">
        <v>0</v>
      </c>
      <c r="F65" s="11">
        <v>0</v>
      </c>
      <c r="G65" s="11">
        <v>0</v>
      </c>
      <c r="H65" s="11">
        <v>0</v>
      </c>
      <c r="I65" s="11">
        <v>0</v>
      </c>
      <c r="J65" s="11">
        <v>0</v>
      </c>
      <c r="K65" s="11">
        <v>0.28139999999999998</v>
      </c>
      <c r="L65" s="11">
        <v>1.5309999999999999</v>
      </c>
      <c r="M65" s="11">
        <v>3.0962857142857141</v>
      </c>
      <c r="N65" s="11">
        <v>4.5480625000000012</v>
      </c>
      <c r="O65" s="11">
        <v>5.8838888888888903</v>
      </c>
      <c r="P65" s="11">
        <v>7.1870500000000002</v>
      </c>
      <c r="Q65" s="11">
        <v>9.5243199999999995</v>
      </c>
      <c r="R65" s="11">
        <v>11.490499999999999</v>
      </c>
      <c r="S65" s="11">
        <v>12.969371428571428</v>
      </c>
      <c r="T65" s="11">
        <v>14.078575000000001</v>
      </c>
      <c r="U65" s="11">
        <v>15.694820000000002</v>
      </c>
      <c r="V65" s="11">
        <v>17.446449999999999</v>
      </c>
      <c r="W65" s="11">
        <v>19.635987499999999</v>
      </c>
      <c r="X65" s="11">
        <v>20.957560000000001</v>
      </c>
      <c r="Y65" s="11">
        <v>23.821349999999999</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v>
      </c>
      <c r="M67" s="11">
        <v>0</v>
      </c>
      <c r="N67" s="11">
        <v>0</v>
      </c>
      <c r="O67" s="11">
        <v>0</v>
      </c>
      <c r="P67" s="11">
        <v>0</v>
      </c>
      <c r="Q67" s="11">
        <v>0.2424</v>
      </c>
      <c r="R67" s="11">
        <v>0.79066666666666663</v>
      </c>
      <c r="S67" s="11">
        <v>1.3782857142857143</v>
      </c>
      <c r="T67" s="11">
        <v>2.0714999999999999</v>
      </c>
      <c r="U67" s="11">
        <v>3.8932000000000002</v>
      </c>
      <c r="V67" s="11">
        <v>5.1596666666666664</v>
      </c>
      <c r="W67" s="11">
        <v>6.74275</v>
      </c>
      <c r="X67" s="11">
        <v>7.6952000000000007</v>
      </c>
      <c r="Y67" s="11">
        <v>9.6560000000000006</v>
      </c>
      <c r="Z67" s="445" t="s">
        <v>80</v>
      </c>
    </row>
    <row r="68" spans="1:26" ht="19" customHeight="1">
      <c r="A68" s="40"/>
      <c r="B68" s="51"/>
      <c r="C68" s="51"/>
      <c r="D68" s="51"/>
      <c r="E68" s="51"/>
      <c r="F68" s="51"/>
      <c r="G68" s="51"/>
      <c r="H68" s="51"/>
      <c r="I68" s="51"/>
      <c r="J68" s="51"/>
      <c r="K68" s="51"/>
      <c r="L68" s="51"/>
      <c r="N68" s="11"/>
      <c r="O68" s="11"/>
      <c r="P68" s="11"/>
      <c r="Q68" s="11"/>
      <c r="R68" s="11"/>
      <c r="S68" s="11"/>
      <c r="T68" s="11"/>
      <c r="U68" s="11"/>
      <c r="V68" s="11"/>
      <c r="W68" s="11"/>
      <c r="X68" s="11"/>
      <c r="Y68" s="11"/>
      <c r="Z68" s="445"/>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6:M6"/>
    <mergeCell ref="B9:M9"/>
    <mergeCell ref="B39:M39"/>
    <mergeCell ref="N6:Y6"/>
    <mergeCell ref="N9:Y9"/>
    <mergeCell ref="N39:Y39"/>
  </mergeCells>
  <printOptions horizontalCentered="1"/>
  <pageMargins left="0.39370078740157483" right="0.39370078740157483" top="0.59055118110236227" bottom="0.59055118110236227" header="0.39370078740157483" footer="0.39370078740157483"/>
  <pageSetup paperSize="9" scale="53" orientation="portrait" r:id="rId1"/>
  <headerFooter alignWithMargins="0">
    <oddHeader>&amp;C&amp;"Helvetica,Fett"&amp;12 2018</oddHeader>
    <oddFooter>&amp;L28&amp;C&amp;"Helvetica,Standard" Eidg. Steuerverwaltung  -  Administration fédérale des contributions  -  Amministrazione federale delle contribuzioni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view="pageLayout" zoomScale="90" zoomScaleNormal="75" zoomScaleSheetLayoutView="80" zoomScalePageLayoutView="90" workbookViewId="0"/>
  </sheetViews>
  <sheetFormatPr baseColWidth="10" defaultColWidth="11.5" defaultRowHeight="15"/>
  <cols>
    <col min="1" max="1" width="50.5" style="729" customWidth="1"/>
    <col min="2" max="2" width="6.5" style="729" customWidth="1"/>
    <col min="3" max="3" width="50.5" style="729" customWidth="1"/>
    <col min="4" max="16384" width="11.5" style="729"/>
  </cols>
  <sheetData>
    <row r="1" spans="1:3" ht="18" customHeight="1">
      <c r="A1" s="762" t="s">
        <v>770</v>
      </c>
      <c r="B1" s="763"/>
      <c r="C1" s="762" t="s">
        <v>771</v>
      </c>
    </row>
    <row r="2" spans="1:3" ht="168" customHeight="1">
      <c r="A2" s="764" t="s">
        <v>792</v>
      </c>
      <c r="B2" s="765"/>
      <c r="C2" s="764" t="s">
        <v>793</v>
      </c>
    </row>
    <row r="3" spans="1:3">
      <c r="A3" s="765"/>
      <c r="B3" s="765"/>
      <c r="C3" s="765"/>
    </row>
    <row r="4" spans="1:3" ht="32">
      <c r="A4" s="766" t="s">
        <v>794</v>
      </c>
      <c r="B4" s="767"/>
      <c r="C4" s="766" t="s">
        <v>795</v>
      </c>
    </row>
    <row r="5" spans="1:3">
      <c r="A5" s="767"/>
      <c r="B5" s="767"/>
      <c r="C5" s="767"/>
    </row>
    <row r="6" spans="1:3" ht="70" customHeight="1">
      <c r="A6" s="742" t="s">
        <v>796</v>
      </c>
      <c r="B6" s="737"/>
      <c r="C6" s="742" t="s">
        <v>797</v>
      </c>
    </row>
    <row r="7" spans="1:3" ht="70" customHeight="1">
      <c r="A7" s="742" t="s">
        <v>798</v>
      </c>
      <c r="B7" s="737"/>
      <c r="C7" s="742" t="s">
        <v>799</v>
      </c>
    </row>
    <row r="8" spans="1:3" ht="70" customHeight="1">
      <c r="A8" s="742" t="s">
        <v>800</v>
      </c>
      <c r="B8" s="737"/>
      <c r="C8" s="742" t="s">
        <v>801</v>
      </c>
    </row>
    <row r="9" spans="1:3" ht="14.25" customHeight="1">
      <c r="A9" s="768"/>
      <c r="B9" s="768"/>
      <c r="C9" s="768"/>
    </row>
    <row r="10" spans="1:3" ht="32">
      <c r="A10" s="737" t="s">
        <v>802</v>
      </c>
      <c r="B10" s="768"/>
      <c r="C10" s="737" t="s">
        <v>803</v>
      </c>
    </row>
    <row r="11" spans="1:3">
      <c r="A11" s="768"/>
      <c r="B11" s="768"/>
      <c r="C11" s="768"/>
    </row>
    <row r="12" spans="1:3" ht="80.5" customHeight="1">
      <c r="A12" s="737" t="s">
        <v>804</v>
      </c>
      <c r="B12" s="768"/>
      <c r="C12" s="737" t="s">
        <v>805</v>
      </c>
    </row>
    <row r="13" spans="1:3" ht="7.25" customHeight="1">
      <c r="A13" s="768"/>
      <c r="B13" s="768"/>
      <c r="C13" s="768"/>
    </row>
    <row r="14" spans="1:3">
      <c r="A14" s="768"/>
      <c r="B14" s="768"/>
      <c r="C14" s="768"/>
    </row>
    <row r="15" spans="1:3" ht="16">
      <c r="A15" s="752" t="s">
        <v>806</v>
      </c>
      <c r="B15" s="761"/>
      <c r="C15" s="752" t="s">
        <v>807</v>
      </c>
    </row>
    <row r="16" spans="1:3">
      <c r="A16" s="768"/>
      <c r="B16" s="768"/>
      <c r="C16" s="768"/>
    </row>
    <row r="17" spans="1:3" ht="48">
      <c r="A17" s="768" t="s">
        <v>808</v>
      </c>
      <c r="B17" s="768"/>
      <c r="C17" s="768" t="s">
        <v>809</v>
      </c>
    </row>
    <row r="18" spans="1:3">
      <c r="A18" s="768"/>
      <c r="B18" s="768"/>
      <c r="C18" s="768"/>
    </row>
    <row r="19" spans="1:3" ht="48">
      <c r="A19" s="737" t="s">
        <v>810</v>
      </c>
      <c r="B19" s="768"/>
      <c r="C19" s="737" t="s">
        <v>811</v>
      </c>
    </row>
    <row r="20" spans="1:3">
      <c r="A20" s="768"/>
      <c r="B20" s="768"/>
      <c r="C20" s="768"/>
    </row>
    <row r="21" spans="1:3">
      <c r="A21" s="768"/>
      <c r="B21" s="768"/>
      <c r="C21" s="768"/>
    </row>
    <row r="22" spans="1:3">
      <c r="A22" s="737"/>
      <c r="B22" s="737"/>
      <c r="C22" s="737"/>
    </row>
    <row r="23" spans="1:3">
      <c r="A23" s="737"/>
      <c r="B23" s="737"/>
      <c r="C23" s="737"/>
    </row>
    <row r="24" spans="1:3">
      <c r="A24" s="737"/>
      <c r="B24" s="737"/>
      <c r="C24" s="737"/>
    </row>
    <row r="25" spans="1:3">
      <c r="A25" s="737"/>
      <c r="B25" s="737"/>
      <c r="C25" s="737"/>
    </row>
    <row r="26" spans="1:3">
      <c r="A26" s="737"/>
      <c r="B26" s="737"/>
      <c r="C26" s="737"/>
    </row>
    <row r="27" spans="1:3">
      <c r="A27" s="737"/>
      <c r="B27" s="737"/>
      <c r="C27" s="737"/>
    </row>
    <row r="28" spans="1:3">
      <c r="A28" s="737"/>
      <c r="B28" s="737"/>
      <c r="C28" s="737"/>
    </row>
    <row r="29" spans="1:3">
      <c r="A29" s="737"/>
      <c r="B29" s="737"/>
      <c r="C29" s="737"/>
    </row>
    <row r="30" spans="1:3">
      <c r="A30" s="737"/>
      <c r="B30" s="737"/>
      <c r="C30" s="737"/>
    </row>
    <row r="31" spans="1:3">
      <c r="A31" s="737"/>
      <c r="B31" s="737"/>
      <c r="C31" s="737"/>
    </row>
    <row r="32" spans="1:3">
      <c r="A32" s="737"/>
      <c r="B32" s="737"/>
      <c r="C32" s="737"/>
    </row>
    <row r="33" spans="1:3">
      <c r="A33" s="737"/>
      <c r="B33" s="737"/>
      <c r="C33" s="737"/>
    </row>
    <row r="34" spans="1:3">
      <c r="A34" s="737"/>
      <c r="B34" s="737"/>
      <c r="C34" s="737"/>
    </row>
    <row r="35" spans="1:3">
      <c r="A35" s="737"/>
      <c r="B35" s="737"/>
      <c r="C35" s="737"/>
    </row>
    <row r="36" spans="1:3">
      <c r="A36" s="737"/>
      <c r="B36" s="737"/>
      <c r="C36" s="737"/>
    </row>
    <row r="37" spans="1:3">
      <c r="A37" s="737"/>
      <c r="B37" s="737"/>
      <c r="C37" s="737"/>
    </row>
    <row r="38" spans="1:3">
      <c r="A38" s="737"/>
      <c r="B38" s="737"/>
      <c r="C38" s="737"/>
    </row>
    <row r="39" spans="1:3">
      <c r="A39" s="737"/>
      <c r="B39" s="737"/>
      <c r="C39" s="737"/>
    </row>
    <row r="40" spans="1:3">
      <c r="A40" s="737"/>
      <c r="B40" s="737"/>
      <c r="C40" s="737"/>
    </row>
    <row r="41" spans="1:3">
      <c r="A41" s="737"/>
      <c r="B41" s="737"/>
      <c r="C41" s="737"/>
    </row>
  </sheetData>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 xml:space="preserve">&amp;C&amp;"Helvetica,Fett"&amp;12 2018
</oddHeader>
    <oddFooter>&amp;C&amp;"Helvetica,Standard" Eidg. Steuerverwaltung  -  Administration fédérale des contributions  -  Amministrazione federale delle contribuzioni&amp;R7</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P74"/>
  <sheetViews>
    <sheetView view="pageLayout" zoomScale="70" zoomScaleNormal="75" zoomScalePageLayoutView="70" workbookViewId="0"/>
  </sheetViews>
  <sheetFormatPr baseColWidth="10" defaultColWidth="10.5" defaultRowHeight="10"/>
  <cols>
    <col min="1" max="1" width="9.1640625" style="558" customWidth="1"/>
    <col min="2" max="2" width="20.1640625" style="558" customWidth="1"/>
    <col min="3" max="3" width="4.5" style="558" customWidth="1"/>
    <col min="4" max="4" width="13.5" style="558" customWidth="1"/>
    <col min="5" max="5" width="7.83203125" style="558" customWidth="1"/>
    <col min="6" max="6" width="10.5" style="559" customWidth="1"/>
    <col min="7" max="7" width="5" style="558" customWidth="1"/>
    <col min="8" max="8" width="8.5" style="558" customWidth="1"/>
    <col min="9" max="9" width="3.83203125" style="558" customWidth="1"/>
    <col min="10" max="10" width="8.5" style="558" customWidth="1"/>
    <col min="11" max="11" width="20.5" style="558" customWidth="1"/>
    <col min="12" max="12" width="3.5" style="558" customWidth="1"/>
    <col min="13" max="13" width="8.83203125" style="558" customWidth="1"/>
    <col min="14" max="14" width="4.5" style="559" customWidth="1"/>
    <col min="15" max="15" width="8.5" style="560" customWidth="1"/>
    <col min="16" max="16384" width="10.5" style="559"/>
  </cols>
  <sheetData>
    <row r="1" spans="1:15" s="539" customFormat="1" ht="18.75" customHeight="1">
      <c r="A1" s="536" t="s">
        <v>301</v>
      </c>
      <c r="B1" s="536"/>
      <c r="C1" s="536"/>
      <c r="D1" s="536"/>
      <c r="E1" s="536"/>
      <c r="F1" s="537"/>
      <c r="G1" s="536"/>
      <c r="H1" s="578" t="s">
        <v>590</v>
      </c>
      <c r="I1" s="536"/>
      <c r="J1" s="536"/>
      <c r="K1" s="536"/>
      <c r="L1" s="536"/>
      <c r="M1" s="537"/>
      <c r="N1" s="537"/>
      <c r="O1" s="541"/>
    </row>
    <row r="2" spans="1:15" ht="15" customHeight="1"/>
    <row r="3" spans="1:15" s="543" customFormat="1" ht="15" customHeight="1">
      <c r="A3" s="485" t="s">
        <v>591</v>
      </c>
      <c r="B3" s="485"/>
      <c r="C3" s="485"/>
      <c r="D3" s="485"/>
      <c r="E3" s="485"/>
      <c r="F3" s="485"/>
      <c r="G3" s="485"/>
      <c r="H3" s="485" t="s">
        <v>592</v>
      </c>
      <c r="I3" s="485"/>
      <c r="J3" s="485"/>
      <c r="K3" s="485"/>
      <c r="L3" s="485"/>
      <c r="M3" s="485"/>
      <c r="N3" s="485"/>
      <c r="O3" s="486"/>
    </row>
    <row r="4" spans="1:15" s="545" customFormat="1" ht="16">
      <c r="A4" s="651"/>
      <c r="B4" s="485"/>
      <c r="C4" s="485"/>
      <c r="D4" s="485"/>
      <c r="E4" s="485"/>
      <c r="F4" s="485"/>
      <c r="G4" s="485"/>
      <c r="H4" s="483"/>
      <c r="I4" s="485"/>
      <c r="J4" s="485"/>
      <c r="K4" s="485"/>
      <c r="L4" s="485"/>
      <c r="M4" s="487"/>
      <c r="N4" s="483"/>
      <c r="O4" s="484"/>
    </row>
    <row r="5" spans="1:15" s="545" customFormat="1" ht="15.75" customHeight="1">
      <c r="A5" s="522" t="s">
        <v>394</v>
      </c>
      <c r="B5" s="485"/>
      <c r="C5" s="485"/>
      <c r="D5" s="485"/>
      <c r="E5" s="485"/>
      <c r="F5" s="485"/>
      <c r="G5" s="485"/>
      <c r="H5" s="522" t="s">
        <v>395</v>
      </c>
      <c r="I5" s="485"/>
      <c r="J5" s="485"/>
      <c r="K5" s="485"/>
      <c r="L5" s="485"/>
      <c r="M5" s="487"/>
      <c r="N5" s="483"/>
      <c r="O5" s="484"/>
    </row>
    <row r="6" spans="1:15" s="545" customFormat="1" ht="15.75" customHeight="1">
      <c r="A6" s="485"/>
      <c r="B6" s="485"/>
      <c r="C6" s="485"/>
      <c r="D6" s="485"/>
      <c r="E6" s="485"/>
      <c r="F6" s="485"/>
      <c r="G6" s="485"/>
      <c r="H6" s="485"/>
      <c r="I6" s="485"/>
      <c r="J6" s="485"/>
      <c r="K6" s="485"/>
      <c r="L6" s="485"/>
      <c r="M6" s="487"/>
      <c r="N6" s="483"/>
      <c r="O6" s="484"/>
    </row>
    <row r="7" spans="1:15" s="545" customFormat="1" ht="17.25" customHeight="1">
      <c r="A7" s="485" t="s">
        <v>396</v>
      </c>
      <c r="B7" s="485"/>
      <c r="C7" s="485"/>
      <c r="D7" s="485"/>
      <c r="E7" s="485"/>
      <c r="F7" s="485"/>
      <c r="G7" s="485"/>
      <c r="H7" s="485" t="s">
        <v>397</v>
      </c>
      <c r="I7" s="485"/>
      <c r="J7" s="485"/>
      <c r="K7" s="485"/>
      <c r="L7" s="485"/>
      <c r="M7" s="487"/>
      <c r="N7" s="483"/>
      <c r="O7" s="484"/>
    </row>
    <row r="8" spans="1:15" s="545" customFormat="1" ht="16">
      <c r="A8" s="489" t="s">
        <v>593</v>
      </c>
      <c r="B8" s="490"/>
      <c r="C8" s="490"/>
      <c r="D8" s="490"/>
      <c r="E8" s="490"/>
      <c r="F8" s="485"/>
      <c r="G8" s="485"/>
      <c r="H8" s="489" t="s">
        <v>594</v>
      </c>
      <c r="I8" s="489"/>
      <c r="J8" s="490"/>
      <c r="K8" s="490"/>
      <c r="L8" s="490"/>
      <c r="M8" s="487"/>
      <c r="N8" s="483"/>
      <c r="O8" s="484"/>
    </row>
    <row r="9" spans="1:15" s="545" customFormat="1" ht="16">
      <c r="A9" s="485" t="s">
        <v>595</v>
      </c>
      <c r="B9" s="485"/>
      <c r="C9" s="485"/>
      <c r="D9" s="485"/>
      <c r="E9" s="485"/>
      <c r="F9" s="485"/>
      <c r="G9" s="485"/>
      <c r="H9" s="485" t="s">
        <v>596</v>
      </c>
      <c r="I9" s="485"/>
      <c r="J9" s="485"/>
      <c r="K9" s="485"/>
      <c r="L9" s="485"/>
      <c r="M9" s="487"/>
      <c r="N9" s="483"/>
      <c r="O9" s="484"/>
    </row>
    <row r="10" spans="1:15" s="545" customFormat="1" ht="16">
      <c r="A10" s="485"/>
      <c r="B10" s="485"/>
      <c r="C10" s="485"/>
      <c r="D10" s="485"/>
      <c r="E10" s="485"/>
      <c r="F10" s="485"/>
      <c r="G10" s="485"/>
      <c r="H10" s="485"/>
      <c r="I10" s="485"/>
      <c r="J10" s="485"/>
      <c r="K10" s="485"/>
      <c r="L10" s="485"/>
      <c r="M10" s="487"/>
      <c r="N10" s="483"/>
      <c r="O10" s="484"/>
    </row>
    <row r="11" spans="1:15" s="545" customFormat="1" ht="16">
      <c r="A11" s="489" t="s">
        <v>597</v>
      </c>
      <c r="B11" s="490"/>
      <c r="C11" s="490"/>
      <c r="D11" s="490"/>
      <c r="E11" s="490"/>
      <c r="F11" s="485"/>
      <c r="G11" s="485"/>
      <c r="H11" s="489" t="s">
        <v>598</v>
      </c>
      <c r="I11" s="489"/>
      <c r="J11" s="490"/>
      <c r="K11" s="490"/>
      <c r="L11" s="490"/>
      <c r="M11" s="487"/>
      <c r="N11" s="483"/>
      <c r="O11" s="484"/>
    </row>
    <row r="12" spans="1:15" s="545" customFormat="1" ht="16">
      <c r="A12" s="485" t="s">
        <v>405</v>
      </c>
      <c r="B12" s="485"/>
      <c r="C12" s="485"/>
      <c r="D12" s="485"/>
      <c r="E12" s="485"/>
      <c r="F12" s="485"/>
      <c r="G12" s="485"/>
      <c r="H12" s="485" t="s">
        <v>406</v>
      </c>
      <c r="I12" s="485"/>
      <c r="J12" s="485"/>
      <c r="K12" s="485"/>
      <c r="L12" s="485"/>
      <c r="M12" s="487"/>
      <c r="N12" s="483"/>
      <c r="O12" s="484"/>
    </row>
    <row r="13" spans="1:15" s="545" customFormat="1" ht="16">
      <c r="A13" s="485"/>
      <c r="B13" s="485"/>
      <c r="C13" s="485"/>
      <c r="D13" s="485"/>
      <c r="E13" s="485"/>
      <c r="F13" s="485"/>
      <c r="G13" s="485"/>
      <c r="H13" s="485"/>
      <c r="I13" s="485"/>
      <c r="J13" s="485"/>
      <c r="K13" s="485"/>
      <c r="L13" s="485"/>
      <c r="M13" s="487"/>
      <c r="N13" s="483"/>
      <c r="O13" s="484"/>
    </row>
    <row r="14" spans="1:15" s="545" customFormat="1" ht="16">
      <c r="A14" s="485" t="s">
        <v>407</v>
      </c>
      <c r="B14" s="485"/>
      <c r="C14" s="485"/>
      <c r="D14" s="485"/>
      <c r="E14" s="485"/>
      <c r="F14" s="485"/>
      <c r="G14" s="485"/>
      <c r="H14" s="485" t="s">
        <v>408</v>
      </c>
      <c r="I14" s="485"/>
      <c r="J14" s="485"/>
      <c r="K14" s="485"/>
      <c r="L14" s="485"/>
      <c r="M14" s="487"/>
      <c r="N14" s="483"/>
      <c r="O14" s="484"/>
    </row>
    <row r="15" spans="1:15" s="545" customFormat="1" ht="16">
      <c r="A15" s="485"/>
      <c r="B15" s="485"/>
      <c r="C15" s="485"/>
      <c r="D15" s="485"/>
      <c r="E15" s="485"/>
      <c r="F15" s="485"/>
      <c r="G15" s="485"/>
      <c r="H15" s="485"/>
      <c r="I15" s="485"/>
      <c r="J15" s="485"/>
      <c r="K15" s="485"/>
      <c r="L15" s="485"/>
      <c r="M15" s="487"/>
      <c r="N15" s="483"/>
      <c r="O15" s="484"/>
    </row>
    <row r="16" spans="1:15" s="545" customFormat="1" ht="16">
      <c r="A16" s="485" t="s">
        <v>409</v>
      </c>
      <c r="B16" s="485"/>
      <c r="C16" s="485"/>
      <c r="D16" s="485"/>
      <c r="E16" s="485"/>
      <c r="F16" s="492">
        <v>50000</v>
      </c>
      <c r="G16" s="485" t="s">
        <v>323</v>
      </c>
      <c r="H16" s="485" t="s">
        <v>410</v>
      </c>
      <c r="I16" s="485"/>
      <c r="J16" s="485"/>
      <c r="K16" s="485"/>
      <c r="L16" s="485"/>
      <c r="M16" s="487"/>
      <c r="N16" s="483"/>
      <c r="O16" s="502"/>
    </row>
    <row r="17" spans="1:16" s="545" customFormat="1" ht="16">
      <c r="A17" s="485"/>
      <c r="B17" s="485"/>
      <c r="C17" s="485"/>
      <c r="D17" s="485"/>
      <c r="E17" s="485"/>
      <c r="F17" s="492"/>
      <c r="G17" s="485"/>
      <c r="H17" s="485"/>
      <c r="I17" s="485"/>
      <c r="J17" s="485"/>
      <c r="K17" s="485"/>
      <c r="L17" s="485"/>
      <c r="M17" s="487"/>
      <c r="N17" s="483"/>
      <c r="O17" s="484"/>
    </row>
    <row r="18" spans="1:16" s="554" customFormat="1" ht="16">
      <c r="A18" s="522" t="s">
        <v>411</v>
      </c>
      <c r="B18" s="522"/>
      <c r="C18" s="522"/>
      <c r="D18" s="522"/>
      <c r="E18" s="522"/>
      <c r="F18" s="523"/>
      <c r="G18" s="522"/>
      <c r="H18" s="522" t="s">
        <v>412</v>
      </c>
      <c r="I18" s="522"/>
      <c r="J18" s="522"/>
      <c r="K18" s="522"/>
      <c r="L18" s="522"/>
      <c r="M18" s="524"/>
      <c r="N18" s="525"/>
      <c r="O18" s="526"/>
    </row>
    <row r="19" spans="1:16" s="545" customFormat="1" ht="16">
      <c r="A19" s="485"/>
      <c r="B19" s="485"/>
      <c r="C19" s="485"/>
      <c r="D19" s="485"/>
      <c r="E19" s="485"/>
      <c r="F19" s="492"/>
      <c r="G19" s="485"/>
      <c r="H19" s="485"/>
      <c r="I19" s="485"/>
      <c r="J19" s="485"/>
      <c r="K19" s="485"/>
      <c r="L19" s="485"/>
      <c r="M19" s="487"/>
      <c r="N19" s="483"/>
      <c r="O19" s="484"/>
    </row>
    <row r="20" spans="1:16" s="545" customFormat="1" ht="16">
      <c r="A20" s="493" t="s">
        <v>701</v>
      </c>
      <c r="B20" s="485" t="s">
        <v>413</v>
      </c>
      <c r="C20" s="485"/>
      <c r="D20" s="485"/>
      <c r="E20" s="485"/>
      <c r="F20" s="492">
        <v>2562.5</v>
      </c>
      <c r="G20" s="485" t="s">
        <v>323</v>
      </c>
      <c r="H20" s="493" t="str">
        <f>A20</f>
        <v>5.125 %</v>
      </c>
      <c r="I20" s="493"/>
      <c r="J20" s="485" t="s">
        <v>414</v>
      </c>
      <c r="K20" s="485"/>
      <c r="L20" s="485"/>
      <c r="M20" s="487"/>
      <c r="N20" s="483"/>
      <c r="O20" s="484"/>
      <c r="P20" s="548"/>
    </row>
    <row r="21" spans="1:16" s="545" customFormat="1" ht="17.75" customHeight="1">
      <c r="A21" s="493" t="s">
        <v>415</v>
      </c>
      <c r="B21" s="485" t="s">
        <v>416</v>
      </c>
      <c r="C21" s="485"/>
      <c r="D21" s="485"/>
      <c r="E21" s="485"/>
      <c r="F21" s="492">
        <v>550</v>
      </c>
      <c r="G21" s="485" t="s">
        <v>323</v>
      </c>
      <c r="H21" s="493" t="str">
        <f t="shared" ref="H21:H22" si="0">A21</f>
        <v>1.10 %</v>
      </c>
      <c r="I21" s="493"/>
      <c r="J21" s="485" t="s">
        <v>417</v>
      </c>
      <c r="K21" s="485"/>
      <c r="L21" s="485"/>
      <c r="M21" s="487"/>
      <c r="N21" s="483"/>
      <c r="O21" s="484"/>
      <c r="P21" s="548"/>
    </row>
    <row r="22" spans="1:16" s="545" customFormat="1" ht="17.75" customHeight="1">
      <c r="A22" s="493" t="s">
        <v>418</v>
      </c>
      <c r="B22" s="485" t="s">
        <v>419</v>
      </c>
      <c r="C22" s="485"/>
      <c r="D22" s="485"/>
      <c r="E22" s="485"/>
      <c r="F22" s="492">
        <v>2500</v>
      </c>
      <c r="G22" s="485" t="s">
        <v>323</v>
      </c>
      <c r="H22" s="493" t="str">
        <f t="shared" si="0"/>
        <v>5.00 %</v>
      </c>
      <c r="I22" s="493"/>
      <c r="J22" s="485" t="s">
        <v>420</v>
      </c>
      <c r="K22" s="485"/>
      <c r="L22" s="485"/>
      <c r="M22" s="487"/>
      <c r="N22" s="483"/>
      <c r="O22" s="484"/>
      <c r="P22" s="548"/>
    </row>
    <row r="23" spans="1:16" s="545" customFormat="1" ht="16">
      <c r="A23" s="493"/>
      <c r="B23" s="485"/>
      <c r="C23" s="485"/>
      <c r="D23" s="485"/>
      <c r="E23" s="485"/>
      <c r="F23" s="492"/>
      <c r="G23" s="485"/>
      <c r="H23" s="493"/>
      <c r="I23" s="493"/>
      <c r="J23" s="485"/>
      <c r="K23" s="485"/>
      <c r="L23" s="485"/>
      <c r="M23" s="487"/>
      <c r="N23" s="483"/>
      <c r="O23" s="484"/>
      <c r="P23" s="548"/>
    </row>
    <row r="24" spans="1:16" s="545" customFormat="1" ht="17.75" customHeight="1">
      <c r="A24" s="493"/>
      <c r="B24" s="485" t="s">
        <v>421</v>
      </c>
      <c r="C24" s="485"/>
      <c r="D24" s="485"/>
      <c r="E24" s="485"/>
      <c r="F24" s="495">
        <v>5200</v>
      </c>
      <c r="G24" s="496" t="s">
        <v>323</v>
      </c>
      <c r="H24" s="493"/>
      <c r="I24" s="493"/>
      <c r="J24" s="485" t="s">
        <v>422</v>
      </c>
      <c r="K24" s="485"/>
      <c r="L24" s="485"/>
      <c r="M24" s="487"/>
      <c r="N24" s="483"/>
      <c r="O24" s="484"/>
      <c r="P24" s="548"/>
    </row>
    <row r="25" spans="1:16" s="545" customFormat="1" ht="16">
      <c r="A25" s="497"/>
      <c r="B25" s="485" t="s">
        <v>423</v>
      </c>
      <c r="C25" s="485"/>
      <c r="D25" s="485"/>
      <c r="E25" s="485"/>
      <c r="F25" s="498"/>
      <c r="G25" s="499"/>
      <c r="H25" s="497"/>
      <c r="I25" s="497"/>
      <c r="J25" s="485" t="s">
        <v>424</v>
      </c>
      <c r="K25" s="485"/>
      <c r="L25" s="485"/>
      <c r="M25" s="487"/>
      <c r="N25" s="483"/>
      <c r="O25" s="484"/>
      <c r="P25" s="548"/>
    </row>
    <row r="26" spans="1:16" s="545" customFormat="1" ht="16">
      <c r="A26" s="497"/>
      <c r="B26" s="485"/>
      <c r="C26" s="485"/>
      <c r="D26" s="485"/>
      <c r="E26" s="485"/>
      <c r="F26" s="652"/>
      <c r="G26" s="499"/>
      <c r="H26" s="497"/>
      <c r="I26" s="497"/>
      <c r="J26" s="485" t="s">
        <v>425</v>
      </c>
      <c r="K26" s="485"/>
      <c r="L26" s="485"/>
      <c r="M26" s="487"/>
      <c r="N26" s="483"/>
      <c r="O26" s="484"/>
      <c r="P26" s="548"/>
    </row>
    <row r="27" spans="1:16" s="545" customFormat="1" ht="16">
      <c r="A27" s="497"/>
      <c r="B27" s="485" t="s">
        <v>426</v>
      </c>
      <c r="C27" s="485"/>
      <c r="D27" s="485"/>
      <c r="E27" s="485"/>
      <c r="F27" s="500">
        <v>4236</v>
      </c>
      <c r="G27" s="501" t="s">
        <v>323</v>
      </c>
      <c r="H27" s="497"/>
      <c r="I27" s="497"/>
      <c r="J27" s="485" t="s">
        <v>427</v>
      </c>
      <c r="K27" s="485"/>
      <c r="L27" s="485"/>
      <c r="M27" s="487"/>
      <c r="N27" s="483"/>
      <c r="O27" s="502"/>
      <c r="P27" s="548"/>
    </row>
    <row r="28" spans="1:16" s="545" customFormat="1" ht="16">
      <c r="A28" s="497"/>
      <c r="B28" s="485"/>
      <c r="C28" s="485"/>
      <c r="D28" s="485"/>
      <c r="E28" s="485"/>
      <c r="F28" s="503">
        <f>F24-F27</f>
        <v>964</v>
      </c>
      <c r="G28" s="485" t="s">
        <v>323</v>
      </c>
      <c r="H28" s="497"/>
      <c r="I28" s="497"/>
      <c r="J28" s="485"/>
      <c r="K28" s="485"/>
      <c r="L28" s="485"/>
      <c r="M28" s="487"/>
      <c r="N28" s="483"/>
      <c r="O28" s="484"/>
      <c r="P28" s="548"/>
    </row>
    <row r="29" spans="1:16" s="545" customFormat="1" ht="16">
      <c r="A29" s="497"/>
      <c r="B29" s="485"/>
      <c r="C29" s="485"/>
      <c r="D29" s="485"/>
      <c r="E29" s="485"/>
      <c r="F29" s="503"/>
      <c r="G29" s="485"/>
      <c r="H29" s="485"/>
      <c r="I29" s="485"/>
      <c r="J29" s="485"/>
      <c r="K29" s="485"/>
      <c r="L29" s="485"/>
      <c r="M29" s="487"/>
      <c r="N29" s="483"/>
      <c r="O29" s="484"/>
    </row>
    <row r="30" spans="1:16" s="545" customFormat="1" ht="16">
      <c r="A30" s="497"/>
      <c r="B30" s="485" t="s">
        <v>428</v>
      </c>
      <c r="C30" s="485"/>
      <c r="D30" s="485"/>
      <c r="E30" s="485"/>
      <c r="F30" s="504">
        <v>2000</v>
      </c>
      <c r="G30" s="485" t="s">
        <v>323</v>
      </c>
      <c r="H30" s="485"/>
      <c r="I30" s="485"/>
      <c r="J30" s="485" t="s">
        <v>429</v>
      </c>
      <c r="K30" s="485"/>
      <c r="L30" s="485"/>
      <c r="M30" s="487"/>
      <c r="N30" s="483"/>
      <c r="O30" s="484"/>
    </row>
    <row r="31" spans="1:16" s="545" customFormat="1" ht="16">
      <c r="A31" s="490"/>
      <c r="B31" s="485" t="s">
        <v>430</v>
      </c>
      <c r="C31" s="485"/>
      <c r="D31" s="485"/>
      <c r="E31" s="485"/>
      <c r="F31" s="505"/>
      <c r="G31" s="490"/>
      <c r="H31" s="490"/>
      <c r="I31" s="490"/>
      <c r="J31" s="485" t="s">
        <v>431</v>
      </c>
      <c r="K31" s="485"/>
      <c r="L31" s="485"/>
      <c r="M31" s="506"/>
      <c r="N31" s="506"/>
      <c r="O31" s="506"/>
      <c r="P31" s="551"/>
    </row>
    <row r="32" spans="1:16" s="545" customFormat="1" ht="16">
      <c r="A32" s="490"/>
      <c r="B32" s="485" t="s">
        <v>599</v>
      </c>
      <c r="C32" s="485"/>
      <c r="D32" s="485"/>
      <c r="E32" s="485"/>
      <c r="F32" s="505"/>
      <c r="G32" s="490"/>
      <c r="H32" s="490"/>
      <c r="I32" s="490"/>
      <c r="J32" s="485" t="s">
        <v>600</v>
      </c>
      <c r="K32" s="485"/>
      <c r="L32" s="485"/>
      <c r="M32" s="506"/>
      <c r="N32" s="506"/>
      <c r="O32" s="506"/>
      <c r="P32" s="551"/>
    </row>
    <row r="33" spans="1:16" s="545" customFormat="1" ht="16">
      <c r="A33" s="490"/>
      <c r="B33" s="485"/>
      <c r="C33" s="485"/>
      <c r="D33" s="485"/>
      <c r="E33" s="485"/>
      <c r="F33" s="505"/>
      <c r="G33" s="490"/>
      <c r="H33" s="490"/>
      <c r="I33" s="490"/>
      <c r="J33" s="485"/>
      <c r="K33" s="485"/>
      <c r="L33" s="485"/>
      <c r="M33" s="506"/>
      <c r="N33" s="506"/>
      <c r="O33" s="506"/>
      <c r="P33" s="551"/>
    </row>
    <row r="34" spans="1:16" s="545" customFormat="1" ht="16">
      <c r="A34" s="490"/>
      <c r="B34" s="485" t="s">
        <v>601</v>
      </c>
      <c r="C34" s="485"/>
      <c r="D34" s="485"/>
      <c r="E34" s="485"/>
      <c r="F34" s="503">
        <v>20200</v>
      </c>
      <c r="G34" s="485" t="s">
        <v>323</v>
      </c>
      <c r="H34" s="490"/>
      <c r="I34" s="490"/>
      <c r="J34" s="485" t="s">
        <v>602</v>
      </c>
      <c r="K34" s="485"/>
      <c r="L34" s="485"/>
      <c r="M34" s="506"/>
      <c r="N34" s="506"/>
      <c r="O34" s="502"/>
      <c r="P34" s="551"/>
    </row>
    <row r="35" spans="1:16" s="545" customFormat="1" ht="16">
      <c r="A35" s="490"/>
      <c r="B35" s="485" t="s">
        <v>479</v>
      </c>
      <c r="C35" s="485"/>
      <c r="D35" s="485"/>
      <c r="E35" s="485"/>
      <c r="F35" s="503">
        <v>18000</v>
      </c>
      <c r="G35" s="485" t="s">
        <v>323</v>
      </c>
      <c r="H35" s="490"/>
      <c r="I35" s="490"/>
      <c r="J35" s="485" t="s">
        <v>480</v>
      </c>
      <c r="K35" s="485"/>
      <c r="L35" s="485"/>
      <c r="M35" s="506"/>
      <c r="N35" s="506"/>
      <c r="O35" s="502"/>
      <c r="P35" s="551"/>
    </row>
    <row r="36" spans="1:16" s="545" customFormat="1" ht="7" customHeight="1">
      <c r="A36" s="497"/>
      <c r="B36" s="485"/>
      <c r="C36" s="485"/>
      <c r="D36" s="485"/>
      <c r="E36" s="485"/>
      <c r="F36" s="503"/>
      <c r="G36" s="485"/>
      <c r="H36" s="485"/>
      <c r="I36" s="485"/>
      <c r="J36" s="485"/>
      <c r="K36" s="485"/>
      <c r="L36" s="485"/>
      <c r="M36" s="487"/>
      <c r="N36" s="483"/>
      <c r="O36" s="484"/>
    </row>
    <row r="37" spans="1:16" s="545" customFormat="1" ht="16">
      <c r="A37" s="497"/>
      <c r="B37" s="485"/>
      <c r="C37" s="485"/>
      <c r="D37" s="485"/>
      <c r="E37" s="485"/>
      <c r="F37" s="653"/>
      <c r="G37" s="654"/>
      <c r="H37" s="485"/>
      <c r="I37" s="485"/>
      <c r="J37" s="485"/>
      <c r="K37" s="485"/>
      <c r="L37" s="485"/>
      <c r="M37" s="487"/>
      <c r="N37" s="483"/>
      <c r="O37" s="484"/>
    </row>
    <row r="38" spans="1:16" s="545" customFormat="1" ht="16">
      <c r="A38" s="497" t="s">
        <v>434</v>
      </c>
      <c r="B38" s="485"/>
      <c r="C38" s="485"/>
      <c r="D38" s="485"/>
      <c r="E38" s="485"/>
      <c r="F38" s="503">
        <v>3200</v>
      </c>
      <c r="G38" s="485" t="s">
        <v>323</v>
      </c>
      <c r="H38" s="485"/>
      <c r="I38" s="485"/>
      <c r="J38" s="485" t="s">
        <v>435</v>
      </c>
      <c r="K38" s="485"/>
      <c r="L38" s="485"/>
      <c r="M38" s="487"/>
      <c r="N38" s="483"/>
      <c r="O38" s="484"/>
    </row>
    <row r="39" spans="1:16" s="545" customFormat="1" ht="7" customHeight="1">
      <c r="A39" s="497"/>
      <c r="B39" s="485"/>
      <c r="C39" s="485"/>
      <c r="D39" s="485"/>
      <c r="E39" s="485"/>
      <c r="F39" s="507"/>
      <c r="G39" s="508"/>
      <c r="H39" s="485"/>
      <c r="I39" s="485"/>
      <c r="J39" s="485"/>
      <c r="K39" s="485"/>
      <c r="L39" s="485"/>
      <c r="M39" s="487"/>
      <c r="N39" s="483"/>
      <c r="O39" s="484"/>
    </row>
    <row r="40" spans="1:16" s="545" customFormat="1" ht="16">
      <c r="A40" s="497"/>
      <c r="B40" s="485"/>
      <c r="C40" s="485"/>
      <c r="D40" s="485"/>
      <c r="E40" s="485"/>
      <c r="F40" s="503"/>
      <c r="G40" s="485"/>
      <c r="H40" s="485"/>
      <c r="I40" s="485"/>
      <c r="J40" s="485"/>
      <c r="K40" s="485"/>
      <c r="L40" s="485"/>
      <c r="M40" s="487"/>
      <c r="N40" s="483"/>
      <c r="O40" s="484"/>
    </row>
    <row r="41" spans="1:16" s="545" customFormat="1" ht="16">
      <c r="A41" s="509" t="s">
        <v>436</v>
      </c>
      <c r="B41" s="486"/>
      <c r="C41" s="486"/>
      <c r="D41" s="486"/>
      <c r="E41" s="486"/>
      <c r="F41" s="510">
        <v>0</v>
      </c>
      <c r="G41" s="486" t="s">
        <v>323</v>
      </c>
      <c r="H41" s="486"/>
      <c r="I41" s="486"/>
      <c r="J41" s="486" t="s">
        <v>437</v>
      </c>
      <c r="K41" s="486"/>
      <c r="L41" s="486"/>
      <c r="M41" s="487"/>
      <c r="N41" s="483"/>
      <c r="O41" s="502"/>
    </row>
    <row r="42" spans="1:16" s="545" customFormat="1" ht="7" customHeight="1">
      <c r="A42" s="497"/>
      <c r="B42" s="485"/>
      <c r="C42" s="485"/>
      <c r="D42" s="485"/>
      <c r="E42" s="485"/>
      <c r="F42" s="507"/>
      <c r="G42" s="508"/>
      <c r="H42" s="485"/>
      <c r="I42" s="485"/>
      <c r="J42" s="485"/>
      <c r="K42" s="485"/>
      <c r="L42" s="485"/>
      <c r="M42" s="487"/>
      <c r="N42" s="483"/>
      <c r="O42" s="484"/>
    </row>
    <row r="43" spans="1:16" s="545" customFormat="1" ht="16">
      <c r="A43" s="497"/>
      <c r="B43" s="485"/>
      <c r="C43" s="485"/>
      <c r="D43" s="485"/>
      <c r="E43" s="485"/>
      <c r="F43" s="503"/>
      <c r="G43" s="485"/>
      <c r="H43" s="485"/>
      <c r="I43" s="485"/>
      <c r="J43" s="485"/>
      <c r="K43" s="485"/>
      <c r="L43" s="485"/>
      <c r="M43" s="487" t="s">
        <v>438</v>
      </c>
      <c r="N43" s="483"/>
      <c r="O43" s="484"/>
    </row>
    <row r="44" spans="1:16" s="545" customFormat="1" ht="16">
      <c r="A44" s="497" t="s">
        <v>439</v>
      </c>
      <c r="B44" s="485"/>
      <c r="C44" s="485"/>
      <c r="D44" s="512">
        <v>1</v>
      </c>
      <c r="E44" s="512"/>
      <c r="F44" s="513">
        <f>F41*1</f>
        <v>0</v>
      </c>
      <c r="G44" s="485" t="s">
        <v>323</v>
      </c>
      <c r="H44" s="485"/>
      <c r="I44" s="485"/>
      <c r="J44" s="485" t="s">
        <v>440</v>
      </c>
      <c r="K44" s="483"/>
      <c r="L44" s="483"/>
      <c r="M44" s="512">
        <f>D44</f>
        <v>1</v>
      </c>
      <c r="N44" s="483"/>
      <c r="O44" s="484"/>
      <c r="P44" s="655"/>
    </row>
    <row r="45" spans="1:16" s="545" customFormat="1" ht="17.75" customHeight="1">
      <c r="A45" s="497" t="s">
        <v>441</v>
      </c>
      <c r="B45" s="485"/>
      <c r="C45" s="485"/>
      <c r="D45" s="512">
        <v>1.19</v>
      </c>
      <c r="E45" s="512"/>
      <c r="F45" s="513">
        <f>INT((F41*D45+0.025)/0.05)*0.05</f>
        <v>0</v>
      </c>
      <c r="G45" s="485" t="s">
        <v>323</v>
      </c>
      <c r="H45" s="485"/>
      <c r="I45" s="485"/>
      <c r="J45" s="485" t="s">
        <v>442</v>
      </c>
      <c r="K45" s="483"/>
      <c r="L45" s="483"/>
      <c r="M45" s="512">
        <f>D45</f>
        <v>1.19</v>
      </c>
      <c r="N45" s="483"/>
      <c r="O45" s="484"/>
      <c r="P45" s="655"/>
    </row>
    <row r="46" spans="1:16" s="545" customFormat="1" ht="17.75" customHeight="1">
      <c r="A46" s="497" t="s">
        <v>443</v>
      </c>
      <c r="B46" s="485"/>
      <c r="C46" s="485"/>
      <c r="D46" s="512">
        <v>0.1</v>
      </c>
      <c r="E46" s="512"/>
      <c r="F46" s="513">
        <f>INT((F41*D46+0.025)/0.05)*0.05</f>
        <v>0</v>
      </c>
      <c r="G46" s="485" t="s">
        <v>323</v>
      </c>
      <c r="H46" s="485"/>
      <c r="I46" s="485"/>
      <c r="J46" s="485" t="s">
        <v>444</v>
      </c>
      <c r="K46" s="483"/>
      <c r="L46" s="483"/>
      <c r="M46" s="512">
        <f>D46</f>
        <v>0.1</v>
      </c>
      <c r="N46" s="483"/>
      <c r="O46" s="484"/>
      <c r="P46" s="655"/>
    </row>
    <row r="47" spans="1:16" s="545" customFormat="1" ht="17.75" customHeight="1">
      <c r="A47" s="497" t="s">
        <v>445</v>
      </c>
      <c r="B47" s="485"/>
      <c r="C47" s="485"/>
      <c r="D47" s="485"/>
      <c r="E47" s="485"/>
      <c r="F47" s="515">
        <v>24</v>
      </c>
      <c r="G47" s="485" t="s">
        <v>323</v>
      </c>
      <c r="H47" s="485"/>
      <c r="I47" s="485"/>
      <c r="J47" s="485" t="s">
        <v>446</v>
      </c>
      <c r="K47" s="485"/>
      <c r="L47" s="485"/>
      <c r="M47" s="487"/>
      <c r="N47" s="483"/>
      <c r="O47" s="484"/>
      <c r="P47" s="655"/>
    </row>
    <row r="48" spans="1:16" s="545" customFormat="1" ht="7" customHeight="1">
      <c r="A48" s="497"/>
      <c r="B48" s="485"/>
      <c r="C48" s="485"/>
      <c r="D48" s="485"/>
      <c r="E48" s="485"/>
      <c r="F48" s="511"/>
      <c r="G48" s="508"/>
      <c r="H48" s="485"/>
      <c r="I48" s="485"/>
      <c r="J48" s="485"/>
      <c r="K48" s="485"/>
      <c r="L48" s="485"/>
      <c r="M48" s="487"/>
      <c r="N48" s="483"/>
      <c r="O48" s="484"/>
    </row>
    <row r="49" spans="1:15" s="545" customFormat="1" ht="16">
      <c r="A49" s="497"/>
      <c r="B49" s="485"/>
      <c r="C49" s="485"/>
      <c r="D49" s="485"/>
      <c r="E49" s="485"/>
      <c r="F49" s="492"/>
      <c r="G49" s="485"/>
      <c r="H49" s="485"/>
      <c r="I49" s="485"/>
      <c r="J49" s="485"/>
      <c r="K49" s="485"/>
      <c r="L49" s="485"/>
      <c r="M49" s="487"/>
      <c r="N49" s="483"/>
      <c r="O49" s="484"/>
    </row>
    <row r="50" spans="1:15" s="545" customFormat="1" ht="20.25" customHeight="1">
      <c r="A50" s="516" t="s">
        <v>447</v>
      </c>
      <c r="B50" s="517"/>
      <c r="C50" s="517"/>
      <c r="D50" s="517"/>
      <c r="E50" s="517"/>
      <c r="F50" s="518">
        <f>SUM(F44:F47)</f>
        <v>24</v>
      </c>
      <c r="G50" s="517" t="s">
        <v>323</v>
      </c>
      <c r="H50" s="517" t="s">
        <v>448</v>
      </c>
      <c r="I50" s="517"/>
      <c r="J50" s="656"/>
      <c r="K50" s="517"/>
      <c r="L50" s="517"/>
      <c r="M50" s="519"/>
      <c r="N50" s="520"/>
      <c r="O50" s="484"/>
    </row>
    <row r="51" spans="1:15" s="545" customFormat="1" ht="5.25" customHeight="1">
      <c r="A51" s="497"/>
      <c r="B51" s="485"/>
      <c r="C51" s="485"/>
      <c r="D51" s="485"/>
      <c r="E51" s="485"/>
      <c r="F51" s="511"/>
      <c r="G51" s="508"/>
      <c r="H51" s="485"/>
      <c r="I51" s="485"/>
      <c r="J51" s="485"/>
      <c r="K51" s="485"/>
      <c r="L51" s="485"/>
      <c r="M51" s="487"/>
      <c r="N51" s="483"/>
      <c r="O51" s="484"/>
    </row>
    <row r="52" spans="1:15" s="545" customFormat="1" ht="18" customHeight="1">
      <c r="A52" s="497"/>
      <c r="B52" s="485"/>
      <c r="C52" s="485"/>
      <c r="D52" s="485"/>
      <c r="E52" s="485"/>
      <c r="F52" s="492"/>
      <c r="G52" s="485"/>
      <c r="H52" s="485"/>
      <c r="I52" s="485"/>
      <c r="J52" s="485"/>
      <c r="K52" s="485"/>
      <c r="L52" s="485"/>
      <c r="M52" s="487"/>
      <c r="N52" s="483"/>
      <c r="O52" s="484"/>
    </row>
    <row r="53" spans="1:15" s="545" customFormat="1" ht="15.75" customHeight="1">
      <c r="A53" s="521" t="s">
        <v>449</v>
      </c>
      <c r="B53" s="522"/>
      <c r="C53" s="522"/>
      <c r="D53" s="522"/>
      <c r="E53" s="522"/>
      <c r="F53" s="523"/>
      <c r="G53" s="522"/>
      <c r="H53" s="522" t="s">
        <v>450</v>
      </c>
      <c r="I53" s="522"/>
      <c r="J53" s="522"/>
      <c r="K53" s="522"/>
      <c r="L53" s="522"/>
      <c r="M53" s="522"/>
      <c r="N53" s="522"/>
      <c r="O53" s="484"/>
    </row>
    <row r="54" spans="1:15" s="545" customFormat="1" ht="16">
      <c r="A54" s="497" t="s">
        <v>451</v>
      </c>
      <c r="B54" s="485"/>
      <c r="C54" s="485"/>
      <c r="D54" s="485"/>
      <c r="E54" s="485"/>
      <c r="F54" s="492"/>
      <c r="G54" s="485"/>
      <c r="H54" s="485" t="s">
        <v>452</v>
      </c>
      <c r="I54" s="485"/>
      <c r="J54" s="485"/>
      <c r="K54" s="485"/>
      <c r="L54" s="485"/>
      <c r="M54" s="485"/>
      <c r="N54" s="485"/>
      <c r="O54" s="484"/>
    </row>
    <row r="55" spans="1:15" s="545" customFormat="1" ht="16">
      <c r="A55" s="497" t="s">
        <v>453</v>
      </c>
      <c r="B55" s="485"/>
      <c r="C55" s="485"/>
      <c r="D55" s="485"/>
      <c r="E55" s="485"/>
      <c r="F55" s="492"/>
      <c r="G55" s="485"/>
      <c r="H55" s="485" t="s">
        <v>454</v>
      </c>
      <c r="I55" s="485"/>
      <c r="J55" s="485"/>
      <c r="K55" s="485"/>
      <c r="L55" s="485"/>
      <c r="M55" s="485"/>
      <c r="N55" s="485"/>
      <c r="O55" s="484"/>
    </row>
    <row r="56" spans="1:15" s="545" customFormat="1" ht="16">
      <c r="A56" s="497" t="s">
        <v>603</v>
      </c>
      <c r="B56" s="485"/>
      <c r="C56" s="485"/>
      <c r="D56" s="485"/>
      <c r="E56" s="485"/>
      <c r="F56" s="492"/>
      <c r="G56" s="485"/>
      <c r="H56" s="485" t="s">
        <v>604</v>
      </c>
      <c r="I56" s="485"/>
      <c r="J56" s="485"/>
      <c r="K56" s="485"/>
      <c r="L56" s="485"/>
      <c r="M56" s="485"/>
      <c r="N56" s="485"/>
      <c r="O56" s="484"/>
    </row>
    <row r="57" spans="1:15" s="545" customFormat="1" ht="16">
      <c r="A57" s="497"/>
      <c r="B57" s="485"/>
      <c r="C57" s="485"/>
      <c r="D57" s="485"/>
      <c r="E57" s="485"/>
      <c r="F57" s="492"/>
      <c r="G57" s="485"/>
      <c r="H57" s="485" t="s">
        <v>482</v>
      </c>
      <c r="I57" s="485"/>
      <c r="J57" s="485"/>
      <c r="K57" s="485"/>
      <c r="L57" s="485"/>
      <c r="M57" s="485"/>
      <c r="N57" s="485"/>
      <c r="O57" s="484"/>
    </row>
    <row r="58" spans="1:15" s="545" customFormat="1" ht="16">
      <c r="A58" s="497" t="s">
        <v>458</v>
      </c>
      <c r="B58" s="485"/>
      <c r="C58" s="485"/>
      <c r="D58" s="485"/>
      <c r="E58" s="485"/>
      <c r="F58" s="492"/>
      <c r="G58" s="485"/>
      <c r="H58" s="485" t="s">
        <v>459</v>
      </c>
      <c r="I58" s="485"/>
      <c r="J58" s="485"/>
      <c r="K58" s="485"/>
      <c r="L58" s="485"/>
      <c r="M58" s="485"/>
      <c r="N58" s="485"/>
      <c r="O58" s="484"/>
    </row>
    <row r="59" spans="1:15" s="545" customFormat="1" ht="16">
      <c r="A59" s="497" t="s">
        <v>460</v>
      </c>
      <c r="B59" s="485"/>
      <c r="C59" s="485"/>
      <c r="D59" s="485"/>
      <c r="E59" s="485"/>
      <c r="F59" s="492"/>
      <c r="G59" s="485"/>
      <c r="H59" s="485" t="s">
        <v>461</v>
      </c>
      <c r="I59" s="485"/>
      <c r="J59" s="485"/>
      <c r="K59" s="485"/>
      <c r="L59" s="485"/>
      <c r="M59" s="485"/>
      <c r="N59" s="485"/>
      <c r="O59" s="484"/>
    </row>
    <row r="60" spans="1:15" s="545" customFormat="1" ht="16">
      <c r="A60" s="497"/>
      <c r="B60" s="485"/>
      <c r="C60" s="485"/>
      <c r="D60" s="485"/>
      <c r="E60" s="485"/>
      <c r="F60" s="492"/>
      <c r="G60" s="485"/>
      <c r="H60" s="485"/>
      <c r="I60" s="485"/>
      <c r="J60" s="485"/>
      <c r="K60" s="485"/>
      <c r="L60" s="485"/>
      <c r="M60" s="485"/>
      <c r="N60" s="485"/>
      <c r="O60" s="484"/>
    </row>
    <row r="61" spans="1:15" s="545" customFormat="1" ht="16">
      <c r="A61" s="497" t="s">
        <v>462</v>
      </c>
      <c r="B61" s="485"/>
      <c r="C61" s="485"/>
      <c r="D61" s="485"/>
      <c r="E61" s="485"/>
      <c r="F61" s="492"/>
      <c r="G61" s="485"/>
      <c r="H61" s="485" t="s">
        <v>463</v>
      </c>
      <c r="I61" s="485"/>
      <c r="J61" s="485"/>
      <c r="K61" s="485"/>
      <c r="L61" s="485"/>
      <c r="M61" s="485"/>
      <c r="N61" s="485"/>
      <c r="O61" s="484"/>
    </row>
    <row r="62" spans="1:15" s="545" customFormat="1" ht="16">
      <c r="A62" s="497"/>
      <c r="B62" s="485"/>
      <c r="C62" s="485"/>
      <c r="D62" s="485"/>
      <c r="E62" s="485"/>
      <c r="F62" s="492"/>
      <c r="G62" s="485"/>
      <c r="H62" s="485"/>
      <c r="I62" s="485"/>
      <c r="J62" s="485"/>
      <c r="K62" s="492"/>
      <c r="L62" s="574"/>
      <c r="M62" s="485"/>
      <c r="N62" s="485"/>
      <c r="O62" s="484"/>
    </row>
    <row r="63" spans="1:15" s="545" customFormat="1" ht="16">
      <c r="A63" s="497" t="s">
        <v>155</v>
      </c>
      <c r="B63" s="630">
        <v>61930</v>
      </c>
      <c r="C63" s="572" t="s">
        <v>323</v>
      </c>
      <c r="D63" s="485"/>
      <c r="E63" s="492" t="s">
        <v>53</v>
      </c>
      <c r="F63" s="492"/>
      <c r="G63" s="492"/>
      <c r="H63" s="630">
        <v>50565</v>
      </c>
      <c r="I63" s="572" t="s">
        <v>54</v>
      </c>
      <c r="J63" s="485"/>
      <c r="K63" s="492" t="s">
        <v>55</v>
      </c>
      <c r="L63" s="574"/>
      <c r="M63" s="630">
        <v>51930</v>
      </c>
      <c r="N63" s="572" t="s">
        <v>323</v>
      </c>
      <c r="O63" s="544"/>
    </row>
    <row r="64" spans="1:15" s="545" customFormat="1" ht="16">
      <c r="A64" s="497" t="s">
        <v>56</v>
      </c>
      <c r="B64" s="630">
        <v>56210</v>
      </c>
      <c r="C64" s="572" t="s">
        <v>323</v>
      </c>
      <c r="D64" s="485"/>
      <c r="E64" s="492" t="s">
        <v>57</v>
      </c>
      <c r="F64" s="492"/>
      <c r="G64" s="492"/>
      <c r="H64" s="630">
        <v>50695</v>
      </c>
      <c r="I64" s="572" t="s">
        <v>323</v>
      </c>
      <c r="J64" s="485"/>
      <c r="K64" s="492" t="s">
        <v>58</v>
      </c>
      <c r="L64" s="574"/>
      <c r="M64" s="630">
        <v>58560</v>
      </c>
      <c r="N64" s="572" t="s">
        <v>323</v>
      </c>
      <c r="O64" s="544"/>
    </row>
    <row r="65" spans="1:15" s="545" customFormat="1" ht="16">
      <c r="A65" s="497" t="s">
        <v>59</v>
      </c>
      <c r="B65" s="630">
        <v>49790</v>
      </c>
      <c r="C65" s="572" t="s">
        <v>323</v>
      </c>
      <c r="D65" s="485"/>
      <c r="E65" s="492" t="s">
        <v>60</v>
      </c>
      <c r="F65" s="492"/>
      <c r="G65" s="492"/>
      <c r="H65" s="630">
        <v>80770</v>
      </c>
      <c r="I65" s="572" t="s">
        <v>323</v>
      </c>
      <c r="J65" s="485"/>
      <c r="K65" s="492" t="s">
        <v>61</v>
      </c>
      <c r="L65" s="574"/>
      <c r="M65" s="630">
        <v>62080</v>
      </c>
      <c r="N65" s="572" t="s">
        <v>54</v>
      </c>
      <c r="O65" s="544"/>
    </row>
    <row r="66" spans="1:15" s="657" customFormat="1" ht="16">
      <c r="A66" s="497" t="s">
        <v>62</v>
      </c>
      <c r="B66" s="630">
        <v>65785</v>
      </c>
      <c r="C66" s="572" t="s">
        <v>323</v>
      </c>
      <c r="D66" s="485"/>
      <c r="E66" s="492" t="s">
        <v>63</v>
      </c>
      <c r="F66" s="492"/>
      <c r="G66" s="492"/>
      <c r="H66" s="630">
        <v>74200</v>
      </c>
      <c r="I66" s="572" t="s">
        <v>323</v>
      </c>
      <c r="J66" s="485"/>
      <c r="K66" s="492" t="s">
        <v>64</v>
      </c>
      <c r="L66" s="574"/>
      <c r="M66" s="630">
        <v>62990</v>
      </c>
      <c r="N66" s="572" t="s">
        <v>54</v>
      </c>
      <c r="O66" s="544"/>
    </row>
    <row r="67" spans="1:15" ht="16">
      <c r="A67" s="497" t="s">
        <v>65</v>
      </c>
      <c r="B67" s="630">
        <v>52779.955772122958</v>
      </c>
      <c r="C67" s="572" t="s">
        <v>323</v>
      </c>
      <c r="D67" s="485"/>
      <c r="E67" s="492" t="s">
        <v>66</v>
      </c>
      <c r="F67" s="492"/>
      <c r="G67" s="492"/>
      <c r="H67" s="630">
        <v>55850</v>
      </c>
      <c r="I67" s="572" t="s">
        <v>323</v>
      </c>
      <c r="J67" s="485"/>
      <c r="K67" s="492" t="s">
        <v>67</v>
      </c>
      <c r="L67" s="574"/>
      <c r="M67" s="630">
        <v>52485</v>
      </c>
      <c r="N67" s="572" t="s">
        <v>54</v>
      </c>
      <c r="O67" s="658"/>
    </row>
    <row r="68" spans="1:15" ht="16">
      <c r="A68" s="497" t="s">
        <v>68</v>
      </c>
      <c r="B68" s="630">
        <v>69210</v>
      </c>
      <c r="C68" s="572" t="s">
        <v>323</v>
      </c>
      <c r="D68" s="485"/>
      <c r="E68" s="492" t="s">
        <v>69</v>
      </c>
      <c r="F68" s="492"/>
      <c r="G68" s="492"/>
      <c r="H68" s="630">
        <v>55760</v>
      </c>
      <c r="I68" s="572" t="s">
        <v>323</v>
      </c>
      <c r="J68" s="485"/>
      <c r="K68" s="492" t="s">
        <v>70</v>
      </c>
      <c r="L68" s="574"/>
      <c r="M68" s="630">
        <v>74700</v>
      </c>
      <c r="N68" s="572" t="s">
        <v>54</v>
      </c>
      <c r="O68" s="659"/>
    </row>
    <row r="69" spans="1:15" ht="16">
      <c r="A69" s="497" t="s">
        <v>71</v>
      </c>
      <c r="B69" s="630">
        <v>58096</v>
      </c>
      <c r="C69" s="572" t="s">
        <v>323</v>
      </c>
      <c r="D69" s="485"/>
      <c r="E69" s="492" t="s">
        <v>72</v>
      </c>
      <c r="F69" s="492"/>
      <c r="G69" s="492"/>
      <c r="H69" s="630">
        <v>37000</v>
      </c>
      <c r="I69" s="572" t="s">
        <v>323</v>
      </c>
      <c r="J69" s="485"/>
      <c r="K69" s="492" t="s">
        <v>73</v>
      </c>
      <c r="L69" s="574"/>
      <c r="M69" s="630">
        <v>82595</v>
      </c>
      <c r="N69" s="572" t="s">
        <v>54</v>
      </c>
    </row>
    <row r="70" spans="1:15" ht="16">
      <c r="A70" s="497" t="s">
        <v>74</v>
      </c>
      <c r="B70" s="630">
        <v>60516</v>
      </c>
      <c r="C70" s="572" t="s">
        <v>323</v>
      </c>
      <c r="D70" s="485"/>
      <c r="E70" s="492" t="s">
        <v>75</v>
      </c>
      <c r="F70" s="492"/>
      <c r="G70" s="492"/>
      <c r="H70" s="630">
        <v>68715</v>
      </c>
      <c r="I70" s="572" t="s">
        <v>323</v>
      </c>
      <c r="J70" s="485"/>
      <c r="K70" s="492" t="s">
        <v>76</v>
      </c>
      <c r="L70" s="574"/>
      <c r="M70" s="630">
        <v>44105</v>
      </c>
      <c r="N70" s="572" t="s">
        <v>54</v>
      </c>
    </row>
    <row r="71" spans="1:15" ht="16">
      <c r="A71" s="497" t="s">
        <v>77</v>
      </c>
      <c r="B71" s="630">
        <v>63420</v>
      </c>
      <c r="C71" s="572" t="s">
        <v>323</v>
      </c>
      <c r="D71" s="485"/>
      <c r="E71" s="492" t="s">
        <v>78</v>
      </c>
      <c r="F71" s="492"/>
      <c r="G71" s="492"/>
      <c r="H71" s="630">
        <v>75025</v>
      </c>
      <c r="I71" s="572" t="s">
        <v>323</v>
      </c>
      <c r="J71" s="485"/>
      <c r="K71" s="492" t="s">
        <v>79</v>
      </c>
      <c r="L71" s="574"/>
      <c r="M71" s="630">
        <v>115900</v>
      </c>
      <c r="N71" s="572" t="s">
        <v>323</v>
      </c>
    </row>
    <row r="72" spans="1:15" ht="16">
      <c r="A72" s="497"/>
      <c r="B72" s="574"/>
      <c r="C72" s="574"/>
      <c r="D72" s="660"/>
      <c r="E72" s="492"/>
      <c r="F72" s="492"/>
      <c r="G72" s="492"/>
      <c r="H72" s="497"/>
      <c r="I72" s="572"/>
      <c r="J72" s="485"/>
      <c r="K72" s="492" t="s">
        <v>80</v>
      </c>
      <c r="L72" s="574"/>
      <c r="M72" s="560"/>
      <c r="N72" s="560"/>
    </row>
    <row r="73" spans="1:15" ht="16">
      <c r="A73" s="574"/>
      <c r="B73" s="574"/>
      <c r="C73" s="574"/>
      <c r="D73" s="574"/>
      <c r="E73" s="574"/>
      <c r="F73" s="575"/>
      <c r="G73" s="574"/>
      <c r="H73" s="574"/>
      <c r="I73" s="661"/>
      <c r="J73" s="485"/>
      <c r="K73" s="492"/>
      <c r="L73" s="574"/>
      <c r="M73" s="574"/>
      <c r="N73" s="543"/>
    </row>
    <row r="74" spans="1:15">
      <c r="I74" s="662"/>
    </row>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2018</oddHeader>
    <oddFooter>&amp;L30&amp;C&amp;"Helvetica,Standard" Eidg. Steuerverwaltung  -  Administration fédérale des contributions  -  Amministrazione federale delle contribuzioni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38"/>
  <dimension ref="A1:N78"/>
  <sheetViews>
    <sheetView view="pageLayout" zoomScale="70" zoomScaleNormal="75"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357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13</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0</v>
      </c>
      <c r="C16" s="26">
        <v>0</v>
      </c>
      <c r="D16" s="26">
        <v>0</v>
      </c>
      <c r="E16" s="26">
        <v>0</v>
      </c>
      <c r="F16" s="26">
        <v>0</v>
      </c>
      <c r="G16" s="26">
        <v>4.8205</v>
      </c>
      <c r="H16" s="26">
        <v>8.3927500000000013</v>
      </c>
      <c r="I16" s="26">
        <v>12.146200000000004</v>
      </c>
      <c r="J16" s="26">
        <v>16.4284</v>
      </c>
      <c r="K16" s="26">
        <v>19.581800000000008</v>
      </c>
      <c r="L16" s="26">
        <v>22.9664</v>
      </c>
      <c r="M16" s="26">
        <v>25.556399999999996</v>
      </c>
      <c r="N16" s="26">
        <v>26.608430000000006</v>
      </c>
    </row>
    <row r="17" spans="1:14" ht="19" customHeight="1">
      <c r="A17" s="25" t="s">
        <v>56</v>
      </c>
      <c r="B17" s="26">
        <v>0</v>
      </c>
      <c r="C17" s="26">
        <v>0</v>
      </c>
      <c r="D17" s="26">
        <v>0</v>
      </c>
      <c r="E17" s="26">
        <v>0</v>
      </c>
      <c r="F17" s="26">
        <v>2.5355000000000003</v>
      </c>
      <c r="G17" s="26">
        <v>12.926499999999999</v>
      </c>
      <c r="H17" s="26">
        <v>16.394750000000002</v>
      </c>
      <c r="I17" s="26">
        <v>16.990299999999994</v>
      </c>
      <c r="J17" s="26">
        <v>21.409400000000005</v>
      </c>
      <c r="K17" s="26">
        <v>24.554600000000008</v>
      </c>
      <c r="L17" s="26">
        <v>25.764950000000002</v>
      </c>
      <c r="M17" s="26">
        <v>27.130100000000006</v>
      </c>
      <c r="N17" s="26">
        <v>27.729009999999999</v>
      </c>
    </row>
    <row r="18" spans="1:14" ht="19" customHeight="1">
      <c r="A18" s="25" t="s">
        <v>59</v>
      </c>
      <c r="B18" s="26">
        <v>0</v>
      </c>
      <c r="C18" s="26">
        <v>0</v>
      </c>
      <c r="D18" s="26">
        <v>0</v>
      </c>
      <c r="E18" s="26">
        <v>3.7000000000000026E-2</v>
      </c>
      <c r="F18" s="26">
        <v>5.9019999999999992</v>
      </c>
      <c r="G18" s="26">
        <v>12.367000000000001</v>
      </c>
      <c r="H18" s="26">
        <v>13.653</v>
      </c>
      <c r="I18" s="26">
        <v>14.319000000000001</v>
      </c>
      <c r="J18" s="26">
        <v>17.131</v>
      </c>
      <c r="K18" s="26">
        <v>19.140800000000002</v>
      </c>
      <c r="L18" s="26">
        <v>19.185299999999998</v>
      </c>
      <c r="M18" s="26">
        <v>19.163800000000002</v>
      </c>
      <c r="N18" s="26">
        <v>19.18094</v>
      </c>
    </row>
    <row r="19" spans="1:14" ht="19" customHeight="1">
      <c r="A19" s="25" t="s">
        <v>62</v>
      </c>
      <c r="B19" s="26">
        <v>0</v>
      </c>
      <c r="C19" s="26">
        <v>0</v>
      </c>
      <c r="D19" s="26">
        <v>0</v>
      </c>
      <c r="E19" s="26">
        <v>0</v>
      </c>
      <c r="F19" s="26">
        <v>0</v>
      </c>
      <c r="G19" s="26">
        <v>9.1656249999999986</v>
      </c>
      <c r="H19" s="26">
        <v>11.878650000000002</v>
      </c>
      <c r="I19" s="26">
        <v>12.259939999999997</v>
      </c>
      <c r="J19" s="26">
        <v>12.875870000000006</v>
      </c>
      <c r="K19" s="26">
        <v>13.110509999999998</v>
      </c>
      <c r="L19" s="26">
        <v>13.110509999999998</v>
      </c>
      <c r="M19" s="26">
        <v>13.095845000000001</v>
      </c>
      <c r="N19" s="26">
        <v>13.107576999999997</v>
      </c>
    </row>
    <row r="20" spans="1:14" ht="19" customHeight="1">
      <c r="A20" s="25" t="s">
        <v>65</v>
      </c>
      <c r="B20" s="26">
        <v>0</v>
      </c>
      <c r="C20" s="26">
        <v>0</v>
      </c>
      <c r="D20" s="26">
        <v>0</v>
      </c>
      <c r="E20" s="26">
        <v>0</v>
      </c>
      <c r="F20" s="26">
        <v>1.6510000000000005</v>
      </c>
      <c r="G20" s="26">
        <v>8.4072499999999994</v>
      </c>
      <c r="H20" s="26">
        <v>11.102999999999998</v>
      </c>
      <c r="I20" s="26">
        <v>14.013099999999998</v>
      </c>
      <c r="J20" s="26">
        <v>14.573900000000005</v>
      </c>
      <c r="K20" s="26">
        <v>14.890150000000002</v>
      </c>
      <c r="L20" s="26">
        <v>18.815449999999988</v>
      </c>
      <c r="M20" s="26">
        <v>17.351700000000005</v>
      </c>
      <c r="N20" s="26">
        <v>15.687969999999998</v>
      </c>
    </row>
    <row r="21" spans="1:14" ht="19" customHeight="1">
      <c r="A21" s="25" t="s">
        <v>68</v>
      </c>
      <c r="B21" s="26">
        <v>0</v>
      </c>
      <c r="C21" s="26">
        <v>0</v>
      </c>
      <c r="D21" s="26">
        <v>0</v>
      </c>
      <c r="E21" s="26">
        <v>0</v>
      </c>
      <c r="F21" s="26">
        <v>0</v>
      </c>
      <c r="G21" s="26">
        <v>6.6094999999999988</v>
      </c>
      <c r="H21" s="26">
        <v>12.186500000000002</v>
      </c>
      <c r="I21" s="26">
        <v>12.751100000000001</v>
      </c>
      <c r="J21" s="26">
        <v>12.3103</v>
      </c>
      <c r="K21" s="26">
        <v>12.2966</v>
      </c>
      <c r="L21" s="26">
        <v>12.310400000000001</v>
      </c>
      <c r="M21" s="26">
        <v>12.31035</v>
      </c>
      <c r="N21" s="26">
        <v>12.307629999999998</v>
      </c>
    </row>
    <row r="22" spans="1:14" ht="19" customHeight="1">
      <c r="A22" s="25" t="s">
        <v>71</v>
      </c>
      <c r="B22" s="26">
        <v>0</v>
      </c>
      <c r="C22" s="26">
        <v>0</v>
      </c>
      <c r="D22" s="26">
        <v>0</v>
      </c>
      <c r="E22" s="26">
        <v>0</v>
      </c>
      <c r="F22" s="26">
        <v>0.45550000000000007</v>
      </c>
      <c r="G22" s="26">
        <v>6.6762500000000005</v>
      </c>
      <c r="H22" s="26">
        <v>12.571749999999998</v>
      </c>
      <c r="I22" s="26">
        <v>13.166100000000004</v>
      </c>
      <c r="J22" s="26">
        <v>14.535799999999997</v>
      </c>
      <c r="K22" s="26">
        <v>15.286900000000001</v>
      </c>
      <c r="L22" s="26">
        <v>15.001650000000003</v>
      </c>
      <c r="M22" s="26">
        <v>13.419650000000003</v>
      </c>
      <c r="N22" s="26">
        <v>13.419649999999999</v>
      </c>
    </row>
    <row r="23" spans="1:14" ht="19" customHeight="1">
      <c r="A23" s="25" t="s">
        <v>74</v>
      </c>
      <c r="B23" s="26">
        <v>0</v>
      </c>
      <c r="C23" s="26">
        <v>0</v>
      </c>
      <c r="D23" s="26">
        <v>0</v>
      </c>
      <c r="E23" s="26">
        <v>0</v>
      </c>
      <c r="F23" s="26">
        <v>0</v>
      </c>
      <c r="G23" s="26">
        <v>7.3877499999999996</v>
      </c>
      <c r="H23" s="26">
        <v>11.770499999999998</v>
      </c>
      <c r="I23" s="26">
        <v>14.689299999999999</v>
      </c>
      <c r="J23" s="26">
        <v>16.963600000000007</v>
      </c>
      <c r="K23" s="26">
        <v>17.785899999999998</v>
      </c>
      <c r="L23" s="26">
        <v>19.506300000000003</v>
      </c>
      <c r="M23" s="26">
        <v>19.839000000000002</v>
      </c>
      <c r="N23" s="26">
        <v>21.226439999999993</v>
      </c>
    </row>
    <row r="24" spans="1:14" ht="19" customHeight="1">
      <c r="A24" s="25" t="s">
        <v>77</v>
      </c>
      <c r="B24" s="26">
        <v>0</v>
      </c>
      <c r="C24" s="26">
        <v>0</v>
      </c>
      <c r="D24" s="26">
        <v>0</v>
      </c>
      <c r="E24" s="26">
        <v>0</v>
      </c>
      <c r="F24" s="26">
        <v>0</v>
      </c>
      <c r="G24" s="26">
        <v>1.4404999999999997</v>
      </c>
      <c r="H24" s="26">
        <v>3.4435000000000002</v>
      </c>
      <c r="I24" s="26">
        <v>5.0362999999999989</v>
      </c>
      <c r="J24" s="26">
        <v>7.2794000000000008</v>
      </c>
      <c r="K24" s="26">
        <v>14.465199999999999</v>
      </c>
      <c r="L24" s="26">
        <v>13.313399999999998</v>
      </c>
      <c r="M24" s="26">
        <v>10.501650000000001</v>
      </c>
      <c r="N24" s="26">
        <v>10.511090000000001</v>
      </c>
    </row>
    <row r="25" spans="1:14" ht="19" customHeight="1">
      <c r="A25" s="25" t="s">
        <v>53</v>
      </c>
      <c r="B25" s="26">
        <v>0</v>
      </c>
      <c r="C25" s="26">
        <v>0</v>
      </c>
      <c r="D25" s="26">
        <v>0</v>
      </c>
      <c r="E25" s="26">
        <v>0</v>
      </c>
      <c r="F25" s="26">
        <v>2.6459999999999999</v>
      </c>
      <c r="G25" s="26">
        <v>9.1745000000000001</v>
      </c>
      <c r="H25" s="26">
        <v>15.248499999999998</v>
      </c>
      <c r="I25" s="26">
        <v>18.7165</v>
      </c>
      <c r="J25" s="26">
        <v>21.584699999999991</v>
      </c>
      <c r="K25" s="26">
        <v>23.707500000000007</v>
      </c>
      <c r="L25" s="26">
        <v>27.146450000000002</v>
      </c>
      <c r="M25" s="26">
        <v>27.829899999999995</v>
      </c>
      <c r="N25" s="26">
        <v>22.757050000000007</v>
      </c>
    </row>
    <row r="26" spans="1:14" ht="19" customHeight="1">
      <c r="A26" s="25" t="s">
        <v>57</v>
      </c>
      <c r="B26" s="26">
        <v>0</v>
      </c>
      <c r="C26" s="26">
        <v>0</v>
      </c>
      <c r="D26" s="26">
        <v>0</v>
      </c>
      <c r="E26" s="26">
        <v>0</v>
      </c>
      <c r="F26" s="26">
        <v>10.265499999999999</v>
      </c>
      <c r="G26" s="26">
        <v>11.55275</v>
      </c>
      <c r="H26" s="26">
        <v>16.028499999999994</v>
      </c>
      <c r="I26" s="26">
        <v>18.756000000000004</v>
      </c>
      <c r="J26" s="26">
        <v>21.3079</v>
      </c>
      <c r="K26" s="26">
        <v>23.210200000000004</v>
      </c>
      <c r="L26" s="26">
        <v>24.153650000000003</v>
      </c>
      <c r="M26" s="26">
        <v>24.153649999999978</v>
      </c>
      <c r="N26" s="26">
        <v>22.87491</v>
      </c>
    </row>
    <row r="27" spans="1:14" ht="19" customHeight="1">
      <c r="A27" s="25" t="s">
        <v>60</v>
      </c>
      <c r="B27" s="26">
        <v>0</v>
      </c>
      <c r="C27" s="26">
        <v>0</v>
      </c>
      <c r="D27" s="26">
        <v>0</v>
      </c>
      <c r="E27" s="26">
        <v>0</v>
      </c>
      <c r="F27" s="26">
        <v>0</v>
      </c>
      <c r="G27" s="26">
        <v>0</v>
      </c>
      <c r="H27" s="26">
        <v>20.545749999999998</v>
      </c>
      <c r="I27" s="26">
        <v>21.338600000000003</v>
      </c>
      <c r="J27" s="26">
        <v>21.482799999999997</v>
      </c>
      <c r="K27" s="26">
        <v>21.482849999999999</v>
      </c>
      <c r="L27" s="26">
        <v>21.482800000000001</v>
      </c>
      <c r="M27" s="26">
        <v>21.458800000000004</v>
      </c>
      <c r="N27" s="26">
        <v>24.88973</v>
      </c>
    </row>
    <row r="28" spans="1:14" ht="19" customHeight="1">
      <c r="A28" s="25" t="s">
        <v>63</v>
      </c>
      <c r="B28" s="26">
        <v>0</v>
      </c>
      <c r="C28" s="26">
        <v>0</v>
      </c>
      <c r="D28" s="26">
        <v>0</v>
      </c>
      <c r="E28" s="26">
        <v>0</v>
      </c>
      <c r="F28" s="26">
        <v>0</v>
      </c>
      <c r="G28" s="26">
        <v>4.7487500000000002</v>
      </c>
      <c r="H28" s="26">
        <v>16.539250000000003</v>
      </c>
      <c r="I28" s="26">
        <v>20.639299999999999</v>
      </c>
      <c r="J28" s="26">
        <v>23.3184</v>
      </c>
      <c r="K28" s="26">
        <v>25.565700000000003</v>
      </c>
      <c r="L28" s="26">
        <v>26.446449999999988</v>
      </c>
      <c r="M28" s="26">
        <v>26.853200000000012</v>
      </c>
      <c r="N28" s="26">
        <v>27.636509999999998</v>
      </c>
    </row>
    <row r="29" spans="1:14" ht="19" customHeight="1">
      <c r="A29" s="25" t="s">
        <v>66</v>
      </c>
      <c r="B29" s="26">
        <v>0</v>
      </c>
      <c r="C29" s="26">
        <v>0</v>
      </c>
      <c r="D29" s="26">
        <v>0</v>
      </c>
      <c r="E29" s="26">
        <v>0</v>
      </c>
      <c r="F29" s="26">
        <v>1.4445000000000001</v>
      </c>
      <c r="G29" s="26">
        <v>8.1174999999999997</v>
      </c>
      <c r="H29" s="26">
        <v>10.233750000000001</v>
      </c>
      <c r="I29" s="26">
        <v>13.713599999999998</v>
      </c>
      <c r="J29" s="26">
        <v>18.840900000000001</v>
      </c>
      <c r="K29" s="26">
        <v>21.336500000000001</v>
      </c>
      <c r="L29" s="26">
        <v>22.364399999999996</v>
      </c>
      <c r="M29" s="26">
        <v>23.035150000000002</v>
      </c>
      <c r="N29" s="26">
        <v>19.201509999999995</v>
      </c>
    </row>
    <row r="30" spans="1:14" ht="19" customHeight="1">
      <c r="A30" s="25" t="s">
        <v>69</v>
      </c>
      <c r="B30" s="26">
        <v>0</v>
      </c>
      <c r="C30" s="26">
        <v>0</v>
      </c>
      <c r="D30" s="26">
        <v>0</v>
      </c>
      <c r="E30" s="26">
        <v>0</v>
      </c>
      <c r="F30" s="26">
        <v>2.0695000000000001</v>
      </c>
      <c r="G30" s="26">
        <v>8.2949999999999999</v>
      </c>
      <c r="H30" s="26">
        <v>13.327500000000001</v>
      </c>
      <c r="I30" s="26">
        <v>17.226700000000005</v>
      </c>
      <c r="J30" s="26">
        <v>19.549299999999999</v>
      </c>
      <c r="K30" s="26">
        <v>20.247700000000002</v>
      </c>
      <c r="L30" s="26">
        <v>20.481600000000004</v>
      </c>
      <c r="M30" s="26">
        <v>20.257150000000003</v>
      </c>
      <c r="N30" s="26">
        <v>18.358650000000004</v>
      </c>
    </row>
    <row r="31" spans="1:14" ht="19" customHeight="1">
      <c r="A31" s="25" t="s">
        <v>72</v>
      </c>
      <c r="B31" s="26">
        <v>0</v>
      </c>
      <c r="C31" s="26">
        <v>0</v>
      </c>
      <c r="D31" s="26">
        <v>0.46249999999999997</v>
      </c>
      <c r="E31" s="26">
        <v>1.8504999999999998</v>
      </c>
      <c r="F31" s="26">
        <v>3.1814999999999998</v>
      </c>
      <c r="G31" s="26">
        <v>6.3272500000000012</v>
      </c>
      <c r="H31" s="26">
        <v>10.288999999999998</v>
      </c>
      <c r="I31" s="26">
        <v>12.709600000000002</v>
      </c>
      <c r="J31" s="26">
        <v>13.291</v>
      </c>
      <c r="K31" s="26">
        <v>14.049900000000001</v>
      </c>
      <c r="L31" s="26">
        <v>13.698099999999998</v>
      </c>
      <c r="M31" s="26">
        <v>13.183</v>
      </c>
      <c r="N31" s="26">
        <v>12.512499999999999</v>
      </c>
    </row>
    <row r="32" spans="1:14" ht="19" customHeight="1">
      <c r="A32" s="25" t="s">
        <v>75</v>
      </c>
      <c r="B32" s="26">
        <v>0</v>
      </c>
      <c r="C32" s="26">
        <v>0</v>
      </c>
      <c r="D32" s="26">
        <v>0</v>
      </c>
      <c r="E32" s="26">
        <v>0</v>
      </c>
      <c r="F32" s="26">
        <v>0</v>
      </c>
      <c r="G32" s="26">
        <v>6.7830000000000004</v>
      </c>
      <c r="H32" s="26">
        <v>15.091250000000004</v>
      </c>
      <c r="I32" s="26">
        <v>18.684900000000003</v>
      </c>
      <c r="J32" s="26">
        <v>22.137099999999997</v>
      </c>
      <c r="K32" s="26">
        <v>23.684649999999994</v>
      </c>
      <c r="L32" s="26">
        <v>23.950250000000008</v>
      </c>
      <c r="M32" s="26">
        <v>23.920350000000006</v>
      </c>
      <c r="N32" s="26">
        <v>22.127459999999999</v>
      </c>
    </row>
    <row r="33" spans="1:14" ht="19" customHeight="1">
      <c r="A33" s="25" t="s">
        <v>78</v>
      </c>
      <c r="B33" s="26">
        <v>0</v>
      </c>
      <c r="C33" s="26">
        <v>0</v>
      </c>
      <c r="D33" s="26">
        <v>0</v>
      </c>
      <c r="E33" s="26">
        <v>0</v>
      </c>
      <c r="F33" s="26">
        <v>0</v>
      </c>
      <c r="G33" s="26">
        <v>1.2349999999999999</v>
      </c>
      <c r="H33" s="26">
        <v>10.25</v>
      </c>
      <c r="I33" s="26">
        <v>15.445999999999998</v>
      </c>
      <c r="J33" s="26">
        <v>18.562000000000001</v>
      </c>
      <c r="K33" s="26">
        <v>19.329000000000001</v>
      </c>
      <c r="L33" s="26">
        <v>19.925999999999998</v>
      </c>
      <c r="M33" s="26">
        <v>19.946999999999999</v>
      </c>
      <c r="N33" s="26">
        <v>20.2806</v>
      </c>
    </row>
    <row r="34" spans="1:14" ht="19" customHeight="1">
      <c r="A34" s="25" t="s">
        <v>55</v>
      </c>
      <c r="B34" s="26">
        <v>0</v>
      </c>
      <c r="C34" s="26">
        <v>0</v>
      </c>
      <c r="D34" s="26">
        <v>0</v>
      </c>
      <c r="E34" s="26">
        <v>0</v>
      </c>
      <c r="F34" s="26">
        <v>1.6344999999999998</v>
      </c>
      <c r="G34" s="26">
        <v>5.4479999999999995</v>
      </c>
      <c r="H34" s="26">
        <v>9.4205000000000005</v>
      </c>
      <c r="I34" s="26">
        <v>13.810700000000001</v>
      </c>
      <c r="J34" s="26">
        <v>17.633300000000002</v>
      </c>
      <c r="K34" s="26">
        <v>19.494750000000007</v>
      </c>
      <c r="L34" s="26">
        <v>20.293799999999994</v>
      </c>
      <c r="M34" s="26">
        <v>21.132599999999986</v>
      </c>
      <c r="N34" s="26">
        <v>21.741379999999999</v>
      </c>
    </row>
    <row r="35" spans="1:14" ht="19" customHeight="1">
      <c r="A35" s="25" t="s">
        <v>58</v>
      </c>
      <c r="B35" s="26">
        <v>0</v>
      </c>
      <c r="C35" s="26">
        <v>0</v>
      </c>
      <c r="D35" s="26">
        <v>0</v>
      </c>
      <c r="E35" s="26">
        <v>0</v>
      </c>
      <c r="F35" s="26">
        <v>1.5619999999999998</v>
      </c>
      <c r="G35" s="26">
        <v>9.5419999999999998</v>
      </c>
      <c r="H35" s="26">
        <v>13.893999999999998</v>
      </c>
      <c r="I35" s="26">
        <v>16.204399999999996</v>
      </c>
      <c r="J35" s="26">
        <v>17.450100000000006</v>
      </c>
      <c r="K35" s="26">
        <v>18.527900000000002</v>
      </c>
      <c r="L35" s="26">
        <v>19.068050000000003</v>
      </c>
      <c r="M35" s="26">
        <v>19.935949999999998</v>
      </c>
      <c r="N35" s="26">
        <v>19.949289999999994</v>
      </c>
    </row>
    <row r="36" spans="1:14" ht="19" customHeight="1">
      <c r="A36" s="25" t="s">
        <v>61</v>
      </c>
      <c r="B36" s="26">
        <v>0</v>
      </c>
      <c r="C36" s="26">
        <v>0</v>
      </c>
      <c r="D36" s="26">
        <v>0</v>
      </c>
      <c r="E36" s="26">
        <v>0</v>
      </c>
      <c r="F36" s="26">
        <v>0</v>
      </c>
      <c r="G36" s="26">
        <v>5.4610000000000012</v>
      </c>
      <c r="H36" s="26">
        <v>8.9077499999999983</v>
      </c>
      <c r="I36" s="26">
        <v>19.722699999999996</v>
      </c>
      <c r="J36" s="26">
        <v>21.838300000000004</v>
      </c>
      <c r="K36" s="26">
        <v>23.7395</v>
      </c>
      <c r="L36" s="26">
        <v>25.296700000000001</v>
      </c>
      <c r="M36" s="26">
        <v>25.676550000000002</v>
      </c>
      <c r="N36" s="26">
        <v>25.78661</v>
      </c>
    </row>
    <row r="37" spans="1:14" ht="19" customHeight="1">
      <c r="A37" s="25" t="s">
        <v>64</v>
      </c>
      <c r="B37" s="26">
        <v>0</v>
      </c>
      <c r="C37" s="26">
        <v>0</v>
      </c>
      <c r="D37" s="26">
        <v>0</v>
      </c>
      <c r="E37" s="26">
        <v>0</v>
      </c>
      <c r="F37" s="26">
        <v>0</v>
      </c>
      <c r="G37" s="26">
        <v>9.7007500000000011</v>
      </c>
      <c r="H37" s="26">
        <v>27.573999999999998</v>
      </c>
      <c r="I37" s="26">
        <v>17.592400000000001</v>
      </c>
      <c r="J37" s="26">
        <v>21.076599999999996</v>
      </c>
      <c r="K37" s="26">
        <v>29.668150000000011</v>
      </c>
      <c r="L37" s="26">
        <v>30.068899999999992</v>
      </c>
      <c r="M37" s="26">
        <v>32.077950000000001</v>
      </c>
      <c r="N37" s="26">
        <v>28.347109999999997</v>
      </c>
    </row>
    <row r="38" spans="1:14" ht="19" customHeight="1">
      <c r="A38" s="25" t="s">
        <v>67</v>
      </c>
      <c r="B38" s="26">
        <v>0</v>
      </c>
      <c r="C38" s="26">
        <v>0</v>
      </c>
      <c r="D38" s="26">
        <v>0</v>
      </c>
      <c r="E38" s="26">
        <v>0</v>
      </c>
      <c r="F38" s="26">
        <v>2.3324999999999996</v>
      </c>
      <c r="G38" s="26">
        <v>9.2029999999999994</v>
      </c>
      <c r="H38" s="26">
        <v>11.348500000000001</v>
      </c>
      <c r="I38" s="26">
        <v>14.5055</v>
      </c>
      <c r="J38" s="26">
        <v>22.912500000000009</v>
      </c>
      <c r="K38" s="26">
        <v>23.697049999999994</v>
      </c>
      <c r="L38" s="26">
        <v>24.144099999999998</v>
      </c>
      <c r="M38" s="26">
        <v>23.760800000000003</v>
      </c>
      <c r="N38" s="26">
        <v>22.639949999999999</v>
      </c>
    </row>
    <row r="39" spans="1:14" ht="19" customHeight="1">
      <c r="A39" s="25" t="s">
        <v>70</v>
      </c>
      <c r="B39" s="26">
        <v>0</v>
      </c>
      <c r="C39" s="26">
        <v>0</v>
      </c>
      <c r="D39" s="26">
        <v>0</v>
      </c>
      <c r="E39" s="26">
        <v>0</v>
      </c>
      <c r="F39" s="26">
        <v>0</v>
      </c>
      <c r="G39" s="26">
        <v>0.22555</v>
      </c>
      <c r="H39" s="26">
        <v>2.61755</v>
      </c>
      <c r="I39" s="26">
        <v>18.222519999999999</v>
      </c>
      <c r="J39" s="26">
        <v>22.53875</v>
      </c>
      <c r="K39" s="26">
        <v>24.878980000000002</v>
      </c>
      <c r="L39" s="26">
        <v>26.945895000000004</v>
      </c>
      <c r="M39" s="26">
        <v>27.124684999999999</v>
      </c>
      <c r="N39" s="26">
        <v>23.775099000000001</v>
      </c>
    </row>
    <row r="40" spans="1:14" ht="19" customHeight="1">
      <c r="A40" s="25" t="s">
        <v>73</v>
      </c>
      <c r="B40" s="26">
        <v>0</v>
      </c>
      <c r="C40" s="26">
        <v>0</v>
      </c>
      <c r="D40" s="26">
        <v>0</v>
      </c>
      <c r="E40" s="26">
        <v>0</v>
      </c>
      <c r="F40" s="26">
        <v>0</v>
      </c>
      <c r="G40" s="26">
        <v>0</v>
      </c>
      <c r="H40" s="26">
        <v>11.468249999999998</v>
      </c>
      <c r="I40" s="26">
        <v>18.973000000000003</v>
      </c>
      <c r="J40" s="26">
        <v>23.279299999999999</v>
      </c>
      <c r="K40" s="26">
        <v>24.073399999999996</v>
      </c>
      <c r="L40" s="26">
        <v>25.06795000000001</v>
      </c>
      <c r="M40" s="26">
        <v>26.265399999999978</v>
      </c>
      <c r="N40" s="26">
        <v>28.001069999999999</v>
      </c>
    </row>
    <row r="41" spans="1:14" ht="19" customHeight="1">
      <c r="A41" s="25" t="s">
        <v>76</v>
      </c>
      <c r="B41" s="26">
        <v>0</v>
      </c>
      <c r="C41" s="26">
        <v>0</v>
      </c>
      <c r="D41" s="26">
        <v>0</v>
      </c>
      <c r="E41" s="26">
        <v>2.4049999999999998</v>
      </c>
      <c r="F41" s="26">
        <v>10.058499999999999</v>
      </c>
      <c r="G41" s="26">
        <v>14.718499999999995</v>
      </c>
      <c r="H41" s="26">
        <v>18.59825</v>
      </c>
      <c r="I41" s="26">
        <v>20.3247</v>
      </c>
      <c r="J41" s="26">
        <v>21.990400000000001</v>
      </c>
      <c r="K41" s="26">
        <v>24.417799999999996</v>
      </c>
      <c r="L41" s="26">
        <v>26.263400000000015</v>
      </c>
      <c r="M41" s="26">
        <v>26.323149999999995</v>
      </c>
      <c r="N41" s="26">
        <v>26.685130000000001</v>
      </c>
    </row>
    <row r="42" spans="1:14" ht="17.25" customHeight="1">
      <c r="A42" s="25"/>
      <c r="B42" s="26"/>
      <c r="C42" s="27"/>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2.2120000000000002</v>
      </c>
      <c r="J43" s="26">
        <v>5.9939999999999998</v>
      </c>
      <c r="K43" s="26">
        <v>11.454000000000001</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&amp;C&amp;"Helvetica,Standard" Eidg. Steuerverwaltung  -  Administration fédérale des contributions  -  Amministrazione federale delle contribuzioni&amp;R27</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32"/>
  <dimension ref="A1:Z120"/>
  <sheetViews>
    <sheetView view="pageLayout" zoomScale="70" zoomScaleNormal="75" zoomScalePageLayoutView="70" workbookViewId="0"/>
  </sheetViews>
  <sheetFormatPr baseColWidth="10" defaultColWidth="12.5" defaultRowHeight="13"/>
  <cols>
    <col min="1" max="1" width="30.1640625" style="232" customWidth="1"/>
    <col min="2" max="8" width="11.5" style="232" bestFit="1" customWidth="1"/>
    <col min="9" max="11" width="13.5" style="232" bestFit="1" customWidth="1"/>
    <col min="12" max="13" width="13.5" style="232" customWidth="1"/>
    <col min="14" max="22" width="12.5" style="232" customWidth="1"/>
    <col min="23" max="23" width="14.5" style="232" bestFit="1" customWidth="1"/>
    <col min="24" max="24" width="12.5" style="232" bestFit="1" customWidth="1"/>
    <col min="25" max="25" width="14.5" style="232" bestFit="1" customWidth="1"/>
    <col min="26" max="26" width="34.5" style="232" bestFit="1" customWidth="1"/>
    <col min="27" max="16384" width="12.5" style="232"/>
  </cols>
  <sheetData>
    <row r="1" spans="1:26" s="231" customFormat="1" ht="19" customHeight="1">
      <c r="A1" s="231" t="s">
        <v>301</v>
      </c>
    </row>
    <row r="2" spans="1:26" s="231" customFormat="1" ht="19" customHeight="1"/>
    <row r="3" spans="1:26" s="231" customFormat="1" ht="19" customHeight="1">
      <c r="A3" s="383" t="s">
        <v>81</v>
      </c>
      <c r="B3" s="384"/>
      <c r="C3" s="384"/>
      <c r="D3" s="384"/>
      <c r="E3" s="384"/>
      <c r="F3" s="384"/>
      <c r="G3" s="384"/>
      <c r="H3" s="384"/>
      <c r="I3" s="384"/>
      <c r="J3" s="384"/>
      <c r="K3" s="384"/>
      <c r="L3" s="384"/>
      <c r="M3" s="384"/>
      <c r="N3" s="384"/>
      <c r="O3" s="384"/>
      <c r="P3" s="384"/>
      <c r="Q3" s="384"/>
      <c r="R3" s="384"/>
      <c r="S3" s="384"/>
      <c r="T3" s="384"/>
    </row>
    <row r="4" spans="1:26" ht="19" customHeight="1">
      <c r="A4" s="383" t="s">
        <v>82</v>
      </c>
    </row>
    <row r="5" spans="1:26" ht="19" customHeight="1" thickBot="1">
      <c r="A5" s="233">
        <v>14</v>
      </c>
      <c r="X5" s="235"/>
      <c r="Z5" s="235">
        <v>14</v>
      </c>
    </row>
    <row r="6" spans="1:26" ht="19" customHeight="1" thickBot="1">
      <c r="A6" s="234" t="s">
        <v>10</v>
      </c>
      <c r="B6" s="815" t="s">
        <v>17</v>
      </c>
      <c r="C6" s="816"/>
      <c r="D6" s="816"/>
      <c r="E6" s="816"/>
      <c r="F6" s="816"/>
      <c r="G6" s="816"/>
      <c r="H6" s="816"/>
      <c r="I6" s="816"/>
      <c r="J6" s="816"/>
      <c r="K6" s="816"/>
      <c r="L6" s="816"/>
      <c r="M6" s="817"/>
      <c r="N6" s="815" t="s">
        <v>114</v>
      </c>
      <c r="O6" s="816"/>
      <c r="P6" s="816"/>
      <c r="Q6" s="816"/>
      <c r="R6" s="816"/>
      <c r="S6" s="816"/>
      <c r="T6" s="816"/>
      <c r="U6" s="816"/>
      <c r="V6" s="816"/>
      <c r="W6" s="816"/>
      <c r="X6" s="816"/>
      <c r="Y6" s="817"/>
      <c r="Z6" s="235" t="s">
        <v>11</v>
      </c>
    </row>
    <row r="7" spans="1:26" ht="19" customHeight="1">
      <c r="A7" s="234" t="s">
        <v>13</v>
      </c>
      <c r="B7" s="245">
        <v>12500</v>
      </c>
      <c r="C7" s="245">
        <v>15000</v>
      </c>
      <c r="D7" s="245">
        <v>17500</v>
      </c>
      <c r="E7" s="245">
        <v>20000</v>
      </c>
      <c r="F7" s="245">
        <v>25000</v>
      </c>
      <c r="G7" s="245">
        <v>30000</v>
      </c>
      <c r="H7" s="245">
        <v>35000</v>
      </c>
      <c r="I7" s="245">
        <v>40000</v>
      </c>
      <c r="J7" s="245">
        <v>45000</v>
      </c>
      <c r="K7" s="245">
        <v>50000</v>
      </c>
      <c r="L7" s="245">
        <v>60000</v>
      </c>
      <c r="M7" s="245">
        <v>70000</v>
      </c>
      <c r="N7" s="245">
        <v>80000</v>
      </c>
      <c r="O7" s="245">
        <v>90000</v>
      </c>
      <c r="P7" s="245">
        <v>100000</v>
      </c>
      <c r="Q7" s="245">
        <v>125000</v>
      </c>
      <c r="R7" s="245">
        <v>150000</v>
      </c>
      <c r="S7" s="245">
        <v>175000</v>
      </c>
      <c r="T7" s="245">
        <v>200000</v>
      </c>
      <c r="U7" s="245">
        <v>250000</v>
      </c>
      <c r="V7" s="245">
        <v>300000</v>
      </c>
      <c r="W7" s="245">
        <v>400000</v>
      </c>
      <c r="X7" s="245">
        <v>500000</v>
      </c>
      <c r="Y7" s="448">
        <v>1000000</v>
      </c>
      <c r="Z7" s="235" t="s">
        <v>14</v>
      </c>
    </row>
    <row r="8" spans="1:26" ht="19" customHeight="1">
      <c r="A8" s="234"/>
      <c r="B8" s="235"/>
      <c r="C8" s="235"/>
      <c r="D8" s="235"/>
      <c r="E8" s="235"/>
      <c r="F8" s="235"/>
      <c r="G8" s="235"/>
      <c r="H8" s="235"/>
      <c r="I8" s="235"/>
      <c r="J8" s="235"/>
      <c r="K8" s="235"/>
      <c r="L8" s="235"/>
      <c r="M8" s="235"/>
      <c r="X8" s="235"/>
      <c r="Z8" s="235"/>
    </row>
    <row r="9" spans="1:26" ht="19" customHeight="1">
      <c r="A9" s="234"/>
      <c r="B9" s="813" t="s">
        <v>18</v>
      </c>
      <c r="C9" s="814"/>
      <c r="D9" s="814"/>
      <c r="E9" s="814"/>
      <c r="F9" s="814"/>
      <c r="G9" s="814"/>
      <c r="H9" s="814"/>
      <c r="I9" s="814"/>
      <c r="J9" s="814"/>
      <c r="K9" s="814"/>
      <c r="L9" s="814"/>
      <c r="M9" s="437"/>
      <c r="N9" s="813" t="s">
        <v>329</v>
      </c>
      <c r="O9" s="814"/>
      <c r="P9" s="814"/>
      <c r="Q9" s="814"/>
      <c r="R9" s="814"/>
      <c r="S9" s="814"/>
      <c r="T9" s="814"/>
      <c r="U9" s="814"/>
      <c r="V9" s="814"/>
      <c r="W9" s="814"/>
      <c r="X9" s="814"/>
      <c r="Y9" s="818"/>
      <c r="Z9" s="235"/>
    </row>
    <row r="10" spans="1:26" ht="19" customHeight="1">
      <c r="A10" s="236" t="s">
        <v>155</v>
      </c>
      <c r="B10" s="15">
        <v>24</v>
      </c>
      <c r="C10" s="15">
        <v>24</v>
      </c>
      <c r="D10" s="15">
        <v>24</v>
      </c>
      <c r="E10" s="15">
        <v>24</v>
      </c>
      <c r="F10" s="15">
        <v>24</v>
      </c>
      <c r="G10" s="15">
        <v>24</v>
      </c>
      <c r="H10" s="15">
        <v>24</v>
      </c>
      <c r="I10" s="15">
        <v>24</v>
      </c>
      <c r="J10" s="15">
        <v>24</v>
      </c>
      <c r="K10" s="15">
        <v>24</v>
      </c>
      <c r="L10" s="15">
        <v>24</v>
      </c>
      <c r="M10" s="15">
        <v>392.70000000000005</v>
      </c>
      <c r="N10" s="15">
        <v>988.1</v>
      </c>
      <c r="O10" s="15">
        <v>1773.5500000000002</v>
      </c>
      <c r="P10" s="15">
        <v>2666.65</v>
      </c>
      <c r="Q10" s="15">
        <v>5293.3000000000011</v>
      </c>
      <c r="R10" s="15">
        <v>8739.7500000000018</v>
      </c>
      <c r="S10" s="15">
        <v>12696.85</v>
      </c>
      <c r="T10" s="15">
        <v>16953.95</v>
      </c>
      <c r="U10" s="15">
        <v>26299.450000000004</v>
      </c>
      <c r="V10" s="15">
        <v>36535.750000000007</v>
      </c>
      <c r="W10" s="15">
        <v>59502.150000000009</v>
      </c>
      <c r="X10" s="15">
        <v>85058.55</v>
      </c>
      <c r="Y10" s="15">
        <v>218100.7</v>
      </c>
      <c r="Z10" s="235" t="s">
        <v>330</v>
      </c>
    </row>
    <row r="11" spans="1:26" ht="19" customHeight="1">
      <c r="A11" s="236" t="s">
        <v>56</v>
      </c>
      <c r="B11" s="217">
        <v>0</v>
      </c>
      <c r="C11" s="217">
        <v>0</v>
      </c>
      <c r="D11" s="217">
        <v>0</v>
      </c>
      <c r="E11" s="217">
        <v>0</v>
      </c>
      <c r="F11" s="217">
        <v>0</v>
      </c>
      <c r="G11" s="217">
        <v>0</v>
      </c>
      <c r="H11" s="217">
        <v>0</v>
      </c>
      <c r="I11" s="217">
        <v>0</v>
      </c>
      <c r="J11" s="217">
        <v>0</v>
      </c>
      <c r="K11" s="217">
        <v>0</v>
      </c>
      <c r="L11" s="217">
        <v>253.55</v>
      </c>
      <c r="M11" s="217">
        <v>1306.3000000000002</v>
      </c>
      <c r="N11" s="217">
        <v>2838.85</v>
      </c>
      <c r="O11" s="217">
        <v>4445.25</v>
      </c>
      <c r="P11" s="217">
        <v>6117.8</v>
      </c>
      <c r="Q11" s="217">
        <v>10166.450000000001</v>
      </c>
      <c r="R11" s="217">
        <v>14612.949999999999</v>
      </c>
      <c r="S11" s="217">
        <v>19810.300000000003</v>
      </c>
      <c r="T11" s="217">
        <v>25317.65</v>
      </c>
      <c r="U11" s="217">
        <v>37368.050000000003</v>
      </c>
      <c r="V11" s="217">
        <v>49872.250000000007</v>
      </c>
      <c r="W11" s="217">
        <v>75637.200000000012</v>
      </c>
      <c r="X11" s="217">
        <v>102767.30000000002</v>
      </c>
      <c r="Y11" s="217">
        <v>241412.35</v>
      </c>
      <c r="Z11" s="235" t="s">
        <v>331</v>
      </c>
    </row>
    <row r="12" spans="1:26" ht="19" customHeight="1">
      <c r="A12" s="236" t="s">
        <v>59</v>
      </c>
      <c r="B12" s="15">
        <v>50</v>
      </c>
      <c r="C12" s="15">
        <v>50</v>
      </c>
      <c r="D12" s="15">
        <v>50</v>
      </c>
      <c r="E12" s="15">
        <v>50</v>
      </c>
      <c r="F12" s="15">
        <v>50</v>
      </c>
      <c r="G12" s="15">
        <v>50</v>
      </c>
      <c r="H12" s="15">
        <v>50</v>
      </c>
      <c r="I12" s="15">
        <v>50</v>
      </c>
      <c r="J12" s="15">
        <v>50</v>
      </c>
      <c r="K12" s="15">
        <v>53.7</v>
      </c>
      <c r="L12" s="15">
        <v>643.9</v>
      </c>
      <c r="M12" s="15">
        <v>1835.3000000000002</v>
      </c>
      <c r="N12" s="15">
        <v>3117.3</v>
      </c>
      <c r="O12" s="15">
        <v>4416</v>
      </c>
      <c r="P12" s="15">
        <v>5847.9000000000005</v>
      </c>
      <c r="Q12" s="15">
        <v>9277.8000000000011</v>
      </c>
      <c r="R12" s="15">
        <v>13007.400000000001</v>
      </c>
      <c r="S12" s="15">
        <v>17151.400000000001</v>
      </c>
      <c r="T12" s="15">
        <v>21572.9</v>
      </c>
      <c r="U12" s="15">
        <v>31121.100000000006</v>
      </c>
      <c r="V12" s="15">
        <v>40713.700000000004</v>
      </c>
      <c r="W12" s="15">
        <v>59899</v>
      </c>
      <c r="X12" s="15">
        <v>79062.8</v>
      </c>
      <c r="Y12" s="15">
        <v>174967.5</v>
      </c>
      <c r="Z12" s="235" t="s">
        <v>332</v>
      </c>
    </row>
    <row r="13" spans="1:26" ht="19" customHeight="1">
      <c r="A13" s="236" t="s">
        <v>62</v>
      </c>
      <c r="B13" s="15">
        <v>100</v>
      </c>
      <c r="C13" s="15">
        <v>100</v>
      </c>
      <c r="D13" s="15">
        <v>100</v>
      </c>
      <c r="E13" s="15">
        <v>100</v>
      </c>
      <c r="F13" s="15">
        <v>100</v>
      </c>
      <c r="G13" s="15">
        <v>100</v>
      </c>
      <c r="H13" s="15">
        <v>100</v>
      </c>
      <c r="I13" s="15">
        <v>100</v>
      </c>
      <c r="J13" s="15">
        <v>100</v>
      </c>
      <c r="K13" s="15">
        <v>100</v>
      </c>
      <c r="L13" s="15">
        <v>100</v>
      </c>
      <c r="M13" s="15">
        <v>657.27</v>
      </c>
      <c r="N13" s="15">
        <v>1933.125</v>
      </c>
      <c r="O13" s="15">
        <v>3164.9850000000001</v>
      </c>
      <c r="P13" s="15">
        <v>4308.8550000000005</v>
      </c>
      <c r="Q13" s="15">
        <v>7271.1849999999995</v>
      </c>
      <c r="R13" s="15">
        <v>10438.824999999999</v>
      </c>
      <c r="S13" s="15">
        <v>13606.465</v>
      </c>
      <c r="T13" s="15">
        <v>16876.760000000002</v>
      </c>
      <c r="U13" s="15">
        <v>23432.014999999999</v>
      </c>
      <c r="V13" s="15">
        <v>29987.27</v>
      </c>
      <c r="W13" s="15">
        <v>43097.78</v>
      </c>
      <c r="X13" s="15">
        <v>56193.625</v>
      </c>
      <c r="Y13" s="15">
        <v>121731.51</v>
      </c>
      <c r="Z13" s="235" t="s">
        <v>333</v>
      </c>
    </row>
    <row r="14" spans="1:26" ht="19" customHeight="1">
      <c r="A14" s="236" t="s">
        <v>65</v>
      </c>
      <c r="B14" s="217">
        <v>0</v>
      </c>
      <c r="C14" s="217">
        <v>0</v>
      </c>
      <c r="D14" s="217">
        <v>0</v>
      </c>
      <c r="E14" s="217">
        <v>0</v>
      </c>
      <c r="F14" s="217">
        <v>0</v>
      </c>
      <c r="G14" s="217">
        <v>0</v>
      </c>
      <c r="H14" s="217">
        <v>0</v>
      </c>
      <c r="I14" s="217">
        <v>0</v>
      </c>
      <c r="J14" s="217">
        <v>0</v>
      </c>
      <c r="K14" s="217">
        <v>0</v>
      </c>
      <c r="L14" s="217">
        <v>165.10000000000002</v>
      </c>
      <c r="M14" s="217">
        <v>867.35</v>
      </c>
      <c r="N14" s="217">
        <v>1846.55</v>
      </c>
      <c r="O14" s="217">
        <v>2838.2000000000003</v>
      </c>
      <c r="P14" s="217">
        <v>4067.1499999999996</v>
      </c>
      <c r="Q14" s="217">
        <v>7454.6500000000005</v>
      </c>
      <c r="R14" s="217">
        <v>11073.699999999999</v>
      </c>
      <c r="S14" s="217">
        <v>14725.3</v>
      </c>
      <c r="T14" s="217">
        <v>18360.650000000001</v>
      </c>
      <c r="U14" s="217">
        <v>25647.599999999999</v>
      </c>
      <c r="V14" s="217">
        <v>33250.800000000003</v>
      </c>
      <c r="W14" s="217">
        <v>52066.249999999993</v>
      </c>
      <c r="X14" s="217">
        <v>69417.95</v>
      </c>
      <c r="Y14" s="217">
        <v>147857.79999999999</v>
      </c>
      <c r="Z14" s="235" t="s">
        <v>334</v>
      </c>
    </row>
    <row r="15" spans="1:26" ht="19" customHeight="1">
      <c r="A15" s="236" t="s">
        <v>68</v>
      </c>
      <c r="B15" s="217">
        <v>0</v>
      </c>
      <c r="C15" s="217">
        <v>0</v>
      </c>
      <c r="D15" s="217">
        <v>0</v>
      </c>
      <c r="E15" s="217">
        <v>0</v>
      </c>
      <c r="F15" s="217">
        <v>0</v>
      </c>
      <c r="G15" s="217">
        <v>0</v>
      </c>
      <c r="H15" s="217">
        <v>0</v>
      </c>
      <c r="I15" s="217">
        <v>0</v>
      </c>
      <c r="J15" s="217">
        <v>0</v>
      </c>
      <c r="K15" s="217">
        <v>0</v>
      </c>
      <c r="L15" s="217">
        <v>0</v>
      </c>
      <c r="M15" s="217">
        <v>110.14999999999999</v>
      </c>
      <c r="N15" s="217">
        <v>1321.8999999999999</v>
      </c>
      <c r="O15" s="217">
        <v>2547.4500000000003</v>
      </c>
      <c r="P15" s="217">
        <v>3759.2</v>
      </c>
      <c r="Q15" s="217">
        <v>7077.75</v>
      </c>
      <c r="R15" s="217">
        <v>10134.75</v>
      </c>
      <c r="S15" s="217">
        <v>13205.4</v>
      </c>
      <c r="T15" s="217">
        <v>16289.9</v>
      </c>
      <c r="U15" s="217">
        <v>22431.350000000002</v>
      </c>
      <c r="V15" s="217">
        <v>28586.5</v>
      </c>
      <c r="W15" s="217">
        <v>40896.9</v>
      </c>
      <c r="X15" s="217">
        <v>53207.25</v>
      </c>
      <c r="Y15" s="217">
        <v>114745.4</v>
      </c>
      <c r="Z15" s="235" t="s">
        <v>335</v>
      </c>
    </row>
    <row r="16" spans="1:26" ht="19" customHeight="1">
      <c r="A16" s="236" t="s">
        <v>71</v>
      </c>
      <c r="B16" s="15">
        <v>50</v>
      </c>
      <c r="C16" s="15">
        <v>50</v>
      </c>
      <c r="D16" s="15">
        <v>50</v>
      </c>
      <c r="E16" s="15">
        <v>50</v>
      </c>
      <c r="F16" s="15">
        <v>50</v>
      </c>
      <c r="G16" s="15">
        <v>50</v>
      </c>
      <c r="H16" s="15">
        <v>50</v>
      </c>
      <c r="I16" s="15">
        <v>50</v>
      </c>
      <c r="J16" s="15">
        <v>50</v>
      </c>
      <c r="K16" s="15">
        <v>50</v>
      </c>
      <c r="L16" s="15">
        <v>95.550000000000011</v>
      </c>
      <c r="M16" s="15">
        <v>548.65000000000009</v>
      </c>
      <c r="N16" s="15">
        <v>1430.8</v>
      </c>
      <c r="O16" s="15">
        <v>2647.4</v>
      </c>
      <c r="P16" s="15">
        <v>3945.1499999999996</v>
      </c>
      <c r="Q16" s="15">
        <v>7279.3499999999995</v>
      </c>
      <c r="R16" s="15">
        <v>10528.2</v>
      </c>
      <c r="S16" s="15">
        <v>14133.35</v>
      </c>
      <c r="T16" s="15">
        <v>17796.099999999999</v>
      </c>
      <c r="U16" s="15">
        <v>25356.650000000005</v>
      </c>
      <c r="V16" s="15">
        <v>33083</v>
      </c>
      <c r="W16" s="15">
        <v>48084.65</v>
      </c>
      <c r="X16" s="15">
        <v>61504.3</v>
      </c>
      <c r="Y16" s="15">
        <v>128602.55</v>
      </c>
      <c r="Z16" s="235" t="s">
        <v>336</v>
      </c>
    </row>
    <row r="17" spans="1:26" ht="19" customHeight="1">
      <c r="A17" s="236" t="s">
        <v>74</v>
      </c>
      <c r="B17" s="217">
        <v>0</v>
      </c>
      <c r="C17" s="217">
        <v>0</v>
      </c>
      <c r="D17" s="217">
        <v>0</v>
      </c>
      <c r="E17" s="217">
        <v>0</v>
      </c>
      <c r="F17" s="217">
        <v>0</v>
      </c>
      <c r="G17" s="217">
        <v>0</v>
      </c>
      <c r="H17" s="217">
        <v>0</v>
      </c>
      <c r="I17" s="217">
        <v>0</v>
      </c>
      <c r="J17" s="217">
        <v>0</v>
      </c>
      <c r="K17" s="217">
        <v>0</v>
      </c>
      <c r="L17" s="217">
        <v>0</v>
      </c>
      <c r="M17" s="217">
        <v>657.8</v>
      </c>
      <c r="N17" s="217">
        <v>1477.55</v>
      </c>
      <c r="O17" s="217">
        <v>2635</v>
      </c>
      <c r="P17" s="217">
        <v>3831.6499999999996</v>
      </c>
      <c r="Q17" s="217">
        <v>7364.8000000000011</v>
      </c>
      <c r="R17" s="217">
        <v>11176.3</v>
      </c>
      <c r="S17" s="217">
        <v>15426.699999999999</v>
      </c>
      <c r="T17" s="217">
        <v>19658.100000000002</v>
      </c>
      <c r="U17" s="217">
        <v>28396.75</v>
      </c>
      <c r="V17" s="217">
        <v>37444</v>
      </c>
      <c r="W17" s="217">
        <v>56950.3</v>
      </c>
      <c r="X17" s="217">
        <v>76789.3</v>
      </c>
      <c r="Y17" s="217">
        <v>182921.49999999997</v>
      </c>
      <c r="Z17" s="235" t="s">
        <v>337</v>
      </c>
    </row>
    <row r="18" spans="1:26" ht="19" customHeight="1">
      <c r="A18" s="236" t="s">
        <v>77</v>
      </c>
      <c r="B18" s="217">
        <v>0</v>
      </c>
      <c r="C18" s="217">
        <v>0</v>
      </c>
      <c r="D18" s="217">
        <v>0</v>
      </c>
      <c r="E18" s="217">
        <v>0</v>
      </c>
      <c r="F18" s="217">
        <v>0</v>
      </c>
      <c r="G18" s="217">
        <v>0</v>
      </c>
      <c r="H18" s="217">
        <v>0</v>
      </c>
      <c r="I18" s="217">
        <v>0</v>
      </c>
      <c r="J18" s="217">
        <v>0</v>
      </c>
      <c r="K18" s="217">
        <v>0</v>
      </c>
      <c r="L18" s="217">
        <v>0</v>
      </c>
      <c r="M18" s="217">
        <v>64.7</v>
      </c>
      <c r="N18" s="217">
        <v>288.09999999999997</v>
      </c>
      <c r="O18" s="217">
        <v>623.30000000000007</v>
      </c>
      <c r="P18" s="217">
        <v>976.8</v>
      </c>
      <c r="Q18" s="217">
        <v>2052.8500000000004</v>
      </c>
      <c r="R18" s="217">
        <v>3494.95</v>
      </c>
      <c r="S18" s="217">
        <v>5305.95</v>
      </c>
      <c r="T18" s="217">
        <v>7134.6500000000005</v>
      </c>
      <c r="U18" s="217">
        <v>13942.199999999999</v>
      </c>
      <c r="V18" s="217">
        <v>21599.850000000002</v>
      </c>
      <c r="W18" s="217">
        <v>34913.25</v>
      </c>
      <c r="X18" s="217">
        <v>45414.9</v>
      </c>
      <c r="Y18" s="217">
        <v>97970.35</v>
      </c>
      <c r="Z18" s="235" t="s">
        <v>338</v>
      </c>
    </row>
    <row r="19" spans="1:26" ht="19" customHeight="1">
      <c r="A19" s="236" t="s">
        <v>19</v>
      </c>
      <c r="B19" s="217">
        <v>50</v>
      </c>
      <c r="C19" s="217">
        <v>50</v>
      </c>
      <c r="D19" s="217">
        <v>50</v>
      </c>
      <c r="E19" s="217">
        <v>50</v>
      </c>
      <c r="F19" s="217">
        <v>50</v>
      </c>
      <c r="G19" s="217">
        <v>50</v>
      </c>
      <c r="H19" s="217">
        <v>50</v>
      </c>
      <c r="I19" s="217">
        <v>50</v>
      </c>
      <c r="J19" s="217">
        <v>50</v>
      </c>
      <c r="K19" s="217">
        <v>50</v>
      </c>
      <c r="L19" s="217">
        <v>314.59999999999997</v>
      </c>
      <c r="M19" s="217">
        <v>973.85</v>
      </c>
      <c r="N19" s="217">
        <v>2149.5</v>
      </c>
      <c r="O19" s="217">
        <v>3403.3500000000004</v>
      </c>
      <c r="P19" s="217">
        <v>5199.2</v>
      </c>
      <c r="Q19" s="217">
        <v>9629.9</v>
      </c>
      <c r="R19" s="217">
        <v>14557.45</v>
      </c>
      <c r="S19" s="217">
        <v>19652.050000000003</v>
      </c>
      <c r="T19" s="217">
        <v>25349.799999999996</v>
      </c>
      <c r="U19" s="217">
        <v>36847.35</v>
      </c>
      <c r="V19" s="217">
        <v>49057.3</v>
      </c>
      <c r="W19" s="217">
        <v>76203.75</v>
      </c>
      <c r="X19" s="217">
        <v>104033.65</v>
      </c>
      <c r="Y19" s="217">
        <v>217818.90000000002</v>
      </c>
      <c r="Z19" s="235" t="s">
        <v>339</v>
      </c>
    </row>
    <row r="20" spans="1:26" ht="19" customHeight="1">
      <c r="A20" s="236" t="s">
        <v>57</v>
      </c>
      <c r="B20" s="217">
        <v>70</v>
      </c>
      <c r="C20" s="217">
        <v>70</v>
      </c>
      <c r="D20" s="217">
        <v>70</v>
      </c>
      <c r="E20" s="217">
        <v>70</v>
      </c>
      <c r="F20" s="217">
        <v>70</v>
      </c>
      <c r="G20" s="217">
        <v>70</v>
      </c>
      <c r="H20" s="217">
        <v>70</v>
      </c>
      <c r="I20" s="217">
        <v>70</v>
      </c>
      <c r="J20" s="217">
        <v>70</v>
      </c>
      <c r="K20" s="217">
        <v>70</v>
      </c>
      <c r="L20" s="217">
        <v>1096.55</v>
      </c>
      <c r="M20" s="217">
        <v>2178.6</v>
      </c>
      <c r="N20" s="217">
        <v>3407.1</v>
      </c>
      <c r="O20" s="217">
        <v>4941.5500000000011</v>
      </c>
      <c r="P20" s="217">
        <v>6612.7999999999993</v>
      </c>
      <c r="Q20" s="217">
        <v>11107.5</v>
      </c>
      <c r="R20" s="217">
        <v>15990.800000000001</v>
      </c>
      <c r="S20" s="217">
        <v>21240.350000000002</v>
      </c>
      <c r="T20" s="217">
        <v>26644.75</v>
      </c>
      <c r="U20" s="217">
        <v>37778.250000000007</v>
      </c>
      <c r="V20" s="217">
        <v>49854.950000000004</v>
      </c>
      <c r="W20" s="217">
        <v>74008.600000000006</v>
      </c>
      <c r="X20" s="217">
        <v>98162.249999999985</v>
      </c>
      <c r="Y20" s="217">
        <v>212536.8</v>
      </c>
      <c r="Z20" s="235" t="s">
        <v>340</v>
      </c>
    </row>
    <row r="21" spans="1:26" ht="19" customHeight="1">
      <c r="A21" s="236" t="s">
        <v>60</v>
      </c>
      <c r="B21" s="217">
        <v>0</v>
      </c>
      <c r="C21" s="217">
        <v>0</v>
      </c>
      <c r="D21" s="217">
        <v>0</v>
      </c>
      <c r="E21" s="217">
        <v>0</v>
      </c>
      <c r="F21" s="217">
        <v>0</v>
      </c>
      <c r="G21" s="217">
        <v>0</v>
      </c>
      <c r="H21" s="217">
        <v>0</v>
      </c>
      <c r="I21" s="217">
        <v>0</v>
      </c>
      <c r="J21" s="217">
        <v>0</v>
      </c>
      <c r="K21" s="217">
        <v>0</v>
      </c>
      <c r="L21" s="217">
        <v>0</v>
      </c>
      <c r="M21" s="217">
        <v>0</v>
      </c>
      <c r="N21" s="217">
        <v>0</v>
      </c>
      <c r="O21" s="217">
        <v>1970.45</v>
      </c>
      <c r="P21" s="217">
        <v>4109.1499999999996</v>
      </c>
      <c r="Q21" s="217">
        <v>9443.7999999999993</v>
      </c>
      <c r="R21" s="217">
        <v>14778.45</v>
      </c>
      <c r="S21" s="217">
        <v>20161.150000000001</v>
      </c>
      <c r="T21" s="217">
        <v>25519.85</v>
      </c>
      <c r="U21" s="217">
        <v>36261.25</v>
      </c>
      <c r="V21" s="217">
        <v>47002.7</v>
      </c>
      <c r="W21" s="217">
        <v>68485.5</v>
      </c>
      <c r="X21" s="217">
        <v>89944.3</v>
      </c>
      <c r="Y21" s="217">
        <v>214392.95</v>
      </c>
      <c r="Z21" s="235" t="s">
        <v>341</v>
      </c>
    </row>
    <row r="22" spans="1:26" ht="19" customHeight="1">
      <c r="A22" s="236" t="s">
        <v>63</v>
      </c>
      <c r="B22" s="217">
        <v>0</v>
      </c>
      <c r="C22" s="217">
        <v>0</v>
      </c>
      <c r="D22" s="217">
        <v>0</v>
      </c>
      <c r="E22" s="217">
        <v>0</v>
      </c>
      <c r="F22" s="217">
        <v>0</v>
      </c>
      <c r="G22" s="217">
        <v>0</v>
      </c>
      <c r="H22" s="217">
        <v>0</v>
      </c>
      <c r="I22" s="217">
        <v>0</v>
      </c>
      <c r="J22" s="217">
        <v>0</v>
      </c>
      <c r="K22" s="217">
        <v>0</v>
      </c>
      <c r="L22" s="217">
        <v>0</v>
      </c>
      <c r="M22" s="217">
        <v>0</v>
      </c>
      <c r="N22" s="217">
        <v>949.75</v>
      </c>
      <c r="O22" s="217">
        <v>2514.25</v>
      </c>
      <c r="P22" s="217">
        <v>4257.6000000000004</v>
      </c>
      <c r="Q22" s="217">
        <v>9207.5999999999985</v>
      </c>
      <c r="R22" s="217">
        <v>14577.25</v>
      </c>
      <c r="S22" s="217">
        <v>20280.450000000004</v>
      </c>
      <c r="T22" s="217">
        <v>26236.45</v>
      </c>
      <c r="U22" s="217">
        <v>38775.599999999999</v>
      </c>
      <c r="V22" s="217">
        <v>51802.15</v>
      </c>
      <c r="W22" s="217">
        <v>78248.599999999991</v>
      </c>
      <c r="X22" s="217">
        <v>105101.8</v>
      </c>
      <c r="Y22" s="217">
        <v>243284.34999999998</v>
      </c>
      <c r="Z22" s="235" t="s">
        <v>342</v>
      </c>
    </row>
    <row r="23" spans="1:26" ht="19" customHeight="1">
      <c r="A23" s="236" t="s">
        <v>66</v>
      </c>
      <c r="B23" s="217">
        <v>60</v>
      </c>
      <c r="C23" s="217">
        <v>60</v>
      </c>
      <c r="D23" s="217">
        <v>60</v>
      </c>
      <c r="E23" s="217">
        <v>60</v>
      </c>
      <c r="F23" s="217">
        <v>60</v>
      </c>
      <c r="G23" s="217">
        <v>60</v>
      </c>
      <c r="H23" s="217">
        <v>60</v>
      </c>
      <c r="I23" s="217">
        <v>60</v>
      </c>
      <c r="J23" s="217">
        <v>60</v>
      </c>
      <c r="K23" s="217">
        <v>60</v>
      </c>
      <c r="L23" s="217">
        <v>204.45000000000002</v>
      </c>
      <c r="M23" s="217">
        <v>878.25</v>
      </c>
      <c r="N23" s="217">
        <v>1827.95</v>
      </c>
      <c r="O23" s="217">
        <v>2833.15</v>
      </c>
      <c r="P23" s="217">
        <v>3874.7000000000003</v>
      </c>
      <c r="Q23" s="217">
        <v>6829.9000000000005</v>
      </c>
      <c r="R23" s="217">
        <v>10731.5</v>
      </c>
      <c r="S23" s="217">
        <v>15215.400000000001</v>
      </c>
      <c r="T23" s="217">
        <v>20151.95</v>
      </c>
      <c r="U23" s="217">
        <v>30819.800000000003</v>
      </c>
      <c r="V23" s="217">
        <v>41488.450000000004</v>
      </c>
      <c r="W23" s="217">
        <v>63852.85</v>
      </c>
      <c r="X23" s="217">
        <v>86888</v>
      </c>
      <c r="Y23" s="217">
        <v>182895.55</v>
      </c>
      <c r="Z23" s="235" t="s">
        <v>343</v>
      </c>
    </row>
    <row r="24" spans="1:26" ht="19" customHeight="1">
      <c r="A24" s="236" t="s">
        <v>69</v>
      </c>
      <c r="B24" s="217">
        <v>0</v>
      </c>
      <c r="C24" s="217">
        <v>0</v>
      </c>
      <c r="D24" s="217">
        <v>0</v>
      </c>
      <c r="E24" s="217">
        <v>0</v>
      </c>
      <c r="F24" s="217">
        <v>0</v>
      </c>
      <c r="G24" s="217">
        <v>0</v>
      </c>
      <c r="H24" s="217">
        <v>0</v>
      </c>
      <c r="I24" s="217">
        <v>0</v>
      </c>
      <c r="J24" s="217">
        <v>0</v>
      </c>
      <c r="K24" s="217">
        <v>0</v>
      </c>
      <c r="L24" s="217">
        <v>206.95000000000002</v>
      </c>
      <c r="M24" s="217">
        <v>1006.45</v>
      </c>
      <c r="N24" s="217">
        <v>1865.95</v>
      </c>
      <c r="O24" s="217">
        <v>3164.75</v>
      </c>
      <c r="P24" s="217">
        <v>4531.45</v>
      </c>
      <c r="Q24" s="217">
        <v>8591.25</v>
      </c>
      <c r="R24" s="217">
        <v>13144.800000000001</v>
      </c>
      <c r="S24" s="217">
        <v>17986.75</v>
      </c>
      <c r="T24" s="217">
        <v>22919.45</v>
      </c>
      <c r="U24" s="217">
        <v>32926.400000000001</v>
      </c>
      <c r="V24" s="217">
        <v>43167.15</v>
      </c>
      <c r="W24" s="217">
        <v>63648.750000000007</v>
      </c>
      <c r="X24" s="217">
        <v>83905.900000000009</v>
      </c>
      <c r="Y24" s="217">
        <v>175699.15000000002</v>
      </c>
      <c r="Z24" s="235" t="s">
        <v>344</v>
      </c>
    </row>
    <row r="25" spans="1:26" ht="19" customHeight="1">
      <c r="A25" s="236" t="s">
        <v>72</v>
      </c>
      <c r="B25" s="217">
        <v>0</v>
      </c>
      <c r="C25" s="217">
        <v>0</v>
      </c>
      <c r="D25" s="217">
        <v>0</v>
      </c>
      <c r="E25" s="217">
        <v>0</v>
      </c>
      <c r="F25" s="217">
        <v>0</v>
      </c>
      <c r="G25" s="217">
        <v>0</v>
      </c>
      <c r="H25" s="217">
        <v>0</v>
      </c>
      <c r="I25" s="217">
        <v>46.25</v>
      </c>
      <c r="J25" s="217">
        <v>126.8</v>
      </c>
      <c r="K25" s="217">
        <v>231.29999999999998</v>
      </c>
      <c r="L25" s="217">
        <v>549.44999999999993</v>
      </c>
      <c r="M25" s="217">
        <v>1087.3499999999999</v>
      </c>
      <c r="N25" s="217">
        <v>1814.9</v>
      </c>
      <c r="O25" s="217">
        <v>2758.15</v>
      </c>
      <c r="P25" s="217">
        <v>3872.7</v>
      </c>
      <c r="Q25" s="217">
        <v>6943.15</v>
      </c>
      <c r="R25" s="217">
        <v>10227.5</v>
      </c>
      <c r="S25" s="217">
        <v>13553.9</v>
      </c>
      <c r="T25" s="217">
        <v>16873</v>
      </c>
      <c r="U25" s="217">
        <v>23886.6</v>
      </c>
      <c r="V25" s="217">
        <v>30922.9</v>
      </c>
      <c r="W25" s="217">
        <v>44621</v>
      </c>
      <c r="X25" s="217">
        <v>57804</v>
      </c>
      <c r="Y25" s="217">
        <v>120366.5</v>
      </c>
      <c r="Z25" s="235" t="s">
        <v>345</v>
      </c>
    </row>
    <row r="26" spans="1:26" ht="19" customHeight="1">
      <c r="A26" s="236" t="s">
        <v>75</v>
      </c>
      <c r="B26" s="217">
        <v>0</v>
      </c>
      <c r="C26" s="217">
        <v>0</v>
      </c>
      <c r="D26" s="217">
        <v>0</v>
      </c>
      <c r="E26" s="217">
        <v>0</v>
      </c>
      <c r="F26" s="217">
        <v>0</v>
      </c>
      <c r="G26" s="419">
        <v>0</v>
      </c>
      <c r="H26" s="217">
        <v>0</v>
      </c>
      <c r="I26" s="217">
        <v>0</v>
      </c>
      <c r="J26" s="217">
        <v>0</v>
      </c>
      <c r="K26" s="217">
        <v>0</v>
      </c>
      <c r="L26" s="217">
        <v>0</v>
      </c>
      <c r="M26" s="217">
        <v>183.09999999999997</v>
      </c>
      <c r="N26" s="217">
        <v>1356.6</v>
      </c>
      <c r="O26" s="217">
        <v>2861.4</v>
      </c>
      <c r="P26" s="217">
        <v>4374.8500000000004</v>
      </c>
      <c r="Q26" s="217">
        <v>8653.1999999999989</v>
      </c>
      <c r="R26" s="217">
        <v>13717.300000000001</v>
      </c>
      <c r="S26" s="217">
        <v>18928.75</v>
      </c>
      <c r="T26" s="217">
        <v>24785.85</v>
      </c>
      <c r="U26" s="217">
        <v>36499.800000000003</v>
      </c>
      <c r="V26" s="217">
        <v>48470.499999999993</v>
      </c>
      <c r="W26" s="217">
        <v>72420.75</v>
      </c>
      <c r="X26" s="217">
        <v>96341.1</v>
      </c>
      <c r="Y26" s="217">
        <v>206978.4</v>
      </c>
      <c r="Z26" s="235" t="s">
        <v>346</v>
      </c>
    </row>
    <row r="27" spans="1:26" ht="19" customHeight="1">
      <c r="A27" s="236" t="s">
        <v>78</v>
      </c>
      <c r="B27" s="217">
        <v>0</v>
      </c>
      <c r="C27" s="217">
        <v>0</v>
      </c>
      <c r="D27" s="217">
        <v>0</v>
      </c>
      <c r="E27" s="217">
        <v>0</v>
      </c>
      <c r="F27" s="217">
        <v>0</v>
      </c>
      <c r="G27" s="217">
        <v>0</v>
      </c>
      <c r="H27" s="217">
        <v>0</v>
      </c>
      <c r="I27" s="217">
        <v>0</v>
      </c>
      <c r="J27" s="217">
        <v>0</v>
      </c>
      <c r="K27" s="217">
        <v>0</v>
      </c>
      <c r="L27" s="217">
        <v>0</v>
      </c>
      <c r="M27" s="217">
        <v>0</v>
      </c>
      <c r="N27" s="217">
        <v>247</v>
      </c>
      <c r="O27" s="217">
        <v>1172</v>
      </c>
      <c r="P27" s="217">
        <v>2297</v>
      </c>
      <c r="Q27" s="217">
        <v>5630</v>
      </c>
      <c r="R27" s="217">
        <v>10020</v>
      </c>
      <c r="S27" s="217">
        <v>14613</v>
      </c>
      <c r="T27" s="217">
        <v>19301</v>
      </c>
      <c r="U27" s="217">
        <v>28783</v>
      </c>
      <c r="V27" s="217">
        <v>38630</v>
      </c>
      <c r="W27" s="217">
        <v>58556</v>
      </c>
      <c r="X27" s="217">
        <v>78503</v>
      </c>
      <c r="Y27" s="217">
        <v>179906</v>
      </c>
      <c r="Z27" s="235" t="s">
        <v>347</v>
      </c>
    </row>
    <row r="28" spans="1:26" ht="19" customHeight="1">
      <c r="A28" s="236" t="s">
        <v>55</v>
      </c>
      <c r="B28" s="217">
        <v>0</v>
      </c>
      <c r="C28" s="217">
        <v>0</v>
      </c>
      <c r="D28" s="217">
        <v>0</v>
      </c>
      <c r="E28" s="217">
        <v>0</v>
      </c>
      <c r="F28" s="217">
        <v>0</v>
      </c>
      <c r="G28" s="217">
        <v>0</v>
      </c>
      <c r="H28" s="217">
        <v>0</v>
      </c>
      <c r="I28" s="217">
        <v>0</v>
      </c>
      <c r="J28" s="217">
        <v>0</v>
      </c>
      <c r="K28" s="217">
        <v>0</v>
      </c>
      <c r="L28" s="217">
        <v>163.44999999999999</v>
      </c>
      <c r="M28" s="217">
        <v>606.09999999999991</v>
      </c>
      <c r="N28" s="217">
        <v>1253.05</v>
      </c>
      <c r="O28" s="217">
        <v>2113.35</v>
      </c>
      <c r="P28" s="217">
        <v>3137.15</v>
      </c>
      <c r="Q28" s="217">
        <v>6283.3499999999995</v>
      </c>
      <c r="R28" s="217">
        <v>10042.5</v>
      </c>
      <c r="S28" s="217">
        <v>14331.650000000001</v>
      </c>
      <c r="T28" s="217">
        <v>18859.150000000001</v>
      </c>
      <c r="U28" s="217">
        <v>28473.75</v>
      </c>
      <c r="V28" s="217">
        <v>38353.900000000009</v>
      </c>
      <c r="W28" s="217">
        <v>58647.700000000004</v>
      </c>
      <c r="X28" s="217">
        <v>79780.299999999988</v>
      </c>
      <c r="Y28" s="217">
        <v>188487.19999999998</v>
      </c>
      <c r="Z28" s="235" t="s">
        <v>348</v>
      </c>
    </row>
    <row r="29" spans="1:26" ht="19" customHeight="1">
      <c r="A29" s="236" t="s">
        <v>58</v>
      </c>
      <c r="B29" s="217">
        <v>0</v>
      </c>
      <c r="C29" s="217">
        <v>0</v>
      </c>
      <c r="D29" s="217">
        <v>0</v>
      </c>
      <c r="E29" s="217">
        <v>0</v>
      </c>
      <c r="F29" s="217">
        <v>0</v>
      </c>
      <c r="G29" s="217">
        <v>0</v>
      </c>
      <c r="H29" s="217">
        <v>0</v>
      </c>
      <c r="I29" s="217">
        <v>0</v>
      </c>
      <c r="J29" s="217">
        <v>0</v>
      </c>
      <c r="K29" s="217">
        <v>0</v>
      </c>
      <c r="L29" s="217">
        <v>156.19999999999999</v>
      </c>
      <c r="M29" s="217">
        <v>861.80000000000007</v>
      </c>
      <c r="N29" s="217">
        <v>2064.6</v>
      </c>
      <c r="O29" s="217">
        <v>3410.5</v>
      </c>
      <c r="P29" s="217">
        <v>4843.3999999999996</v>
      </c>
      <c r="Q29" s="217">
        <v>8737.9</v>
      </c>
      <c r="R29" s="217">
        <v>12945.599999999999</v>
      </c>
      <c r="S29" s="217">
        <v>17320.350000000002</v>
      </c>
      <c r="T29" s="217">
        <v>21670.65</v>
      </c>
      <c r="U29" s="217">
        <v>30849</v>
      </c>
      <c r="V29" s="217">
        <v>40198.550000000003</v>
      </c>
      <c r="W29" s="217">
        <v>59266.600000000006</v>
      </c>
      <c r="X29" s="217">
        <v>79202.55</v>
      </c>
      <c r="Y29" s="217">
        <v>178948.99999999997</v>
      </c>
      <c r="Z29" s="235" t="s">
        <v>349</v>
      </c>
    </row>
    <row r="30" spans="1:26" ht="19" customHeight="1">
      <c r="A30" s="236" t="s">
        <v>61</v>
      </c>
      <c r="B30" s="217">
        <v>20</v>
      </c>
      <c r="C30" s="217">
        <v>20</v>
      </c>
      <c r="D30" s="217">
        <v>20</v>
      </c>
      <c r="E30" s="217">
        <v>20</v>
      </c>
      <c r="F30" s="217">
        <v>20</v>
      </c>
      <c r="G30" s="217">
        <v>20</v>
      </c>
      <c r="H30" s="217">
        <v>20</v>
      </c>
      <c r="I30" s="217">
        <v>20</v>
      </c>
      <c r="J30" s="217">
        <v>20</v>
      </c>
      <c r="K30" s="217">
        <v>20</v>
      </c>
      <c r="L30" s="217">
        <v>20</v>
      </c>
      <c r="M30" s="217">
        <v>613.29999999999995</v>
      </c>
      <c r="N30" s="217">
        <v>1112.2000000000003</v>
      </c>
      <c r="O30" s="217">
        <v>1789.8</v>
      </c>
      <c r="P30" s="217">
        <v>2893.75</v>
      </c>
      <c r="Q30" s="217">
        <v>7611.45</v>
      </c>
      <c r="R30" s="217">
        <v>12755.099999999999</v>
      </c>
      <c r="S30" s="217">
        <v>18285.55</v>
      </c>
      <c r="T30" s="217">
        <v>23674.25</v>
      </c>
      <c r="U30" s="217">
        <v>35190.6</v>
      </c>
      <c r="V30" s="217">
        <v>47413.75</v>
      </c>
      <c r="W30" s="217">
        <v>72710.45</v>
      </c>
      <c r="X30" s="217">
        <v>98387</v>
      </c>
      <c r="Y30" s="217">
        <v>227320.05</v>
      </c>
      <c r="Z30" s="235" t="s">
        <v>350</v>
      </c>
    </row>
    <row r="31" spans="1:26" ht="19" customHeight="1">
      <c r="A31" s="236" t="s">
        <v>64</v>
      </c>
      <c r="B31" s="217">
        <v>0</v>
      </c>
      <c r="C31" s="217">
        <v>0</v>
      </c>
      <c r="D31" s="217">
        <v>0</v>
      </c>
      <c r="E31" s="217">
        <v>0</v>
      </c>
      <c r="F31" s="217">
        <v>0</v>
      </c>
      <c r="G31" s="217">
        <v>0</v>
      </c>
      <c r="H31" s="217">
        <v>0</v>
      </c>
      <c r="I31" s="217">
        <v>0</v>
      </c>
      <c r="J31" s="217">
        <v>0</v>
      </c>
      <c r="K31" s="217">
        <v>0</v>
      </c>
      <c r="L31" s="217">
        <v>0</v>
      </c>
      <c r="M31" s="217">
        <v>439.95000000000005</v>
      </c>
      <c r="N31" s="217">
        <v>1940.15</v>
      </c>
      <c r="O31" s="217">
        <v>4081.95</v>
      </c>
      <c r="P31" s="217">
        <v>7454.95</v>
      </c>
      <c r="Q31" s="217">
        <v>11897.3</v>
      </c>
      <c r="R31" s="217">
        <v>16251.15</v>
      </c>
      <c r="S31" s="217">
        <v>21188.15</v>
      </c>
      <c r="T31" s="217">
        <v>26789.449999999997</v>
      </c>
      <c r="U31" s="217">
        <v>38488.649999999994</v>
      </c>
      <c r="V31" s="217">
        <v>56457.600000000006</v>
      </c>
      <c r="W31" s="217">
        <v>86526.5</v>
      </c>
      <c r="X31" s="217">
        <v>118604.45</v>
      </c>
      <c r="Y31" s="217">
        <v>260340</v>
      </c>
      <c r="Z31" s="235" t="s">
        <v>351</v>
      </c>
    </row>
    <row r="32" spans="1:26" ht="19" customHeight="1">
      <c r="A32" s="236" t="s">
        <v>20</v>
      </c>
      <c r="B32" s="217">
        <v>34</v>
      </c>
      <c r="C32" s="217">
        <v>34</v>
      </c>
      <c r="D32" s="217">
        <v>34</v>
      </c>
      <c r="E32" s="217">
        <v>34</v>
      </c>
      <c r="F32" s="217">
        <v>34</v>
      </c>
      <c r="G32" s="217">
        <v>34</v>
      </c>
      <c r="H32" s="217">
        <v>34</v>
      </c>
      <c r="I32" s="217">
        <v>34</v>
      </c>
      <c r="J32" s="217">
        <v>34</v>
      </c>
      <c r="K32" s="217">
        <v>34</v>
      </c>
      <c r="L32" s="217">
        <v>267.24999999999994</v>
      </c>
      <c r="M32" s="217">
        <v>822.79999999999973</v>
      </c>
      <c r="N32" s="217">
        <v>2107.85</v>
      </c>
      <c r="O32" s="217">
        <v>3177.8499999999995</v>
      </c>
      <c r="P32" s="217">
        <v>4377.55</v>
      </c>
      <c r="Q32" s="217">
        <v>7711.3499999999995</v>
      </c>
      <c r="R32" s="217">
        <v>11630.3</v>
      </c>
      <c r="S32" s="217">
        <v>16583.349999999999</v>
      </c>
      <c r="T32" s="217">
        <v>23086.550000000003</v>
      </c>
      <c r="U32" s="217">
        <v>35229.050000000003</v>
      </c>
      <c r="V32" s="217">
        <v>46783.6</v>
      </c>
      <c r="W32" s="217">
        <v>70927.7</v>
      </c>
      <c r="X32" s="217">
        <v>94688.5</v>
      </c>
      <c r="Y32" s="217">
        <v>207888.25</v>
      </c>
      <c r="Z32" s="235" t="s">
        <v>352</v>
      </c>
    </row>
    <row r="33" spans="1:26" ht="19" customHeight="1">
      <c r="A33" s="236" t="s">
        <v>21</v>
      </c>
      <c r="B33" s="217">
        <v>0</v>
      </c>
      <c r="C33" s="217">
        <v>0</v>
      </c>
      <c r="D33" s="217">
        <v>0</v>
      </c>
      <c r="E33" s="217">
        <v>0</v>
      </c>
      <c r="F33" s="217">
        <v>0</v>
      </c>
      <c r="G33" s="217">
        <v>0</v>
      </c>
      <c r="H33" s="217">
        <v>0</v>
      </c>
      <c r="I33" s="217">
        <v>0</v>
      </c>
      <c r="J33" s="217">
        <v>0</v>
      </c>
      <c r="K33" s="217">
        <v>0</v>
      </c>
      <c r="L33" s="217">
        <v>0</v>
      </c>
      <c r="M33" s="217">
        <v>0</v>
      </c>
      <c r="N33" s="217">
        <v>45.110000000000007</v>
      </c>
      <c r="O33" s="217">
        <v>112.125</v>
      </c>
      <c r="P33" s="217">
        <v>568.62</v>
      </c>
      <c r="Q33" s="217">
        <v>4638.42</v>
      </c>
      <c r="R33" s="217">
        <v>9679.880000000001</v>
      </c>
      <c r="S33" s="217">
        <v>15187.03</v>
      </c>
      <c r="T33" s="217">
        <v>20949.255000000001</v>
      </c>
      <c r="U33" s="217">
        <v>33041.9</v>
      </c>
      <c r="V33" s="217">
        <v>45828.235000000001</v>
      </c>
      <c r="W33" s="217">
        <v>72774.13</v>
      </c>
      <c r="X33" s="217">
        <v>99898.815000000002</v>
      </c>
      <c r="Y33" s="217">
        <v>218774.31</v>
      </c>
      <c r="Z33" s="235" t="s">
        <v>353</v>
      </c>
    </row>
    <row r="34" spans="1:26" ht="19" customHeight="1">
      <c r="A34" s="236" t="s">
        <v>22</v>
      </c>
      <c r="B34" s="217">
        <v>25</v>
      </c>
      <c r="C34" s="217">
        <v>25</v>
      </c>
      <c r="D34" s="217">
        <v>25</v>
      </c>
      <c r="E34" s="217">
        <v>25</v>
      </c>
      <c r="F34" s="217">
        <v>25</v>
      </c>
      <c r="G34" s="217">
        <v>25</v>
      </c>
      <c r="H34" s="217">
        <v>25</v>
      </c>
      <c r="I34" s="217">
        <v>25</v>
      </c>
      <c r="J34" s="217">
        <v>25</v>
      </c>
      <c r="K34" s="217">
        <v>25</v>
      </c>
      <c r="L34" s="217">
        <v>25</v>
      </c>
      <c r="M34" s="217">
        <v>25</v>
      </c>
      <c r="N34" s="217">
        <v>25</v>
      </c>
      <c r="O34" s="217">
        <v>888.59999999999991</v>
      </c>
      <c r="P34" s="217">
        <v>2318.6499999999996</v>
      </c>
      <c r="Q34" s="217">
        <v>6403.95</v>
      </c>
      <c r="R34" s="217">
        <v>11805.15</v>
      </c>
      <c r="S34" s="217">
        <v>17625</v>
      </c>
      <c r="T34" s="217">
        <v>23444.799999999999</v>
      </c>
      <c r="U34" s="217">
        <v>35381.300000000003</v>
      </c>
      <c r="V34" s="217">
        <v>47518.2</v>
      </c>
      <c r="W34" s="217">
        <v>72586.150000000009</v>
      </c>
      <c r="X34" s="217">
        <v>98851.549999999988</v>
      </c>
      <c r="Y34" s="217">
        <v>238856.9</v>
      </c>
      <c r="Z34" s="235" t="s">
        <v>354</v>
      </c>
    </row>
    <row r="35" spans="1:26" ht="19" customHeight="1">
      <c r="A35" s="236" t="s">
        <v>23</v>
      </c>
      <c r="B35" s="217">
        <v>0</v>
      </c>
      <c r="C35" s="217">
        <v>0</v>
      </c>
      <c r="D35" s="217">
        <v>0</v>
      </c>
      <c r="E35" s="217">
        <v>0</v>
      </c>
      <c r="F35" s="217">
        <v>0</v>
      </c>
      <c r="G35" s="217">
        <v>0</v>
      </c>
      <c r="H35" s="217">
        <v>0</v>
      </c>
      <c r="I35" s="217">
        <v>0</v>
      </c>
      <c r="J35" s="217">
        <v>35</v>
      </c>
      <c r="K35" s="217">
        <v>240.5</v>
      </c>
      <c r="L35" s="217">
        <v>1246.3499999999999</v>
      </c>
      <c r="M35" s="217">
        <v>2702.35</v>
      </c>
      <c r="N35" s="217">
        <v>4190.0499999999993</v>
      </c>
      <c r="O35" s="217">
        <v>6018.1</v>
      </c>
      <c r="P35" s="217">
        <v>7909.6999999999989</v>
      </c>
      <c r="Q35" s="217">
        <v>12628</v>
      </c>
      <c r="R35" s="217">
        <v>18072.05</v>
      </c>
      <c r="S35" s="217">
        <v>23557.350000000002</v>
      </c>
      <c r="T35" s="217">
        <v>29067.25</v>
      </c>
      <c r="U35" s="217">
        <v>40353.35</v>
      </c>
      <c r="V35" s="217">
        <v>53485.049999999996</v>
      </c>
      <c r="W35" s="217">
        <v>79748.450000000012</v>
      </c>
      <c r="X35" s="217">
        <v>106071.6</v>
      </c>
      <c r="Y35" s="217">
        <v>239497.25</v>
      </c>
      <c r="Z35" s="235" t="s">
        <v>355</v>
      </c>
    </row>
    <row r="36" spans="1:26" ht="19" customHeight="1">
      <c r="A36" s="236"/>
      <c r="B36" s="15"/>
      <c r="C36" s="15"/>
      <c r="D36" s="15"/>
      <c r="E36" s="15"/>
      <c r="F36" s="15"/>
      <c r="G36" s="15"/>
      <c r="H36" s="15"/>
      <c r="I36" s="15"/>
      <c r="J36" s="15"/>
      <c r="K36" s="15"/>
      <c r="L36" s="15"/>
      <c r="M36" s="15"/>
      <c r="N36" s="15"/>
      <c r="O36" s="15"/>
      <c r="P36" s="15"/>
      <c r="Q36" s="15"/>
      <c r="R36" s="15"/>
      <c r="S36" s="15"/>
      <c r="T36" s="15"/>
      <c r="U36" s="15"/>
      <c r="V36" s="15"/>
      <c r="W36" s="15"/>
      <c r="X36" s="15"/>
      <c r="Y36" s="15"/>
      <c r="Z36" s="235"/>
    </row>
    <row r="37" spans="1:26" ht="19" customHeight="1">
      <c r="A37" s="237" t="s">
        <v>79</v>
      </c>
      <c r="B37" s="217">
        <v>0</v>
      </c>
      <c r="C37" s="217">
        <v>0</v>
      </c>
      <c r="D37" s="217">
        <v>0</v>
      </c>
      <c r="E37" s="217">
        <v>0</v>
      </c>
      <c r="F37" s="217">
        <v>0</v>
      </c>
      <c r="G37" s="217">
        <v>0</v>
      </c>
      <c r="H37" s="217">
        <v>0</v>
      </c>
      <c r="I37" s="217">
        <v>0</v>
      </c>
      <c r="J37" s="217">
        <v>0</v>
      </c>
      <c r="K37" s="217">
        <v>0</v>
      </c>
      <c r="L37" s="217">
        <v>0</v>
      </c>
      <c r="M37" s="217">
        <v>0</v>
      </c>
      <c r="N37" s="217">
        <v>0</v>
      </c>
      <c r="O37" s="217">
        <v>0</v>
      </c>
      <c r="P37" s="217">
        <v>0</v>
      </c>
      <c r="Q37" s="217">
        <v>261</v>
      </c>
      <c r="R37" s="217">
        <v>1106</v>
      </c>
      <c r="S37" s="217">
        <v>2349</v>
      </c>
      <c r="T37" s="217">
        <v>4103</v>
      </c>
      <c r="U37" s="217">
        <v>9746</v>
      </c>
      <c r="V37" s="217">
        <v>15557</v>
      </c>
      <c r="W37" s="217">
        <v>27179</v>
      </c>
      <c r="X37" s="217">
        <v>38788</v>
      </c>
      <c r="Y37" s="217">
        <v>96885</v>
      </c>
      <c r="Z37" s="235" t="s">
        <v>80</v>
      </c>
    </row>
    <row r="38" spans="1:26" ht="19" customHeight="1">
      <c r="A38" s="238"/>
      <c r="B38" s="239"/>
      <c r="C38" s="239"/>
      <c r="D38" s="239"/>
      <c r="E38" s="239"/>
      <c r="F38" s="239"/>
      <c r="G38" s="239"/>
      <c r="H38" s="239"/>
      <c r="I38" s="239"/>
      <c r="J38" s="239"/>
      <c r="K38" s="240"/>
      <c r="L38" s="239"/>
      <c r="M38" s="239"/>
      <c r="X38" s="235"/>
      <c r="Z38" s="235"/>
    </row>
    <row r="39" spans="1:26" ht="19" customHeight="1">
      <c r="A39" s="234"/>
      <c r="B39" s="810" t="s">
        <v>24</v>
      </c>
      <c r="C39" s="811"/>
      <c r="D39" s="811"/>
      <c r="E39" s="811"/>
      <c r="F39" s="811"/>
      <c r="G39" s="811"/>
      <c r="H39" s="811"/>
      <c r="I39" s="811"/>
      <c r="J39" s="811"/>
      <c r="K39" s="811"/>
      <c r="L39" s="811"/>
      <c r="M39" s="812"/>
      <c r="N39" s="810" t="s">
        <v>356</v>
      </c>
      <c r="O39" s="811"/>
      <c r="P39" s="811"/>
      <c r="Q39" s="811"/>
      <c r="R39" s="811"/>
      <c r="S39" s="811"/>
      <c r="T39" s="811"/>
      <c r="U39" s="811"/>
      <c r="V39" s="811"/>
      <c r="W39" s="811"/>
      <c r="X39" s="811"/>
      <c r="Y39" s="812"/>
      <c r="Z39" s="235"/>
    </row>
    <row r="40" spans="1:26" ht="19" customHeight="1">
      <c r="A40" s="241" t="s">
        <v>155</v>
      </c>
      <c r="B40" s="11">
        <v>0.192</v>
      </c>
      <c r="C40" s="11">
        <v>0.16</v>
      </c>
      <c r="D40" s="11">
        <v>0.13714285714285715</v>
      </c>
      <c r="E40" s="11">
        <v>0.12</v>
      </c>
      <c r="F40" s="11">
        <v>9.6000000000000002E-2</v>
      </c>
      <c r="G40" s="11">
        <v>0.08</v>
      </c>
      <c r="H40" s="11">
        <v>6.8571428571428575E-2</v>
      </c>
      <c r="I40" s="11">
        <v>0.06</v>
      </c>
      <c r="J40" s="11">
        <v>5.3333333333333337E-2</v>
      </c>
      <c r="K40" s="11">
        <v>4.8000000000000001E-2</v>
      </c>
      <c r="L40" s="11">
        <v>0.04</v>
      </c>
      <c r="M40" s="11">
        <v>0.56100000000000005</v>
      </c>
      <c r="N40" s="11">
        <v>1.235125</v>
      </c>
      <c r="O40" s="11">
        <v>1.9706111111111111</v>
      </c>
      <c r="P40" s="11">
        <v>2.6666499999999997</v>
      </c>
      <c r="Q40" s="11">
        <v>4.2346400000000006</v>
      </c>
      <c r="R40" s="11">
        <v>5.8265000000000011</v>
      </c>
      <c r="S40" s="11">
        <v>7.2553428571428578</v>
      </c>
      <c r="T40" s="11">
        <v>8.4769750000000013</v>
      </c>
      <c r="U40" s="11">
        <v>10.519780000000003</v>
      </c>
      <c r="V40" s="11">
        <v>12.178583333333336</v>
      </c>
      <c r="W40" s="11">
        <v>14.875537500000002</v>
      </c>
      <c r="X40" s="11">
        <v>17.011710000000001</v>
      </c>
      <c r="Y40" s="11">
        <v>21.81007</v>
      </c>
      <c r="Z40" s="235" t="s">
        <v>330</v>
      </c>
    </row>
    <row r="41" spans="1:26" ht="19" customHeight="1">
      <c r="A41" s="241" t="s">
        <v>56</v>
      </c>
      <c r="B41" s="246">
        <v>0</v>
      </c>
      <c r="C41" s="246">
        <v>0</v>
      </c>
      <c r="D41" s="246">
        <v>0</v>
      </c>
      <c r="E41" s="246">
        <v>0</v>
      </c>
      <c r="F41" s="246">
        <v>0</v>
      </c>
      <c r="G41" s="246">
        <v>0</v>
      </c>
      <c r="H41" s="246">
        <v>0</v>
      </c>
      <c r="I41" s="246">
        <v>0</v>
      </c>
      <c r="J41" s="246">
        <v>0</v>
      </c>
      <c r="K41" s="246">
        <v>0</v>
      </c>
      <c r="L41" s="246">
        <v>0.42258333333333331</v>
      </c>
      <c r="M41" s="246">
        <v>1.8661428571428575</v>
      </c>
      <c r="N41" s="246">
        <v>3.5485625000000001</v>
      </c>
      <c r="O41" s="246">
        <v>4.9391666666666669</v>
      </c>
      <c r="P41" s="246">
        <v>6.1177999999999999</v>
      </c>
      <c r="Q41" s="246">
        <v>8.1331600000000002</v>
      </c>
      <c r="R41" s="246">
        <v>9.7419666666666647</v>
      </c>
      <c r="S41" s="246">
        <v>11.320171428571431</v>
      </c>
      <c r="T41" s="246">
        <v>12.658825000000002</v>
      </c>
      <c r="U41" s="246">
        <v>14.94722</v>
      </c>
      <c r="V41" s="246">
        <v>16.624083333333335</v>
      </c>
      <c r="W41" s="246">
        <v>18.909300000000005</v>
      </c>
      <c r="X41" s="246">
        <v>20.553460000000005</v>
      </c>
      <c r="Y41" s="246">
        <v>24.141234999999998</v>
      </c>
      <c r="Z41" s="235" t="s">
        <v>331</v>
      </c>
    </row>
    <row r="42" spans="1:26" ht="19" customHeight="1">
      <c r="A42" s="241" t="s">
        <v>59</v>
      </c>
      <c r="B42" s="11">
        <v>0.4</v>
      </c>
      <c r="C42" s="11">
        <v>0.33333333333333337</v>
      </c>
      <c r="D42" s="11">
        <v>0.2857142857142857</v>
      </c>
      <c r="E42" s="11">
        <v>0.25</v>
      </c>
      <c r="F42" s="11">
        <v>0.2</v>
      </c>
      <c r="G42" s="11">
        <v>0.16666666666666669</v>
      </c>
      <c r="H42" s="11">
        <v>0.14285714285714285</v>
      </c>
      <c r="I42" s="11">
        <v>0.125</v>
      </c>
      <c r="J42" s="11">
        <v>0.1111111111111111</v>
      </c>
      <c r="K42" s="11">
        <v>0.10740000000000001</v>
      </c>
      <c r="L42" s="11">
        <v>1.0731666666666668</v>
      </c>
      <c r="M42" s="11">
        <v>2.6218571428571433</v>
      </c>
      <c r="N42" s="11">
        <v>3.8966250000000002</v>
      </c>
      <c r="O42" s="11">
        <v>4.9066666666666672</v>
      </c>
      <c r="P42" s="11">
        <v>5.8479000000000001</v>
      </c>
      <c r="Q42" s="11">
        <v>7.4222400000000004</v>
      </c>
      <c r="R42" s="11">
        <v>8.6716000000000015</v>
      </c>
      <c r="S42" s="11">
        <v>9.8008000000000006</v>
      </c>
      <c r="T42" s="11">
        <v>10.78645</v>
      </c>
      <c r="U42" s="11">
        <v>12.448440000000002</v>
      </c>
      <c r="V42" s="11">
        <v>13.571233333333335</v>
      </c>
      <c r="W42" s="11">
        <v>14.97475</v>
      </c>
      <c r="X42" s="11">
        <v>15.812560000000001</v>
      </c>
      <c r="Y42" s="11">
        <v>17.496749999999999</v>
      </c>
      <c r="Z42" s="235" t="s">
        <v>332</v>
      </c>
    </row>
    <row r="43" spans="1:26" ht="19" customHeight="1">
      <c r="A43" s="241" t="s">
        <v>62</v>
      </c>
      <c r="B43" s="11"/>
      <c r="C43" s="11">
        <v>0.66666666666666674</v>
      </c>
      <c r="D43" s="11">
        <v>0.5714285714285714</v>
      </c>
      <c r="E43" s="11">
        <v>0.5</v>
      </c>
      <c r="F43" s="11">
        <v>0.4</v>
      </c>
      <c r="G43" s="11">
        <v>0.33333333333333337</v>
      </c>
      <c r="H43" s="11">
        <v>0.2857142857142857</v>
      </c>
      <c r="I43" s="11">
        <v>0.25</v>
      </c>
      <c r="J43" s="11">
        <v>0.22222222222222221</v>
      </c>
      <c r="K43" s="11">
        <v>0.2</v>
      </c>
      <c r="L43" s="11">
        <v>0.16666666666666669</v>
      </c>
      <c r="M43" s="11">
        <v>0.93895714285714282</v>
      </c>
      <c r="N43" s="11">
        <v>2.4164062500000001</v>
      </c>
      <c r="O43" s="11">
        <v>3.5166500000000003</v>
      </c>
      <c r="P43" s="11">
        <v>4.3088550000000003</v>
      </c>
      <c r="Q43" s="11">
        <v>5.816948</v>
      </c>
      <c r="R43" s="11">
        <v>6.9592166666666664</v>
      </c>
      <c r="S43" s="11">
        <v>7.7751228571428577</v>
      </c>
      <c r="T43" s="11">
        <v>8.4383800000000004</v>
      </c>
      <c r="U43" s="11">
        <v>9.3728060000000006</v>
      </c>
      <c r="V43" s="11">
        <v>9.9957566666666668</v>
      </c>
      <c r="W43" s="11">
        <v>10.774445</v>
      </c>
      <c r="X43" s="11">
        <v>11.238724999999999</v>
      </c>
      <c r="Y43" s="11">
        <v>12.173151000000001</v>
      </c>
      <c r="Z43" s="235" t="s">
        <v>333</v>
      </c>
    </row>
    <row r="44" spans="1:26" ht="19" customHeight="1">
      <c r="A44" s="241" t="s">
        <v>65</v>
      </c>
      <c r="B44" s="246">
        <v>0</v>
      </c>
      <c r="C44" s="246">
        <v>0</v>
      </c>
      <c r="D44" s="246">
        <v>0</v>
      </c>
      <c r="E44" s="246">
        <v>0</v>
      </c>
      <c r="F44" s="246">
        <v>0</v>
      </c>
      <c r="G44" s="246">
        <v>0</v>
      </c>
      <c r="H44" s="246">
        <v>0</v>
      </c>
      <c r="I44" s="246">
        <v>0</v>
      </c>
      <c r="J44" s="246">
        <v>0</v>
      </c>
      <c r="K44" s="246">
        <v>0</v>
      </c>
      <c r="L44" s="246">
        <v>0.27516666666666673</v>
      </c>
      <c r="M44" s="246">
        <v>1.2390714285714286</v>
      </c>
      <c r="N44" s="246">
        <v>2.3081874999999998</v>
      </c>
      <c r="O44" s="246">
        <v>3.1535555555555561</v>
      </c>
      <c r="P44" s="246">
        <v>4.0671499999999998</v>
      </c>
      <c r="Q44" s="246">
        <v>5.9637200000000004</v>
      </c>
      <c r="R44" s="246">
        <v>7.3824666666666667</v>
      </c>
      <c r="S44" s="246">
        <v>8.4144571428571435</v>
      </c>
      <c r="T44" s="246">
        <v>9.1803249999999998</v>
      </c>
      <c r="U44" s="246">
        <v>10.259040000000001</v>
      </c>
      <c r="V44" s="246">
        <v>11.083600000000001</v>
      </c>
      <c r="W44" s="246">
        <v>13.016562499999997</v>
      </c>
      <c r="X44" s="246">
        <v>13.883589999999998</v>
      </c>
      <c r="Y44" s="246">
        <v>14.785779999999999</v>
      </c>
      <c r="Z44" s="235" t="s">
        <v>334</v>
      </c>
    </row>
    <row r="45" spans="1:26" ht="19" customHeight="1">
      <c r="A45" s="241" t="s">
        <v>68</v>
      </c>
      <c r="B45" s="246">
        <v>0</v>
      </c>
      <c r="C45" s="246">
        <v>0</v>
      </c>
      <c r="D45" s="246">
        <v>0</v>
      </c>
      <c r="E45" s="246">
        <v>0</v>
      </c>
      <c r="F45" s="246">
        <v>0</v>
      </c>
      <c r="G45" s="246">
        <v>0</v>
      </c>
      <c r="H45" s="246">
        <v>0</v>
      </c>
      <c r="I45" s="246">
        <v>0</v>
      </c>
      <c r="J45" s="246">
        <v>0</v>
      </c>
      <c r="K45" s="246">
        <v>0</v>
      </c>
      <c r="L45" s="246">
        <v>0</v>
      </c>
      <c r="M45" s="246">
        <v>0.15735714285714286</v>
      </c>
      <c r="N45" s="246">
        <v>1.6523749999999997</v>
      </c>
      <c r="O45" s="246">
        <v>2.8305000000000002</v>
      </c>
      <c r="P45" s="246">
        <v>3.7591999999999999</v>
      </c>
      <c r="Q45" s="246">
        <v>5.6621999999999995</v>
      </c>
      <c r="R45" s="246">
        <v>6.7565</v>
      </c>
      <c r="S45" s="246">
        <v>7.5459428571428564</v>
      </c>
      <c r="T45" s="246">
        <v>8.1449499999999997</v>
      </c>
      <c r="U45" s="246">
        <v>8.9725400000000004</v>
      </c>
      <c r="V45" s="246">
        <v>9.528833333333333</v>
      </c>
      <c r="W45" s="246">
        <v>10.224225000000001</v>
      </c>
      <c r="X45" s="246">
        <v>10.641449999999999</v>
      </c>
      <c r="Y45" s="246">
        <v>11.474539999999999</v>
      </c>
      <c r="Z45" s="235" t="s">
        <v>335</v>
      </c>
    </row>
    <row r="46" spans="1:26" ht="19" customHeight="1">
      <c r="A46" s="241" t="s">
        <v>71</v>
      </c>
      <c r="B46" s="11">
        <v>0.4</v>
      </c>
      <c r="C46" s="11">
        <v>0.33333333333333337</v>
      </c>
      <c r="D46" s="11">
        <v>0.2857142857142857</v>
      </c>
      <c r="E46" s="11">
        <v>0.25</v>
      </c>
      <c r="F46" s="11">
        <v>0.2</v>
      </c>
      <c r="G46" s="11">
        <v>0.16666666666666669</v>
      </c>
      <c r="H46" s="11">
        <v>0.14285714285714285</v>
      </c>
      <c r="I46" s="11">
        <v>0.125</v>
      </c>
      <c r="J46" s="11">
        <v>0.1111111111111111</v>
      </c>
      <c r="K46" s="11">
        <v>0.1</v>
      </c>
      <c r="L46" s="11">
        <v>0.15925</v>
      </c>
      <c r="M46" s="11">
        <v>0.78378571428571442</v>
      </c>
      <c r="N46" s="11">
        <v>1.7884999999999998</v>
      </c>
      <c r="O46" s="11">
        <v>2.9415555555555555</v>
      </c>
      <c r="P46" s="11">
        <v>3.9451499999999995</v>
      </c>
      <c r="Q46" s="11">
        <v>5.82348</v>
      </c>
      <c r="R46" s="11">
        <v>7.0187999999999997</v>
      </c>
      <c r="S46" s="11">
        <v>8.0762</v>
      </c>
      <c r="T46" s="11">
        <v>8.8980499999999996</v>
      </c>
      <c r="U46" s="11">
        <v>10.142660000000001</v>
      </c>
      <c r="V46" s="11">
        <v>11.027666666666667</v>
      </c>
      <c r="W46" s="11">
        <v>12.021162500000001</v>
      </c>
      <c r="X46" s="11">
        <v>12.30086</v>
      </c>
      <c r="Y46" s="11">
        <v>12.860255</v>
      </c>
      <c r="Z46" s="235" t="s">
        <v>336</v>
      </c>
    </row>
    <row r="47" spans="1:26" ht="19" customHeight="1">
      <c r="A47" s="241" t="s">
        <v>74</v>
      </c>
      <c r="B47" s="246">
        <v>0</v>
      </c>
      <c r="C47" s="246">
        <v>0</v>
      </c>
      <c r="D47" s="246">
        <v>0</v>
      </c>
      <c r="E47" s="246">
        <v>0</v>
      </c>
      <c r="F47" s="246">
        <v>0</v>
      </c>
      <c r="G47" s="246">
        <v>0</v>
      </c>
      <c r="H47" s="246">
        <v>0</v>
      </c>
      <c r="I47" s="246">
        <v>0</v>
      </c>
      <c r="J47" s="246">
        <v>0</v>
      </c>
      <c r="K47" s="246">
        <v>0</v>
      </c>
      <c r="L47" s="246">
        <v>0</v>
      </c>
      <c r="M47" s="246">
        <v>0.93971428571428561</v>
      </c>
      <c r="N47" s="246">
        <v>1.8469374999999999</v>
      </c>
      <c r="O47" s="246">
        <v>2.9277777777777776</v>
      </c>
      <c r="P47" s="246">
        <v>3.8316499999999998</v>
      </c>
      <c r="Q47" s="246">
        <v>5.8918400000000011</v>
      </c>
      <c r="R47" s="246">
        <v>7.4508666666666663</v>
      </c>
      <c r="S47" s="246">
        <v>8.815257142857142</v>
      </c>
      <c r="T47" s="246">
        <v>9.8290500000000023</v>
      </c>
      <c r="U47" s="246">
        <v>11.358699999999999</v>
      </c>
      <c r="V47" s="246">
        <v>12.481333333333334</v>
      </c>
      <c r="W47" s="246">
        <v>14.237575</v>
      </c>
      <c r="X47" s="246">
        <v>15.357860000000001</v>
      </c>
      <c r="Y47" s="246">
        <v>18.292149999999996</v>
      </c>
      <c r="Z47" s="235" t="s">
        <v>337</v>
      </c>
    </row>
    <row r="48" spans="1:26" ht="19" customHeight="1">
      <c r="A48" s="241" t="s">
        <v>77</v>
      </c>
      <c r="B48" s="246">
        <v>0</v>
      </c>
      <c r="C48" s="246">
        <v>0</v>
      </c>
      <c r="D48" s="246">
        <v>0</v>
      </c>
      <c r="E48" s="246">
        <v>0</v>
      </c>
      <c r="F48" s="246">
        <v>0</v>
      </c>
      <c r="G48" s="246">
        <v>0</v>
      </c>
      <c r="H48" s="246">
        <v>0</v>
      </c>
      <c r="I48" s="246">
        <v>0</v>
      </c>
      <c r="J48" s="246">
        <v>0</v>
      </c>
      <c r="K48" s="246">
        <v>0</v>
      </c>
      <c r="L48" s="246">
        <v>0</v>
      </c>
      <c r="M48" s="246">
        <v>9.2428571428571429E-2</v>
      </c>
      <c r="N48" s="246">
        <v>0.36012499999999992</v>
      </c>
      <c r="O48" s="246">
        <v>0.69255555555555559</v>
      </c>
      <c r="P48" s="246">
        <v>0.97679999999999989</v>
      </c>
      <c r="Q48" s="246">
        <v>1.6422800000000002</v>
      </c>
      <c r="R48" s="246">
        <v>2.3299666666666665</v>
      </c>
      <c r="S48" s="246">
        <v>3.0319714285714285</v>
      </c>
      <c r="T48" s="246">
        <v>3.5673250000000003</v>
      </c>
      <c r="U48" s="246">
        <v>5.5768799999999992</v>
      </c>
      <c r="V48" s="246">
        <v>7.1999500000000012</v>
      </c>
      <c r="W48" s="246">
        <v>8.7283124999999995</v>
      </c>
      <c r="X48" s="246">
        <v>9.0829800000000009</v>
      </c>
      <c r="Y48" s="246">
        <v>9.797035000000001</v>
      </c>
      <c r="Z48" s="235" t="s">
        <v>338</v>
      </c>
    </row>
    <row r="49" spans="1:26" ht="19" customHeight="1">
      <c r="A49" s="241" t="s">
        <v>19</v>
      </c>
      <c r="B49" s="11">
        <v>0.4</v>
      </c>
      <c r="C49" s="11">
        <v>0.33333333333333337</v>
      </c>
      <c r="D49" s="11">
        <v>0.2857142857142857</v>
      </c>
      <c r="E49" s="11">
        <v>0.25</v>
      </c>
      <c r="F49" s="11">
        <v>0.2</v>
      </c>
      <c r="G49" s="11">
        <v>0.16666666666666669</v>
      </c>
      <c r="H49" s="11">
        <v>0.14285714285714285</v>
      </c>
      <c r="I49" s="11">
        <v>0.125</v>
      </c>
      <c r="J49" s="11">
        <v>0.1111111111111111</v>
      </c>
      <c r="K49" s="11">
        <v>0.1</v>
      </c>
      <c r="L49" s="11">
        <v>0.52433333333333321</v>
      </c>
      <c r="M49" s="11">
        <v>1.3912142857142857</v>
      </c>
      <c r="N49" s="11">
        <v>2.6868750000000001</v>
      </c>
      <c r="O49" s="11">
        <v>3.7815000000000003</v>
      </c>
      <c r="P49" s="11">
        <v>5.1991999999999994</v>
      </c>
      <c r="Q49" s="11">
        <v>7.7039200000000001</v>
      </c>
      <c r="R49" s="11">
        <v>9.7049666666666674</v>
      </c>
      <c r="S49" s="11">
        <v>11.22974285714286</v>
      </c>
      <c r="T49" s="11">
        <v>12.674899999999997</v>
      </c>
      <c r="U49" s="11">
        <v>14.738939999999999</v>
      </c>
      <c r="V49" s="11">
        <v>16.352433333333334</v>
      </c>
      <c r="W49" s="11">
        <v>19.0509375</v>
      </c>
      <c r="X49" s="11">
        <v>20.806729999999998</v>
      </c>
      <c r="Y49" s="11">
        <v>21.781890000000001</v>
      </c>
      <c r="Z49" s="235" t="s">
        <v>339</v>
      </c>
    </row>
    <row r="50" spans="1:26" ht="19" customHeight="1">
      <c r="A50" s="241" t="s">
        <v>57</v>
      </c>
      <c r="B50" s="11">
        <v>0.55999999999999994</v>
      </c>
      <c r="C50" s="11">
        <v>0.46666666666666673</v>
      </c>
      <c r="D50" s="11">
        <v>0.4</v>
      </c>
      <c r="E50" s="11">
        <v>0.35000000000000003</v>
      </c>
      <c r="F50" s="11">
        <v>0.27999999999999997</v>
      </c>
      <c r="G50" s="11">
        <v>0.23333333333333336</v>
      </c>
      <c r="H50" s="11">
        <v>0.2</v>
      </c>
      <c r="I50" s="11">
        <v>0.17500000000000002</v>
      </c>
      <c r="J50" s="11">
        <v>0.15555555555555556</v>
      </c>
      <c r="K50" s="11">
        <v>0.13999999999999999</v>
      </c>
      <c r="L50" s="11">
        <v>1.8275833333333331</v>
      </c>
      <c r="M50" s="11">
        <v>3.1122857142857141</v>
      </c>
      <c r="N50" s="11">
        <v>4.2588749999999997</v>
      </c>
      <c r="O50" s="11">
        <v>5.4906111111111118</v>
      </c>
      <c r="P50" s="11">
        <v>6.6127999999999991</v>
      </c>
      <c r="Q50" s="11">
        <v>8.8859999999999992</v>
      </c>
      <c r="R50" s="11">
        <v>10.660533333333335</v>
      </c>
      <c r="S50" s="11">
        <v>12.137342857142858</v>
      </c>
      <c r="T50" s="11">
        <v>13.322375000000001</v>
      </c>
      <c r="U50" s="11">
        <v>15.111300000000002</v>
      </c>
      <c r="V50" s="11">
        <v>16.618316666666669</v>
      </c>
      <c r="W50" s="11">
        <v>18.50215</v>
      </c>
      <c r="X50" s="11">
        <v>19.632449999999995</v>
      </c>
      <c r="Y50" s="11">
        <v>21.253679999999999</v>
      </c>
      <c r="Z50" s="235" t="s">
        <v>340</v>
      </c>
    </row>
    <row r="51" spans="1:26" ht="19" customHeight="1">
      <c r="A51" s="241" t="s">
        <v>60</v>
      </c>
      <c r="B51" s="246">
        <v>0</v>
      </c>
      <c r="C51" s="246">
        <v>0</v>
      </c>
      <c r="D51" s="246">
        <v>0</v>
      </c>
      <c r="E51" s="246">
        <v>0</v>
      </c>
      <c r="F51" s="246">
        <v>0</v>
      </c>
      <c r="G51" s="246">
        <v>0</v>
      </c>
      <c r="H51" s="246">
        <v>0</v>
      </c>
      <c r="I51" s="246">
        <v>0</v>
      </c>
      <c r="J51" s="246">
        <v>0</v>
      </c>
      <c r="K51" s="246">
        <v>0</v>
      </c>
      <c r="L51" s="246">
        <v>0</v>
      </c>
      <c r="M51" s="246">
        <v>0</v>
      </c>
      <c r="N51" s="246">
        <v>0</v>
      </c>
      <c r="O51" s="246">
        <v>2.1893888888888888</v>
      </c>
      <c r="P51" s="246">
        <v>4.1091499999999996</v>
      </c>
      <c r="Q51" s="246">
        <v>7.5550399999999991</v>
      </c>
      <c r="R51" s="246">
        <v>9.8522999999999996</v>
      </c>
      <c r="S51" s="246">
        <v>11.520657142857143</v>
      </c>
      <c r="T51" s="246">
        <v>12.759924999999999</v>
      </c>
      <c r="U51" s="246">
        <v>14.5045</v>
      </c>
      <c r="V51" s="246">
        <v>15.667566666666666</v>
      </c>
      <c r="W51" s="246">
        <v>17.121375</v>
      </c>
      <c r="X51" s="246">
        <v>17.988860000000003</v>
      </c>
      <c r="Y51" s="246">
        <v>21.439295000000001</v>
      </c>
      <c r="Z51" s="235" t="s">
        <v>341</v>
      </c>
    </row>
    <row r="52" spans="1:26" ht="19" customHeight="1">
      <c r="A52" s="241" t="s">
        <v>63</v>
      </c>
      <c r="B52" s="246">
        <v>0</v>
      </c>
      <c r="C52" s="246">
        <v>0</v>
      </c>
      <c r="D52" s="246">
        <v>0</v>
      </c>
      <c r="E52" s="246">
        <v>0</v>
      </c>
      <c r="F52" s="246">
        <v>0</v>
      </c>
      <c r="G52" s="246">
        <v>0</v>
      </c>
      <c r="H52" s="246">
        <v>0</v>
      </c>
      <c r="I52" s="246">
        <v>0</v>
      </c>
      <c r="J52" s="246">
        <v>0</v>
      </c>
      <c r="K52" s="246">
        <v>0</v>
      </c>
      <c r="L52" s="246">
        <v>0</v>
      </c>
      <c r="M52" s="246">
        <v>0</v>
      </c>
      <c r="N52" s="246">
        <v>1.1871875000000001</v>
      </c>
      <c r="O52" s="246">
        <v>2.7936111111111108</v>
      </c>
      <c r="P52" s="246">
        <v>4.2576000000000001</v>
      </c>
      <c r="Q52" s="246">
        <v>7.3660799999999984</v>
      </c>
      <c r="R52" s="246">
        <v>9.7181666666666668</v>
      </c>
      <c r="S52" s="246">
        <v>11.588828571428573</v>
      </c>
      <c r="T52" s="246">
        <v>13.118225000000001</v>
      </c>
      <c r="U52" s="246">
        <v>15.51024</v>
      </c>
      <c r="V52" s="246">
        <v>17.267383333333335</v>
      </c>
      <c r="W52" s="246">
        <v>19.562149999999999</v>
      </c>
      <c r="X52" s="246">
        <v>21.02036</v>
      </c>
      <c r="Y52" s="246">
        <v>24.328434999999999</v>
      </c>
      <c r="Z52" s="235" t="s">
        <v>342</v>
      </c>
    </row>
    <row r="53" spans="1:26" ht="19" customHeight="1">
      <c r="A53" s="241" t="s">
        <v>66</v>
      </c>
      <c r="B53" s="11">
        <v>0.48</v>
      </c>
      <c r="C53" s="11">
        <v>0.4</v>
      </c>
      <c r="D53" s="11">
        <v>0.34285714285714286</v>
      </c>
      <c r="E53" s="11">
        <v>0.3</v>
      </c>
      <c r="F53" s="11">
        <v>0.24</v>
      </c>
      <c r="G53" s="11">
        <v>0.2</v>
      </c>
      <c r="H53" s="11">
        <v>0.17142857142857143</v>
      </c>
      <c r="I53" s="11">
        <v>0.15</v>
      </c>
      <c r="J53" s="11">
        <v>0.13333333333333333</v>
      </c>
      <c r="K53" s="11">
        <v>0.12</v>
      </c>
      <c r="L53" s="11">
        <v>0.34075000000000005</v>
      </c>
      <c r="M53" s="11">
        <v>1.2546428571428572</v>
      </c>
      <c r="N53" s="11">
        <v>2.2849375000000003</v>
      </c>
      <c r="O53" s="11">
        <v>3.1479444444444447</v>
      </c>
      <c r="P53" s="11">
        <v>3.8747000000000003</v>
      </c>
      <c r="Q53" s="11">
        <v>5.4639200000000008</v>
      </c>
      <c r="R53" s="11">
        <v>7.1543333333333337</v>
      </c>
      <c r="S53" s="11">
        <v>8.6945142857142859</v>
      </c>
      <c r="T53" s="11">
        <v>10.075975000000001</v>
      </c>
      <c r="U53" s="11">
        <v>12.327920000000001</v>
      </c>
      <c r="V53" s="11">
        <v>13.829483333333334</v>
      </c>
      <c r="W53" s="11">
        <v>15.963212499999999</v>
      </c>
      <c r="X53" s="11">
        <v>17.377600000000001</v>
      </c>
      <c r="Y53" s="11">
        <v>18.289555</v>
      </c>
      <c r="Z53" s="235" t="s">
        <v>343</v>
      </c>
    </row>
    <row r="54" spans="1:26" ht="19" customHeight="1">
      <c r="A54" s="241" t="s">
        <v>69</v>
      </c>
      <c r="B54" s="246">
        <v>0</v>
      </c>
      <c r="C54" s="246">
        <v>0</v>
      </c>
      <c r="D54" s="246">
        <v>0</v>
      </c>
      <c r="E54" s="246">
        <v>0</v>
      </c>
      <c r="F54" s="246">
        <v>0</v>
      </c>
      <c r="G54" s="246">
        <v>0</v>
      </c>
      <c r="H54" s="246">
        <v>0</v>
      </c>
      <c r="I54" s="246">
        <v>0</v>
      </c>
      <c r="J54" s="246">
        <v>0</v>
      </c>
      <c r="K54" s="246">
        <v>0</v>
      </c>
      <c r="L54" s="246">
        <v>0.3449166666666667</v>
      </c>
      <c r="M54" s="246">
        <v>1.4377857142857144</v>
      </c>
      <c r="N54" s="246">
        <v>2.3324375000000002</v>
      </c>
      <c r="O54" s="246">
        <v>3.5163888888888892</v>
      </c>
      <c r="P54" s="246">
        <v>4.5314500000000004</v>
      </c>
      <c r="Q54" s="246">
        <v>6.8730000000000002</v>
      </c>
      <c r="R54" s="246">
        <v>8.7631999999999994</v>
      </c>
      <c r="S54" s="246">
        <v>10.278142857142857</v>
      </c>
      <c r="T54" s="246">
        <v>11.459725000000001</v>
      </c>
      <c r="U54" s="246">
        <v>13.17056</v>
      </c>
      <c r="V54" s="246">
        <v>14.389050000000001</v>
      </c>
      <c r="W54" s="246">
        <v>15.912187500000002</v>
      </c>
      <c r="X54" s="246">
        <v>16.781180000000003</v>
      </c>
      <c r="Y54" s="246">
        <v>17.569915000000002</v>
      </c>
      <c r="Z54" s="235" t="s">
        <v>344</v>
      </c>
    </row>
    <row r="55" spans="1:26" ht="19" customHeight="1">
      <c r="A55" s="241" t="s">
        <v>72</v>
      </c>
      <c r="B55" s="246">
        <v>0</v>
      </c>
      <c r="C55" s="246">
        <v>0</v>
      </c>
      <c r="D55" s="246">
        <v>0</v>
      </c>
      <c r="E55" s="246">
        <v>0</v>
      </c>
      <c r="F55" s="246">
        <v>0</v>
      </c>
      <c r="G55" s="246">
        <v>0</v>
      </c>
      <c r="H55" s="246">
        <v>0</v>
      </c>
      <c r="I55" s="246">
        <v>0.11562499999999999</v>
      </c>
      <c r="J55" s="246">
        <v>0.28177777777777774</v>
      </c>
      <c r="K55" s="246">
        <v>0.46260000000000001</v>
      </c>
      <c r="L55" s="246">
        <v>0.91574999999999984</v>
      </c>
      <c r="M55" s="246">
        <v>1.5533571428571429</v>
      </c>
      <c r="N55" s="246">
        <v>2.2686250000000001</v>
      </c>
      <c r="O55" s="246">
        <v>3.0646111111111112</v>
      </c>
      <c r="P55" s="246">
        <v>3.8726999999999996</v>
      </c>
      <c r="Q55" s="246">
        <v>5.5545199999999992</v>
      </c>
      <c r="R55" s="246">
        <v>6.8183333333333334</v>
      </c>
      <c r="S55" s="246">
        <v>7.7450857142857137</v>
      </c>
      <c r="T55" s="246">
        <v>8.4364999999999988</v>
      </c>
      <c r="U55" s="246">
        <v>9.5546399999999991</v>
      </c>
      <c r="V55" s="246">
        <v>10.307633333333333</v>
      </c>
      <c r="W55" s="246">
        <v>11.155250000000001</v>
      </c>
      <c r="X55" s="246">
        <v>11.5608</v>
      </c>
      <c r="Y55" s="246">
        <v>12.03665</v>
      </c>
      <c r="Z55" s="235" t="s">
        <v>345</v>
      </c>
    </row>
    <row r="56" spans="1:26" ht="19" customHeight="1">
      <c r="A56" s="241" t="s">
        <v>75</v>
      </c>
      <c r="B56" s="246">
        <v>0</v>
      </c>
      <c r="C56" s="246">
        <v>0</v>
      </c>
      <c r="D56" s="246">
        <v>0</v>
      </c>
      <c r="E56" s="246">
        <v>0</v>
      </c>
      <c r="F56" s="246">
        <v>0</v>
      </c>
      <c r="G56" s="420">
        <v>0</v>
      </c>
      <c r="H56" s="246">
        <v>0</v>
      </c>
      <c r="I56" s="246">
        <v>0</v>
      </c>
      <c r="J56" s="246">
        <v>0</v>
      </c>
      <c r="K56" s="246">
        <v>0</v>
      </c>
      <c r="L56" s="246">
        <v>0</v>
      </c>
      <c r="M56" s="246">
        <v>0.26157142857142851</v>
      </c>
      <c r="N56" s="246">
        <v>1.6957500000000001</v>
      </c>
      <c r="O56" s="246">
        <v>3.1793333333333331</v>
      </c>
      <c r="P56" s="246">
        <v>4.3748500000000003</v>
      </c>
      <c r="Q56" s="246">
        <v>6.922559999999998</v>
      </c>
      <c r="R56" s="246">
        <v>9.1448666666666671</v>
      </c>
      <c r="S56" s="246">
        <v>10.81642857142857</v>
      </c>
      <c r="T56" s="246">
        <v>12.392924999999998</v>
      </c>
      <c r="U56" s="246">
        <v>14.599920000000003</v>
      </c>
      <c r="V56" s="246">
        <v>16.156833333333331</v>
      </c>
      <c r="W56" s="246">
        <v>18.1051875</v>
      </c>
      <c r="X56" s="246">
        <v>19.268219999999999</v>
      </c>
      <c r="Y56" s="246">
        <v>20.697839999999999</v>
      </c>
      <c r="Z56" s="235" t="s">
        <v>346</v>
      </c>
    </row>
    <row r="57" spans="1:26" ht="19" customHeight="1">
      <c r="A57" s="241" t="s">
        <v>78</v>
      </c>
      <c r="B57" s="246">
        <v>0</v>
      </c>
      <c r="C57" s="246">
        <v>0</v>
      </c>
      <c r="D57" s="246">
        <v>0</v>
      </c>
      <c r="E57" s="246">
        <v>0</v>
      </c>
      <c r="F57" s="246">
        <v>0</v>
      </c>
      <c r="G57" s="246">
        <v>0</v>
      </c>
      <c r="H57" s="246">
        <v>0</v>
      </c>
      <c r="I57" s="246">
        <v>0</v>
      </c>
      <c r="J57" s="246">
        <v>0</v>
      </c>
      <c r="K57" s="246">
        <v>0</v>
      </c>
      <c r="L57" s="246">
        <v>0</v>
      </c>
      <c r="M57" s="246">
        <v>0</v>
      </c>
      <c r="N57" s="246">
        <v>0.30874999999999997</v>
      </c>
      <c r="O57" s="246">
        <v>1.3022222222222222</v>
      </c>
      <c r="P57" s="246">
        <v>2.2970000000000002</v>
      </c>
      <c r="Q57" s="246">
        <v>4.5039999999999996</v>
      </c>
      <c r="R57" s="246">
        <v>6.68</v>
      </c>
      <c r="S57" s="246">
        <v>8.3502857142857145</v>
      </c>
      <c r="T57" s="246">
        <v>9.6504999999999992</v>
      </c>
      <c r="U57" s="246">
        <v>11.513199999999999</v>
      </c>
      <c r="V57" s="246">
        <v>12.876666666666667</v>
      </c>
      <c r="W57" s="246">
        <v>14.638999999999999</v>
      </c>
      <c r="X57" s="246">
        <v>15.700600000000001</v>
      </c>
      <c r="Y57" s="246">
        <v>17.990600000000001</v>
      </c>
      <c r="Z57" s="235" t="s">
        <v>347</v>
      </c>
    </row>
    <row r="58" spans="1:26" ht="19" customHeight="1">
      <c r="A58" s="241" t="s">
        <v>55</v>
      </c>
      <c r="B58" s="246">
        <v>0</v>
      </c>
      <c r="C58" s="246">
        <v>0</v>
      </c>
      <c r="D58" s="246">
        <v>0</v>
      </c>
      <c r="E58" s="246">
        <v>0</v>
      </c>
      <c r="F58" s="246">
        <v>0</v>
      </c>
      <c r="G58" s="246">
        <v>0</v>
      </c>
      <c r="H58" s="246">
        <v>0</v>
      </c>
      <c r="I58" s="246">
        <v>0</v>
      </c>
      <c r="J58" s="246">
        <v>0</v>
      </c>
      <c r="K58" s="246">
        <v>0</v>
      </c>
      <c r="L58" s="246">
        <v>0.27241666666666664</v>
      </c>
      <c r="M58" s="246">
        <v>0.86585714285714266</v>
      </c>
      <c r="N58" s="246">
        <v>1.5663125</v>
      </c>
      <c r="O58" s="246">
        <v>2.3481666666666663</v>
      </c>
      <c r="P58" s="246">
        <v>3.1371500000000005</v>
      </c>
      <c r="Q58" s="246">
        <v>5.0266799999999989</v>
      </c>
      <c r="R58" s="246">
        <v>6.6949999999999994</v>
      </c>
      <c r="S58" s="246">
        <v>8.1895142857142869</v>
      </c>
      <c r="T58" s="246">
        <v>9.4295750000000016</v>
      </c>
      <c r="U58" s="246">
        <v>11.3895</v>
      </c>
      <c r="V58" s="246">
        <v>12.784633333333337</v>
      </c>
      <c r="W58" s="246">
        <v>14.661925</v>
      </c>
      <c r="X58" s="246">
        <v>15.956059999999997</v>
      </c>
      <c r="Y58" s="246">
        <v>18.84872</v>
      </c>
      <c r="Z58" s="235" t="s">
        <v>348</v>
      </c>
    </row>
    <row r="59" spans="1:26" ht="19" customHeight="1">
      <c r="A59" s="241" t="s">
        <v>58</v>
      </c>
      <c r="B59" s="246">
        <v>0</v>
      </c>
      <c r="C59" s="246">
        <v>0</v>
      </c>
      <c r="D59" s="246">
        <v>0</v>
      </c>
      <c r="E59" s="246">
        <v>0</v>
      </c>
      <c r="F59" s="246">
        <v>0</v>
      </c>
      <c r="G59" s="246">
        <v>0</v>
      </c>
      <c r="H59" s="246">
        <v>0</v>
      </c>
      <c r="I59" s="246">
        <v>0</v>
      </c>
      <c r="J59" s="246">
        <v>0</v>
      </c>
      <c r="K59" s="246">
        <v>0</v>
      </c>
      <c r="L59" s="246">
        <v>0.26033333333333331</v>
      </c>
      <c r="M59" s="246">
        <v>1.2311428571428573</v>
      </c>
      <c r="N59" s="246">
        <v>2.5807500000000001</v>
      </c>
      <c r="O59" s="246">
        <v>3.7894444444444444</v>
      </c>
      <c r="P59" s="246">
        <v>4.8433999999999999</v>
      </c>
      <c r="Q59" s="246">
        <v>6.9903199999999996</v>
      </c>
      <c r="R59" s="246">
        <v>8.6303999999999998</v>
      </c>
      <c r="S59" s="246">
        <v>9.8973428571428581</v>
      </c>
      <c r="T59" s="246">
        <v>10.835325000000001</v>
      </c>
      <c r="U59" s="246">
        <v>12.339600000000001</v>
      </c>
      <c r="V59" s="246">
        <v>13.399516666666667</v>
      </c>
      <c r="W59" s="246">
        <v>14.816650000000001</v>
      </c>
      <c r="X59" s="246">
        <v>15.84051</v>
      </c>
      <c r="Y59" s="246">
        <v>17.894899999999996</v>
      </c>
      <c r="Z59" s="235" t="s">
        <v>349</v>
      </c>
    </row>
    <row r="60" spans="1:26" ht="19" customHeight="1">
      <c r="A60" s="241" t="s">
        <v>61</v>
      </c>
      <c r="B60" s="11">
        <v>0.16</v>
      </c>
      <c r="C60" s="11">
        <v>0.13333333333333333</v>
      </c>
      <c r="D60" s="11">
        <v>0.1142857142857143</v>
      </c>
      <c r="E60" s="11">
        <v>0.1</v>
      </c>
      <c r="F60" s="11">
        <v>0.08</v>
      </c>
      <c r="G60" s="11">
        <v>6.6666666666666666E-2</v>
      </c>
      <c r="H60" s="11">
        <v>5.7142857142857148E-2</v>
      </c>
      <c r="I60" s="11">
        <v>0.05</v>
      </c>
      <c r="J60" s="11">
        <v>4.4444444444444446E-2</v>
      </c>
      <c r="K60" s="11">
        <v>0.04</v>
      </c>
      <c r="L60" s="11">
        <v>3.3333333333333333E-2</v>
      </c>
      <c r="M60" s="11">
        <v>0.87614285714285711</v>
      </c>
      <c r="N60" s="11">
        <v>1.3902500000000004</v>
      </c>
      <c r="O60" s="11">
        <v>1.9886666666666668</v>
      </c>
      <c r="P60" s="11">
        <v>2.8937500000000003</v>
      </c>
      <c r="Q60" s="11">
        <v>6.0891599999999997</v>
      </c>
      <c r="R60" s="11">
        <v>8.5033999999999992</v>
      </c>
      <c r="S60" s="11">
        <v>10.448885714285714</v>
      </c>
      <c r="T60" s="11">
        <v>11.837125</v>
      </c>
      <c r="U60" s="11">
        <v>14.076239999999999</v>
      </c>
      <c r="V60" s="11">
        <v>15.804583333333333</v>
      </c>
      <c r="W60" s="11">
        <v>18.177612499999999</v>
      </c>
      <c r="X60" s="11">
        <v>19.677399999999999</v>
      </c>
      <c r="Y60" s="11">
        <v>22.732005000000001</v>
      </c>
      <c r="Z60" s="235" t="s">
        <v>350</v>
      </c>
    </row>
    <row r="61" spans="1:26" ht="19" customHeight="1">
      <c r="A61" s="241" t="s">
        <v>64</v>
      </c>
      <c r="B61" s="246">
        <v>0</v>
      </c>
      <c r="C61" s="246">
        <v>0</v>
      </c>
      <c r="D61" s="246">
        <v>0</v>
      </c>
      <c r="E61" s="246">
        <v>0</v>
      </c>
      <c r="F61" s="246">
        <v>0</v>
      </c>
      <c r="G61" s="246">
        <v>0</v>
      </c>
      <c r="H61" s="246">
        <v>0</v>
      </c>
      <c r="I61" s="246">
        <v>0</v>
      </c>
      <c r="J61" s="246">
        <v>0</v>
      </c>
      <c r="K61" s="246">
        <v>0</v>
      </c>
      <c r="L61" s="246">
        <v>0</v>
      </c>
      <c r="M61" s="246">
        <v>0.62850000000000006</v>
      </c>
      <c r="N61" s="246">
        <v>2.4251875000000003</v>
      </c>
      <c r="O61" s="246">
        <v>4.5354999999999999</v>
      </c>
      <c r="P61" s="246">
        <v>7.4549500000000002</v>
      </c>
      <c r="Q61" s="246">
        <v>9.5178399999999996</v>
      </c>
      <c r="R61" s="246">
        <v>10.834099999999999</v>
      </c>
      <c r="S61" s="246">
        <v>12.107514285714286</v>
      </c>
      <c r="T61" s="246">
        <v>13.394724999999999</v>
      </c>
      <c r="U61" s="246">
        <v>15.395459999999996</v>
      </c>
      <c r="V61" s="246">
        <v>18.819200000000002</v>
      </c>
      <c r="W61" s="246">
        <v>21.631625</v>
      </c>
      <c r="X61" s="246">
        <v>23.720890000000001</v>
      </c>
      <c r="Y61" s="246">
        <v>26.034000000000002</v>
      </c>
      <c r="Z61" s="235" t="s">
        <v>351</v>
      </c>
    </row>
    <row r="62" spans="1:26" ht="19" customHeight="1">
      <c r="A62" s="241"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0.44541666666666652</v>
      </c>
      <c r="M62" s="11">
        <v>1.175428571428571</v>
      </c>
      <c r="N62" s="11">
        <v>2.6348124999999998</v>
      </c>
      <c r="O62" s="11">
        <v>3.5309444444444433</v>
      </c>
      <c r="P62" s="11">
        <v>4.3775500000000003</v>
      </c>
      <c r="Q62" s="11">
        <v>6.1690800000000001</v>
      </c>
      <c r="R62" s="11">
        <v>7.7535333333333334</v>
      </c>
      <c r="S62" s="11">
        <v>9.4761999999999986</v>
      </c>
      <c r="T62" s="11">
        <v>11.543275000000001</v>
      </c>
      <c r="U62" s="11">
        <v>14.091620000000002</v>
      </c>
      <c r="V62" s="11">
        <v>15.594533333333333</v>
      </c>
      <c r="W62" s="11">
        <v>17.731924999999997</v>
      </c>
      <c r="X62" s="11">
        <v>18.9377</v>
      </c>
      <c r="Y62" s="11">
        <v>20.788824999999999</v>
      </c>
      <c r="Z62" s="235" t="s">
        <v>352</v>
      </c>
    </row>
    <row r="63" spans="1:26" ht="19" customHeight="1">
      <c r="A63" s="241" t="s">
        <v>21</v>
      </c>
      <c r="B63" s="246">
        <v>0</v>
      </c>
      <c r="C63" s="246">
        <v>0</v>
      </c>
      <c r="D63" s="246">
        <v>0</v>
      </c>
      <c r="E63" s="246">
        <v>0</v>
      </c>
      <c r="F63" s="246">
        <v>0</v>
      </c>
      <c r="G63" s="246">
        <v>0</v>
      </c>
      <c r="H63" s="246">
        <v>0</v>
      </c>
      <c r="I63" s="246">
        <v>0</v>
      </c>
      <c r="J63" s="246">
        <v>0</v>
      </c>
      <c r="K63" s="246">
        <v>0</v>
      </c>
      <c r="L63" s="246">
        <v>0</v>
      </c>
      <c r="M63" s="246">
        <v>0</v>
      </c>
      <c r="N63" s="246">
        <v>5.63875E-2</v>
      </c>
      <c r="O63" s="246">
        <v>0.12458333333333334</v>
      </c>
      <c r="P63" s="246">
        <v>0.56862000000000001</v>
      </c>
      <c r="Q63" s="246">
        <v>3.7107359999999998</v>
      </c>
      <c r="R63" s="246">
        <v>6.4532533333333335</v>
      </c>
      <c r="S63" s="246">
        <v>8.6783028571428567</v>
      </c>
      <c r="T63" s="246">
        <v>10.4746275</v>
      </c>
      <c r="U63" s="246">
        <v>13.216759999999999</v>
      </c>
      <c r="V63" s="246">
        <v>15.276078333333334</v>
      </c>
      <c r="W63" s="246">
        <v>18.1935325</v>
      </c>
      <c r="X63" s="246">
        <v>19.979763000000002</v>
      </c>
      <c r="Y63" s="246">
        <v>21.877431000000001</v>
      </c>
      <c r="Z63" s="235" t="s">
        <v>353</v>
      </c>
    </row>
    <row r="64" spans="1:26" ht="19" customHeight="1">
      <c r="A64" s="241"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0.98733333333333329</v>
      </c>
      <c r="P64" s="11">
        <v>2.3186499999999994</v>
      </c>
      <c r="Q64" s="11">
        <v>5.1231599999999995</v>
      </c>
      <c r="R64" s="11">
        <v>7.870099999999999</v>
      </c>
      <c r="S64" s="11">
        <v>10.071428571428571</v>
      </c>
      <c r="T64" s="11">
        <v>11.7224</v>
      </c>
      <c r="U64" s="11">
        <v>14.152520000000003</v>
      </c>
      <c r="V64" s="11">
        <v>15.839399999999998</v>
      </c>
      <c r="W64" s="11">
        <v>18.146537500000001</v>
      </c>
      <c r="X64" s="11">
        <v>19.770309999999995</v>
      </c>
      <c r="Y64" s="11">
        <v>23.885689999999997</v>
      </c>
      <c r="Z64" s="235" t="s">
        <v>354</v>
      </c>
    </row>
    <row r="65" spans="1:26" ht="19" customHeight="1">
      <c r="A65" s="241" t="s">
        <v>23</v>
      </c>
      <c r="B65" s="246">
        <v>0</v>
      </c>
      <c r="C65" s="246">
        <v>0</v>
      </c>
      <c r="D65" s="246">
        <v>0</v>
      </c>
      <c r="E65" s="246">
        <v>0</v>
      </c>
      <c r="F65" s="246">
        <v>0</v>
      </c>
      <c r="G65" s="246">
        <v>0</v>
      </c>
      <c r="H65" s="246">
        <v>0</v>
      </c>
      <c r="I65" s="246">
        <v>0</v>
      </c>
      <c r="J65" s="246">
        <v>7.7777777777777779E-2</v>
      </c>
      <c r="K65" s="246">
        <v>0.48099999999999998</v>
      </c>
      <c r="L65" s="246">
        <v>2.0772499999999998</v>
      </c>
      <c r="M65" s="246">
        <v>3.8605</v>
      </c>
      <c r="N65" s="246">
        <v>5.2375624999999992</v>
      </c>
      <c r="O65" s="246">
        <v>6.6867777777777775</v>
      </c>
      <c r="P65" s="246">
        <v>7.9096999999999991</v>
      </c>
      <c r="Q65" s="246">
        <v>10.102399999999999</v>
      </c>
      <c r="R65" s="246">
        <v>12.048033333333333</v>
      </c>
      <c r="S65" s="246">
        <v>13.461342857142858</v>
      </c>
      <c r="T65" s="246">
        <v>14.533625000000001</v>
      </c>
      <c r="U65" s="246">
        <v>16.14134</v>
      </c>
      <c r="V65" s="246">
        <v>17.828349999999997</v>
      </c>
      <c r="W65" s="246">
        <v>19.937112500000005</v>
      </c>
      <c r="X65" s="246">
        <v>21.214320000000001</v>
      </c>
      <c r="Y65" s="246">
        <v>23.949725000000001</v>
      </c>
      <c r="Z65" s="235" t="s">
        <v>355</v>
      </c>
    </row>
    <row r="66" spans="1:26" ht="19" customHeight="1">
      <c r="A66" s="241"/>
      <c r="B66" s="242"/>
      <c r="C66" s="242"/>
      <c r="D66" s="242"/>
      <c r="E66" s="242"/>
      <c r="F66" s="242"/>
      <c r="G66" s="242"/>
      <c r="H66" s="242"/>
      <c r="I66" s="242"/>
      <c r="J66" s="242"/>
      <c r="K66" s="242"/>
      <c r="L66" s="242"/>
      <c r="M66" s="242"/>
      <c r="N66" s="242"/>
      <c r="O66" s="242"/>
      <c r="P66" s="242"/>
      <c r="Q66" s="242"/>
      <c r="R66" s="242"/>
      <c r="S66" s="242"/>
      <c r="T66" s="242"/>
      <c r="U66" s="242"/>
      <c r="V66" s="242"/>
      <c r="W66" s="242"/>
      <c r="X66" s="242"/>
      <c r="Y66" s="242"/>
      <c r="Z66" s="235"/>
    </row>
    <row r="67" spans="1:26" ht="19" customHeight="1">
      <c r="A67" s="243" t="s">
        <v>79</v>
      </c>
      <c r="B67" s="246">
        <v>0</v>
      </c>
      <c r="C67" s="246">
        <v>0</v>
      </c>
      <c r="D67" s="246">
        <v>0</v>
      </c>
      <c r="E67" s="246">
        <v>0</v>
      </c>
      <c r="F67" s="246">
        <v>0</v>
      </c>
      <c r="G67" s="246">
        <v>0</v>
      </c>
      <c r="H67" s="246">
        <v>0</v>
      </c>
      <c r="I67" s="246">
        <v>0</v>
      </c>
      <c r="J67" s="246">
        <v>0</v>
      </c>
      <c r="K67" s="246">
        <v>0</v>
      </c>
      <c r="L67" s="246">
        <v>0</v>
      </c>
      <c r="M67" s="246">
        <v>0</v>
      </c>
      <c r="N67" s="246">
        <v>0</v>
      </c>
      <c r="O67" s="246">
        <v>0</v>
      </c>
      <c r="P67" s="246">
        <v>0</v>
      </c>
      <c r="Q67" s="246">
        <v>0.20880000000000001</v>
      </c>
      <c r="R67" s="246">
        <v>0.73733333333333329</v>
      </c>
      <c r="S67" s="246">
        <v>1.3422857142857143</v>
      </c>
      <c r="T67" s="246">
        <v>2.0514999999999999</v>
      </c>
      <c r="U67" s="246">
        <v>3.8983999999999996</v>
      </c>
      <c r="V67" s="246">
        <v>5.1856666666666671</v>
      </c>
      <c r="W67" s="246">
        <v>6.7947499999999996</v>
      </c>
      <c r="X67" s="246">
        <v>7.7576000000000009</v>
      </c>
      <c r="Y67" s="246">
        <v>9.6884999999999994</v>
      </c>
      <c r="Z67" s="235" t="s">
        <v>80</v>
      </c>
    </row>
    <row r="68" spans="1:26" ht="19" customHeight="1">
      <c r="B68" s="244"/>
      <c r="C68" s="244"/>
      <c r="D68" s="244"/>
      <c r="E68" s="244"/>
      <c r="F68" s="244"/>
      <c r="G68" s="244"/>
      <c r="H68" s="244"/>
      <c r="I68" s="244"/>
      <c r="J68" s="244"/>
      <c r="K68" s="244"/>
      <c r="L68" s="244"/>
      <c r="M68" s="244"/>
    </row>
    <row r="69" spans="1:26" ht="19" customHeight="1">
      <c r="B69" s="244"/>
      <c r="C69" s="244"/>
      <c r="D69" s="244"/>
      <c r="E69" s="244"/>
      <c r="F69" s="244"/>
      <c r="G69" s="244"/>
      <c r="H69" s="244"/>
      <c r="I69" s="244"/>
      <c r="J69" s="244"/>
      <c r="K69" s="244"/>
      <c r="L69" s="244"/>
      <c r="M69" s="244"/>
    </row>
    <row r="70" spans="1:26" ht="19" customHeight="1">
      <c r="B70" s="244"/>
      <c r="C70" s="244"/>
      <c r="D70" s="244"/>
      <c r="E70" s="244"/>
      <c r="F70" s="244"/>
      <c r="G70" s="244"/>
      <c r="H70" s="244"/>
      <c r="I70" s="244"/>
      <c r="J70" s="244"/>
      <c r="K70" s="244"/>
      <c r="L70" s="244"/>
      <c r="M70" s="244"/>
    </row>
    <row r="71" spans="1:26" ht="19" customHeight="1">
      <c r="B71" s="244"/>
      <c r="C71" s="244"/>
      <c r="D71" s="244"/>
      <c r="E71" s="244"/>
      <c r="F71" s="244"/>
      <c r="G71" s="244"/>
      <c r="H71" s="244"/>
      <c r="I71" s="244"/>
      <c r="J71" s="244"/>
      <c r="K71" s="244"/>
      <c r="L71" s="244"/>
      <c r="M71" s="244"/>
    </row>
    <row r="72" spans="1:26">
      <c r="B72" s="244"/>
      <c r="C72" s="244"/>
      <c r="D72" s="244"/>
      <c r="E72" s="244"/>
      <c r="F72" s="244"/>
      <c r="G72" s="244"/>
      <c r="H72" s="244"/>
      <c r="I72" s="244"/>
      <c r="J72" s="244"/>
      <c r="K72" s="244"/>
      <c r="L72" s="244"/>
      <c r="M72" s="244"/>
    </row>
    <row r="73" spans="1:26">
      <c r="B73" s="244"/>
      <c r="C73" s="244"/>
      <c r="D73" s="244"/>
      <c r="E73" s="244"/>
      <c r="F73" s="244"/>
      <c r="G73" s="244"/>
      <c r="H73" s="244"/>
      <c r="I73" s="244"/>
      <c r="J73" s="244"/>
      <c r="K73" s="244"/>
      <c r="L73" s="244"/>
      <c r="M73" s="244"/>
    </row>
    <row r="74" spans="1:26">
      <c r="B74" s="244"/>
      <c r="C74" s="244"/>
      <c r="D74" s="244"/>
      <c r="E74" s="244"/>
      <c r="F74" s="244"/>
      <c r="G74" s="244"/>
      <c r="H74" s="244"/>
      <c r="I74" s="244"/>
      <c r="J74" s="244"/>
      <c r="K74" s="244"/>
      <c r="L74" s="244"/>
      <c r="M74" s="244"/>
    </row>
    <row r="75" spans="1:26">
      <c r="B75" s="244"/>
      <c r="C75" s="244"/>
      <c r="D75" s="244"/>
      <c r="E75" s="244"/>
      <c r="F75" s="244"/>
      <c r="G75" s="244"/>
      <c r="H75" s="244"/>
      <c r="I75" s="244"/>
      <c r="J75" s="244"/>
      <c r="K75" s="244"/>
      <c r="L75" s="244"/>
      <c r="M75" s="244"/>
    </row>
    <row r="76" spans="1:26">
      <c r="B76" s="244"/>
      <c r="C76" s="244"/>
      <c r="D76" s="244"/>
      <c r="E76" s="244"/>
      <c r="F76" s="244"/>
      <c r="G76" s="244"/>
      <c r="H76" s="244"/>
      <c r="I76" s="244"/>
      <c r="J76" s="244"/>
      <c r="K76" s="244"/>
      <c r="L76" s="244"/>
      <c r="M76" s="244"/>
    </row>
    <row r="77" spans="1:26">
      <c r="B77" s="244"/>
      <c r="C77" s="244"/>
      <c r="D77" s="244"/>
      <c r="E77" s="244"/>
      <c r="F77" s="244"/>
      <c r="G77" s="244"/>
      <c r="H77" s="244"/>
      <c r="I77" s="244"/>
      <c r="J77" s="244"/>
      <c r="K77" s="244"/>
      <c r="L77" s="244"/>
      <c r="M77" s="244"/>
    </row>
    <row r="78" spans="1:26">
      <c r="B78" s="244"/>
      <c r="C78" s="244"/>
      <c r="D78" s="244"/>
      <c r="E78" s="244"/>
      <c r="F78" s="244"/>
      <c r="G78" s="244"/>
      <c r="H78" s="244"/>
      <c r="I78" s="244"/>
      <c r="J78" s="244"/>
      <c r="K78" s="244"/>
      <c r="L78" s="244"/>
      <c r="M78" s="244"/>
    </row>
    <row r="79" spans="1:26">
      <c r="B79" s="244"/>
      <c r="C79" s="244"/>
      <c r="D79" s="244"/>
      <c r="E79" s="244"/>
      <c r="F79" s="244"/>
      <c r="G79" s="244"/>
      <c r="H79" s="244"/>
      <c r="I79" s="244"/>
      <c r="J79" s="244"/>
      <c r="K79" s="244"/>
      <c r="L79" s="244"/>
      <c r="M79" s="244"/>
    </row>
    <row r="80" spans="1:26">
      <c r="B80" s="244"/>
      <c r="C80" s="244"/>
      <c r="D80" s="244"/>
      <c r="E80" s="244"/>
      <c r="F80" s="244"/>
      <c r="G80" s="244"/>
      <c r="H80" s="244"/>
      <c r="I80" s="244"/>
      <c r="J80" s="244"/>
      <c r="K80" s="244"/>
      <c r="L80" s="244"/>
      <c r="M80" s="244"/>
    </row>
    <row r="81" spans="2:13">
      <c r="B81" s="244"/>
      <c r="C81" s="244"/>
      <c r="D81" s="244"/>
      <c r="E81" s="244"/>
      <c r="F81" s="244"/>
      <c r="G81" s="244"/>
      <c r="H81" s="244"/>
      <c r="I81" s="244"/>
      <c r="J81" s="244"/>
      <c r="K81" s="244"/>
      <c r="L81" s="244"/>
      <c r="M81" s="244"/>
    </row>
    <row r="82" spans="2:13">
      <c r="B82" s="244"/>
      <c r="C82" s="244"/>
      <c r="D82" s="244"/>
      <c r="E82" s="244"/>
      <c r="F82" s="244"/>
      <c r="G82" s="244"/>
      <c r="H82" s="244"/>
      <c r="I82" s="244"/>
      <c r="J82" s="244"/>
      <c r="K82" s="244"/>
      <c r="L82" s="244"/>
      <c r="M82" s="244"/>
    </row>
    <row r="83" spans="2:13">
      <c r="B83" s="244"/>
      <c r="C83" s="244"/>
      <c r="D83" s="244"/>
      <c r="E83" s="244"/>
      <c r="F83" s="244"/>
      <c r="G83" s="244"/>
      <c r="H83" s="244"/>
      <c r="I83" s="244"/>
      <c r="J83" s="244"/>
      <c r="K83" s="244"/>
      <c r="L83" s="244"/>
      <c r="M83" s="244"/>
    </row>
    <row r="84" spans="2:13">
      <c r="B84" s="244"/>
      <c r="C84" s="244"/>
      <c r="D84" s="244"/>
      <c r="E84" s="244"/>
      <c r="F84" s="244"/>
      <c r="G84" s="244"/>
      <c r="H84" s="244"/>
      <c r="I84" s="244"/>
      <c r="J84" s="244"/>
      <c r="K84" s="244"/>
      <c r="L84" s="244"/>
      <c r="M84" s="244"/>
    </row>
    <row r="85" spans="2:13">
      <c r="B85" s="244"/>
      <c r="C85" s="244"/>
      <c r="D85" s="244"/>
      <c r="E85" s="244"/>
      <c r="F85" s="244"/>
      <c r="G85" s="244"/>
      <c r="H85" s="244"/>
      <c r="I85" s="244"/>
      <c r="J85" s="244"/>
      <c r="K85" s="244"/>
      <c r="L85" s="244"/>
      <c r="M85" s="244"/>
    </row>
    <row r="86" spans="2:13">
      <c r="B86" s="244"/>
      <c r="C86" s="244"/>
      <c r="D86" s="244"/>
      <c r="E86" s="244"/>
      <c r="F86" s="244"/>
      <c r="G86" s="244"/>
      <c r="H86" s="244"/>
      <c r="I86" s="244"/>
      <c r="J86" s="244"/>
      <c r="K86" s="244"/>
      <c r="L86" s="244"/>
      <c r="M86" s="244"/>
    </row>
    <row r="87" spans="2:13">
      <c r="B87" s="244"/>
      <c r="C87" s="244"/>
      <c r="D87" s="244"/>
      <c r="E87" s="244"/>
      <c r="F87" s="244"/>
      <c r="G87" s="244"/>
      <c r="H87" s="244"/>
      <c r="I87" s="244"/>
      <c r="J87" s="244"/>
      <c r="K87" s="244"/>
      <c r="L87" s="244"/>
      <c r="M87" s="244"/>
    </row>
    <row r="88" spans="2:13">
      <c r="B88" s="244"/>
      <c r="C88" s="244"/>
      <c r="D88" s="244"/>
      <c r="E88" s="244"/>
      <c r="F88" s="244"/>
      <c r="G88" s="244"/>
      <c r="H88" s="244"/>
      <c r="I88" s="244"/>
      <c r="J88" s="244"/>
      <c r="K88" s="244"/>
      <c r="L88" s="244"/>
      <c r="M88" s="244"/>
    </row>
    <row r="89" spans="2:13">
      <c r="B89" s="244"/>
      <c r="C89" s="244"/>
      <c r="D89" s="244"/>
      <c r="E89" s="244"/>
      <c r="F89" s="244"/>
      <c r="G89" s="244"/>
      <c r="H89" s="244"/>
      <c r="I89" s="244"/>
      <c r="J89" s="244"/>
      <c r="K89" s="244"/>
      <c r="L89" s="244"/>
      <c r="M89" s="244"/>
    </row>
    <row r="90" spans="2:13">
      <c r="B90" s="244"/>
      <c r="C90" s="244"/>
      <c r="D90" s="244"/>
      <c r="E90" s="244"/>
      <c r="F90" s="244"/>
      <c r="G90" s="244"/>
      <c r="H90" s="244"/>
      <c r="I90" s="244"/>
      <c r="J90" s="244"/>
      <c r="K90" s="244"/>
      <c r="L90" s="244"/>
      <c r="M90" s="244"/>
    </row>
    <row r="91" spans="2:13">
      <c r="B91" s="244"/>
      <c r="C91" s="244"/>
      <c r="D91" s="244"/>
      <c r="E91" s="244"/>
      <c r="F91" s="244"/>
      <c r="G91" s="244"/>
      <c r="H91" s="244"/>
      <c r="I91" s="244"/>
      <c r="J91" s="244"/>
      <c r="K91" s="244"/>
      <c r="L91" s="244"/>
      <c r="M91" s="244"/>
    </row>
    <row r="92" spans="2:13">
      <c r="B92" s="244"/>
      <c r="C92" s="244"/>
      <c r="D92" s="244"/>
      <c r="E92" s="244"/>
      <c r="F92" s="244"/>
      <c r="G92" s="244"/>
      <c r="H92" s="244"/>
      <c r="I92" s="244"/>
      <c r="J92" s="244"/>
      <c r="K92" s="244"/>
      <c r="L92" s="244"/>
      <c r="M92" s="244"/>
    </row>
    <row r="93" spans="2:13">
      <c r="B93" s="244"/>
      <c r="C93" s="244"/>
      <c r="D93" s="244"/>
      <c r="E93" s="244"/>
      <c r="F93" s="244"/>
      <c r="G93" s="244"/>
      <c r="H93" s="244"/>
      <c r="I93" s="244"/>
      <c r="J93" s="244"/>
      <c r="K93" s="244"/>
      <c r="L93" s="244"/>
      <c r="M93" s="244"/>
    </row>
    <row r="94" spans="2:13">
      <c r="B94" s="244"/>
      <c r="C94" s="244"/>
      <c r="D94" s="244"/>
      <c r="E94" s="244"/>
      <c r="F94" s="244"/>
      <c r="G94" s="244"/>
      <c r="H94" s="244"/>
      <c r="I94" s="244"/>
      <c r="J94" s="244"/>
      <c r="K94" s="244"/>
      <c r="L94" s="244"/>
      <c r="M94" s="244"/>
    </row>
    <row r="95" spans="2:13">
      <c r="B95" s="244"/>
      <c r="C95" s="244"/>
      <c r="D95" s="244"/>
      <c r="E95" s="244"/>
      <c r="F95" s="244"/>
      <c r="G95" s="244"/>
      <c r="H95" s="244"/>
      <c r="I95" s="244"/>
      <c r="J95" s="244"/>
      <c r="K95" s="244"/>
      <c r="L95" s="244"/>
      <c r="M95" s="244"/>
    </row>
    <row r="96" spans="2:13">
      <c r="B96" s="244"/>
      <c r="C96" s="244"/>
      <c r="D96" s="244"/>
      <c r="E96" s="244"/>
      <c r="F96" s="244"/>
      <c r="G96" s="244"/>
      <c r="H96" s="244"/>
      <c r="I96" s="244"/>
      <c r="J96" s="244"/>
      <c r="K96" s="244"/>
      <c r="L96" s="244"/>
      <c r="M96" s="244"/>
    </row>
    <row r="97" spans="2:13">
      <c r="B97" s="244"/>
      <c r="C97" s="244"/>
      <c r="D97" s="244"/>
      <c r="E97" s="244"/>
      <c r="F97" s="244"/>
      <c r="G97" s="244"/>
      <c r="H97" s="244"/>
      <c r="I97" s="244"/>
      <c r="J97" s="244"/>
      <c r="K97" s="244"/>
      <c r="L97" s="244"/>
      <c r="M97" s="244"/>
    </row>
    <row r="98" spans="2:13">
      <c r="B98" s="244"/>
      <c r="C98" s="244"/>
      <c r="D98" s="244"/>
      <c r="E98" s="244"/>
      <c r="F98" s="244"/>
      <c r="G98" s="244"/>
      <c r="H98" s="244"/>
      <c r="I98" s="244"/>
      <c r="J98" s="244"/>
      <c r="K98" s="244"/>
      <c r="L98" s="244"/>
      <c r="M98" s="244"/>
    </row>
    <row r="99" spans="2:13">
      <c r="B99" s="244"/>
      <c r="C99" s="244"/>
      <c r="D99" s="244"/>
      <c r="E99" s="244"/>
      <c r="F99" s="244"/>
      <c r="G99" s="244"/>
      <c r="H99" s="244"/>
      <c r="I99" s="244"/>
      <c r="J99" s="244"/>
      <c r="K99" s="244"/>
      <c r="L99" s="244"/>
      <c r="M99" s="244"/>
    </row>
    <row r="100" spans="2:13">
      <c r="B100" s="244"/>
      <c r="C100" s="244"/>
      <c r="D100" s="244"/>
      <c r="E100" s="244"/>
      <c r="F100" s="244"/>
      <c r="G100" s="244"/>
      <c r="H100" s="244"/>
      <c r="I100" s="244"/>
      <c r="J100" s="244"/>
      <c r="K100" s="244"/>
      <c r="L100" s="244"/>
      <c r="M100" s="244"/>
    </row>
    <row r="101" spans="2:13">
      <c r="B101" s="244"/>
      <c r="C101" s="244"/>
      <c r="D101" s="244"/>
      <c r="E101" s="244"/>
      <c r="F101" s="244"/>
      <c r="G101" s="244"/>
      <c r="H101" s="244"/>
      <c r="I101" s="244"/>
      <c r="J101" s="244"/>
      <c r="K101" s="244"/>
      <c r="L101" s="244"/>
      <c r="M101" s="244"/>
    </row>
    <row r="102" spans="2:13">
      <c r="B102" s="244"/>
      <c r="C102" s="244"/>
      <c r="D102" s="244"/>
      <c r="E102" s="244"/>
      <c r="F102" s="244"/>
      <c r="G102" s="244"/>
      <c r="H102" s="244"/>
      <c r="I102" s="244"/>
      <c r="J102" s="244"/>
      <c r="K102" s="244"/>
      <c r="L102" s="244"/>
      <c r="M102" s="244"/>
    </row>
    <row r="103" spans="2:13">
      <c r="B103" s="244"/>
      <c r="C103" s="244"/>
      <c r="D103" s="244"/>
      <c r="E103" s="244"/>
      <c r="F103" s="244"/>
      <c r="G103" s="244"/>
      <c r="H103" s="244"/>
      <c r="I103" s="244"/>
      <c r="J103" s="244"/>
      <c r="K103" s="244"/>
      <c r="L103" s="244"/>
      <c r="M103" s="244"/>
    </row>
    <row r="104" spans="2:13">
      <c r="B104" s="244"/>
      <c r="C104" s="244"/>
      <c r="D104" s="244"/>
      <c r="E104" s="244"/>
      <c r="F104" s="244"/>
      <c r="G104" s="244"/>
      <c r="H104" s="244"/>
      <c r="I104" s="244"/>
      <c r="J104" s="244"/>
      <c r="K104" s="244"/>
      <c r="L104" s="244"/>
      <c r="M104" s="244"/>
    </row>
    <row r="105" spans="2:13">
      <c r="B105" s="244"/>
      <c r="C105" s="244"/>
      <c r="D105" s="244"/>
      <c r="E105" s="244"/>
      <c r="F105" s="244"/>
      <c r="G105" s="244"/>
      <c r="H105" s="244"/>
      <c r="I105" s="244"/>
      <c r="J105" s="244"/>
      <c r="K105" s="244"/>
      <c r="L105" s="244"/>
      <c r="M105" s="244"/>
    </row>
    <row r="106" spans="2:13">
      <c r="B106" s="244"/>
      <c r="C106" s="244"/>
      <c r="D106" s="244"/>
      <c r="E106" s="244"/>
      <c r="F106" s="244"/>
      <c r="G106" s="244"/>
      <c r="H106" s="244"/>
      <c r="I106" s="244"/>
      <c r="J106" s="244"/>
      <c r="K106" s="244"/>
      <c r="L106" s="244"/>
      <c r="M106" s="244"/>
    </row>
    <row r="107" spans="2:13">
      <c r="B107" s="244"/>
      <c r="C107" s="244"/>
      <c r="D107" s="244"/>
      <c r="E107" s="244"/>
      <c r="F107" s="244"/>
      <c r="G107" s="244"/>
      <c r="H107" s="244"/>
      <c r="I107" s="244"/>
      <c r="J107" s="244"/>
      <c r="K107" s="244"/>
      <c r="L107" s="244"/>
      <c r="M107" s="244"/>
    </row>
    <row r="108" spans="2:13">
      <c r="B108" s="244"/>
      <c r="C108" s="244"/>
      <c r="D108" s="244"/>
      <c r="E108" s="244"/>
      <c r="F108" s="244"/>
      <c r="G108" s="244"/>
      <c r="H108" s="244"/>
      <c r="I108" s="244"/>
      <c r="J108" s="244"/>
      <c r="K108" s="244"/>
      <c r="L108" s="244"/>
      <c r="M108" s="244"/>
    </row>
    <row r="109" spans="2:13">
      <c r="B109" s="244"/>
      <c r="C109" s="244"/>
      <c r="D109" s="244"/>
      <c r="E109" s="244"/>
      <c r="F109" s="244"/>
      <c r="G109" s="244"/>
      <c r="H109" s="244"/>
      <c r="I109" s="244"/>
      <c r="J109" s="244"/>
      <c r="K109" s="244"/>
      <c r="L109" s="244"/>
      <c r="M109" s="244"/>
    </row>
    <row r="110" spans="2:13">
      <c r="B110" s="244"/>
      <c r="C110" s="244"/>
      <c r="D110" s="244"/>
      <c r="E110" s="244"/>
      <c r="F110" s="244"/>
      <c r="G110" s="244"/>
      <c r="H110" s="244"/>
      <c r="I110" s="244"/>
      <c r="J110" s="244"/>
      <c r="K110" s="244"/>
      <c r="L110" s="244"/>
      <c r="M110" s="244"/>
    </row>
    <row r="111" spans="2:13">
      <c r="B111" s="244"/>
      <c r="C111" s="244"/>
      <c r="D111" s="244"/>
      <c r="E111" s="244"/>
      <c r="F111" s="244"/>
      <c r="G111" s="244"/>
      <c r="H111" s="244"/>
      <c r="I111" s="244"/>
      <c r="J111" s="244"/>
      <c r="K111" s="244"/>
      <c r="L111" s="244"/>
      <c r="M111" s="244"/>
    </row>
    <row r="112" spans="2:13">
      <c r="B112" s="244"/>
      <c r="C112" s="244"/>
      <c r="D112" s="244"/>
      <c r="E112" s="244"/>
      <c r="F112" s="244"/>
      <c r="G112" s="244"/>
      <c r="H112" s="244"/>
      <c r="I112" s="244"/>
      <c r="J112" s="244"/>
      <c r="K112" s="244"/>
      <c r="L112" s="244"/>
      <c r="M112" s="244"/>
    </row>
    <row r="113" spans="2:13">
      <c r="B113" s="244"/>
      <c r="C113" s="244"/>
      <c r="D113" s="244"/>
      <c r="E113" s="244"/>
      <c r="F113" s="244"/>
      <c r="G113" s="244"/>
      <c r="H113" s="244"/>
      <c r="I113" s="244"/>
      <c r="J113" s="244"/>
      <c r="K113" s="244"/>
      <c r="L113" s="244"/>
      <c r="M113" s="244"/>
    </row>
    <row r="114" spans="2:13">
      <c r="B114" s="244"/>
      <c r="C114" s="244"/>
      <c r="D114" s="244"/>
      <c r="E114" s="244"/>
      <c r="F114" s="244"/>
      <c r="G114" s="244"/>
      <c r="H114" s="244"/>
      <c r="I114" s="244"/>
      <c r="J114" s="244"/>
      <c r="K114" s="244"/>
      <c r="L114" s="244"/>
      <c r="M114" s="244"/>
    </row>
    <row r="115" spans="2:13">
      <c r="B115" s="244"/>
      <c r="C115" s="244"/>
      <c r="D115" s="244"/>
      <c r="E115" s="244"/>
      <c r="F115" s="244"/>
      <c r="G115" s="244"/>
      <c r="H115" s="244"/>
      <c r="I115" s="244"/>
      <c r="J115" s="244"/>
      <c r="K115" s="244"/>
      <c r="L115" s="244"/>
      <c r="M115" s="244"/>
    </row>
    <row r="116" spans="2:13">
      <c r="B116" s="244"/>
      <c r="C116" s="244"/>
      <c r="D116" s="244"/>
      <c r="E116" s="244"/>
      <c r="F116" s="244"/>
      <c r="G116" s="244"/>
      <c r="H116" s="244"/>
      <c r="I116" s="244"/>
      <c r="J116" s="244"/>
      <c r="K116" s="244"/>
      <c r="L116" s="244"/>
      <c r="M116" s="244"/>
    </row>
    <row r="117" spans="2:13">
      <c r="B117" s="244"/>
      <c r="C117" s="244"/>
      <c r="D117" s="244"/>
      <c r="E117" s="244"/>
      <c r="F117" s="244"/>
      <c r="G117" s="244"/>
      <c r="H117" s="244"/>
      <c r="I117" s="244"/>
      <c r="J117" s="244"/>
      <c r="K117" s="244"/>
      <c r="L117" s="244"/>
      <c r="M117" s="244"/>
    </row>
    <row r="118" spans="2:13">
      <c r="B118" s="244"/>
      <c r="C118" s="244"/>
      <c r="D118" s="244"/>
      <c r="E118" s="244"/>
      <c r="F118" s="244"/>
      <c r="G118" s="244"/>
      <c r="H118" s="244"/>
      <c r="I118" s="244"/>
      <c r="J118" s="244"/>
      <c r="K118" s="244"/>
      <c r="L118" s="244"/>
      <c r="M118" s="244"/>
    </row>
    <row r="119" spans="2:13">
      <c r="B119" s="244"/>
      <c r="C119" s="244"/>
      <c r="D119" s="244"/>
      <c r="E119" s="244"/>
      <c r="F119" s="244"/>
      <c r="G119" s="244"/>
      <c r="H119" s="244"/>
      <c r="I119" s="244"/>
      <c r="J119" s="244"/>
      <c r="K119" s="244"/>
      <c r="L119" s="244"/>
      <c r="M119" s="244"/>
    </row>
    <row r="120" spans="2:13">
      <c r="B120" s="244"/>
      <c r="C120" s="244"/>
      <c r="D120" s="244"/>
      <c r="E120" s="244"/>
      <c r="F120" s="244"/>
      <c r="G120" s="244"/>
      <c r="H120" s="244"/>
      <c r="I120" s="244"/>
      <c r="J120" s="244"/>
      <c r="K120" s="244"/>
      <c r="L120" s="244"/>
      <c r="M120" s="244"/>
    </row>
  </sheetData>
  <mergeCells count="6">
    <mergeCell ref="N39:Y39"/>
    <mergeCell ref="B9:L9"/>
    <mergeCell ref="B6:M6"/>
    <mergeCell ref="N6:Y6"/>
    <mergeCell ref="N9:Y9"/>
    <mergeCell ref="B39:M3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2018</oddHeader>
    <oddFooter>&amp;C&amp;"Helvetica,Standard" Eidg. Steuerverwaltung  -  Administration fédérale des contributions  -  Amministrazione federale delle contribuzioni&amp;R28 - 29</oddFooter>
  </headerFooter>
  <colBreaks count="1" manualBreakCount="1">
    <brk id="13" max="67"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E63"/>
  <sheetViews>
    <sheetView view="pageLayout" zoomScale="70" zoomScaleNormal="80" zoomScalePageLayoutView="70" workbookViewId="0"/>
  </sheetViews>
  <sheetFormatPr baseColWidth="10" defaultColWidth="11.5" defaultRowHeight="13"/>
  <cols>
    <col min="1" max="1" width="50.5" style="629" customWidth="1"/>
    <col min="2" max="2" width="10.5" style="628" customWidth="1"/>
    <col min="3" max="3" width="6.5" style="628" customWidth="1"/>
    <col min="4" max="4" width="50.5" style="629" customWidth="1"/>
    <col min="5" max="5" width="6.5" style="580" customWidth="1"/>
    <col min="6" max="16384" width="11.5" style="580"/>
  </cols>
  <sheetData>
    <row r="1" spans="1:4" ht="14">
      <c r="A1" s="629" t="s">
        <v>642</v>
      </c>
      <c r="D1" s="629" t="s">
        <v>643</v>
      </c>
    </row>
    <row r="3" spans="1:4" ht="28">
      <c r="A3" s="679" t="s">
        <v>644</v>
      </c>
      <c r="D3" s="679" t="s">
        <v>645</v>
      </c>
    </row>
    <row r="4" spans="1:4" ht="28">
      <c r="A4" s="679" t="s">
        <v>646</v>
      </c>
      <c r="D4" s="679" t="s">
        <v>647</v>
      </c>
    </row>
    <row r="6" spans="1:4" ht="14">
      <c r="A6" s="629" t="s">
        <v>396</v>
      </c>
      <c r="D6" s="629" t="s">
        <v>397</v>
      </c>
    </row>
    <row r="7" spans="1:4" ht="14">
      <c r="A7" s="629" t="s">
        <v>648</v>
      </c>
      <c r="D7" s="629" t="s">
        <v>649</v>
      </c>
    </row>
    <row r="8" spans="1:4" ht="28">
      <c r="A8" s="680" t="s">
        <v>650</v>
      </c>
      <c r="D8" s="680" t="s">
        <v>651</v>
      </c>
    </row>
    <row r="9" spans="1:4">
      <c r="A9" s="680"/>
      <c r="D9" s="680"/>
    </row>
    <row r="10" spans="1:4" ht="28">
      <c r="A10" s="680" t="s">
        <v>652</v>
      </c>
      <c r="D10" s="680" t="s">
        <v>653</v>
      </c>
    </row>
    <row r="11" spans="1:4">
      <c r="A11" s="680"/>
      <c r="D11" s="680"/>
    </row>
    <row r="12" spans="1:4" ht="42">
      <c r="A12" s="680" t="s">
        <v>654</v>
      </c>
      <c r="D12" s="680" t="s">
        <v>655</v>
      </c>
    </row>
    <row r="13" spans="1:4">
      <c r="A13" s="680"/>
      <c r="D13" s="680"/>
    </row>
    <row r="14" spans="1:4" ht="14">
      <c r="A14" s="629" t="s">
        <v>656</v>
      </c>
      <c r="D14" s="629" t="s">
        <v>657</v>
      </c>
    </row>
    <row r="15" spans="1:4" ht="14">
      <c r="A15" s="629" t="s">
        <v>495</v>
      </c>
      <c r="D15" s="629" t="s">
        <v>496</v>
      </c>
    </row>
    <row r="17" spans="1:4" ht="14">
      <c r="A17" s="629" t="s">
        <v>497</v>
      </c>
      <c r="D17" s="629" t="s">
        <v>499</v>
      </c>
    </row>
    <row r="18" spans="1:4" ht="14">
      <c r="A18" s="679" t="s">
        <v>47</v>
      </c>
      <c r="B18" s="628" t="s">
        <v>658</v>
      </c>
      <c r="D18" s="679" t="s">
        <v>48</v>
      </c>
    </row>
    <row r="19" spans="1:4" ht="14">
      <c r="A19" s="679" t="s">
        <v>151</v>
      </c>
      <c r="B19" s="628" t="s">
        <v>658</v>
      </c>
      <c r="D19" s="679" t="s">
        <v>219</v>
      </c>
    </row>
    <row r="20" spans="1:4">
      <c r="A20" s="679"/>
      <c r="D20" s="679"/>
    </row>
    <row r="21" spans="1:4" ht="30">
      <c r="A21" s="629" t="s">
        <v>659</v>
      </c>
      <c r="D21" s="629" t="s">
        <v>660</v>
      </c>
    </row>
    <row r="23" spans="1:4" ht="14">
      <c r="A23" s="629" t="s">
        <v>502</v>
      </c>
      <c r="B23" s="681">
        <v>25000</v>
      </c>
      <c r="C23" s="628" t="s">
        <v>323</v>
      </c>
      <c r="D23" s="629" t="s">
        <v>503</v>
      </c>
    </row>
    <row r="24" spans="1:4" ht="14.25" customHeight="1">
      <c r="A24" s="629" t="s">
        <v>504</v>
      </c>
      <c r="B24" s="682">
        <v>25000</v>
      </c>
      <c r="C24" s="683" t="s">
        <v>323</v>
      </c>
      <c r="D24" s="629" t="s">
        <v>505</v>
      </c>
    </row>
    <row r="25" spans="1:4" ht="14">
      <c r="A25" s="629" t="s">
        <v>506</v>
      </c>
      <c r="B25" s="681">
        <v>50000</v>
      </c>
      <c r="C25" s="628" t="s">
        <v>323</v>
      </c>
      <c r="D25" s="629" t="s">
        <v>507</v>
      </c>
    </row>
    <row r="26" spans="1:4" ht="15" customHeight="1">
      <c r="B26" s="681"/>
    </row>
    <row r="27" spans="1:4" ht="14">
      <c r="A27" s="679" t="s">
        <v>508</v>
      </c>
      <c r="D27" s="679" t="s">
        <v>509</v>
      </c>
    </row>
    <row r="28" spans="1:4" ht="14">
      <c r="A28" s="629" t="s">
        <v>702</v>
      </c>
      <c r="B28" s="628" t="s">
        <v>438</v>
      </c>
      <c r="D28" s="629" t="s">
        <v>703</v>
      </c>
    </row>
    <row r="29" spans="1:4" ht="14">
      <c r="A29" s="684" t="s">
        <v>661</v>
      </c>
      <c r="B29" s="681">
        <v>1281.25</v>
      </c>
      <c r="C29" s="628" t="s">
        <v>323</v>
      </c>
      <c r="D29" s="685" t="s">
        <v>662</v>
      </c>
    </row>
    <row r="30" spans="1:4" ht="14">
      <c r="A30" s="684" t="s">
        <v>663</v>
      </c>
      <c r="B30" s="681">
        <v>1281.25</v>
      </c>
      <c r="C30" s="628" t="s">
        <v>323</v>
      </c>
      <c r="D30" s="685" t="s">
        <v>664</v>
      </c>
    </row>
    <row r="31" spans="1:4">
      <c r="A31" s="684"/>
      <c r="B31" s="681"/>
      <c r="D31" s="685"/>
    </row>
    <row r="32" spans="1:4" ht="14">
      <c r="A32" s="629" t="s">
        <v>514</v>
      </c>
      <c r="D32" s="629" t="s">
        <v>515</v>
      </c>
    </row>
    <row r="33" spans="1:4" ht="14">
      <c r="A33" s="684" t="s">
        <v>661</v>
      </c>
      <c r="B33" s="681">
        <v>275</v>
      </c>
      <c r="C33" s="628" t="s">
        <v>323</v>
      </c>
      <c r="D33" s="685" t="s">
        <v>662</v>
      </c>
    </row>
    <row r="34" spans="1:4" ht="14">
      <c r="A34" s="684" t="s">
        <v>663</v>
      </c>
      <c r="B34" s="681">
        <v>275</v>
      </c>
      <c r="C34" s="628" t="s">
        <v>323</v>
      </c>
      <c r="D34" s="685" t="s">
        <v>664</v>
      </c>
    </row>
    <row r="35" spans="1:4">
      <c r="A35" s="684"/>
      <c r="D35" s="685"/>
    </row>
    <row r="36" spans="1:4" ht="14">
      <c r="A36" s="629" t="s">
        <v>516</v>
      </c>
      <c r="B36" s="628" t="s">
        <v>438</v>
      </c>
      <c r="D36" s="629" t="s">
        <v>517</v>
      </c>
    </row>
    <row r="37" spans="1:4" ht="14">
      <c r="A37" s="684" t="s">
        <v>661</v>
      </c>
      <c r="B37" s="681">
        <v>1250</v>
      </c>
      <c r="C37" s="628" t="s">
        <v>323</v>
      </c>
      <c r="D37" s="685" t="s">
        <v>662</v>
      </c>
    </row>
    <row r="38" spans="1:4" ht="14">
      <c r="A38" s="684" t="s">
        <v>663</v>
      </c>
      <c r="B38" s="681">
        <v>1250</v>
      </c>
      <c r="C38" s="628" t="s">
        <v>323</v>
      </c>
      <c r="D38" s="685" t="s">
        <v>664</v>
      </c>
    </row>
    <row r="39" spans="1:4">
      <c r="A39" s="684"/>
      <c r="B39" s="681"/>
      <c r="D39" s="685"/>
    </row>
    <row r="40" spans="1:4" ht="28">
      <c r="A40" s="629" t="s">
        <v>665</v>
      </c>
      <c r="B40" s="686">
        <v>5200</v>
      </c>
      <c r="C40" s="687" t="s">
        <v>323</v>
      </c>
      <c r="D40" s="629" t="s">
        <v>666</v>
      </c>
    </row>
    <row r="41" spans="1:4">
      <c r="B41" s="688"/>
      <c r="C41" s="689"/>
    </row>
    <row r="42" spans="1:4" ht="14">
      <c r="A42" s="629" t="s">
        <v>522</v>
      </c>
      <c r="B42" s="690">
        <v>2256</v>
      </c>
      <c r="C42" s="691" t="s">
        <v>323</v>
      </c>
      <c r="D42" s="580" t="s">
        <v>427</v>
      </c>
    </row>
    <row r="43" spans="1:4">
      <c r="B43" s="681">
        <f>B40-B42</f>
        <v>2944</v>
      </c>
      <c r="C43" s="628" t="s">
        <v>323</v>
      </c>
    </row>
    <row r="44" spans="1:4" ht="28">
      <c r="A44" s="629" t="s">
        <v>667</v>
      </c>
      <c r="B44" s="628" t="s">
        <v>438</v>
      </c>
      <c r="D44" s="629" t="s">
        <v>668</v>
      </c>
    </row>
    <row r="45" spans="1:4">
      <c r="A45" s="692" t="s">
        <v>661</v>
      </c>
      <c r="B45" s="681">
        <v>2000</v>
      </c>
      <c r="C45" s="628" t="s">
        <v>323</v>
      </c>
      <c r="D45" s="685" t="s">
        <v>662</v>
      </c>
    </row>
    <row r="46" spans="1:4">
      <c r="A46" s="692" t="s">
        <v>663</v>
      </c>
      <c r="B46" s="681">
        <v>2000</v>
      </c>
      <c r="C46" s="628" t="s">
        <v>323</v>
      </c>
      <c r="D46" s="685" t="s">
        <v>664</v>
      </c>
    </row>
    <row r="47" spans="1:4">
      <c r="A47" s="692"/>
      <c r="B47" s="681"/>
      <c r="D47" s="685"/>
    </row>
    <row r="48" spans="1:4" ht="28">
      <c r="A48" s="629" t="s">
        <v>526</v>
      </c>
      <c r="B48" s="682">
        <v>5900</v>
      </c>
      <c r="C48" s="683" t="s">
        <v>323</v>
      </c>
      <c r="D48" s="629" t="s">
        <v>669</v>
      </c>
    </row>
    <row r="49" spans="1:5" ht="14">
      <c r="A49" s="629" t="s">
        <v>434</v>
      </c>
      <c r="B49" s="693">
        <v>31500</v>
      </c>
      <c r="C49" s="694" t="s">
        <v>323</v>
      </c>
      <c r="D49" s="629" t="s">
        <v>435</v>
      </c>
    </row>
    <row r="50" spans="1:5">
      <c r="B50" s="693"/>
      <c r="C50" s="694"/>
    </row>
    <row r="51" spans="1:5" ht="14">
      <c r="A51" s="629" t="s">
        <v>436</v>
      </c>
      <c r="B51" s="695">
        <v>521</v>
      </c>
      <c r="C51" s="694" t="s">
        <v>323</v>
      </c>
      <c r="D51" s="629" t="s">
        <v>470</v>
      </c>
    </row>
    <row r="52" spans="1:5" ht="14">
      <c r="A52" s="629" t="s">
        <v>670</v>
      </c>
      <c r="B52" s="696">
        <f>B51*1</f>
        <v>521</v>
      </c>
      <c r="C52" s="628" t="s">
        <v>323</v>
      </c>
      <c r="D52" s="629" t="s">
        <v>671</v>
      </c>
      <c r="E52" s="697"/>
    </row>
    <row r="53" spans="1:5" ht="14">
      <c r="A53" s="629" t="s">
        <v>672</v>
      </c>
      <c r="B53" s="696">
        <f>INT((B51*1.19+0.025)/0.05)*0.05</f>
        <v>620</v>
      </c>
      <c r="C53" s="628" t="s">
        <v>323</v>
      </c>
      <c r="D53" s="629" t="s">
        <v>673</v>
      </c>
      <c r="E53" s="697"/>
    </row>
    <row r="54" spans="1:5" ht="14">
      <c r="A54" s="629" t="s">
        <v>674</v>
      </c>
      <c r="B54" s="696">
        <v>52.1</v>
      </c>
      <c r="C54" s="628" t="s">
        <v>323</v>
      </c>
      <c r="D54" s="629" t="s">
        <v>704</v>
      </c>
      <c r="E54" s="697"/>
    </row>
    <row r="55" spans="1:5" ht="14">
      <c r="A55" s="629" t="s">
        <v>445</v>
      </c>
      <c r="B55" s="696">
        <v>48</v>
      </c>
      <c r="C55" s="628" t="s">
        <v>323</v>
      </c>
      <c r="D55" s="629" t="s">
        <v>446</v>
      </c>
    </row>
    <row r="56" spans="1:5" ht="3.75" customHeight="1">
      <c r="B56" s="683"/>
      <c r="C56" s="683"/>
    </row>
    <row r="57" spans="1:5">
      <c r="B57" s="696"/>
    </row>
    <row r="58" spans="1:5" ht="14">
      <c r="A58" s="698" t="s">
        <v>535</v>
      </c>
      <c r="B58" s="699">
        <f>SUM(B52:B55)</f>
        <v>1241.0999999999999</v>
      </c>
      <c r="C58" s="622" t="s">
        <v>323</v>
      </c>
      <c r="D58" s="698" t="s">
        <v>536</v>
      </c>
    </row>
    <row r="59" spans="1:5" ht="6" customHeight="1">
      <c r="B59" s="683"/>
      <c r="C59" s="683"/>
    </row>
    <row r="62" spans="1:5">
      <c r="A62" s="819" t="s">
        <v>675</v>
      </c>
      <c r="B62" s="819"/>
      <c r="C62" s="819"/>
      <c r="D62" s="819"/>
      <c r="E62" s="819"/>
    </row>
    <row r="63" spans="1:5">
      <c r="A63" s="819" t="s">
        <v>676</v>
      </c>
      <c r="B63" s="819"/>
      <c r="C63" s="819"/>
      <c r="D63" s="819"/>
      <c r="E63" s="819"/>
    </row>
  </sheetData>
  <mergeCells count="2">
    <mergeCell ref="A62:E62"/>
    <mergeCell ref="A63:E63"/>
  </mergeCells>
  <printOptions horizontalCentered="1"/>
  <pageMargins left="0.39370078740157483" right="0.39370078740157483" top="0.59055118110236227" bottom="0.59055118110236227" header="0.39370078740157483" footer="0.39370078740157483"/>
  <pageSetup paperSize="9" scale="75" orientation="portrait" r:id="rId1"/>
  <headerFooter alignWithMargins="0">
    <oddHeader>&amp;C&amp;"Helvetica,Fett"&amp;12 2018</oddHeader>
    <oddFooter>&amp;L34&amp;C Eidg. Steuerverwaltung  -  Administration fédérale des contributions  -  Amministrazione federale delle contribuzioni</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5"/>
  <dimension ref="A1:Q129"/>
  <sheetViews>
    <sheetView view="pageLayout" zoomScale="70" zoomScaleNormal="60" zoomScalePageLayoutView="70" workbookViewId="0"/>
  </sheetViews>
  <sheetFormatPr baseColWidth="10" defaultColWidth="10.5" defaultRowHeight="13"/>
  <cols>
    <col min="1" max="1" width="35" style="94" customWidth="1"/>
    <col min="2" max="2" width="9.5" style="94" customWidth="1"/>
    <col min="3" max="3" width="11.5" style="94" bestFit="1" customWidth="1"/>
    <col min="4" max="4" width="9.5" style="94" customWidth="1"/>
    <col min="5" max="6" width="9.83203125" style="94" customWidth="1"/>
    <col min="7" max="7" width="10" style="94" customWidth="1"/>
    <col min="8" max="8" width="11.5" style="94" customWidth="1"/>
    <col min="9" max="9" width="2.5" style="94" customWidth="1"/>
    <col min="10" max="10" width="9.5" style="94" customWidth="1"/>
    <col min="11" max="11" width="10.5" style="94" customWidth="1"/>
    <col min="12" max="12" width="9.5" style="94" customWidth="1"/>
    <col min="13" max="13" width="11.83203125" style="94" bestFit="1" customWidth="1"/>
    <col min="14" max="14" width="10" style="94" customWidth="1"/>
    <col min="15" max="15" width="10.1640625" style="94" customWidth="1"/>
    <col min="16" max="16" width="11.5" style="94" customWidth="1"/>
    <col min="17" max="248" width="12.5" style="94" customWidth="1"/>
    <col min="249" max="16384" width="10.5" style="94"/>
  </cols>
  <sheetData>
    <row r="1" spans="1:17" ht="19" customHeight="1">
      <c r="A1" s="92" t="s">
        <v>148</v>
      </c>
      <c r="B1" s="93"/>
      <c r="C1" s="93"/>
      <c r="D1" s="93"/>
      <c r="E1" s="93"/>
      <c r="F1" s="93"/>
      <c r="G1" s="93"/>
      <c r="H1" s="93"/>
      <c r="I1" s="93"/>
      <c r="J1" s="93"/>
      <c r="K1" s="93"/>
      <c r="L1" s="93"/>
      <c r="M1" s="93"/>
      <c r="N1" s="93"/>
      <c r="O1" s="93"/>
      <c r="P1" s="93"/>
    </row>
    <row r="2" spans="1:17" ht="19" customHeight="1">
      <c r="B2" s="93"/>
      <c r="C2" s="93"/>
      <c r="D2" s="93"/>
      <c r="E2" s="93"/>
      <c r="F2" s="93"/>
      <c r="G2" s="93"/>
      <c r="H2" s="93"/>
      <c r="I2" s="93"/>
      <c r="J2" s="93"/>
      <c r="K2" s="93"/>
      <c r="L2" s="93"/>
      <c r="M2" s="93"/>
      <c r="N2" s="93"/>
      <c r="O2" s="93"/>
      <c r="P2" s="93"/>
    </row>
    <row r="3" spans="1:17" ht="19" customHeight="1">
      <c r="A3" s="383" t="s">
        <v>81</v>
      </c>
      <c r="B3" s="93"/>
      <c r="C3" s="93"/>
      <c r="D3" s="93"/>
      <c r="E3" s="93"/>
      <c r="F3" s="93"/>
      <c r="G3" s="93"/>
      <c r="H3" s="93"/>
      <c r="I3" s="93"/>
      <c r="J3" s="93"/>
      <c r="K3" s="93"/>
      <c r="L3" s="93"/>
      <c r="M3" s="93"/>
      <c r="N3" s="93"/>
      <c r="O3" s="93"/>
      <c r="P3" s="93"/>
    </row>
    <row r="4" spans="1:17" ht="19" customHeight="1">
      <c r="A4" s="383" t="s">
        <v>82</v>
      </c>
      <c r="B4" s="93"/>
      <c r="C4" s="93"/>
      <c r="D4" s="93"/>
      <c r="F4" s="93"/>
      <c r="G4" s="93"/>
      <c r="H4" s="93"/>
      <c r="I4" s="93"/>
      <c r="J4" s="93"/>
      <c r="K4" s="93"/>
      <c r="L4" s="93"/>
      <c r="M4" s="93"/>
      <c r="N4" s="93"/>
      <c r="O4" s="93"/>
      <c r="P4" s="93"/>
    </row>
    <row r="5" spans="1:17" ht="19" customHeight="1">
      <c r="A5" s="93"/>
      <c r="B5" s="93"/>
      <c r="C5" s="93"/>
      <c r="D5" s="93"/>
      <c r="E5" s="93"/>
      <c r="F5" s="93"/>
      <c r="G5" s="93"/>
      <c r="H5" s="93"/>
      <c r="I5" s="93"/>
      <c r="J5" s="93"/>
      <c r="K5" s="93"/>
      <c r="L5" s="93"/>
      <c r="M5" s="93"/>
      <c r="N5" s="93"/>
      <c r="O5" s="93"/>
      <c r="P5" s="93"/>
    </row>
    <row r="6" spans="1:17" ht="19" customHeight="1" thickBot="1">
      <c r="A6" s="96">
        <v>15</v>
      </c>
      <c r="B6" s="93"/>
      <c r="C6" s="97"/>
      <c r="D6" s="97"/>
      <c r="E6" s="97"/>
      <c r="F6" s="97"/>
      <c r="G6" s="97"/>
      <c r="H6" s="93"/>
      <c r="I6" s="93"/>
      <c r="J6" s="93"/>
      <c r="K6" s="97"/>
      <c r="L6" s="97"/>
      <c r="M6" s="97"/>
      <c r="N6" s="97"/>
      <c r="O6" s="97"/>
      <c r="P6" s="97"/>
    </row>
    <row r="7" spans="1:17" ht="19" customHeight="1">
      <c r="A7" s="95" t="s">
        <v>10</v>
      </c>
      <c r="B7" s="119" t="s">
        <v>160</v>
      </c>
      <c r="C7" s="120"/>
      <c r="D7" s="120"/>
      <c r="E7" s="120"/>
      <c r="F7" s="120"/>
      <c r="G7" s="120"/>
      <c r="H7" s="131"/>
      <c r="I7" s="96"/>
      <c r="J7" s="135" t="s">
        <v>161</v>
      </c>
      <c r="K7" s="121"/>
      <c r="L7" s="121"/>
      <c r="M7" s="121"/>
      <c r="N7" s="121"/>
      <c r="O7" s="121"/>
      <c r="P7" s="122"/>
    </row>
    <row r="8" spans="1:17" ht="19" customHeight="1">
      <c r="A8" s="98" t="s">
        <v>11</v>
      </c>
      <c r="B8" s="123" t="s">
        <v>164</v>
      </c>
      <c r="C8" s="115"/>
      <c r="D8" s="115"/>
      <c r="E8" s="115"/>
      <c r="F8" s="115"/>
      <c r="G8" s="115"/>
      <c r="H8" s="132"/>
      <c r="I8" s="96"/>
      <c r="J8" s="136" t="s">
        <v>162</v>
      </c>
      <c r="K8" s="117"/>
      <c r="L8" s="117"/>
      <c r="M8" s="117"/>
      <c r="N8" s="117"/>
      <c r="O8" s="117"/>
      <c r="P8" s="124"/>
    </row>
    <row r="9" spans="1:17" ht="19" customHeight="1">
      <c r="A9" s="95" t="s">
        <v>13</v>
      </c>
      <c r="B9" s="125" t="s">
        <v>165</v>
      </c>
      <c r="C9" s="116"/>
      <c r="D9" s="116"/>
      <c r="E9" s="116"/>
      <c r="F9" s="116"/>
      <c r="G9" s="116"/>
      <c r="H9" s="133"/>
      <c r="I9" s="100"/>
      <c r="J9" s="137" t="s">
        <v>163</v>
      </c>
      <c r="K9" s="118"/>
      <c r="L9" s="118"/>
      <c r="M9" s="118"/>
      <c r="N9" s="118"/>
      <c r="O9" s="118"/>
      <c r="P9" s="126"/>
    </row>
    <row r="10" spans="1:17" ht="19" customHeight="1" thickBot="1">
      <c r="A10" s="98" t="s">
        <v>14</v>
      </c>
      <c r="B10" s="127" t="s">
        <v>166</v>
      </c>
      <c r="C10" s="128"/>
      <c r="D10" s="128"/>
      <c r="E10" s="128"/>
      <c r="F10" s="128"/>
      <c r="G10" s="128"/>
      <c r="H10" s="134"/>
      <c r="I10" s="99"/>
      <c r="J10" s="138"/>
      <c r="K10" s="129"/>
      <c r="L10" s="129"/>
      <c r="M10" s="129"/>
      <c r="N10" s="129"/>
      <c r="O10" s="129"/>
      <c r="P10" s="130"/>
    </row>
    <row r="11" spans="1:17" ht="19" customHeight="1" thickBot="1">
      <c r="A11" s="95"/>
      <c r="B11" s="823" t="s">
        <v>17</v>
      </c>
      <c r="C11" s="824"/>
      <c r="D11" s="824"/>
      <c r="E11" s="824"/>
      <c r="F11" s="824"/>
      <c r="G11" s="824"/>
      <c r="H11" s="825"/>
      <c r="I11" s="140"/>
      <c r="J11" s="823" t="s">
        <v>114</v>
      </c>
      <c r="K11" s="824"/>
      <c r="L11" s="824"/>
      <c r="M11" s="824"/>
      <c r="N11" s="824"/>
      <c r="O11" s="824"/>
      <c r="P11" s="825"/>
    </row>
    <row r="12" spans="1:17" ht="19" customHeight="1">
      <c r="A12" s="95"/>
      <c r="B12" s="139">
        <v>30000</v>
      </c>
      <c r="C12" s="139">
        <v>40000</v>
      </c>
      <c r="D12" s="139">
        <v>50000</v>
      </c>
      <c r="E12" s="139">
        <v>60000</v>
      </c>
      <c r="F12" s="139">
        <v>80000</v>
      </c>
      <c r="G12" s="139">
        <v>100000</v>
      </c>
      <c r="H12" s="139">
        <v>200000</v>
      </c>
      <c r="I12" s="139"/>
      <c r="J12" s="139">
        <v>30000</v>
      </c>
      <c r="K12" s="139">
        <v>40000</v>
      </c>
      <c r="L12" s="139">
        <v>50000</v>
      </c>
      <c r="M12" s="139">
        <v>60000</v>
      </c>
      <c r="N12" s="139">
        <v>80000</v>
      </c>
      <c r="O12" s="139">
        <v>100000</v>
      </c>
      <c r="P12" s="139">
        <v>200000</v>
      </c>
    </row>
    <row r="13" spans="1:17" ht="19" customHeight="1">
      <c r="A13" s="95"/>
      <c r="B13" s="820" t="s">
        <v>144</v>
      </c>
      <c r="C13" s="821"/>
      <c r="D13" s="821"/>
      <c r="E13" s="821"/>
      <c r="F13" s="821"/>
      <c r="G13" s="821"/>
      <c r="H13" s="822"/>
      <c r="I13" s="140"/>
      <c r="J13" s="820" t="s">
        <v>145</v>
      </c>
      <c r="K13" s="821"/>
      <c r="L13" s="821"/>
      <c r="M13" s="821"/>
      <c r="N13" s="821"/>
      <c r="O13" s="821"/>
      <c r="P13" s="822"/>
    </row>
    <row r="14" spans="1:17" ht="19" customHeight="1">
      <c r="A14" s="101" t="s">
        <v>155</v>
      </c>
      <c r="B14" s="27">
        <v>25.637278779022566</v>
      </c>
      <c r="C14" s="27">
        <v>51.787733797303183</v>
      </c>
      <c r="D14" s="27">
        <v>63.763871763255231</v>
      </c>
      <c r="E14" s="27">
        <v>71.712163126120018</v>
      </c>
      <c r="F14" s="102">
        <v>78.727662753059704</v>
      </c>
      <c r="G14" s="102">
        <v>85.362070475213599</v>
      </c>
      <c r="H14" s="102">
        <v>93.779928373103701</v>
      </c>
      <c r="I14" s="102"/>
      <c r="J14" s="27">
        <v>40.811579219436538</v>
      </c>
      <c r="K14" s="27">
        <v>62.948080786718833</v>
      </c>
      <c r="L14" s="27">
        <v>78.436453264235595</v>
      </c>
      <c r="M14" s="27">
        <v>86.287891475464761</v>
      </c>
      <c r="N14" s="102">
        <v>98.680798962884737</v>
      </c>
      <c r="O14" s="102">
        <v>105.18843930635839</v>
      </c>
      <c r="P14" s="102">
        <v>105.53766800710068</v>
      </c>
      <c r="Q14" s="103"/>
    </row>
    <row r="15" spans="1:17" ht="19" customHeight="1">
      <c r="A15" s="101" t="s">
        <v>56</v>
      </c>
      <c r="B15" s="27">
        <v>57.043246631150105</v>
      </c>
      <c r="C15" s="27">
        <v>78.250685405520514</v>
      </c>
      <c r="D15" s="27">
        <v>84.583126413949131</v>
      </c>
      <c r="E15" s="27">
        <v>89.474716346827307</v>
      </c>
      <c r="F15" s="102">
        <v>92.986158198695321</v>
      </c>
      <c r="G15" s="102">
        <v>94.532103385402607</v>
      </c>
      <c r="H15" s="102">
        <v>95.770087238221933</v>
      </c>
      <c r="I15" s="102"/>
      <c r="J15" s="27">
        <v>72.260817784835254</v>
      </c>
      <c r="K15" s="27">
        <v>84.061534942239504</v>
      </c>
      <c r="L15" s="27">
        <v>93.927696078431381</v>
      </c>
      <c r="M15" s="27">
        <v>96.697818057041346</v>
      </c>
      <c r="N15" s="102">
        <v>91.146979281261451</v>
      </c>
      <c r="O15" s="102">
        <v>92.023676677502309</v>
      </c>
      <c r="P15" s="102">
        <v>99.820755655602099</v>
      </c>
    </row>
    <row r="16" spans="1:17" ht="19" customHeight="1">
      <c r="A16" s="101" t="s">
        <v>59</v>
      </c>
      <c r="B16" s="27">
        <v>19.164430816404753</v>
      </c>
      <c r="C16" s="27">
        <v>34.13206262763785</v>
      </c>
      <c r="D16" s="27">
        <v>61.979415172789857</v>
      </c>
      <c r="E16" s="27">
        <v>75.307458872384615</v>
      </c>
      <c r="F16" s="102">
        <v>85.480073253684495</v>
      </c>
      <c r="G16" s="102">
        <v>90.286071894523573</v>
      </c>
      <c r="H16" s="102">
        <v>94.862070144903328</v>
      </c>
      <c r="I16" s="102"/>
      <c r="J16" s="27">
        <v>29.342723004694836</v>
      </c>
      <c r="K16" s="27">
        <v>90.309798270893367</v>
      </c>
      <c r="L16" s="27">
        <v>102.1800202269918</v>
      </c>
      <c r="M16" s="27">
        <v>99.664814591134189</v>
      </c>
      <c r="N16" s="102">
        <v>92.144267226522118</v>
      </c>
      <c r="O16" s="102">
        <v>92.574989667848513</v>
      </c>
      <c r="P16" s="102">
        <v>99.286043847646923</v>
      </c>
    </row>
    <row r="17" spans="1:16" ht="19" customHeight="1">
      <c r="A17" s="101" t="s">
        <v>62</v>
      </c>
      <c r="B17" s="27">
        <v>100</v>
      </c>
      <c r="C17" s="27">
        <v>38.24208305688758</v>
      </c>
      <c r="D17" s="27">
        <v>68.357881646335613</v>
      </c>
      <c r="E17" s="27">
        <v>79.073046826352268</v>
      </c>
      <c r="F17" s="102">
        <v>88.65265194133552</v>
      </c>
      <c r="G17" s="102">
        <v>92.51470210368123</v>
      </c>
      <c r="H17" s="102">
        <v>96.496817151246731</v>
      </c>
      <c r="I17" s="102"/>
      <c r="J17" s="27">
        <v>50</v>
      </c>
      <c r="K17" s="27">
        <v>92.090006314218471</v>
      </c>
      <c r="L17" s="27">
        <v>96.102363290406203</v>
      </c>
      <c r="M17" s="27">
        <v>97.2762527928503</v>
      </c>
      <c r="N17" s="102">
        <v>97.748186169444054</v>
      </c>
      <c r="O17" s="102">
        <v>98.94131089617936</v>
      </c>
      <c r="P17" s="102">
        <v>99.658142232567755</v>
      </c>
    </row>
    <row r="18" spans="1:16" ht="19" customHeight="1">
      <c r="A18" s="101" t="s">
        <v>65</v>
      </c>
      <c r="B18" s="27">
        <v>74.239851828985948</v>
      </c>
      <c r="C18" s="27">
        <v>82.713859854345131</v>
      </c>
      <c r="D18" s="27">
        <v>79.905530407400107</v>
      </c>
      <c r="E18" s="27">
        <v>79.106533325348821</v>
      </c>
      <c r="F18" s="102">
        <v>77.093301435406701</v>
      </c>
      <c r="G18" s="102">
        <v>83.120345178222991</v>
      </c>
      <c r="H18" s="102">
        <v>92.844202898550719</v>
      </c>
      <c r="I18" s="102"/>
      <c r="J18" s="27">
        <v>79.085827030582038</v>
      </c>
      <c r="K18" s="27">
        <v>87.400318979266359</v>
      </c>
      <c r="L18" s="27">
        <v>91.726076915352934</v>
      </c>
      <c r="M18" s="27">
        <v>93.70455754566413</v>
      </c>
      <c r="N18" s="102">
        <v>84.138381201044396</v>
      </c>
      <c r="O18" s="102">
        <v>91.272595588013402</v>
      </c>
      <c r="P18" s="102">
        <v>99.55886519082118</v>
      </c>
    </row>
    <row r="19" spans="1:16" ht="19" customHeight="1">
      <c r="A19" s="101" t="s">
        <v>68</v>
      </c>
      <c r="B19" s="27">
        <v>25.586894105725381</v>
      </c>
      <c r="C19" s="27">
        <v>73.91304347826086</v>
      </c>
      <c r="D19" s="27">
        <v>84.042491549975864</v>
      </c>
      <c r="E19" s="27">
        <v>86.517434586302556</v>
      </c>
      <c r="F19" s="102">
        <v>85.377237304102081</v>
      </c>
      <c r="G19" s="102">
        <v>88.091458358014449</v>
      </c>
      <c r="H19" s="102">
        <v>94.880275807456243</v>
      </c>
      <c r="I19" s="102"/>
      <c r="J19" s="27">
        <v>0</v>
      </c>
      <c r="K19" s="27">
        <v>157.40317374932758</v>
      </c>
      <c r="L19" s="27">
        <v>109.7150781643974</v>
      </c>
      <c r="M19" s="27">
        <v>99.568034557235421</v>
      </c>
      <c r="N19" s="102">
        <v>91.414660089126897</v>
      </c>
      <c r="O19" s="102">
        <v>98.181818181818173</v>
      </c>
      <c r="P19" s="102">
        <v>97.873654534858815</v>
      </c>
    </row>
    <row r="20" spans="1:16" ht="19" customHeight="1">
      <c r="A20" s="101" t="s">
        <v>71</v>
      </c>
      <c r="B20" s="27">
        <v>73.747353563867321</v>
      </c>
      <c r="C20" s="27">
        <v>87.433016421780465</v>
      </c>
      <c r="D20" s="27">
        <v>91.733523975957851</v>
      </c>
      <c r="E20" s="27">
        <v>95.100888903910516</v>
      </c>
      <c r="F20" s="102">
        <v>97.143531856609826</v>
      </c>
      <c r="G20" s="102">
        <v>97.93848208772792</v>
      </c>
      <c r="H20" s="102">
        <v>97.48815048601567</v>
      </c>
      <c r="I20" s="102"/>
      <c r="J20" s="27">
        <v>81.259720062208402</v>
      </c>
      <c r="K20" s="27">
        <v>105.0249169435216</v>
      </c>
      <c r="L20" s="27">
        <v>107.06780394338341</v>
      </c>
      <c r="M20" s="27">
        <v>100.1976354960473</v>
      </c>
      <c r="N20" s="102">
        <v>102.26422974424248</v>
      </c>
      <c r="O20" s="102">
        <v>102.35734134039217</v>
      </c>
      <c r="P20" s="102">
        <v>101.17360041088854</v>
      </c>
    </row>
    <row r="21" spans="1:16" ht="19" customHeight="1">
      <c r="A21" s="101" t="s">
        <v>74</v>
      </c>
      <c r="B21" s="27">
        <v>36.048716033779513</v>
      </c>
      <c r="C21" s="27">
        <v>66.435077545884738</v>
      </c>
      <c r="D21" s="27">
        <v>74.92833625448408</v>
      </c>
      <c r="E21" s="27">
        <v>80.370451824157556</v>
      </c>
      <c r="F21" s="102">
        <v>86.393098481482056</v>
      </c>
      <c r="G21" s="102">
        <v>89.452360845350455</v>
      </c>
      <c r="H21" s="102">
        <v>91.933235285105866</v>
      </c>
      <c r="I21" s="102"/>
      <c r="J21" s="27">
        <v>119.2512352717598</v>
      </c>
      <c r="K21" s="27">
        <v>105.26133310219292</v>
      </c>
      <c r="L21" s="27">
        <v>111.46498367366829</v>
      </c>
      <c r="M21" s="27">
        <v>99.539979420131942</v>
      </c>
      <c r="N21" s="102">
        <v>99.574370386069006</v>
      </c>
      <c r="O21" s="102">
        <v>101.30137400883723</v>
      </c>
      <c r="P21" s="102">
        <v>99.293461624376391</v>
      </c>
    </row>
    <row r="22" spans="1:16" ht="19" customHeight="1">
      <c r="A22" s="101" t="s">
        <v>77</v>
      </c>
      <c r="B22" s="27">
        <v>0</v>
      </c>
      <c r="C22" s="27">
        <v>38.543424639750754</v>
      </c>
      <c r="D22" s="27">
        <v>62.112586970271977</v>
      </c>
      <c r="E22" s="27">
        <v>74.000731915585746</v>
      </c>
      <c r="F22" s="102">
        <v>74.799327540075296</v>
      </c>
      <c r="G22" s="102">
        <v>87.10225076061927</v>
      </c>
      <c r="H22" s="102">
        <v>91.263076744176018</v>
      </c>
      <c r="I22" s="102"/>
      <c r="J22" s="27">
        <v>0</v>
      </c>
      <c r="K22" s="27">
        <v>50.752136752136771</v>
      </c>
      <c r="L22" s="27">
        <v>71.138800347725308</v>
      </c>
      <c r="M22" s="27">
        <v>80.755236066737666</v>
      </c>
      <c r="N22" s="102">
        <v>75.42979942693411</v>
      </c>
      <c r="O22" s="102">
        <v>83.036343824113843</v>
      </c>
      <c r="P22" s="102">
        <v>93.440663915052724</v>
      </c>
    </row>
    <row r="23" spans="1:16" ht="19" customHeight="1">
      <c r="A23" s="101" t="s">
        <v>53</v>
      </c>
      <c r="B23" s="27">
        <v>74.689165186500887</v>
      </c>
      <c r="C23" s="27">
        <v>80.458527493010251</v>
      </c>
      <c r="D23" s="27">
        <v>85.510167428309146</v>
      </c>
      <c r="E23" s="27">
        <v>89.439367217145005</v>
      </c>
      <c r="F23" s="102">
        <v>93.069462883373475</v>
      </c>
      <c r="G23" s="102">
        <v>96.241166741843344</v>
      </c>
      <c r="H23" s="102">
        <v>98.268166598507293</v>
      </c>
      <c r="I23" s="102"/>
      <c r="J23" s="27">
        <v>97.023534840793715</v>
      </c>
      <c r="K23" s="27">
        <v>82.189642041127158</v>
      </c>
      <c r="L23" s="27">
        <v>85.508461047254158</v>
      </c>
      <c r="M23" s="27">
        <v>88.041877104377107</v>
      </c>
      <c r="N23" s="102">
        <v>95.295987957729167</v>
      </c>
      <c r="O23" s="102">
        <v>98.013495166443803</v>
      </c>
      <c r="P23" s="102">
        <v>99.584432824464557</v>
      </c>
    </row>
    <row r="24" spans="1:16" ht="19" customHeight="1">
      <c r="A24" s="101" t="s">
        <v>57</v>
      </c>
      <c r="B24" s="27">
        <v>53.136015962753568</v>
      </c>
      <c r="C24" s="27">
        <v>77.754795498756494</v>
      </c>
      <c r="D24" s="27">
        <v>86.41678079723205</v>
      </c>
      <c r="E24" s="27">
        <v>89.954944424372499</v>
      </c>
      <c r="F24" s="102">
        <v>92.129215449842462</v>
      </c>
      <c r="G24" s="102">
        <v>95.428275985961463</v>
      </c>
      <c r="H24" s="102">
        <v>97.984710744441514</v>
      </c>
      <c r="I24" s="102"/>
      <c r="J24" s="27">
        <v>88.904963276207411</v>
      </c>
      <c r="K24" s="27">
        <v>97.345705653862737</v>
      </c>
      <c r="L24" s="27">
        <v>99.121936700069469</v>
      </c>
      <c r="M24" s="27">
        <v>93.771323496831954</v>
      </c>
      <c r="N24" s="102">
        <v>95.923780981694463</v>
      </c>
      <c r="O24" s="102">
        <v>97.944379986148974</v>
      </c>
      <c r="P24" s="102">
        <v>100.64061580546147</v>
      </c>
    </row>
    <row r="25" spans="1:16" ht="19" customHeight="1">
      <c r="A25" s="101" t="s">
        <v>60</v>
      </c>
      <c r="B25" s="27">
        <v>0</v>
      </c>
      <c r="C25" s="27">
        <v>0</v>
      </c>
      <c r="D25" s="27">
        <v>0</v>
      </c>
      <c r="E25" s="27">
        <v>50.980192162542579</v>
      </c>
      <c r="F25" s="102">
        <v>82.142857142857153</v>
      </c>
      <c r="G25" s="102">
        <v>89.059070999936253</v>
      </c>
      <c r="H25" s="102">
        <v>96.068219600555054</v>
      </c>
      <c r="I25" s="102"/>
      <c r="J25" s="27">
        <v>0</v>
      </c>
      <c r="K25" s="27">
        <v>0</v>
      </c>
      <c r="L25" s="27">
        <v>0</v>
      </c>
      <c r="M25" s="27">
        <v>99.995998719590276</v>
      </c>
      <c r="N25" s="102">
        <v>100</v>
      </c>
      <c r="O25" s="102">
        <v>100.24599741702711</v>
      </c>
      <c r="P25" s="102">
        <v>100.07734412184674</v>
      </c>
    </row>
    <row r="26" spans="1:16" ht="19" customHeight="1">
      <c r="A26" s="101" t="s">
        <v>63</v>
      </c>
      <c r="B26" s="27">
        <v>93.24683965402528</v>
      </c>
      <c r="C26" s="27">
        <v>95.180436847103508</v>
      </c>
      <c r="D26" s="27">
        <v>86.408762717426967</v>
      </c>
      <c r="E26" s="27">
        <v>91.061144986449861</v>
      </c>
      <c r="F26" s="102">
        <v>94.72573641811482</v>
      </c>
      <c r="G26" s="102">
        <v>96.294631710362054</v>
      </c>
      <c r="H26" s="102">
        <v>98.420104080553145</v>
      </c>
      <c r="I26" s="102"/>
      <c r="J26" s="27">
        <v>0</v>
      </c>
      <c r="K26" s="27">
        <v>0</v>
      </c>
      <c r="L26" s="27">
        <v>90.577965081276346</v>
      </c>
      <c r="M26" s="27">
        <v>93.887797424143201</v>
      </c>
      <c r="N26" s="102">
        <v>96.432253876117002</v>
      </c>
      <c r="O26" s="102">
        <v>97.501601177567807</v>
      </c>
      <c r="P26" s="102">
        <v>99.121483461623114</v>
      </c>
    </row>
    <row r="27" spans="1:16" ht="19" customHeight="1">
      <c r="A27" s="101" t="s">
        <v>66</v>
      </c>
      <c r="B27" s="27">
        <v>134.86586007364542</v>
      </c>
      <c r="C27" s="27">
        <v>76.261580751348959</v>
      </c>
      <c r="D27" s="27">
        <v>85.881135134079415</v>
      </c>
      <c r="E27" s="27">
        <v>89.367864392754143</v>
      </c>
      <c r="F27" s="102">
        <v>88.474477000015014</v>
      </c>
      <c r="G27" s="102">
        <v>90.179685807709362</v>
      </c>
      <c r="H27" s="102">
        <v>98.015284630064457</v>
      </c>
      <c r="I27" s="102"/>
      <c r="J27" s="27">
        <v>178.68692500696957</v>
      </c>
      <c r="K27" s="27">
        <v>101.67405664645734</v>
      </c>
      <c r="L27" s="27">
        <v>101.39273196827153</v>
      </c>
      <c r="M27" s="27">
        <v>103.32466289951266</v>
      </c>
      <c r="N27" s="102">
        <v>98.674293179686458</v>
      </c>
      <c r="O27" s="102">
        <v>101.04189540595203</v>
      </c>
      <c r="P27" s="102">
        <v>101.44412809833103</v>
      </c>
    </row>
    <row r="28" spans="1:16" ht="19" customHeight="1">
      <c r="A28" s="101" t="s">
        <v>69</v>
      </c>
      <c r="B28" s="27">
        <v>35.32688588007737</v>
      </c>
      <c r="C28" s="27">
        <v>64.16499888814765</v>
      </c>
      <c r="D28" s="27">
        <v>84.516200335242857</v>
      </c>
      <c r="E28" s="27">
        <v>79.297618287465681</v>
      </c>
      <c r="F28" s="102">
        <v>83.745314520784163</v>
      </c>
      <c r="G28" s="102">
        <v>85.850860420650093</v>
      </c>
      <c r="H28" s="102">
        <v>94.244949685692944</v>
      </c>
      <c r="I28" s="102"/>
      <c r="J28" s="27">
        <v>53.516174402250357</v>
      </c>
      <c r="K28" s="27">
        <v>81.713274336283192</v>
      </c>
      <c r="L28" s="27">
        <v>86.11997447351628</v>
      </c>
      <c r="M28" s="27">
        <v>79.878048780487802</v>
      </c>
      <c r="N28" s="102">
        <v>89.51203511347839</v>
      </c>
      <c r="O28" s="102">
        <v>94.741931003536379</v>
      </c>
      <c r="P28" s="102">
        <v>102.63990143100536</v>
      </c>
    </row>
    <row r="29" spans="1:16" ht="19" customHeight="1">
      <c r="A29" s="101" t="s">
        <v>72</v>
      </c>
      <c r="B29" s="27">
        <v>46.779556174128203</v>
      </c>
      <c r="C29" s="27">
        <v>64.464452759588397</v>
      </c>
      <c r="D29" s="27">
        <v>77.7672389263018</v>
      </c>
      <c r="E29" s="27">
        <v>93.803101938275276</v>
      </c>
      <c r="F29" s="102">
        <v>95.672964529360527</v>
      </c>
      <c r="G29" s="102">
        <v>96.059067372376887</v>
      </c>
      <c r="H29" s="102">
        <v>95.506843125072152</v>
      </c>
      <c r="I29" s="102"/>
      <c r="J29" s="27">
        <v>51.445578231292515</v>
      </c>
      <c r="K29" s="27">
        <v>69.491596638655466</v>
      </c>
      <c r="L29" s="27">
        <v>82.195488721804495</v>
      </c>
      <c r="M29" s="27">
        <v>90.258519388954184</v>
      </c>
      <c r="N29" s="102">
        <v>89.944055944055947</v>
      </c>
      <c r="O29" s="102">
        <v>95.005674563767911</v>
      </c>
      <c r="P29" s="102">
        <v>99.707978668854466</v>
      </c>
    </row>
    <row r="30" spans="1:16" ht="19" customHeight="1">
      <c r="A30" s="101" t="s">
        <v>75</v>
      </c>
      <c r="B30" s="27">
        <v>0</v>
      </c>
      <c r="C30" s="27">
        <v>69.164882226980723</v>
      </c>
      <c r="D30" s="27">
        <v>77.088948787062009</v>
      </c>
      <c r="E30" s="27">
        <v>86.136239035087726</v>
      </c>
      <c r="F30" s="102">
        <v>92.485579365790954</v>
      </c>
      <c r="G30" s="102">
        <v>93.914797829315432</v>
      </c>
      <c r="H30" s="102">
        <v>97.454992189040382</v>
      </c>
      <c r="I30" s="102"/>
      <c r="J30" s="27">
        <v>0</v>
      </c>
      <c r="K30" s="27">
        <v>94.444444444444443</v>
      </c>
      <c r="L30" s="27">
        <v>78.571428571428569</v>
      </c>
      <c r="M30" s="27">
        <v>93.120258416311046</v>
      </c>
      <c r="N30" s="102">
        <v>98.528194351577682</v>
      </c>
      <c r="O30" s="102">
        <v>99.101123595505612</v>
      </c>
      <c r="P30" s="102">
        <v>99.674860310930342</v>
      </c>
    </row>
    <row r="31" spans="1:16" ht="19" customHeight="1">
      <c r="A31" s="101" t="s">
        <v>78</v>
      </c>
      <c r="B31" s="27">
        <v>0</v>
      </c>
      <c r="C31" s="27">
        <v>65.232061183174622</v>
      </c>
      <c r="D31" s="27">
        <v>80.65400674188524</v>
      </c>
      <c r="E31" s="27">
        <v>83.947893913507357</v>
      </c>
      <c r="F31" s="102">
        <v>89.306031701029966</v>
      </c>
      <c r="G31" s="102">
        <v>92.050614518375014</v>
      </c>
      <c r="H31" s="102">
        <v>96.910738863774341</v>
      </c>
      <c r="I31" s="102"/>
      <c r="J31" s="27">
        <v>0</v>
      </c>
      <c r="K31" s="27">
        <v>191.08280254777068</v>
      </c>
      <c r="L31" s="27">
        <v>118.41370721861983</v>
      </c>
      <c r="M31" s="27">
        <v>110.01209235536409</v>
      </c>
      <c r="N31" s="102">
        <v>97.318655587895748</v>
      </c>
      <c r="O31" s="102">
        <v>99.442483733658435</v>
      </c>
      <c r="P31" s="102">
        <v>100.56664515183793</v>
      </c>
    </row>
    <row r="32" spans="1:16" ht="19" customHeight="1">
      <c r="A32" s="101" t="s">
        <v>55</v>
      </c>
      <c r="B32" s="27">
        <v>20.833333333333332</v>
      </c>
      <c r="C32" s="27">
        <v>78.857518056467512</v>
      </c>
      <c r="D32" s="27">
        <v>86.527433022340148</v>
      </c>
      <c r="E32" s="27">
        <v>89.309133065246513</v>
      </c>
      <c r="F32" s="102">
        <v>92.670363358543881</v>
      </c>
      <c r="G32" s="102">
        <v>95.485338537458532</v>
      </c>
      <c r="H32" s="102">
        <v>98.156401787448985</v>
      </c>
      <c r="I32" s="102"/>
      <c r="J32" s="27">
        <v>0</v>
      </c>
      <c r="K32" s="27">
        <v>0</v>
      </c>
      <c r="L32" s="27">
        <v>347.94630564479115</v>
      </c>
      <c r="M32" s="27">
        <v>133.08859256060029</v>
      </c>
      <c r="N32" s="102">
        <v>104.32308457926736</v>
      </c>
      <c r="O32" s="102">
        <v>98.831778706979733</v>
      </c>
      <c r="P32" s="102">
        <v>99.49015360378101</v>
      </c>
    </row>
    <row r="33" spans="1:16" ht="19" customHeight="1">
      <c r="A33" s="101" t="s">
        <v>58</v>
      </c>
      <c r="B33" s="27">
        <v>0</v>
      </c>
      <c r="C33" s="27">
        <v>68.086931655704873</v>
      </c>
      <c r="D33" s="27">
        <v>81.557336499455829</v>
      </c>
      <c r="E33" s="27">
        <v>88.461538461538453</v>
      </c>
      <c r="F33" s="102">
        <v>94.516200327100705</v>
      </c>
      <c r="G33" s="102">
        <v>96.838362816510582</v>
      </c>
      <c r="H33" s="102">
        <v>98.701578233983511</v>
      </c>
      <c r="I33" s="102"/>
      <c r="J33" s="27">
        <v>0</v>
      </c>
      <c r="K33" s="27">
        <v>99.986002239641635</v>
      </c>
      <c r="L33" s="27">
        <v>91.949877296051184</v>
      </c>
      <c r="M33" s="27">
        <v>92.744616274028047</v>
      </c>
      <c r="N33" s="102">
        <v>95.229272811486794</v>
      </c>
      <c r="O33" s="102">
        <v>95.544769053512951</v>
      </c>
      <c r="P33" s="102">
        <v>100.00019646133835</v>
      </c>
    </row>
    <row r="34" spans="1:16" ht="19" customHeight="1">
      <c r="A34" s="101" t="s">
        <v>61</v>
      </c>
      <c r="B34" s="27">
        <v>11.182555213866367</v>
      </c>
      <c r="C34" s="27">
        <v>23.392718822618125</v>
      </c>
      <c r="D34" s="27">
        <v>52.328829168868431</v>
      </c>
      <c r="E34" s="27">
        <v>54.663820704375674</v>
      </c>
      <c r="F34" s="102">
        <v>63.204683925618887</v>
      </c>
      <c r="G34" s="102">
        <v>74.24967128456278</v>
      </c>
      <c r="H34" s="102">
        <v>90.943342260146537</v>
      </c>
      <c r="I34" s="102"/>
      <c r="J34" s="27">
        <v>100</v>
      </c>
      <c r="K34" s="27">
        <v>33.598219961856323</v>
      </c>
      <c r="L34" s="27">
        <v>44.110722239898188</v>
      </c>
      <c r="M34" s="27">
        <v>47.096685209875417</v>
      </c>
      <c r="N34" s="102">
        <v>75.198738850413648</v>
      </c>
      <c r="O34" s="102">
        <v>84.381496881496886</v>
      </c>
      <c r="P34" s="102">
        <v>102.69990194759004</v>
      </c>
    </row>
    <row r="35" spans="1:16" ht="19" customHeight="1">
      <c r="A35" s="101" t="s">
        <v>64</v>
      </c>
      <c r="B35" s="27">
        <v>0</v>
      </c>
      <c r="C35" s="27">
        <v>0</v>
      </c>
      <c r="D35" s="27">
        <v>56.27924550236871</v>
      </c>
      <c r="E35" s="27">
        <v>74.449000830060569</v>
      </c>
      <c r="F35" s="102">
        <v>91.526453122188244</v>
      </c>
      <c r="G35" s="102">
        <v>94.650841329101354</v>
      </c>
      <c r="H35" s="102">
        <v>97.261709169702598</v>
      </c>
      <c r="I35" s="102"/>
      <c r="J35" s="27">
        <v>0</v>
      </c>
      <c r="K35" s="27">
        <v>0</v>
      </c>
      <c r="L35" s="27">
        <v>0</v>
      </c>
      <c r="M35" s="27">
        <v>1072.323340471092</v>
      </c>
      <c r="N35" s="102">
        <v>201.45063867709675</v>
      </c>
      <c r="O35" s="102">
        <v>123.33326290658242</v>
      </c>
      <c r="P35" s="102">
        <v>101.7794015504745</v>
      </c>
    </row>
    <row r="36" spans="1:16" ht="19" customHeight="1">
      <c r="A36" s="101" t="s">
        <v>67</v>
      </c>
      <c r="B36" s="27">
        <v>7.5690115761353534</v>
      </c>
      <c r="C36" s="27">
        <v>14.195821797130632</v>
      </c>
      <c r="D36" s="27">
        <v>45.19134850820712</v>
      </c>
      <c r="E36" s="27">
        <v>69.598051530283982</v>
      </c>
      <c r="F36" s="102">
        <v>80.407227497518519</v>
      </c>
      <c r="G36" s="102">
        <v>85.550067514746644</v>
      </c>
      <c r="H36" s="102">
        <v>93.106411809664948</v>
      </c>
      <c r="I36" s="102"/>
      <c r="J36" s="27">
        <v>49.999999999999993</v>
      </c>
      <c r="K36" s="27">
        <v>248.82352941176472</v>
      </c>
      <c r="L36" s="27">
        <v>94.783642415596759</v>
      </c>
      <c r="M36" s="27">
        <v>122.92354309831718</v>
      </c>
      <c r="N36" s="102">
        <v>94.812835332380416</v>
      </c>
      <c r="O36" s="102">
        <v>91.496598639455783</v>
      </c>
      <c r="P36" s="102">
        <v>101.47706108314176</v>
      </c>
    </row>
    <row r="37" spans="1:16" ht="19" customHeight="1">
      <c r="A37" s="101" t="s">
        <v>70</v>
      </c>
      <c r="B37" s="27">
        <v>74.725274725274716</v>
      </c>
      <c r="C37" s="27">
        <v>71.671804932735441</v>
      </c>
      <c r="D37" s="27">
        <v>77.986916494440365</v>
      </c>
      <c r="E37" s="27">
        <v>82.519922612741269</v>
      </c>
      <c r="F37" s="102">
        <v>90.38953019673761</v>
      </c>
      <c r="G37" s="102">
        <v>94.969223667000051</v>
      </c>
      <c r="H37" s="102">
        <v>97.833052764407512</v>
      </c>
      <c r="I37" s="102"/>
      <c r="J37" s="27">
        <v>111.38560687432867</v>
      </c>
      <c r="K37" s="27">
        <v>105.15008223684212</v>
      </c>
      <c r="L37" s="27">
        <v>109.63071456012291</v>
      </c>
      <c r="M37" s="27">
        <v>93.167516122321601</v>
      </c>
      <c r="N37" s="102">
        <v>104.66335650446871</v>
      </c>
      <c r="O37" s="102">
        <v>106.06358754027927</v>
      </c>
      <c r="P37" s="102">
        <v>102.10707705034403</v>
      </c>
    </row>
    <row r="38" spans="1:16" ht="19" customHeight="1">
      <c r="A38" s="101" t="s">
        <v>73</v>
      </c>
      <c r="B38" s="27">
        <v>100</v>
      </c>
      <c r="C38" s="27">
        <v>100</v>
      </c>
      <c r="D38" s="27">
        <v>100</v>
      </c>
      <c r="E38" s="27">
        <v>86.280814576634498</v>
      </c>
      <c r="F38" s="102">
        <v>94.467253773714503</v>
      </c>
      <c r="G38" s="102">
        <v>95.158508511759138</v>
      </c>
      <c r="H38" s="102">
        <v>97.711091989072571</v>
      </c>
      <c r="I38" s="102"/>
      <c r="J38" s="27">
        <v>50</v>
      </c>
      <c r="K38" s="27">
        <v>50</v>
      </c>
      <c r="L38" s="27">
        <v>50</v>
      </c>
      <c r="M38" s="27">
        <v>76.270456503014643</v>
      </c>
      <c r="N38" s="102">
        <v>88.490792634107279</v>
      </c>
      <c r="O38" s="102">
        <v>94.026040701073867</v>
      </c>
      <c r="P38" s="102">
        <v>98.535437953252625</v>
      </c>
    </row>
    <row r="39" spans="1:16" ht="19" customHeight="1">
      <c r="A39" s="101" t="s">
        <v>76</v>
      </c>
      <c r="B39" s="27">
        <v>0</v>
      </c>
      <c r="C39" s="27">
        <v>30.07033656920305</v>
      </c>
      <c r="D39" s="27">
        <v>56.425753765946162</v>
      </c>
      <c r="E39" s="27">
        <v>73.474775662070485</v>
      </c>
      <c r="F39" s="102">
        <v>83.193102443693775</v>
      </c>
      <c r="G39" s="102">
        <v>88.784970204248722</v>
      </c>
      <c r="H39" s="102">
        <v>95.402027642991428</v>
      </c>
      <c r="I39" s="102"/>
      <c r="J39" s="27">
        <v>0</v>
      </c>
      <c r="K39" s="27">
        <v>28.92853148417403</v>
      </c>
      <c r="L39" s="27">
        <v>62.631228555333635</v>
      </c>
      <c r="M39" s="27">
        <v>79.407764406729569</v>
      </c>
      <c r="N39" s="102">
        <v>92.257811418285897</v>
      </c>
      <c r="O39" s="102">
        <v>95.684828756042293</v>
      </c>
      <c r="P39" s="102">
        <v>97.677858792229287</v>
      </c>
    </row>
    <row r="40" spans="1:16" ht="19" customHeight="1">
      <c r="A40" s="104"/>
      <c r="B40" s="27"/>
      <c r="C40" s="27"/>
      <c r="D40" s="27"/>
      <c r="E40" s="27"/>
      <c r="F40" s="102"/>
      <c r="G40" s="102"/>
      <c r="H40" s="102"/>
      <c r="I40" s="102"/>
      <c r="J40" s="27"/>
      <c r="K40" s="27"/>
      <c r="L40" s="27"/>
      <c r="M40" s="27"/>
      <c r="N40" s="27"/>
      <c r="O40" s="27"/>
      <c r="P40" s="27"/>
    </row>
    <row r="41" spans="1:16" ht="19" customHeight="1">
      <c r="A41" s="105"/>
      <c r="B41" s="27"/>
      <c r="C41" s="27"/>
      <c r="D41" s="27"/>
      <c r="E41" s="27"/>
      <c r="F41" s="102"/>
      <c r="G41" s="102"/>
      <c r="H41" s="102"/>
      <c r="I41" s="107"/>
      <c r="J41" s="106"/>
      <c r="K41" s="106"/>
      <c r="L41" s="106"/>
      <c r="M41" s="106"/>
      <c r="N41" s="106"/>
      <c r="O41" s="106"/>
      <c r="P41" s="106"/>
    </row>
    <row r="42" spans="1:16" ht="19" customHeight="1">
      <c r="A42" s="104"/>
      <c r="B42" s="27"/>
      <c r="C42" s="27"/>
      <c r="D42" s="27"/>
      <c r="E42" s="27"/>
      <c r="F42" s="102"/>
      <c r="G42" s="102"/>
      <c r="H42" s="102"/>
      <c r="I42" s="107"/>
      <c r="J42" s="27"/>
      <c r="K42" s="27"/>
      <c r="L42" s="27"/>
      <c r="M42" s="27"/>
      <c r="N42" s="27"/>
      <c r="O42" s="27"/>
      <c r="P42" s="27"/>
    </row>
    <row r="43" spans="1:16" ht="19" customHeight="1">
      <c r="A43" s="108" t="s">
        <v>79</v>
      </c>
      <c r="B43" s="27">
        <v>0</v>
      </c>
      <c r="C43" s="27">
        <v>0</v>
      </c>
      <c r="D43" s="27">
        <v>0</v>
      </c>
      <c r="E43" s="27">
        <v>14.819205690574986</v>
      </c>
      <c r="F43" s="102">
        <v>37.817608824108724</v>
      </c>
      <c r="G43" s="102">
        <v>54.134776927384728</v>
      </c>
      <c r="H43" s="102">
        <v>76.611554451187459</v>
      </c>
      <c r="I43" s="102"/>
      <c r="J43" s="27">
        <v>0</v>
      </c>
      <c r="K43" s="27">
        <v>0</v>
      </c>
      <c r="L43" s="27">
        <v>0</v>
      </c>
      <c r="M43" s="27">
        <v>19.319938176197837</v>
      </c>
      <c r="N43" s="102">
        <v>71.964017991004496</v>
      </c>
      <c r="O43" s="102">
        <v>137.50592697961119</v>
      </c>
      <c r="P43" s="102">
        <v>173.84114936297098</v>
      </c>
    </row>
    <row r="44" spans="1:16" ht="19" customHeight="1">
      <c r="A44" s="109" t="s">
        <v>80</v>
      </c>
      <c r="B44" s="107"/>
      <c r="C44" s="107"/>
      <c r="D44" s="107"/>
      <c r="E44" s="107"/>
      <c r="F44" s="107"/>
      <c r="G44" s="107"/>
      <c r="H44" s="107"/>
      <c r="I44" s="107"/>
      <c r="J44" s="107"/>
      <c r="K44" s="107"/>
      <c r="L44" s="107"/>
      <c r="M44" s="107"/>
      <c r="N44" s="107"/>
      <c r="O44" s="107"/>
      <c r="P44" s="107"/>
    </row>
    <row r="45" spans="1:16" ht="19" customHeight="1">
      <c r="A45" s="95"/>
      <c r="B45" s="820" t="s">
        <v>146</v>
      </c>
      <c r="C45" s="821"/>
      <c r="D45" s="821"/>
      <c r="E45" s="821"/>
      <c r="F45" s="821"/>
      <c r="G45" s="821"/>
      <c r="H45" s="822"/>
      <c r="I45" s="140"/>
      <c r="J45" s="820" t="s">
        <v>147</v>
      </c>
      <c r="K45" s="821"/>
      <c r="L45" s="821"/>
      <c r="M45" s="821"/>
      <c r="N45" s="821"/>
      <c r="O45" s="821"/>
      <c r="P45" s="822"/>
    </row>
    <row r="46" spans="1:16" ht="19" customHeight="1">
      <c r="A46" s="101" t="s">
        <v>155</v>
      </c>
      <c r="B46" s="27">
        <v>25.637278779022566</v>
      </c>
      <c r="C46" s="27">
        <v>51.787733797303183</v>
      </c>
      <c r="D46" s="27">
        <v>63.763871763255231</v>
      </c>
      <c r="E46" s="27">
        <v>71.712163126120018</v>
      </c>
      <c r="F46" s="102">
        <v>78.727662753059704</v>
      </c>
      <c r="G46" s="102">
        <v>85.362070475213599</v>
      </c>
      <c r="H46" s="102">
        <v>93.448150979839866</v>
      </c>
      <c r="I46" s="102"/>
      <c r="J46" s="27">
        <v>28.264566365345019</v>
      </c>
      <c r="K46" s="27">
        <v>53.715316941123412</v>
      </c>
      <c r="L46" s="27">
        <v>66.995951417004036</v>
      </c>
      <c r="M46" s="27">
        <v>78.464144981058823</v>
      </c>
      <c r="N46" s="102">
        <v>86.966962519438496</v>
      </c>
      <c r="O46" s="102">
        <v>94.36305182009886</v>
      </c>
      <c r="P46" s="102">
        <v>100.99592063947675</v>
      </c>
    </row>
    <row r="47" spans="1:16" ht="19" customHeight="1">
      <c r="A47" s="101" t="s">
        <v>56</v>
      </c>
      <c r="B47" s="27">
        <v>57.043246631150105</v>
      </c>
      <c r="C47" s="27">
        <v>78.250685405520514</v>
      </c>
      <c r="D47" s="27">
        <v>84.583126413949131</v>
      </c>
      <c r="E47" s="27">
        <v>89.474716346827307</v>
      </c>
      <c r="F47" s="102">
        <v>92.986158198695321</v>
      </c>
      <c r="G47" s="102">
        <v>94.532103385402607</v>
      </c>
      <c r="H47" s="102">
        <v>95.444789645364452</v>
      </c>
      <c r="I47" s="102"/>
      <c r="J47" s="27">
        <v>35.368697172835908</v>
      </c>
      <c r="K47" s="27">
        <v>68.959208088011081</v>
      </c>
      <c r="L47" s="27">
        <v>83.715849978837568</v>
      </c>
      <c r="M47" s="27">
        <v>90.135465663217332</v>
      </c>
      <c r="N47" s="102">
        <v>90.106659567357511</v>
      </c>
      <c r="O47" s="102">
        <v>91.407963116169611</v>
      </c>
      <c r="P47" s="102">
        <v>96.09073272108067</v>
      </c>
    </row>
    <row r="48" spans="1:16" ht="19" customHeight="1">
      <c r="A48" s="101" t="s">
        <v>59</v>
      </c>
      <c r="B48" s="27">
        <v>19.164430816404753</v>
      </c>
      <c r="C48" s="27">
        <v>34.13206262763785</v>
      </c>
      <c r="D48" s="27">
        <v>61.979415172789857</v>
      </c>
      <c r="E48" s="27">
        <v>75.307458872384615</v>
      </c>
      <c r="F48" s="102">
        <v>85.480073253684495</v>
      </c>
      <c r="G48" s="102">
        <v>90.286071894523573</v>
      </c>
      <c r="H48" s="102">
        <v>94.536009211791423</v>
      </c>
      <c r="I48" s="102"/>
      <c r="J48" s="27">
        <v>11.798017932987259</v>
      </c>
      <c r="K48" s="27">
        <v>36.084922634041028</v>
      </c>
      <c r="L48" s="27">
        <v>71.178082191780831</v>
      </c>
      <c r="M48" s="27">
        <v>90.603382013835514</v>
      </c>
      <c r="N48" s="102">
        <v>93.306468245783819</v>
      </c>
      <c r="O48" s="102">
        <v>90.392498353970652</v>
      </c>
      <c r="P48" s="102">
        <v>98.51687867315097</v>
      </c>
    </row>
    <row r="49" spans="1:16" ht="19" customHeight="1">
      <c r="A49" s="101" t="s">
        <v>62</v>
      </c>
      <c r="B49" s="27">
        <v>100</v>
      </c>
      <c r="C49" s="27">
        <v>76.695125681844374</v>
      </c>
      <c r="D49" s="27">
        <v>88.49377514412204</v>
      </c>
      <c r="E49" s="27">
        <v>86.682847980405981</v>
      </c>
      <c r="F49" s="102">
        <v>88.65265194133552</v>
      </c>
      <c r="G49" s="102">
        <v>92.51470210368123</v>
      </c>
      <c r="H49" s="102">
        <v>96.222057712128844</v>
      </c>
      <c r="I49" s="102"/>
      <c r="J49" s="27">
        <v>20.271639975674034</v>
      </c>
      <c r="K49" s="27">
        <v>68.82098778635752</v>
      </c>
      <c r="L49" s="27">
        <v>97.577386925978502</v>
      </c>
      <c r="M49" s="27">
        <v>104.19920001871301</v>
      </c>
      <c r="N49" s="102">
        <v>101.64111022296974</v>
      </c>
      <c r="O49" s="102">
        <v>98.582592582978251</v>
      </c>
      <c r="P49" s="102">
        <v>99.728118067781409</v>
      </c>
    </row>
    <row r="50" spans="1:16" ht="19" customHeight="1">
      <c r="A50" s="101" t="s">
        <v>65</v>
      </c>
      <c r="B50" s="27">
        <v>74.239851828985948</v>
      </c>
      <c r="C50" s="27">
        <v>82.713859854345131</v>
      </c>
      <c r="D50" s="27">
        <v>79.905530407400107</v>
      </c>
      <c r="E50" s="27">
        <v>80.873106174022382</v>
      </c>
      <c r="F50" s="102">
        <v>91.846092503987251</v>
      </c>
      <c r="G50" s="102">
        <v>86.102179349767766</v>
      </c>
      <c r="H50" s="102">
        <v>92.844202898550719</v>
      </c>
      <c r="I50" s="102"/>
      <c r="J50" s="27">
        <v>63.343649173635342</v>
      </c>
      <c r="K50" s="27">
        <v>78.490349840655981</v>
      </c>
      <c r="L50" s="27">
        <v>85.449698330293245</v>
      </c>
      <c r="M50" s="27">
        <v>90.855576298837818</v>
      </c>
      <c r="N50" s="102">
        <v>94.566578401789926</v>
      </c>
      <c r="O50" s="102">
        <v>87.860007291286919</v>
      </c>
      <c r="P50" s="102">
        <v>97.739525158739809</v>
      </c>
    </row>
    <row r="51" spans="1:16" ht="19" customHeight="1">
      <c r="A51" s="101" t="s">
        <v>68</v>
      </c>
      <c r="B51" s="27">
        <v>25.586894105725381</v>
      </c>
      <c r="C51" s="27">
        <v>73.91304347826086</v>
      </c>
      <c r="D51" s="27">
        <v>84.042491549975864</v>
      </c>
      <c r="E51" s="27">
        <v>86.517434586302556</v>
      </c>
      <c r="F51" s="102">
        <v>86.320972852616265</v>
      </c>
      <c r="G51" s="102">
        <v>90.701931050823362</v>
      </c>
      <c r="H51" s="102">
        <v>94.880275807456243</v>
      </c>
      <c r="I51" s="102"/>
      <c r="J51" s="27">
        <v>29.735034347399406</v>
      </c>
      <c r="K51" s="27">
        <v>85.857326242435335</v>
      </c>
      <c r="L51" s="27">
        <v>98.749546114742188</v>
      </c>
      <c r="M51" s="27">
        <v>103.12697563585081</v>
      </c>
      <c r="N51" s="102">
        <v>92.42513158136039</v>
      </c>
      <c r="O51" s="102">
        <v>96.027769241864576</v>
      </c>
      <c r="P51" s="102">
        <v>97.940731547454376</v>
      </c>
    </row>
    <row r="52" spans="1:16" ht="19" customHeight="1">
      <c r="A52" s="101" t="s">
        <v>71</v>
      </c>
      <c r="B52" s="27">
        <v>73.747353563867321</v>
      </c>
      <c r="C52" s="27">
        <v>87.433016421780465</v>
      </c>
      <c r="D52" s="27">
        <v>91.733523975957851</v>
      </c>
      <c r="E52" s="27">
        <v>95.100888903910516</v>
      </c>
      <c r="F52" s="102">
        <v>97.143531856609826</v>
      </c>
      <c r="G52" s="102">
        <v>97.93848208772792</v>
      </c>
      <c r="H52" s="102">
        <v>97.48815048601567</v>
      </c>
      <c r="I52" s="102"/>
      <c r="J52" s="27">
        <v>31.856518646479017</v>
      </c>
      <c r="K52" s="27">
        <v>61.947336191059399</v>
      </c>
      <c r="L52" s="27">
        <v>84.462918718611348</v>
      </c>
      <c r="M52" s="27">
        <v>93.899651265622154</v>
      </c>
      <c r="N52" s="102">
        <v>96.74873232546544</v>
      </c>
      <c r="O52" s="102">
        <v>97.968727350648194</v>
      </c>
      <c r="P52" s="102">
        <v>100.28416782563016</v>
      </c>
    </row>
    <row r="53" spans="1:16" ht="19" customHeight="1">
      <c r="A53" s="101" t="s">
        <v>74</v>
      </c>
      <c r="B53" s="27">
        <v>36.048716033779513</v>
      </c>
      <c r="C53" s="27">
        <v>66.435077545884738</v>
      </c>
      <c r="D53" s="27">
        <v>74.92833625448408</v>
      </c>
      <c r="E53" s="27">
        <v>80.370451824157556</v>
      </c>
      <c r="F53" s="102">
        <v>86.393098481482056</v>
      </c>
      <c r="G53" s="102">
        <v>91.03391877879568</v>
      </c>
      <c r="H53" s="102">
        <v>94.263604191561711</v>
      </c>
      <c r="I53" s="102"/>
      <c r="J53" s="27">
        <v>46.972078748409317</v>
      </c>
      <c r="K53" s="27">
        <v>86.640744836442749</v>
      </c>
      <c r="L53" s="27">
        <v>97.153962151944427</v>
      </c>
      <c r="M53" s="27">
        <v>96.546460599122284</v>
      </c>
      <c r="N53" s="102">
        <v>95.397709006615784</v>
      </c>
      <c r="O53" s="102">
        <v>96.709517698763321</v>
      </c>
      <c r="P53" s="102">
        <v>100.91807634508025</v>
      </c>
    </row>
    <row r="54" spans="1:16" ht="19" customHeight="1">
      <c r="A54" s="101" t="s">
        <v>77</v>
      </c>
      <c r="B54" s="27">
        <v>0</v>
      </c>
      <c r="C54" s="27">
        <v>38.543424639750754</v>
      </c>
      <c r="D54" s="27">
        <v>62.112586970271977</v>
      </c>
      <c r="E54" s="27">
        <v>74.000731915585746</v>
      </c>
      <c r="F54" s="102">
        <v>74.799327540075296</v>
      </c>
      <c r="G54" s="102">
        <v>87.10225076061927</v>
      </c>
      <c r="H54" s="102">
        <v>90.680356781387388</v>
      </c>
      <c r="I54" s="102"/>
      <c r="J54" s="27">
        <v>0</v>
      </c>
      <c r="K54" s="27">
        <v>31.311959502214723</v>
      </c>
      <c r="L54" s="27">
        <v>60.319410319410316</v>
      </c>
      <c r="M54" s="27">
        <v>74.109215295027894</v>
      </c>
      <c r="N54" s="102">
        <v>70.7582036062269</v>
      </c>
      <c r="O54" s="102">
        <v>75.611393217766874</v>
      </c>
      <c r="P54" s="102">
        <v>74.80751670794055</v>
      </c>
    </row>
    <row r="55" spans="1:16" ht="19" customHeight="1">
      <c r="A55" s="101" t="s">
        <v>53</v>
      </c>
      <c r="B55" s="27">
        <v>74.689165186500887</v>
      </c>
      <c r="C55" s="27">
        <v>80.458527493010251</v>
      </c>
      <c r="D55" s="27">
        <v>85.510167428309146</v>
      </c>
      <c r="E55" s="27">
        <v>89.439367217145005</v>
      </c>
      <c r="F55" s="102">
        <v>93.069462883373475</v>
      </c>
      <c r="G55" s="102">
        <v>96.241166741843344</v>
      </c>
      <c r="H55" s="102">
        <v>97.954740057253858</v>
      </c>
      <c r="I55" s="102"/>
      <c r="J55" s="27">
        <v>53.325724430917518</v>
      </c>
      <c r="K55" s="27">
        <v>63.807834441980773</v>
      </c>
      <c r="L55" s="27">
        <v>77.161327498964582</v>
      </c>
      <c r="M55" s="27">
        <v>83.666633336666322</v>
      </c>
      <c r="N55" s="102">
        <v>86.275995855959835</v>
      </c>
      <c r="O55" s="102">
        <v>88.986408522824718</v>
      </c>
      <c r="P55" s="102">
        <v>97.309156580235737</v>
      </c>
    </row>
    <row r="56" spans="1:16" ht="19" customHeight="1">
      <c r="A56" s="101" t="s">
        <v>57</v>
      </c>
      <c r="B56" s="27">
        <v>53.136015962753568</v>
      </c>
      <c r="C56" s="27">
        <v>77.754795498756494</v>
      </c>
      <c r="D56" s="27">
        <v>86.41678079723205</v>
      </c>
      <c r="E56" s="27">
        <v>89.954944424372499</v>
      </c>
      <c r="F56" s="102">
        <v>92.129215449842462</v>
      </c>
      <c r="G56" s="102">
        <v>95.428275985961463</v>
      </c>
      <c r="H56" s="102">
        <v>97.677191385122313</v>
      </c>
      <c r="I56" s="102"/>
      <c r="J56" s="27">
        <v>39.702812841665832</v>
      </c>
      <c r="K56" s="27">
        <v>78.160891089108915</v>
      </c>
      <c r="L56" s="27">
        <v>97.335346843335955</v>
      </c>
      <c r="M56" s="27">
        <v>91.523682873298497</v>
      </c>
      <c r="N56" s="102">
        <v>88.095489006118385</v>
      </c>
      <c r="O56" s="102">
        <v>92.968309799033591</v>
      </c>
      <c r="P56" s="102">
        <v>98.102984401486751</v>
      </c>
    </row>
    <row r="57" spans="1:16" ht="19" customHeight="1">
      <c r="A57" s="101" t="s">
        <v>60</v>
      </c>
      <c r="B57" s="27">
        <v>0</v>
      </c>
      <c r="C57" s="27">
        <v>0</v>
      </c>
      <c r="D57" s="27">
        <v>0</v>
      </c>
      <c r="E57" s="27">
        <v>50.980192162542579</v>
      </c>
      <c r="F57" s="102">
        <v>82.142857142857153</v>
      </c>
      <c r="G57" s="102">
        <v>89.059070999936253</v>
      </c>
      <c r="H57" s="102">
        <v>96.068219600555054</v>
      </c>
      <c r="I57" s="102"/>
      <c r="J57" s="27">
        <v>0</v>
      </c>
      <c r="K57" s="27">
        <v>0</v>
      </c>
      <c r="L57" s="27">
        <v>0</v>
      </c>
      <c r="M57" s="27">
        <v>39.393748325162761</v>
      </c>
      <c r="N57" s="102">
        <v>89.494308337516387</v>
      </c>
      <c r="O57" s="102">
        <v>99.999488765624619</v>
      </c>
      <c r="P57" s="102">
        <v>100.07734412184674</v>
      </c>
    </row>
    <row r="58" spans="1:16" ht="19" customHeight="1">
      <c r="A58" s="101" t="s">
        <v>63</v>
      </c>
      <c r="B58" s="27">
        <v>93.24683965402528</v>
      </c>
      <c r="C58" s="27">
        <v>95.180436847103508</v>
      </c>
      <c r="D58" s="27">
        <v>86.408762717426967</v>
      </c>
      <c r="E58" s="27">
        <v>91.061144986449861</v>
      </c>
      <c r="F58" s="102">
        <v>94.72573641811482</v>
      </c>
      <c r="G58" s="102">
        <v>96.294631710362054</v>
      </c>
      <c r="H58" s="102">
        <v>98.420104080553145</v>
      </c>
      <c r="I58" s="102"/>
      <c r="J58" s="27">
        <v>118.74602838381699</v>
      </c>
      <c r="K58" s="27">
        <v>44.35715866342111</v>
      </c>
      <c r="L58" s="27">
        <v>57.52560426054896</v>
      </c>
      <c r="M58" s="27">
        <v>72.670440145307083</v>
      </c>
      <c r="N58" s="102">
        <v>82.093482554312075</v>
      </c>
      <c r="O58" s="102">
        <v>88.452775951438056</v>
      </c>
      <c r="P58" s="102">
        <v>96.026564767071548</v>
      </c>
    </row>
    <row r="59" spans="1:16" ht="19" customHeight="1">
      <c r="A59" s="101" t="s">
        <v>66</v>
      </c>
      <c r="B59" s="27">
        <v>62.945817990531289</v>
      </c>
      <c r="C59" s="27">
        <v>76.261580751348959</v>
      </c>
      <c r="D59" s="27">
        <v>85.881135134079415</v>
      </c>
      <c r="E59" s="27">
        <v>89.367864392754143</v>
      </c>
      <c r="F59" s="102">
        <v>88.474477000015014</v>
      </c>
      <c r="G59" s="102">
        <v>90.179685807709362</v>
      </c>
      <c r="H59" s="102">
        <v>97.684615993456987</v>
      </c>
      <c r="I59" s="102"/>
      <c r="J59" s="27">
        <v>42.775434331879602</v>
      </c>
      <c r="K59" s="27">
        <v>75.668395178126474</v>
      </c>
      <c r="L59" s="27">
        <v>87.39689543457952</v>
      </c>
      <c r="M59" s="27">
        <v>95.747215603701449</v>
      </c>
      <c r="N59" s="102">
        <v>93.801498276424837</v>
      </c>
      <c r="O59" s="102">
        <v>92.653550024640055</v>
      </c>
      <c r="P59" s="102">
        <v>99.413593671966893</v>
      </c>
    </row>
    <row r="60" spans="1:16" ht="19" customHeight="1">
      <c r="A60" s="101" t="s">
        <v>69</v>
      </c>
      <c r="B60" s="27">
        <v>37.524177949709866</v>
      </c>
      <c r="C60" s="27">
        <v>68.645763842561706</v>
      </c>
      <c r="D60" s="27">
        <v>86.175836725671857</v>
      </c>
      <c r="E60" s="27">
        <v>81.981993487005951</v>
      </c>
      <c r="F60" s="102">
        <v>87.809351230098144</v>
      </c>
      <c r="G60" s="102">
        <v>89.674952198852765</v>
      </c>
      <c r="H60" s="102">
        <v>94.244949685692944</v>
      </c>
      <c r="I60" s="102"/>
      <c r="J60" s="27">
        <v>29.068025172310463</v>
      </c>
      <c r="K60" s="27">
        <v>70.407115976736236</v>
      </c>
      <c r="L60" s="27">
        <v>87.13889251057013</v>
      </c>
      <c r="M60" s="27">
        <v>80.360518244977172</v>
      </c>
      <c r="N60" s="102">
        <v>87.285735037768745</v>
      </c>
      <c r="O60" s="102">
        <v>92.16345699403503</v>
      </c>
      <c r="P60" s="102">
        <v>100.79437171928967</v>
      </c>
    </row>
    <row r="61" spans="1:16" ht="19" customHeight="1">
      <c r="A61" s="101" t="s">
        <v>72</v>
      </c>
      <c r="B61" s="27">
        <v>87.682672233820455</v>
      </c>
      <c r="C61" s="27">
        <v>90.134861241035225</v>
      </c>
      <c r="D61" s="27">
        <v>92.781940624110774</v>
      </c>
      <c r="E61" s="27">
        <v>93.803101938275276</v>
      </c>
      <c r="F61" s="102">
        <v>95.672964529360527</v>
      </c>
      <c r="G61" s="102">
        <v>96.059067372376887</v>
      </c>
      <c r="H61" s="102">
        <v>96.516428166219299</v>
      </c>
      <c r="I61" s="102"/>
      <c r="J61" s="27">
        <v>76.235294117647058</v>
      </c>
      <c r="K61" s="27">
        <v>80.086580086580085</v>
      </c>
      <c r="L61" s="27">
        <v>85.305659719194196</v>
      </c>
      <c r="M61" s="27">
        <v>84.685777287761852</v>
      </c>
      <c r="N61" s="102">
        <v>87.229569345540853</v>
      </c>
      <c r="O61" s="102">
        <v>90.287027799498489</v>
      </c>
      <c r="P61" s="102">
        <v>97.932271809822822</v>
      </c>
    </row>
    <row r="62" spans="1:16" ht="19" customHeight="1">
      <c r="A62" s="101" t="s">
        <v>75</v>
      </c>
      <c r="B62" s="27">
        <v>0</v>
      </c>
      <c r="C62" s="27">
        <v>75.267665952890781</v>
      </c>
      <c r="D62" s="27">
        <v>80.323450134770908</v>
      </c>
      <c r="E62" s="27">
        <v>86.875</v>
      </c>
      <c r="F62" s="102">
        <v>92.485579365790954</v>
      </c>
      <c r="G62" s="102">
        <v>93.914797829315432</v>
      </c>
      <c r="H62" s="102">
        <v>97.454992189040382</v>
      </c>
      <c r="I62" s="102"/>
      <c r="J62" s="27">
        <v>0</v>
      </c>
      <c r="K62" s="27">
        <v>58.964143426294818</v>
      </c>
      <c r="L62" s="27">
        <v>71.634615384615387</v>
      </c>
      <c r="M62" s="27">
        <v>85.538461538461547</v>
      </c>
      <c r="N62" s="102">
        <v>85.696977249754212</v>
      </c>
      <c r="O62" s="102">
        <v>92.851536167108364</v>
      </c>
      <c r="P62" s="102">
        <v>98.318389081004995</v>
      </c>
    </row>
    <row r="63" spans="1:16" ht="19" customHeight="1">
      <c r="A63" s="101" t="s">
        <v>78</v>
      </c>
      <c r="B63" s="27">
        <v>0</v>
      </c>
      <c r="C63" s="27">
        <v>62.607782859713573</v>
      </c>
      <c r="D63" s="27">
        <v>81.67772033607055</v>
      </c>
      <c r="E63" s="27">
        <v>87.948845491179881</v>
      </c>
      <c r="F63" s="102">
        <v>91.991927391286509</v>
      </c>
      <c r="G63" s="102">
        <v>92.801356178482777</v>
      </c>
      <c r="H63" s="102">
        <v>96.910738863774341</v>
      </c>
      <c r="I63" s="102"/>
      <c r="J63" s="27">
        <v>0</v>
      </c>
      <c r="K63" s="27">
        <v>20.771144278606968</v>
      </c>
      <c r="L63" s="27">
        <v>65.260574900677724</v>
      </c>
      <c r="M63" s="27">
        <v>89.442815249266857</v>
      </c>
      <c r="N63" s="102">
        <v>95.470383275261327</v>
      </c>
      <c r="O63" s="102">
        <v>92.093025491407133</v>
      </c>
      <c r="P63" s="102">
        <v>98.64391322349681</v>
      </c>
    </row>
    <row r="64" spans="1:16" ht="19" customHeight="1">
      <c r="A64" s="101" t="s">
        <v>55</v>
      </c>
      <c r="B64" s="27">
        <v>20.833333333333332</v>
      </c>
      <c r="C64" s="27">
        <v>78.857518056467512</v>
      </c>
      <c r="D64" s="27">
        <v>86.527433022340148</v>
      </c>
      <c r="E64" s="27">
        <v>89.309133065246513</v>
      </c>
      <c r="F64" s="102">
        <v>92.670363358543881</v>
      </c>
      <c r="G64" s="102">
        <v>95.485338537458532</v>
      </c>
      <c r="H64" s="102">
        <v>97.821255100058281</v>
      </c>
      <c r="I64" s="102"/>
      <c r="J64" s="27">
        <v>0</v>
      </c>
      <c r="K64" s="27">
        <v>87.646785643203089</v>
      </c>
      <c r="L64" s="27">
        <v>97.093004642228266</v>
      </c>
      <c r="M64" s="27">
        <v>95.935244099390957</v>
      </c>
      <c r="N64" s="102">
        <v>95.503614935129249</v>
      </c>
      <c r="O64" s="102">
        <v>94.144249034867343</v>
      </c>
      <c r="P64" s="102">
        <v>97.554576860999759</v>
      </c>
    </row>
    <row r="65" spans="1:16" ht="19" customHeight="1">
      <c r="A65" s="101" t="s">
        <v>58</v>
      </c>
      <c r="B65" s="27">
        <v>0</v>
      </c>
      <c r="C65" s="27">
        <v>68.086931655704873</v>
      </c>
      <c r="D65" s="27">
        <v>81.557336499455829</v>
      </c>
      <c r="E65" s="27">
        <v>88.461538461538453</v>
      </c>
      <c r="F65" s="102">
        <v>94.516200327100705</v>
      </c>
      <c r="G65" s="102">
        <v>96.838362816510582</v>
      </c>
      <c r="H65" s="102">
        <v>98.376972792479407</v>
      </c>
      <c r="I65" s="102"/>
      <c r="J65" s="27">
        <v>0</v>
      </c>
      <c r="K65" s="27">
        <v>32.991547734515727</v>
      </c>
      <c r="L65" s="27">
        <v>58.775015448970855</v>
      </c>
      <c r="M65" s="27">
        <v>83.031685186083749</v>
      </c>
      <c r="N65" s="102">
        <v>90.206633535551262</v>
      </c>
      <c r="O65" s="102">
        <v>91.97281077905464</v>
      </c>
      <c r="P65" s="102">
        <v>97.616413421816716</v>
      </c>
    </row>
    <row r="66" spans="1:16" ht="19" customHeight="1">
      <c r="A66" s="101" t="s">
        <v>61</v>
      </c>
      <c r="B66" s="27">
        <v>11.182555213866367</v>
      </c>
      <c r="C66" s="27">
        <v>23.392718822618125</v>
      </c>
      <c r="D66" s="27">
        <v>52.328829168868431</v>
      </c>
      <c r="E66" s="27">
        <v>54.663820704375674</v>
      </c>
      <c r="F66" s="102">
        <v>63.204683925618887</v>
      </c>
      <c r="G66" s="102">
        <v>74.24967128456278</v>
      </c>
      <c r="H66" s="102">
        <v>90.943342260146537</v>
      </c>
      <c r="I66" s="102"/>
      <c r="J66" s="27">
        <v>9.5980803839232145</v>
      </c>
      <c r="K66" s="27">
        <v>19.918028925425162</v>
      </c>
      <c r="L66" s="27">
        <v>49.355642577429691</v>
      </c>
      <c r="M66" s="27">
        <v>44.276359864283705</v>
      </c>
      <c r="N66" s="102">
        <v>53.453180220474849</v>
      </c>
      <c r="O66" s="102">
        <v>71.494452531529433</v>
      </c>
      <c r="P66" s="102">
        <v>99.525080022805113</v>
      </c>
    </row>
    <row r="67" spans="1:16" ht="19" customHeight="1">
      <c r="A67" s="101" t="s">
        <v>64</v>
      </c>
      <c r="B67" s="27">
        <v>0</v>
      </c>
      <c r="C67" s="27">
        <v>0</v>
      </c>
      <c r="D67" s="27">
        <v>56.27924550236871</v>
      </c>
      <c r="E67" s="27">
        <v>74.449000830060569</v>
      </c>
      <c r="F67" s="102">
        <v>91.526453122188244</v>
      </c>
      <c r="G67" s="102">
        <v>94.650841329101354</v>
      </c>
      <c r="H67" s="102">
        <v>96.933411910374559</v>
      </c>
      <c r="I67" s="102"/>
      <c r="J67" s="27">
        <v>0</v>
      </c>
      <c r="K67" s="27">
        <v>0</v>
      </c>
      <c r="L67" s="27">
        <v>110.56929138354367</v>
      </c>
      <c r="M67" s="27">
        <v>119.70001792721548</v>
      </c>
      <c r="N67" s="102">
        <v>124.9153830213442</v>
      </c>
      <c r="O67" s="102">
        <v>118.09000242757728</v>
      </c>
      <c r="P67" s="102">
        <v>97.490394588939296</v>
      </c>
    </row>
    <row r="68" spans="1:16" ht="19" customHeight="1">
      <c r="A68" s="101" t="s">
        <v>67</v>
      </c>
      <c r="B68" s="27">
        <v>7.5690115761353534</v>
      </c>
      <c r="C68" s="27">
        <v>14.195821797130632</v>
      </c>
      <c r="D68" s="27">
        <v>45.19134850820712</v>
      </c>
      <c r="E68" s="27">
        <v>69.598051530283982</v>
      </c>
      <c r="F68" s="102">
        <v>80.407227497518519</v>
      </c>
      <c r="G68" s="102">
        <v>85.550067514746644</v>
      </c>
      <c r="H68" s="102">
        <v>92.746120906885068</v>
      </c>
      <c r="I68" s="102"/>
      <c r="J68" s="27">
        <v>3.48825279573202</v>
      </c>
      <c r="K68" s="27">
        <v>12.443921453261749</v>
      </c>
      <c r="L68" s="27">
        <v>60.901313779407275</v>
      </c>
      <c r="M68" s="27">
        <v>64.381969930991488</v>
      </c>
      <c r="N68" s="102">
        <v>75.887683111844339</v>
      </c>
      <c r="O68" s="102">
        <v>85.856166419019317</v>
      </c>
      <c r="P68" s="102">
        <v>93.912905357109665</v>
      </c>
    </row>
    <row r="69" spans="1:16" ht="19" customHeight="1">
      <c r="A69" s="101" t="s">
        <v>70</v>
      </c>
      <c r="B69" s="27">
        <v>74.725274725274716</v>
      </c>
      <c r="C69" s="27">
        <v>74.943946188340831</v>
      </c>
      <c r="D69" s="27">
        <v>81.701880540420518</v>
      </c>
      <c r="E69" s="27">
        <v>84.504122714081731</v>
      </c>
      <c r="F69" s="102">
        <v>90.38953019673761</v>
      </c>
      <c r="G69" s="102">
        <v>94.969223667000051</v>
      </c>
      <c r="H69" s="102">
        <v>97.493890393522037</v>
      </c>
      <c r="I69" s="102"/>
      <c r="J69" s="27">
        <v>75.281306715063522</v>
      </c>
      <c r="K69" s="27">
        <v>66.542242130148068</v>
      </c>
      <c r="L69" s="27">
        <v>78.57612195282212</v>
      </c>
      <c r="M69" s="27">
        <v>79.894606188620074</v>
      </c>
      <c r="N69" s="102">
        <v>96.237992622082615</v>
      </c>
      <c r="O69" s="102">
        <v>99.92147561089142</v>
      </c>
      <c r="P69" s="102">
        <v>99.90573585499628</v>
      </c>
    </row>
    <row r="70" spans="1:16" ht="19" customHeight="1">
      <c r="A70" s="101" t="s">
        <v>73</v>
      </c>
      <c r="B70" s="27">
        <v>100</v>
      </c>
      <c r="C70" s="27">
        <v>100</v>
      </c>
      <c r="D70" s="27">
        <v>100</v>
      </c>
      <c r="E70" s="27">
        <v>82.987430575854987</v>
      </c>
      <c r="F70" s="102">
        <v>94.467253773714503</v>
      </c>
      <c r="G70" s="102">
        <v>95.707677541801061</v>
      </c>
      <c r="H70" s="102">
        <v>97.802320821393664</v>
      </c>
      <c r="I70" s="102"/>
      <c r="J70" s="27">
        <v>50</v>
      </c>
      <c r="K70" s="27">
        <v>23.518344308560678</v>
      </c>
      <c r="L70" s="27">
        <v>2.5807783627542067</v>
      </c>
      <c r="M70" s="27">
        <v>20.952544958055544</v>
      </c>
      <c r="N70" s="102">
        <v>66.037876767137902</v>
      </c>
      <c r="O70" s="102">
        <v>81.830914655214968</v>
      </c>
      <c r="P70" s="102">
        <v>97.668830811278923</v>
      </c>
    </row>
    <row r="71" spans="1:16" ht="19" customHeight="1">
      <c r="A71" s="101" t="s">
        <v>76</v>
      </c>
      <c r="B71" s="27">
        <v>0</v>
      </c>
      <c r="C71" s="27">
        <v>44.201592745451386</v>
      </c>
      <c r="D71" s="27">
        <v>64.520519504486842</v>
      </c>
      <c r="E71" s="27">
        <v>76.217443641934778</v>
      </c>
      <c r="F71" s="102">
        <v>83.193102443693775</v>
      </c>
      <c r="G71" s="102">
        <v>88.784970204248722</v>
      </c>
      <c r="H71" s="102">
        <v>95.402027642991428</v>
      </c>
      <c r="I71" s="102"/>
      <c r="J71" s="27">
        <v>0</v>
      </c>
      <c r="K71" s="27">
        <v>26.872106583736795</v>
      </c>
      <c r="L71" s="27">
        <v>54.455715426101506</v>
      </c>
      <c r="M71" s="27">
        <v>70.51661730832511</v>
      </c>
      <c r="N71" s="102">
        <v>85.292172466025207</v>
      </c>
      <c r="O71" s="102">
        <v>89.794716550575544</v>
      </c>
      <c r="P71" s="102">
        <v>94.514773696657286</v>
      </c>
    </row>
    <row r="72" spans="1:16" ht="19" customHeight="1">
      <c r="A72" s="104"/>
      <c r="B72" s="27"/>
      <c r="C72" s="27"/>
      <c r="D72" s="27"/>
      <c r="E72" s="27"/>
      <c r="F72" s="102"/>
      <c r="G72" s="102"/>
      <c r="H72" s="102"/>
      <c r="I72" s="102"/>
      <c r="J72" s="27"/>
      <c r="K72" s="27"/>
      <c r="L72" s="27"/>
      <c r="M72" s="27"/>
      <c r="N72" s="102"/>
      <c r="O72" s="102"/>
      <c r="P72" s="102"/>
    </row>
    <row r="73" spans="1:16" ht="19" customHeight="1">
      <c r="A73" s="105"/>
      <c r="B73" s="106"/>
      <c r="C73" s="106"/>
      <c r="D73" s="106"/>
      <c r="E73" s="106"/>
      <c r="F73" s="107"/>
      <c r="G73" s="107"/>
      <c r="H73" s="107"/>
      <c r="I73" s="107"/>
      <c r="J73" s="27"/>
      <c r="K73" s="27"/>
      <c r="L73" s="27"/>
      <c r="M73" s="106"/>
      <c r="N73" s="107"/>
      <c r="O73" s="107"/>
      <c r="P73" s="102"/>
    </row>
    <row r="74" spans="1:16" ht="19" customHeight="1">
      <c r="A74" s="104"/>
      <c r="B74" s="106"/>
      <c r="C74" s="106"/>
      <c r="D74" s="106"/>
      <c r="E74" s="106"/>
      <c r="F74" s="107"/>
      <c r="G74" s="107"/>
      <c r="H74" s="107"/>
      <c r="I74" s="107"/>
      <c r="J74" s="27"/>
      <c r="K74" s="27"/>
      <c r="L74" s="27"/>
      <c r="M74" s="27"/>
      <c r="N74" s="102"/>
      <c r="O74" s="102"/>
      <c r="P74" s="102"/>
    </row>
    <row r="75" spans="1:16" ht="19" customHeight="1">
      <c r="A75" s="108" t="s">
        <v>79</v>
      </c>
      <c r="B75" s="27">
        <v>0</v>
      </c>
      <c r="C75" s="27">
        <v>0</v>
      </c>
      <c r="D75" s="27">
        <v>0</v>
      </c>
      <c r="E75" s="27">
        <v>39.715471250740961</v>
      </c>
      <c r="F75" s="102">
        <v>45.696277329131377</v>
      </c>
      <c r="G75" s="102">
        <v>57.214859062908339</v>
      </c>
      <c r="H75" s="102">
        <v>75.990347398098152</v>
      </c>
      <c r="I75" s="102"/>
      <c r="J75" s="27">
        <v>0</v>
      </c>
      <c r="K75" s="27">
        <v>0</v>
      </c>
      <c r="L75" s="27">
        <v>0</v>
      </c>
      <c r="M75" s="27">
        <v>45.148247978436657</v>
      </c>
      <c r="N75" s="102">
        <v>68.376068376068375</v>
      </c>
      <c r="O75" s="102">
        <v>82.625690793907523</v>
      </c>
      <c r="P75" s="102">
        <v>130.3216553984839</v>
      </c>
    </row>
    <row r="76" spans="1:16" ht="19" customHeight="1">
      <c r="A76" s="110" t="s">
        <v>80</v>
      </c>
      <c r="B76" s="111"/>
      <c r="C76" s="111"/>
      <c r="D76" s="111"/>
      <c r="E76" s="111"/>
      <c r="F76" s="111"/>
      <c r="G76" s="111"/>
      <c r="H76" s="111"/>
      <c r="I76" s="111"/>
      <c r="J76" s="111"/>
      <c r="K76" s="111"/>
      <c r="L76" s="27"/>
      <c r="M76" s="111"/>
      <c r="N76" s="111"/>
      <c r="O76" s="111"/>
      <c r="P76" s="111"/>
    </row>
    <row r="77" spans="1:16" ht="19" customHeight="1">
      <c r="A77" s="93"/>
      <c r="B77" s="112"/>
      <c r="C77" s="112"/>
      <c r="D77" s="112"/>
      <c r="E77" s="112"/>
      <c r="F77" s="113"/>
      <c r="G77" s="112"/>
      <c r="H77" s="112"/>
      <c r="I77" s="112"/>
      <c r="J77" s="112"/>
      <c r="K77" s="112"/>
      <c r="L77" s="112"/>
      <c r="M77" s="112"/>
      <c r="N77" s="112"/>
      <c r="O77" s="112"/>
      <c r="P77" s="112"/>
    </row>
    <row r="78" spans="1:16" ht="19" customHeight="1">
      <c r="A78" s="93"/>
      <c r="B78" s="112"/>
      <c r="C78" s="112"/>
      <c r="D78" s="112"/>
      <c r="E78" s="112"/>
      <c r="F78" s="113"/>
      <c r="G78" s="112"/>
      <c r="H78" s="112"/>
      <c r="I78" s="112"/>
      <c r="J78" s="112"/>
      <c r="K78" s="112"/>
      <c r="L78" s="112"/>
      <c r="M78" s="112"/>
      <c r="N78" s="112"/>
      <c r="O78" s="112"/>
      <c r="P78" s="112"/>
    </row>
    <row r="79" spans="1:16" ht="19" customHeight="1">
      <c r="B79" s="114"/>
      <c r="C79" s="114"/>
      <c r="D79" s="114"/>
      <c r="E79" s="114"/>
      <c r="F79" s="114"/>
      <c r="G79" s="112"/>
      <c r="H79" s="112"/>
      <c r="I79" s="112"/>
      <c r="J79" s="112"/>
      <c r="K79" s="114"/>
      <c r="L79" s="114"/>
      <c r="M79" s="114"/>
      <c r="N79" s="114"/>
      <c r="O79" s="114"/>
      <c r="P79" s="114"/>
    </row>
    <row r="80" spans="1:16" ht="19" customHeight="1">
      <c r="B80" s="114"/>
      <c r="C80" s="114"/>
      <c r="D80" s="114"/>
      <c r="E80" s="114"/>
      <c r="F80" s="114"/>
      <c r="G80" s="114"/>
      <c r="H80" s="114"/>
      <c r="I80" s="114"/>
      <c r="J80" s="114"/>
      <c r="K80" s="114"/>
      <c r="L80" s="114"/>
      <c r="M80" s="114"/>
      <c r="N80" s="114"/>
      <c r="O80" s="114"/>
      <c r="P80" s="114"/>
    </row>
    <row r="81" spans="2:16" ht="19" customHeight="1">
      <c r="B81" s="114"/>
      <c r="C81" s="114"/>
      <c r="D81" s="114"/>
      <c r="E81" s="114"/>
      <c r="F81" s="114"/>
      <c r="G81" s="114"/>
      <c r="H81" s="114"/>
      <c r="I81" s="114"/>
      <c r="J81" s="114"/>
      <c r="K81" s="114"/>
      <c r="L81" s="114"/>
      <c r="M81" s="114"/>
      <c r="N81" s="114"/>
      <c r="O81" s="114"/>
      <c r="P81" s="114"/>
    </row>
    <row r="82" spans="2:16" ht="19" customHeight="1">
      <c r="B82" s="114"/>
      <c r="C82" s="114"/>
      <c r="D82" s="114"/>
      <c r="E82" s="114"/>
      <c r="F82" s="114"/>
      <c r="G82" s="114"/>
      <c r="H82" s="114"/>
      <c r="I82" s="114"/>
      <c r="J82" s="114"/>
      <c r="K82" s="114"/>
      <c r="L82" s="114"/>
      <c r="M82" s="114"/>
      <c r="N82" s="114"/>
      <c r="O82" s="114"/>
      <c r="P82" s="114"/>
    </row>
    <row r="83" spans="2:16" ht="19" customHeight="1">
      <c r="B83" s="114"/>
      <c r="C83" s="114"/>
      <c r="D83" s="114"/>
      <c r="E83" s="114"/>
      <c r="F83" s="114"/>
      <c r="G83" s="114"/>
      <c r="H83" s="114"/>
      <c r="I83" s="114"/>
      <c r="J83" s="114"/>
      <c r="K83" s="114"/>
      <c r="L83" s="114"/>
      <c r="M83" s="114"/>
      <c r="N83" s="114"/>
      <c r="O83" s="114"/>
      <c r="P83" s="114"/>
    </row>
    <row r="84" spans="2:16" ht="19" customHeight="1">
      <c r="B84" s="114"/>
      <c r="C84" s="114"/>
      <c r="D84" s="114"/>
      <c r="E84" s="114"/>
      <c r="F84" s="114"/>
      <c r="G84" s="114"/>
      <c r="H84" s="114"/>
      <c r="I84" s="114"/>
      <c r="J84" s="114"/>
      <c r="K84" s="114"/>
      <c r="L84" s="114"/>
      <c r="M84" s="114"/>
      <c r="N84" s="114"/>
      <c r="O84" s="114"/>
      <c r="P84" s="114"/>
    </row>
    <row r="85" spans="2:16" ht="19" customHeight="1">
      <c r="B85" s="114"/>
      <c r="C85" s="114"/>
      <c r="D85" s="114"/>
      <c r="E85" s="114"/>
      <c r="F85" s="114"/>
      <c r="G85" s="114"/>
      <c r="H85" s="114"/>
      <c r="I85" s="114"/>
      <c r="J85" s="114"/>
      <c r="K85" s="114"/>
      <c r="L85" s="114"/>
      <c r="M85" s="114"/>
      <c r="N85" s="114"/>
      <c r="O85" s="114"/>
      <c r="P85" s="114"/>
    </row>
    <row r="86" spans="2:16" ht="19" customHeight="1">
      <c r="B86" s="114"/>
      <c r="C86" s="114"/>
      <c r="D86" s="114"/>
      <c r="E86" s="114"/>
      <c r="F86" s="114"/>
      <c r="G86" s="114"/>
      <c r="H86" s="114"/>
      <c r="I86" s="114"/>
      <c r="J86" s="114"/>
      <c r="K86" s="114"/>
      <c r="L86" s="114"/>
      <c r="M86" s="114"/>
      <c r="N86" s="114"/>
      <c r="O86" s="114"/>
      <c r="P86" s="114"/>
    </row>
    <row r="87" spans="2:16" ht="19" customHeight="1">
      <c r="B87" s="114"/>
      <c r="C87" s="114"/>
      <c r="D87" s="114"/>
      <c r="E87" s="114"/>
      <c r="F87" s="114"/>
      <c r="G87" s="114"/>
      <c r="H87" s="114"/>
      <c r="I87" s="114"/>
      <c r="J87" s="114"/>
      <c r="K87" s="114"/>
      <c r="L87" s="114"/>
      <c r="M87" s="114"/>
      <c r="N87" s="114"/>
      <c r="O87" s="114"/>
      <c r="P87" s="114"/>
    </row>
    <row r="88" spans="2:16" ht="19" customHeight="1">
      <c r="B88" s="114"/>
      <c r="C88" s="114"/>
      <c r="D88" s="114"/>
      <c r="E88" s="114"/>
      <c r="F88" s="114"/>
      <c r="G88" s="114"/>
      <c r="H88" s="114"/>
      <c r="I88" s="114"/>
      <c r="J88" s="114"/>
      <c r="K88" s="114"/>
      <c r="L88" s="114"/>
      <c r="M88" s="114"/>
      <c r="N88" s="114"/>
      <c r="O88" s="114"/>
      <c r="P88" s="114"/>
    </row>
    <row r="89" spans="2:16">
      <c r="B89" s="114"/>
      <c r="C89" s="114"/>
      <c r="D89" s="114"/>
      <c r="E89" s="114"/>
      <c r="F89" s="114"/>
      <c r="G89" s="114"/>
      <c r="H89" s="114"/>
      <c r="I89" s="114"/>
      <c r="J89" s="114"/>
      <c r="K89" s="114"/>
      <c r="L89" s="114"/>
      <c r="M89" s="114"/>
      <c r="N89" s="114"/>
      <c r="O89" s="114"/>
      <c r="P89" s="114"/>
    </row>
    <row r="90" spans="2:16">
      <c r="B90" s="114"/>
      <c r="C90" s="114"/>
      <c r="D90" s="114"/>
      <c r="E90" s="114"/>
      <c r="F90" s="114"/>
      <c r="G90" s="114"/>
      <c r="H90" s="114"/>
      <c r="I90" s="114"/>
      <c r="J90" s="114"/>
      <c r="K90" s="114"/>
      <c r="L90" s="114"/>
      <c r="M90" s="114"/>
      <c r="N90" s="114"/>
      <c r="O90" s="114"/>
      <c r="P90" s="114"/>
    </row>
    <row r="91" spans="2:16">
      <c r="B91" s="114"/>
      <c r="C91" s="114"/>
      <c r="D91" s="114"/>
      <c r="E91" s="114"/>
      <c r="F91" s="114"/>
      <c r="G91" s="114"/>
      <c r="H91" s="114"/>
      <c r="I91" s="114"/>
      <c r="J91" s="114"/>
      <c r="K91" s="114"/>
      <c r="L91" s="114"/>
      <c r="M91" s="114"/>
      <c r="N91" s="114"/>
      <c r="O91" s="114"/>
      <c r="P91" s="114"/>
    </row>
    <row r="92" spans="2:16">
      <c r="B92" s="114"/>
      <c r="C92" s="114"/>
      <c r="D92" s="114"/>
      <c r="E92" s="114"/>
      <c r="F92" s="114"/>
      <c r="G92" s="114"/>
      <c r="H92" s="114"/>
      <c r="I92" s="114"/>
      <c r="J92" s="114"/>
      <c r="K92" s="114"/>
      <c r="L92" s="114"/>
      <c r="M92" s="114"/>
      <c r="N92" s="114"/>
      <c r="O92" s="114"/>
      <c r="P92" s="114"/>
    </row>
    <row r="93" spans="2:16">
      <c r="B93" s="114"/>
      <c r="C93" s="114"/>
      <c r="D93" s="114"/>
      <c r="E93" s="114"/>
      <c r="F93" s="114"/>
      <c r="G93" s="114"/>
      <c r="H93" s="114"/>
      <c r="I93" s="114"/>
      <c r="J93" s="114"/>
      <c r="K93" s="114"/>
      <c r="L93" s="114"/>
      <c r="M93" s="114"/>
      <c r="N93" s="114"/>
      <c r="O93" s="114"/>
      <c r="P93" s="114"/>
    </row>
    <row r="94" spans="2:16">
      <c r="B94" s="114"/>
      <c r="C94" s="114"/>
      <c r="D94" s="114"/>
      <c r="E94" s="114"/>
      <c r="F94" s="114"/>
      <c r="G94" s="114"/>
      <c r="H94" s="114"/>
      <c r="I94" s="114"/>
      <c r="J94" s="114"/>
      <c r="K94" s="114"/>
      <c r="L94" s="114"/>
      <c r="M94" s="114"/>
      <c r="N94" s="114"/>
      <c r="O94" s="114"/>
      <c r="P94" s="114"/>
    </row>
    <row r="95" spans="2:16">
      <c r="B95" s="114"/>
      <c r="C95" s="114"/>
      <c r="D95" s="114"/>
      <c r="E95" s="114"/>
      <c r="F95" s="114"/>
      <c r="G95" s="114"/>
      <c r="H95" s="114"/>
      <c r="I95" s="114"/>
      <c r="J95" s="114"/>
      <c r="K95" s="114"/>
      <c r="L95" s="114"/>
      <c r="M95" s="114"/>
      <c r="N95" s="114"/>
      <c r="O95" s="114"/>
      <c r="P95" s="114"/>
    </row>
    <row r="96" spans="2:16">
      <c r="B96" s="114"/>
      <c r="C96" s="114"/>
      <c r="D96" s="114"/>
      <c r="E96" s="114"/>
      <c r="F96" s="114"/>
      <c r="G96" s="114"/>
      <c r="H96" s="114"/>
      <c r="I96" s="114"/>
      <c r="J96" s="114"/>
      <c r="K96" s="114"/>
      <c r="L96" s="114"/>
      <c r="M96" s="114"/>
      <c r="N96" s="114"/>
      <c r="O96" s="114"/>
      <c r="P96" s="114"/>
    </row>
    <row r="97" spans="2:16">
      <c r="B97" s="114"/>
      <c r="C97" s="114"/>
      <c r="D97" s="114"/>
      <c r="E97" s="114"/>
      <c r="F97" s="114"/>
      <c r="G97" s="114"/>
      <c r="H97" s="114"/>
      <c r="I97" s="114"/>
      <c r="J97" s="114"/>
      <c r="K97" s="114"/>
      <c r="L97" s="114"/>
      <c r="M97" s="114"/>
      <c r="N97" s="114"/>
      <c r="O97" s="114"/>
      <c r="P97" s="114"/>
    </row>
    <row r="98" spans="2:16">
      <c r="B98" s="114"/>
      <c r="C98" s="114"/>
      <c r="D98" s="114"/>
      <c r="E98" s="114"/>
      <c r="F98" s="114"/>
      <c r="G98" s="114"/>
      <c r="H98" s="114"/>
      <c r="I98" s="114"/>
      <c r="J98" s="114"/>
      <c r="K98" s="114"/>
      <c r="L98" s="114"/>
      <c r="M98" s="114"/>
      <c r="N98" s="114"/>
      <c r="O98" s="114"/>
      <c r="P98" s="114"/>
    </row>
    <row r="99" spans="2:16">
      <c r="B99" s="114"/>
      <c r="C99" s="114"/>
      <c r="D99" s="114"/>
      <c r="E99" s="114"/>
      <c r="F99" s="114"/>
      <c r="G99" s="114"/>
      <c r="H99" s="114"/>
      <c r="I99" s="114"/>
      <c r="J99" s="114"/>
      <c r="K99" s="114"/>
      <c r="L99" s="114"/>
      <c r="M99" s="114"/>
      <c r="N99" s="114"/>
      <c r="O99" s="114"/>
      <c r="P99" s="114"/>
    </row>
    <row r="100" spans="2:16">
      <c r="B100" s="114"/>
      <c r="C100" s="114"/>
      <c r="D100" s="114"/>
      <c r="E100" s="114"/>
      <c r="F100" s="114"/>
      <c r="G100" s="114"/>
      <c r="H100" s="114"/>
      <c r="I100" s="114"/>
      <c r="J100" s="114"/>
      <c r="K100" s="114"/>
      <c r="L100" s="114"/>
      <c r="M100" s="114"/>
      <c r="N100" s="114"/>
      <c r="O100" s="114"/>
      <c r="P100" s="114"/>
    </row>
    <row r="101" spans="2:16">
      <c r="B101" s="114"/>
      <c r="C101" s="114"/>
      <c r="D101" s="114"/>
      <c r="E101" s="114"/>
      <c r="F101" s="114"/>
      <c r="G101" s="114"/>
      <c r="H101" s="114"/>
      <c r="I101" s="114"/>
      <c r="J101" s="114"/>
      <c r="K101" s="114"/>
      <c r="L101" s="114"/>
      <c r="M101" s="114"/>
      <c r="N101" s="114"/>
      <c r="O101" s="114"/>
      <c r="P101" s="114"/>
    </row>
    <row r="102" spans="2:16">
      <c r="B102" s="114"/>
      <c r="C102" s="114"/>
      <c r="D102" s="114"/>
      <c r="E102" s="114"/>
      <c r="F102" s="114"/>
      <c r="G102" s="114"/>
      <c r="H102" s="114"/>
      <c r="I102" s="114"/>
      <c r="J102" s="114"/>
      <c r="K102" s="114"/>
      <c r="L102" s="114"/>
      <c r="M102" s="114"/>
      <c r="N102" s="114"/>
      <c r="O102" s="114"/>
      <c r="P102" s="114"/>
    </row>
    <row r="103" spans="2:16">
      <c r="B103" s="114"/>
      <c r="C103" s="114"/>
      <c r="D103" s="114"/>
      <c r="E103" s="114"/>
      <c r="F103" s="114"/>
      <c r="G103" s="114"/>
      <c r="H103" s="114"/>
      <c r="I103" s="114"/>
      <c r="J103" s="114"/>
      <c r="K103" s="114"/>
      <c r="L103" s="114"/>
      <c r="M103" s="114"/>
      <c r="N103" s="114"/>
      <c r="O103" s="114"/>
      <c r="P103" s="114"/>
    </row>
    <row r="104" spans="2:16">
      <c r="B104" s="114"/>
      <c r="C104" s="114"/>
      <c r="D104" s="114"/>
      <c r="E104" s="114"/>
      <c r="F104" s="114"/>
      <c r="G104" s="114"/>
      <c r="H104" s="114"/>
      <c r="I104" s="114"/>
      <c r="J104" s="114"/>
      <c r="K104" s="114"/>
      <c r="L104" s="114"/>
      <c r="M104" s="114"/>
      <c r="N104" s="114"/>
      <c r="O104" s="114"/>
      <c r="P104" s="114"/>
    </row>
    <row r="105" spans="2:16">
      <c r="B105" s="114"/>
      <c r="C105" s="114"/>
      <c r="D105" s="114"/>
      <c r="E105" s="114"/>
      <c r="F105" s="114"/>
      <c r="G105" s="114"/>
      <c r="H105" s="114"/>
      <c r="I105" s="114"/>
      <c r="J105" s="114"/>
      <c r="K105" s="114"/>
      <c r="L105" s="114"/>
      <c r="M105" s="114"/>
      <c r="N105" s="114"/>
      <c r="O105" s="114"/>
      <c r="P105" s="114"/>
    </row>
    <row r="106" spans="2:16">
      <c r="B106" s="114"/>
      <c r="C106" s="114"/>
      <c r="D106" s="114"/>
      <c r="E106" s="114"/>
      <c r="F106" s="114"/>
      <c r="G106" s="114"/>
      <c r="H106" s="114"/>
      <c r="I106" s="114"/>
      <c r="J106" s="114"/>
      <c r="K106" s="114"/>
      <c r="L106" s="114"/>
      <c r="M106" s="114"/>
      <c r="N106" s="114"/>
      <c r="O106" s="114"/>
      <c r="P106" s="114"/>
    </row>
    <row r="107" spans="2:16">
      <c r="B107" s="114"/>
      <c r="C107" s="114"/>
      <c r="D107" s="114"/>
      <c r="E107" s="114"/>
      <c r="F107" s="114"/>
      <c r="G107" s="114"/>
      <c r="H107" s="114"/>
      <c r="I107" s="114"/>
      <c r="J107" s="114"/>
      <c r="K107" s="114"/>
      <c r="L107" s="114"/>
      <c r="M107" s="114"/>
      <c r="N107" s="114"/>
      <c r="O107" s="114"/>
      <c r="P107" s="114"/>
    </row>
    <row r="108" spans="2:16">
      <c r="B108" s="114"/>
      <c r="C108" s="114"/>
      <c r="D108" s="114"/>
      <c r="E108" s="114"/>
      <c r="F108" s="114"/>
      <c r="G108" s="114"/>
      <c r="H108" s="114"/>
      <c r="I108" s="114"/>
      <c r="J108" s="114"/>
      <c r="K108" s="114"/>
      <c r="L108" s="114"/>
      <c r="M108" s="114"/>
      <c r="N108" s="114"/>
      <c r="O108" s="114"/>
      <c r="P108" s="114"/>
    </row>
    <row r="109" spans="2:16">
      <c r="B109" s="114"/>
      <c r="C109" s="114"/>
      <c r="D109" s="114"/>
      <c r="E109" s="114"/>
      <c r="F109" s="114"/>
      <c r="G109" s="114"/>
      <c r="H109" s="114"/>
      <c r="I109" s="114"/>
      <c r="J109" s="114"/>
      <c r="K109" s="114"/>
      <c r="L109" s="114"/>
      <c r="M109" s="114"/>
      <c r="N109" s="114"/>
      <c r="O109" s="114"/>
      <c r="P109" s="114"/>
    </row>
    <row r="110" spans="2:16">
      <c r="B110" s="114"/>
      <c r="C110" s="114"/>
      <c r="D110" s="114"/>
      <c r="E110" s="114"/>
      <c r="F110" s="114"/>
      <c r="G110" s="114"/>
      <c r="H110" s="114"/>
      <c r="I110" s="114"/>
      <c r="J110" s="114"/>
      <c r="K110" s="114"/>
      <c r="L110" s="114"/>
      <c r="M110" s="114"/>
      <c r="N110" s="114"/>
      <c r="O110" s="114"/>
      <c r="P110" s="114"/>
    </row>
    <row r="111" spans="2:16">
      <c r="B111" s="114"/>
      <c r="C111" s="114"/>
      <c r="D111" s="114"/>
      <c r="E111" s="114"/>
      <c r="F111" s="114"/>
      <c r="G111" s="114"/>
      <c r="H111" s="114"/>
      <c r="I111" s="114"/>
      <c r="J111" s="114"/>
      <c r="K111" s="114"/>
      <c r="L111" s="114"/>
      <c r="M111" s="114"/>
      <c r="N111" s="114"/>
      <c r="O111" s="114"/>
      <c r="P111" s="114"/>
    </row>
    <row r="112" spans="2:16">
      <c r="B112" s="114"/>
      <c r="C112" s="114"/>
      <c r="D112" s="114"/>
      <c r="E112" s="114"/>
      <c r="F112" s="114"/>
      <c r="G112" s="114"/>
      <c r="H112" s="114"/>
      <c r="I112" s="114"/>
      <c r="J112" s="114"/>
      <c r="K112" s="114"/>
      <c r="L112" s="114"/>
      <c r="M112" s="114"/>
      <c r="N112" s="114"/>
      <c r="O112" s="114"/>
      <c r="P112" s="114"/>
    </row>
    <row r="113" spans="2:16">
      <c r="B113" s="114"/>
      <c r="C113" s="114"/>
      <c r="D113" s="114"/>
      <c r="E113" s="114"/>
      <c r="F113" s="114"/>
      <c r="G113" s="114"/>
      <c r="H113" s="114"/>
      <c r="I113" s="114"/>
      <c r="J113" s="114"/>
      <c r="K113" s="114"/>
      <c r="L113" s="114"/>
      <c r="M113" s="114"/>
      <c r="N113" s="114"/>
      <c r="O113" s="114"/>
      <c r="P113" s="114"/>
    </row>
    <row r="114" spans="2:16">
      <c r="B114" s="114"/>
      <c r="C114" s="114"/>
      <c r="D114" s="114"/>
      <c r="E114" s="114"/>
      <c r="F114" s="114"/>
      <c r="G114" s="114"/>
      <c r="H114" s="114"/>
      <c r="I114" s="114"/>
      <c r="J114" s="114"/>
      <c r="K114" s="114"/>
      <c r="L114" s="114"/>
      <c r="M114" s="114"/>
      <c r="N114" s="114"/>
      <c r="O114" s="114"/>
      <c r="P114" s="114"/>
    </row>
    <row r="115" spans="2:16">
      <c r="B115" s="114"/>
      <c r="C115" s="114"/>
      <c r="D115" s="114"/>
      <c r="E115" s="114"/>
      <c r="F115" s="114"/>
      <c r="G115" s="114"/>
      <c r="H115" s="114"/>
      <c r="I115" s="114"/>
      <c r="J115" s="114"/>
      <c r="K115" s="114"/>
      <c r="L115" s="114"/>
      <c r="M115" s="114"/>
      <c r="N115" s="114"/>
      <c r="O115" s="114"/>
      <c r="P115" s="114"/>
    </row>
    <row r="116" spans="2:16">
      <c r="B116" s="114"/>
      <c r="C116" s="114"/>
      <c r="D116" s="114"/>
      <c r="E116" s="114"/>
      <c r="F116" s="114"/>
      <c r="G116" s="114"/>
      <c r="H116" s="114"/>
      <c r="I116" s="114"/>
      <c r="J116" s="114"/>
      <c r="K116" s="114"/>
      <c r="L116" s="114"/>
      <c r="M116" s="114"/>
      <c r="N116" s="114"/>
      <c r="O116" s="114"/>
      <c r="P116" s="114"/>
    </row>
    <row r="117" spans="2:16">
      <c r="B117" s="114"/>
      <c r="C117" s="114"/>
      <c r="D117" s="114"/>
      <c r="E117" s="114"/>
      <c r="F117" s="114"/>
      <c r="G117" s="114"/>
      <c r="H117" s="114"/>
      <c r="I117" s="114"/>
      <c r="J117" s="114"/>
      <c r="K117" s="114"/>
      <c r="L117" s="114"/>
      <c r="M117" s="114"/>
      <c r="N117" s="114"/>
      <c r="O117" s="114"/>
      <c r="P117" s="114"/>
    </row>
    <row r="118" spans="2:16">
      <c r="B118" s="114"/>
      <c r="C118" s="114"/>
      <c r="D118" s="114"/>
      <c r="E118" s="114"/>
      <c r="F118" s="114"/>
      <c r="G118" s="114"/>
      <c r="H118" s="114"/>
      <c r="I118" s="114"/>
      <c r="J118" s="114"/>
      <c r="K118" s="114"/>
      <c r="L118" s="114"/>
      <c r="M118" s="114"/>
      <c r="N118" s="114"/>
      <c r="O118" s="114"/>
      <c r="P118" s="114"/>
    </row>
    <row r="119" spans="2:16">
      <c r="B119" s="114"/>
      <c r="C119" s="114"/>
      <c r="D119" s="114"/>
      <c r="E119" s="114"/>
      <c r="F119" s="114"/>
      <c r="G119" s="114"/>
      <c r="H119" s="114"/>
      <c r="I119" s="114"/>
      <c r="J119" s="114"/>
      <c r="K119" s="114"/>
      <c r="L119" s="114"/>
      <c r="M119" s="114"/>
      <c r="N119" s="114"/>
      <c r="O119" s="114"/>
      <c r="P119" s="114"/>
    </row>
    <row r="120" spans="2:16">
      <c r="B120" s="114"/>
      <c r="C120" s="114"/>
      <c r="D120" s="114"/>
      <c r="E120" s="114"/>
      <c r="F120" s="114"/>
      <c r="G120" s="114"/>
      <c r="H120" s="114"/>
      <c r="I120" s="114"/>
      <c r="J120" s="114"/>
      <c r="K120" s="114"/>
      <c r="L120" s="114"/>
      <c r="M120" s="114"/>
      <c r="N120" s="114"/>
      <c r="O120" s="114"/>
      <c r="P120" s="114"/>
    </row>
    <row r="121" spans="2:16">
      <c r="B121" s="114"/>
      <c r="C121" s="114"/>
      <c r="D121" s="114"/>
      <c r="E121" s="114"/>
      <c r="F121" s="114"/>
      <c r="G121" s="114"/>
      <c r="H121" s="114"/>
      <c r="I121" s="114"/>
      <c r="J121" s="114"/>
      <c r="K121" s="114"/>
      <c r="L121" s="114"/>
      <c r="M121" s="114"/>
      <c r="N121" s="114"/>
      <c r="O121" s="114"/>
      <c r="P121" s="114"/>
    </row>
    <row r="122" spans="2:16">
      <c r="B122" s="114"/>
      <c r="C122" s="114"/>
      <c r="D122" s="114"/>
      <c r="E122" s="114"/>
      <c r="F122" s="114"/>
      <c r="G122" s="114"/>
      <c r="H122" s="114"/>
      <c r="I122" s="114"/>
      <c r="J122" s="114"/>
      <c r="K122" s="114"/>
      <c r="L122" s="114"/>
      <c r="M122" s="114"/>
      <c r="N122" s="114"/>
      <c r="O122" s="114"/>
      <c r="P122" s="114"/>
    </row>
    <row r="123" spans="2:16">
      <c r="B123" s="114"/>
      <c r="C123" s="114"/>
      <c r="D123" s="114"/>
      <c r="E123" s="114"/>
      <c r="F123" s="114"/>
      <c r="G123" s="114"/>
      <c r="H123" s="114"/>
      <c r="I123" s="114"/>
      <c r="J123" s="114"/>
      <c r="K123" s="114"/>
      <c r="L123" s="114"/>
      <c r="M123" s="114"/>
      <c r="N123" s="114"/>
      <c r="O123" s="114"/>
      <c r="P123" s="114"/>
    </row>
    <row r="124" spans="2:16">
      <c r="B124" s="114"/>
      <c r="C124" s="114"/>
      <c r="D124" s="114"/>
      <c r="E124" s="114"/>
      <c r="F124" s="114"/>
      <c r="G124" s="114"/>
      <c r="H124" s="114"/>
      <c r="I124" s="114"/>
      <c r="J124" s="114"/>
      <c r="K124" s="114"/>
      <c r="L124" s="114"/>
      <c r="M124" s="114"/>
      <c r="N124" s="114"/>
      <c r="O124" s="114"/>
      <c r="P124" s="114"/>
    </row>
    <row r="125" spans="2:16">
      <c r="B125" s="114"/>
      <c r="C125" s="114"/>
      <c r="D125" s="114"/>
      <c r="E125" s="114"/>
      <c r="F125" s="114"/>
      <c r="G125" s="114"/>
      <c r="H125" s="114"/>
      <c r="I125" s="114"/>
      <c r="J125" s="114"/>
      <c r="K125" s="114"/>
      <c r="L125" s="114"/>
      <c r="M125" s="114"/>
      <c r="N125" s="114"/>
      <c r="O125" s="114"/>
      <c r="P125" s="114"/>
    </row>
    <row r="126" spans="2:16">
      <c r="B126" s="114"/>
      <c r="C126" s="114"/>
      <c r="D126" s="114"/>
      <c r="E126" s="114"/>
      <c r="F126" s="114"/>
      <c r="G126" s="114"/>
      <c r="H126" s="114"/>
      <c r="I126" s="114"/>
      <c r="J126" s="114"/>
      <c r="K126" s="114"/>
      <c r="L126" s="114"/>
      <c r="M126" s="114"/>
      <c r="N126" s="114"/>
      <c r="O126" s="114"/>
      <c r="P126" s="114"/>
    </row>
    <row r="127" spans="2:16">
      <c r="B127" s="114"/>
      <c r="C127" s="114"/>
      <c r="D127" s="114"/>
      <c r="E127" s="114"/>
      <c r="F127" s="114"/>
      <c r="G127" s="114"/>
      <c r="H127" s="114"/>
      <c r="I127" s="114"/>
      <c r="J127" s="114"/>
      <c r="K127" s="114"/>
      <c r="L127" s="114"/>
      <c r="M127" s="114"/>
      <c r="N127" s="114"/>
      <c r="O127" s="114"/>
      <c r="P127" s="114"/>
    </row>
    <row r="128" spans="2:16">
      <c r="B128" s="114"/>
      <c r="C128" s="114"/>
      <c r="D128" s="114"/>
      <c r="E128" s="114"/>
      <c r="F128" s="114"/>
      <c r="G128" s="114"/>
      <c r="H128" s="114"/>
      <c r="I128" s="114"/>
      <c r="J128" s="114"/>
      <c r="K128" s="114"/>
      <c r="L128" s="114"/>
      <c r="M128" s="114"/>
      <c r="N128" s="114"/>
      <c r="O128" s="114"/>
      <c r="P128" s="114"/>
    </row>
    <row r="129" spans="2:16">
      <c r="B129" s="114"/>
      <c r="C129" s="114"/>
      <c r="D129" s="114"/>
      <c r="E129" s="114"/>
      <c r="F129" s="114"/>
      <c r="G129" s="114"/>
      <c r="H129" s="114"/>
      <c r="I129" s="114"/>
      <c r="J129" s="114"/>
      <c r="K129" s="114"/>
      <c r="L129" s="114"/>
      <c r="M129" s="114"/>
      <c r="N129" s="114"/>
      <c r="O129" s="114"/>
      <c r="P129" s="114"/>
    </row>
  </sheetData>
  <mergeCells count="6">
    <mergeCell ref="B45:H45"/>
    <mergeCell ref="J45:P45"/>
    <mergeCell ref="B11:H11"/>
    <mergeCell ref="J11:P11"/>
    <mergeCell ref="B13:H13"/>
    <mergeCell ref="J13:P13"/>
  </mergeCells>
  <phoneticPr fontId="7" type="noConversion"/>
  <printOptions horizontalCentered="1"/>
  <pageMargins left="0.39370078740157483" right="0.39370078740157483" top="0.59055118110236227" bottom="0.59055118110236227" header="0.39370078740157483" footer="0.39370078740157483"/>
  <pageSetup paperSize="9" scale="52" orientation="portrait" r:id="rId1"/>
  <headerFooter alignWithMargins="0">
    <oddHeader>&amp;C&amp;"Helvetica,Fett"&amp;12 2018</oddHeader>
    <oddFooter>&amp;C&amp;"Helvetica,Standard" Eidg. Steuerverwaltung  -  Administration fédérale des contributions  -  Amministrazione federale delle contribuzioni&amp;R31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14"/>
  <dimension ref="A1:P128"/>
  <sheetViews>
    <sheetView view="pageLayout" zoomScale="70" zoomScaleNormal="60" zoomScalePageLayoutView="70" workbookViewId="0"/>
  </sheetViews>
  <sheetFormatPr baseColWidth="10" defaultColWidth="10.5" defaultRowHeight="13"/>
  <cols>
    <col min="1" max="1" width="28.83203125" style="94" customWidth="1"/>
    <col min="2" max="2" width="16.5" style="94" customWidth="1"/>
    <col min="3" max="9" width="16.1640625" style="94" customWidth="1"/>
    <col min="10" max="10" width="17.5" style="94" customWidth="1"/>
    <col min="11" max="11" width="18" style="94" customWidth="1"/>
    <col min="12" max="12" width="19.1640625" style="94" customWidth="1"/>
    <col min="13" max="13" width="17.5" style="94" customWidth="1"/>
    <col min="14" max="14" width="18.5" style="94" customWidth="1"/>
    <col min="15" max="15" width="18.1640625" style="94" customWidth="1"/>
    <col min="16" max="16" width="28.5" style="94" bestFit="1" customWidth="1"/>
    <col min="17" max="239" width="12.5" style="94" customWidth="1"/>
    <col min="240" max="16384" width="10.5" style="94"/>
  </cols>
  <sheetData>
    <row r="1" spans="1:16" s="141" customFormat="1" ht="19" customHeight="1">
      <c r="A1" s="92" t="s">
        <v>149</v>
      </c>
      <c r="B1" s="92"/>
      <c r="C1" s="92"/>
      <c r="D1" s="92"/>
      <c r="E1" s="92"/>
      <c r="F1" s="92"/>
      <c r="G1" s="92"/>
      <c r="H1" s="92"/>
      <c r="I1" s="92"/>
    </row>
    <row r="2" spans="1:16" s="141" customFormat="1" ht="19" customHeight="1">
      <c r="A2" s="92" t="s">
        <v>813</v>
      </c>
      <c r="B2" s="92"/>
      <c r="C2" s="92"/>
      <c r="D2" s="92"/>
      <c r="E2" s="92"/>
      <c r="F2" s="92"/>
      <c r="G2" s="92"/>
      <c r="H2" s="92"/>
      <c r="I2" s="92"/>
    </row>
    <row r="3" spans="1:16" s="141" customFormat="1" ht="19" customHeight="1">
      <c r="A3" s="383" t="s">
        <v>81</v>
      </c>
      <c r="B3" s="92"/>
      <c r="D3" s="92"/>
      <c r="E3" s="92"/>
      <c r="F3" s="92"/>
      <c r="G3" s="92"/>
      <c r="H3" s="92"/>
      <c r="I3" s="92"/>
    </row>
    <row r="4" spans="1:16" s="141" customFormat="1" ht="19" customHeight="1">
      <c r="A4" s="92" t="s">
        <v>82</v>
      </c>
      <c r="B4" s="92"/>
      <c r="C4" s="92"/>
      <c r="D4" s="92"/>
      <c r="E4" s="92"/>
      <c r="F4" s="92"/>
      <c r="G4" s="92"/>
      <c r="H4" s="92"/>
      <c r="I4" s="92"/>
    </row>
    <row r="5" spans="1:16" ht="19" customHeight="1" thickBot="1">
      <c r="A5" s="96">
        <v>16</v>
      </c>
      <c r="B5" s="93"/>
      <c r="C5" s="97"/>
      <c r="D5" s="97"/>
      <c r="E5" s="97"/>
      <c r="F5" s="97"/>
      <c r="G5" s="97"/>
      <c r="H5" s="97"/>
      <c r="I5" s="97"/>
      <c r="P5" s="147">
        <v>16</v>
      </c>
    </row>
    <row r="6" spans="1:16" ht="19" customHeight="1" thickBot="1">
      <c r="A6" s="95" t="s">
        <v>10</v>
      </c>
      <c r="B6" s="829" t="s">
        <v>17</v>
      </c>
      <c r="C6" s="830"/>
      <c r="D6" s="830"/>
      <c r="E6" s="830"/>
      <c r="F6" s="830"/>
      <c r="G6" s="830"/>
      <c r="H6" s="830"/>
      <c r="I6" s="831"/>
      <c r="J6" s="829" t="s">
        <v>114</v>
      </c>
      <c r="K6" s="830"/>
      <c r="L6" s="830"/>
      <c r="M6" s="830"/>
      <c r="N6" s="830"/>
      <c r="O6" s="831"/>
      <c r="P6" s="147" t="s">
        <v>11</v>
      </c>
    </row>
    <row r="7" spans="1:16" ht="19" customHeight="1">
      <c r="A7" s="95" t="s">
        <v>13</v>
      </c>
      <c r="B7" s="146">
        <v>30000</v>
      </c>
      <c r="C7" s="146"/>
      <c r="D7" s="146">
        <v>40000</v>
      </c>
      <c r="E7" s="146"/>
      <c r="F7" s="146">
        <v>50000</v>
      </c>
      <c r="G7" s="146"/>
      <c r="H7" s="146">
        <v>60000</v>
      </c>
      <c r="I7" s="146"/>
      <c r="J7" s="146">
        <v>80000</v>
      </c>
      <c r="K7" s="146"/>
      <c r="L7" s="146">
        <v>100000</v>
      </c>
      <c r="M7" s="146"/>
      <c r="N7" s="146">
        <v>200000</v>
      </c>
      <c r="O7" s="146"/>
      <c r="P7" s="147" t="s">
        <v>14</v>
      </c>
    </row>
    <row r="8" spans="1:16" ht="57" customHeight="1">
      <c r="A8" s="95"/>
      <c r="B8" s="145" t="s">
        <v>150</v>
      </c>
      <c r="C8" s="145" t="s">
        <v>151</v>
      </c>
      <c r="D8" s="145" t="s">
        <v>150</v>
      </c>
      <c r="E8" s="145" t="s">
        <v>151</v>
      </c>
      <c r="F8" s="145" t="s">
        <v>150</v>
      </c>
      <c r="G8" s="145" t="s">
        <v>151</v>
      </c>
      <c r="H8" s="145" t="s">
        <v>150</v>
      </c>
      <c r="I8" s="145" t="s">
        <v>151</v>
      </c>
      <c r="J8" s="422" t="s">
        <v>90</v>
      </c>
      <c r="K8" s="422" t="s">
        <v>219</v>
      </c>
      <c r="L8" s="422" t="str">
        <f>J8</f>
        <v>Epoux dont un seul excerce une activité lucrative</v>
      </c>
      <c r="M8" s="422" t="str">
        <f>K8</f>
        <v>Epoux exerçant tous deux une activité lucrative</v>
      </c>
      <c r="N8" s="422" t="str">
        <f>J8</f>
        <v>Epoux dont un seul excerce une activité lucrative</v>
      </c>
      <c r="O8" s="422" t="str">
        <f>K8</f>
        <v>Epoux exerçant tous deux une activité lucrative</v>
      </c>
    </row>
    <row r="9" spans="1:16" ht="21" customHeight="1">
      <c r="A9" s="95"/>
      <c r="B9" s="421"/>
      <c r="C9" s="142"/>
      <c r="D9" s="142"/>
      <c r="E9" s="142"/>
      <c r="F9" s="142"/>
      <c r="G9" s="142"/>
      <c r="H9" s="142"/>
      <c r="I9" s="142"/>
      <c r="J9" s="142"/>
      <c r="K9" s="142"/>
      <c r="L9" s="142"/>
      <c r="M9" s="142"/>
      <c r="N9" s="142"/>
      <c r="O9" s="142"/>
    </row>
    <row r="10" spans="1:16" ht="19" customHeight="1">
      <c r="A10" s="95"/>
      <c r="B10" s="820" t="s">
        <v>18</v>
      </c>
      <c r="C10" s="821"/>
      <c r="D10" s="821"/>
      <c r="E10" s="821"/>
      <c r="F10" s="821"/>
      <c r="G10" s="821"/>
      <c r="H10" s="821"/>
      <c r="I10" s="821"/>
      <c r="J10" s="826" t="s">
        <v>329</v>
      </c>
      <c r="K10" s="827"/>
      <c r="L10" s="827"/>
      <c r="M10" s="827"/>
      <c r="N10" s="827"/>
      <c r="O10" s="828"/>
    </row>
    <row r="11" spans="1:16" ht="19" customHeight="1">
      <c r="A11" s="95"/>
      <c r="B11" s="140"/>
      <c r="C11" s="140"/>
      <c r="D11" s="140"/>
      <c r="E11" s="140"/>
      <c r="F11" s="140"/>
      <c r="G11" s="140"/>
      <c r="H11" s="140"/>
      <c r="I11" s="140"/>
    </row>
    <row r="12" spans="1:16" ht="19" customHeight="1">
      <c r="A12" s="95"/>
      <c r="B12" s="820" t="s">
        <v>152</v>
      </c>
      <c r="C12" s="821"/>
      <c r="D12" s="821"/>
      <c r="E12" s="821"/>
      <c r="F12" s="821"/>
      <c r="G12" s="821"/>
      <c r="H12" s="821"/>
      <c r="I12" s="822"/>
      <c r="J12" s="826" t="s">
        <v>814</v>
      </c>
      <c r="K12" s="827"/>
      <c r="L12" s="827"/>
      <c r="M12" s="827"/>
      <c r="N12" s="827"/>
      <c r="O12" s="828"/>
    </row>
    <row r="13" spans="1:16" ht="19" customHeight="1">
      <c r="A13" s="101" t="s">
        <v>155</v>
      </c>
      <c r="B13" s="15">
        <f>'Seite 14-15'!G10</f>
        <v>615.9</v>
      </c>
      <c r="C13" s="15">
        <v>157.89999999999998</v>
      </c>
      <c r="D13" s="15">
        <f>'Seite 14-15'!I10</f>
        <v>1149.5</v>
      </c>
      <c r="E13" s="15">
        <v>595.30000000000007</v>
      </c>
      <c r="F13" s="15">
        <f>'Seite 14-15'!K10</f>
        <v>1946.4</v>
      </c>
      <c r="G13" s="15">
        <v>1241.0999999999999</v>
      </c>
      <c r="H13" s="15">
        <f>'Seite 14-15'!L10</f>
        <v>2873.85</v>
      </c>
      <c r="I13" s="15">
        <v>2060.9</v>
      </c>
      <c r="J13" s="15">
        <v>5221.1000000000004</v>
      </c>
      <c r="K13" s="15">
        <v>4110.4500000000007</v>
      </c>
      <c r="L13" s="15">
        <v>7994.3</v>
      </c>
      <c r="M13" s="15">
        <v>6824.1</v>
      </c>
      <c r="N13" s="15">
        <v>24851</v>
      </c>
      <c r="O13" s="15">
        <v>23305.25</v>
      </c>
      <c r="P13" s="147" t="s">
        <v>365</v>
      </c>
    </row>
    <row r="14" spans="1:16" ht="19" customHeight="1">
      <c r="A14" s="101" t="s">
        <v>56</v>
      </c>
      <c r="B14" s="15">
        <f>'Seite 14-15'!G11</f>
        <v>638.20000000000005</v>
      </c>
      <c r="C14" s="15">
        <v>364.05</v>
      </c>
      <c r="D14" s="15">
        <f>'Seite 14-15'!I11</f>
        <v>1878.45</v>
      </c>
      <c r="E14" s="15">
        <v>1469.9</v>
      </c>
      <c r="F14" s="15">
        <f>'Seite 14-15'!K11</f>
        <v>3624.6</v>
      </c>
      <c r="G14" s="15">
        <v>3065.8</v>
      </c>
      <c r="H14" s="15">
        <f>'Seite 14-15'!L11</f>
        <v>5354.25</v>
      </c>
      <c r="I14" s="15">
        <v>4790.7000000000007</v>
      </c>
      <c r="J14" s="15">
        <v>8553.7999999999993</v>
      </c>
      <c r="K14" s="15">
        <v>7953.85</v>
      </c>
      <c r="L14" s="15">
        <v>12038.45</v>
      </c>
      <c r="M14" s="15">
        <v>11380.2</v>
      </c>
      <c r="N14" s="15">
        <v>33523.15</v>
      </c>
      <c r="O14" s="15">
        <v>32105.149999999998</v>
      </c>
      <c r="P14" s="147" t="s">
        <v>366</v>
      </c>
    </row>
    <row r="15" spans="1:16" ht="19" customHeight="1">
      <c r="A15" s="101" t="s">
        <v>59</v>
      </c>
      <c r="B15" s="15">
        <f>'Seite 14-15'!G12</f>
        <v>260.89999999999998</v>
      </c>
      <c r="C15" s="15">
        <v>50</v>
      </c>
      <c r="D15" s="15">
        <f>'Seite 14-15'!I12</f>
        <v>1469</v>
      </c>
      <c r="E15" s="15">
        <v>501.40000000000003</v>
      </c>
      <c r="F15" s="15">
        <f>'Seite 14-15'!K12</f>
        <v>2934.2000000000003</v>
      </c>
      <c r="G15" s="15">
        <v>1818.6000000000001</v>
      </c>
      <c r="H15" s="15">
        <f>'Seite 14-15'!L12</f>
        <v>4382.7</v>
      </c>
      <c r="I15" s="15">
        <v>3300.5000000000005</v>
      </c>
      <c r="J15" s="15">
        <v>6880.2000000000007</v>
      </c>
      <c r="K15" s="15">
        <v>5881.2000000000007</v>
      </c>
      <c r="L15" s="15">
        <v>9427.7000000000007</v>
      </c>
      <c r="M15" s="15">
        <v>8511.9</v>
      </c>
      <c r="N15" s="15">
        <v>26314.1</v>
      </c>
      <c r="O15" s="15">
        <v>24962.100000000002</v>
      </c>
      <c r="P15" s="147" t="s">
        <v>367</v>
      </c>
    </row>
    <row r="16" spans="1:16" ht="19" customHeight="1">
      <c r="A16" s="101" t="s">
        <v>62</v>
      </c>
      <c r="B16" s="15">
        <f>'Seite 14-15'!G13</f>
        <v>100</v>
      </c>
      <c r="C16" s="15">
        <v>100</v>
      </c>
      <c r="D16" s="15">
        <f>'Seite 14-15'!I13</f>
        <v>1258.5349999999999</v>
      </c>
      <c r="E16" s="15">
        <v>481.29</v>
      </c>
      <c r="F16" s="15">
        <f>'Seite 14-15'!K13</f>
        <v>2549.0549999999998</v>
      </c>
      <c r="G16" s="15">
        <v>1742.48</v>
      </c>
      <c r="H16" s="15">
        <f>'Seite 14-15'!L13</f>
        <v>3854.24</v>
      </c>
      <c r="I16" s="15">
        <v>3047.665</v>
      </c>
      <c r="J16" s="15">
        <v>6332.625</v>
      </c>
      <c r="K16" s="15">
        <v>5614.0399999999991</v>
      </c>
      <c r="L16" s="15">
        <v>8620.3649999999998</v>
      </c>
      <c r="M16" s="15">
        <v>7975.1049999999996</v>
      </c>
      <c r="N16" s="15">
        <v>21349.584999999999</v>
      </c>
      <c r="O16" s="15">
        <v>20601.669999999998</v>
      </c>
      <c r="P16" s="147" t="s">
        <v>62</v>
      </c>
    </row>
    <row r="17" spans="1:16" ht="19" customHeight="1">
      <c r="A17" s="101" t="s">
        <v>65</v>
      </c>
      <c r="B17" s="15">
        <f>'Seite 14-15'!G14</f>
        <v>647.9</v>
      </c>
      <c r="C17" s="15">
        <v>481</v>
      </c>
      <c r="D17" s="15">
        <f>'Seite 14-15'!I14</f>
        <v>1325.05</v>
      </c>
      <c r="E17" s="15">
        <v>1096</v>
      </c>
      <c r="F17" s="15">
        <f>'Seite 14-15'!K14</f>
        <v>2286.4500000000003</v>
      </c>
      <c r="G17" s="15">
        <v>1827</v>
      </c>
      <c r="H17" s="15">
        <f>'Seite 14-15'!L14</f>
        <v>3339.8</v>
      </c>
      <c r="I17" s="15">
        <v>2642</v>
      </c>
      <c r="J17" s="15">
        <v>5016</v>
      </c>
      <c r="K17" s="15">
        <v>3867</v>
      </c>
      <c r="L17" s="15">
        <v>7277.4</v>
      </c>
      <c r="M17" s="15">
        <v>6049</v>
      </c>
      <c r="N17" s="15">
        <v>21196.800000000003</v>
      </c>
      <c r="O17" s="15">
        <v>19680</v>
      </c>
      <c r="P17" s="147" t="s">
        <v>65</v>
      </c>
    </row>
    <row r="18" spans="1:16" ht="19" customHeight="1">
      <c r="A18" s="101" t="s">
        <v>68</v>
      </c>
      <c r="B18" s="15">
        <f>'Seite 14-15'!G15</f>
        <v>592.09999999999991</v>
      </c>
      <c r="C18" s="15">
        <v>151.49999999999997</v>
      </c>
      <c r="D18" s="15">
        <f>'Seite 14-15'!I15</f>
        <v>1583.55</v>
      </c>
      <c r="E18" s="15">
        <v>1170.4499999999998</v>
      </c>
      <c r="F18" s="15">
        <f>'Seite 14-15'!K15</f>
        <v>2588.75</v>
      </c>
      <c r="G18" s="15">
        <v>2175.65</v>
      </c>
      <c r="H18" s="15">
        <f>'Seite 14-15'!L15</f>
        <v>3676.6000000000004</v>
      </c>
      <c r="I18" s="15">
        <v>3180.9</v>
      </c>
      <c r="J18" s="15">
        <v>5838.5</v>
      </c>
      <c r="K18" s="15">
        <v>4984.75</v>
      </c>
      <c r="L18" s="15">
        <v>8441</v>
      </c>
      <c r="M18" s="15">
        <v>7435.7999999999993</v>
      </c>
      <c r="N18" s="15">
        <v>20710.100000000002</v>
      </c>
      <c r="O18" s="15">
        <v>19649.8</v>
      </c>
      <c r="P18" s="147" t="s">
        <v>68</v>
      </c>
    </row>
    <row r="19" spans="1:16" ht="19" customHeight="1">
      <c r="A19" s="101" t="s">
        <v>71</v>
      </c>
      <c r="B19" s="15">
        <f>'Seite 14-15'!G16</f>
        <v>212.55</v>
      </c>
      <c r="C19" s="15">
        <v>156.75</v>
      </c>
      <c r="D19" s="15">
        <f>'Seite 14-15'!I16</f>
        <v>867.75</v>
      </c>
      <c r="E19" s="15">
        <v>758.7</v>
      </c>
      <c r="F19" s="15">
        <f>'Seite 14-15'!K16</f>
        <v>1888.35</v>
      </c>
      <c r="G19" s="15">
        <v>1732.25</v>
      </c>
      <c r="H19" s="15">
        <f>'Seite 14-15'!L16</f>
        <v>2958.7</v>
      </c>
      <c r="I19" s="15">
        <v>2813.7500000000005</v>
      </c>
      <c r="J19" s="15">
        <v>5293.25</v>
      </c>
      <c r="K19" s="15">
        <v>5142.0499999999993</v>
      </c>
      <c r="L19" s="15">
        <v>7935.9</v>
      </c>
      <c r="M19" s="15">
        <v>7772.2999999999993</v>
      </c>
      <c r="N19" s="15">
        <v>22226.649999999998</v>
      </c>
      <c r="O19" s="15">
        <v>21668.35</v>
      </c>
      <c r="P19" s="147" t="s">
        <v>71</v>
      </c>
    </row>
    <row r="20" spans="1:16" ht="19" customHeight="1">
      <c r="A20" s="101" t="s">
        <v>74</v>
      </c>
      <c r="B20" s="15">
        <f>'Seite 14-15'!G17</f>
        <v>870.35</v>
      </c>
      <c r="C20" s="15">
        <v>313.75</v>
      </c>
      <c r="D20" s="15">
        <f>'Seite 14-15'!I17</f>
        <v>1827.9499999999998</v>
      </c>
      <c r="E20" s="15">
        <v>1214.3999999999999</v>
      </c>
      <c r="F20" s="15">
        <f>'Seite 14-15'!K17</f>
        <v>3052.4500000000003</v>
      </c>
      <c r="G20" s="15">
        <v>2287.1499999999996</v>
      </c>
      <c r="H20" s="15">
        <f>'Seite 14-15'!L17</f>
        <v>4092.3</v>
      </c>
      <c r="I20" s="15">
        <v>3289</v>
      </c>
      <c r="J20" s="15">
        <v>6526.0999999999995</v>
      </c>
      <c r="K20" s="15">
        <v>5638.1</v>
      </c>
      <c r="L20" s="15">
        <v>9354.7000000000007</v>
      </c>
      <c r="M20" s="15">
        <v>8368</v>
      </c>
      <c r="N20" s="15">
        <v>26109.599999999999</v>
      </c>
      <c r="O20" s="15">
        <v>24003.4</v>
      </c>
      <c r="P20" s="147" t="s">
        <v>370</v>
      </c>
    </row>
    <row r="21" spans="1:16" ht="19" customHeight="1">
      <c r="A21" s="101" t="s">
        <v>77</v>
      </c>
      <c r="B21" s="15">
        <f>'Seite 14-15'!G18</f>
        <v>77.899999999999991</v>
      </c>
      <c r="C21" s="15">
        <v>0</v>
      </c>
      <c r="D21" s="15">
        <f>'Seite 14-15'!I18</f>
        <v>385.15</v>
      </c>
      <c r="E21" s="15">
        <v>148.45000000000002</v>
      </c>
      <c r="F21" s="15">
        <f>'Seite 14-15'!K18</f>
        <v>790.5</v>
      </c>
      <c r="G21" s="15">
        <v>491</v>
      </c>
      <c r="H21" s="15">
        <f>'Seite 14-15'!L18</f>
        <v>1229.6499999999999</v>
      </c>
      <c r="I21" s="15">
        <v>909.94999999999993</v>
      </c>
      <c r="J21" s="15">
        <v>2111.65</v>
      </c>
      <c r="K21" s="15">
        <v>1579.5000000000002</v>
      </c>
      <c r="L21" s="15">
        <v>2974.5499999999997</v>
      </c>
      <c r="M21" s="15">
        <v>2590.9</v>
      </c>
      <c r="N21" s="15">
        <v>11609.35</v>
      </c>
      <c r="O21" s="15">
        <v>10595.05</v>
      </c>
      <c r="P21" s="147" t="s">
        <v>371</v>
      </c>
    </row>
    <row r="22" spans="1:16" ht="19" customHeight="1">
      <c r="A22" s="101" t="s">
        <v>19</v>
      </c>
      <c r="B22" s="15">
        <f>'Seite 14-15'!G19</f>
        <v>563</v>
      </c>
      <c r="C22" s="15">
        <v>420.5</v>
      </c>
      <c r="D22" s="15">
        <f>'Seite 14-15'!I19</f>
        <v>1341.2499999999998</v>
      </c>
      <c r="E22" s="15">
        <v>1079.1499999999999</v>
      </c>
      <c r="F22" s="15">
        <f>'Seite 14-15'!K19</f>
        <v>2505.5500000000002</v>
      </c>
      <c r="G22" s="15">
        <v>2142.5</v>
      </c>
      <c r="H22" s="15">
        <f>'Seite 14-15'!L19</f>
        <v>3742.2</v>
      </c>
      <c r="I22" s="15">
        <v>3347</v>
      </c>
      <c r="J22" s="15">
        <v>6666.15</v>
      </c>
      <c r="K22" s="15">
        <v>6204.15</v>
      </c>
      <c r="L22" s="15">
        <v>9976.5</v>
      </c>
      <c r="M22" s="15">
        <v>9601.5000000000018</v>
      </c>
      <c r="N22" s="15">
        <v>31299.200000000001</v>
      </c>
      <c r="O22" s="15">
        <v>30757.149999999998</v>
      </c>
      <c r="P22" s="147" t="s">
        <v>53</v>
      </c>
    </row>
    <row r="23" spans="1:16" ht="19" customHeight="1">
      <c r="A23" s="101" t="s">
        <v>57</v>
      </c>
      <c r="B23" s="15">
        <f>'Seite 14-15'!G20</f>
        <v>751.75</v>
      </c>
      <c r="C23" s="15">
        <v>399.44999999999993</v>
      </c>
      <c r="D23" s="15">
        <f>'Seite 14-15'!I20</f>
        <v>2030.55</v>
      </c>
      <c r="E23" s="15">
        <v>1578.85</v>
      </c>
      <c r="F23" s="15">
        <f>'Seite 14-15'!K20</f>
        <v>3468.25</v>
      </c>
      <c r="G23" s="15">
        <v>2997.1500000000005</v>
      </c>
      <c r="H23" s="15">
        <f>'Seite 14-15'!L20</f>
        <v>4705.3</v>
      </c>
      <c r="I23" s="15">
        <v>4232.6499999999996</v>
      </c>
      <c r="J23" s="15">
        <v>7712.7</v>
      </c>
      <c r="K23" s="15">
        <v>7105.65</v>
      </c>
      <c r="L23" s="15">
        <v>11411.45</v>
      </c>
      <c r="M23" s="15">
        <v>10889.75</v>
      </c>
      <c r="N23" s="15">
        <v>32290.65</v>
      </c>
      <c r="O23" s="15">
        <v>31639.9</v>
      </c>
      <c r="P23" s="147" t="s">
        <v>815</v>
      </c>
    </row>
    <row r="24" spans="1:16" ht="19" customHeight="1">
      <c r="A24" s="101" t="s">
        <v>60</v>
      </c>
      <c r="B24" s="15">
        <f>'Seite 14-15'!G21</f>
        <v>0</v>
      </c>
      <c r="C24" s="15">
        <v>0</v>
      </c>
      <c r="D24" s="15">
        <f>'Seite 14-15'!I21</f>
        <v>0</v>
      </c>
      <c r="E24" s="15">
        <v>0</v>
      </c>
      <c r="F24" s="15">
        <f>'Seite 14-15'!K21</f>
        <v>289.25</v>
      </c>
      <c r="G24" s="15">
        <v>0</v>
      </c>
      <c r="H24" s="15">
        <f>'Seite 14-15'!L21</f>
        <v>2451.0500000000002</v>
      </c>
      <c r="I24" s="15">
        <v>1249.55</v>
      </c>
      <c r="J24" s="15">
        <v>6728.4</v>
      </c>
      <c r="K24" s="15">
        <v>5526.9</v>
      </c>
      <c r="L24" s="15">
        <v>10981.7</v>
      </c>
      <c r="M24" s="15">
        <v>9780.2000000000007</v>
      </c>
      <c r="N24" s="15">
        <v>32392.45</v>
      </c>
      <c r="O24" s="15">
        <v>31118.85</v>
      </c>
      <c r="P24" s="147" t="s">
        <v>816</v>
      </c>
    </row>
    <row r="25" spans="1:16" ht="19" customHeight="1">
      <c r="A25" s="101" t="s">
        <v>63</v>
      </c>
      <c r="B25" s="15">
        <f>'Seite 14-15'!G22</f>
        <v>300.60000000000002</v>
      </c>
      <c r="C25" s="15">
        <v>280.3</v>
      </c>
      <c r="D25" s="15">
        <f>'Seite 14-15'!I22</f>
        <v>421.20000000000005</v>
      </c>
      <c r="E25" s="15">
        <v>400.90000000000003</v>
      </c>
      <c r="F25" s="15">
        <f>'Seite 14-15'!K22</f>
        <v>1218.8000000000002</v>
      </c>
      <c r="G25" s="15">
        <v>1053.1500000000001</v>
      </c>
      <c r="H25" s="15">
        <f>'Seite 14-15'!L22</f>
        <v>2361.6</v>
      </c>
      <c r="I25" s="15">
        <v>2150.5</v>
      </c>
      <c r="J25" s="15">
        <v>5331.55</v>
      </c>
      <c r="K25" s="15">
        <v>5050.3500000000004</v>
      </c>
      <c r="L25" s="15">
        <v>9011.25</v>
      </c>
      <c r="M25" s="15">
        <v>8677.35</v>
      </c>
      <c r="N25" s="15">
        <v>31571.7</v>
      </c>
      <c r="O25" s="15">
        <v>31072.899999999998</v>
      </c>
      <c r="P25" s="147" t="s">
        <v>63</v>
      </c>
    </row>
    <row r="26" spans="1:16" ht="19" customHeight="1">
      <c r="A26" s="101" t="s">
        <v>66</v>
      </c>
      <c r="B26" s="15">
        <f>'Seite 14-15'!G23</f>
        <v>475.25</v>
      </c>
      <c r="C26" s="15">
        <v>640.94999999999993</v>
      </c>
      <c r="D26" s="15">
        <f>'Seite 14-15'!I23</f>
        <v>1473.3500000000001</v>
      </c>
      <c r="E26" s="15">
        <v>1123.5999999999999</v>
      </c>
      <c r="F26" s="15">
        <f>'Seite 14-15'!K23</f>
        <v>2560.0500000000002</v>
      </c>
      <c r="G26" s="15">
        <v>2198.6</v>
      </c>
      <c r="H26" s="15">
        <f>'Seite 14-15'!L23</f>
        <v>3867.05</v>
      </c>
      <c r="I26" s="15">
        <v>3455.8999999999996</v>
      </c>
      <c r="J26" s="15">
        <v>6658.7</v>
      </c>
      <c r="K26" s="15">
        <v>5891.25</v>
      </c>
      <c r="L26" s="15">
        <v>9694.7000000000007</v>
      </c>
      <c r="M26" s="15">
        <v>8742.65</v>
      </c>
      <c r="N26" s="15">
        <v>28427.25</v>
      </c>
      <c r="O26" s="15">
        <v>27863.049999999996</v>
      </c>
      <c r="P26" s="147" t="s">
        <v>375</v>
      </c>
    </row>
    <row r="27" spans="1:16" ht="19" customHeight="1">
      <c r="A27" s="101" t="s">
        <v>69</v>
      </c>
      <c r="B27" s="15">
        <f>'Seite 14-15'!G24</f>
        <v>646.25</v>
      </c>
      <c r="C27" s="15">
        <v>228.3</v>
      </c>
      <c r="D27" s="15">
        <f>'Seite 14-15'!I24</f>
        <v>1798.8000000000002</v>
      </c>
      <c r="E27" s="15">
        <v>1154.2</v>
      </c>
      <c r="F27" s="15">
        <f>'Seite 14-15'!K24</f>
        <v>2714.4500000000003</v>
      </c>
      <c r="G27" s="15">
        <v>2294.15</v>
      </c>
      <c r="H27" s="15">
        <f>'Seite 14-15'!L24</f>
        <v>3915.25</v>
      </c>
      <c r="I27" s="15">
        <v>3104.7000000000003</v>
      </c>
      <c r="J27" s="15">
        <v>6842.9500000000007</v>
      </c>
      <c r="K27" s="15">
        <v>5730.6500000000005</v>
      </c>
      <c r="L27" s="15">
        <v>10329.25</v>
      </c>
      <c r="M27" s="15">
        <v>8867.75</v>
      </c>
      <c r="N27" s="15">
        <v>29787.75</v>
      </c>
      <c r="O27" s="15">
        <v>28073.45</v>
      </c>
      <c r="P27" s="147" t="s">
        <v>817</v>
      </c>
    </row>
    <row r="28" spans="1:16" ht="19" customHeight="1">
      <c r="A28" s="101" t="s">
        <v>72</v>
      </c>
      <c r="B28" s="15">
        <f>'Seite 14-15'!G25</f>
        <v>646.65</v>
      </c>
      <c r="C28" s="15">
        <v>302.5</v>
      </c>
      <c r="D28" s="15">
        <f>'Seite 14-15'!I25</f>
        <v>1282.8000000000002</v>
      </c>
      <c r="E28" s="15">
        <v>826.95</v>
      </c>
      <c r="F28" s="15">
        <f>'Seite 14-15'!K25</f>
        <v>2108.6</v>
      </c>
      <c r="G28" s="15">
        <v>1639.7999999999997</v>
      </c>
      <c r="H28" s="15">
        <f>'Seite 14-15'!L25</f>
        <v>2865.95</v>
      </c>
      <c r="I28" s="15">
        <v>2688.35</v>
      </c>
      <c r="J28" s="15">
        <v>4705.2999999999993</v>
      </c>
      <c r="K28" s="15">
        <v>4501.7</v>
      </c>
      <c r="L28" s="15">
        <v>6971.7</v>
      </c>
      <c r="M28" s="15">
        <v>6696.95</v>
      </c>
      <c r="N28" s="15">
        <v>20359.849999999999</v>
      </c>
      <c r="O28" s="15">
        <v>19445.05</v>
      </c>
      <c r="P28" s="147" t="s">
        <v>72</v>
      </c>
    </row>
    <row r="29" spans="1:16" ht="19" customHeight="1">
      <c r="A29" s="101" t="s">
        <v>75</v>
      </c>
      <c r="B29" s="15">
        <f>'Seite 14-15'!G26</f>
        <v>183.09999999999997</v>
      </c>
      <c r="C29" s="15">
        <v>0</v>
      </c>
      <c r="D29" s="15">
        <f>'Seite 14-15'!I26</f>
        <v>1120.8000000000002</v>
      </c>
      <c r="E29" s="15">
        <v>775.2</v>
      </c>
      <c r="F29" s="15">
        <f>'Seite 14-15'!K26</f>
        <v>2114.6999999999998</v>
      </c>
      <c r="G29" s="15">
        <v>1630.2</v>
      </c>
      <c r="H29" s="15">
        <f>'Seite 14-15'!L26</f>
        <v>3648</v>
      </c>
      <c r="I29" s="15">
        <v>3142.25</v>
      </c>
      <c r="J29" s="15">
        <v>6691.8</v>
      </c>
      <c r="K29" s="15">
        <v>6188.95</v>
      </c>
      <c r="L29" s="15">
        <v>10706.300000000001</v>
      </c>
      <c r="M29" s="15">
        <v>10054.799999999999</v>
      </c>
      <c r="N29" s="15">
        <v>32966.5</v>
      </c>
      <c r="O29" s="15">
        <v>32127.5</v>
      </c>
      <c r="P29" s="147" t="s">
        <v>378</v>
      </c>
    </row>
    <row r="30" spans="1:16" ht="19" customHeight="1">
      <c r="A30" s="101" t="s">
        <v>78</v>
      </c>
      <c r="B30" s="15">
        <f>'Seite 14-15'!G27</f>
        <v>0</v>
      </c>
      <c r="C30" s="15">
        <v>0</v>
      </c>
      <c r="D30" s="15">
        <f>'Seite 14-15'!I27</f>
        <v>266.74</v>
      </c>
      <c r="E30" s="15">
        <v>174</v>
      </c>
      <c r="F30" s="15">
        <f>'Seite 14-15'!K27</f>
        <v>1367.57</v>
      </c>
      <c r="G30" s="15">
        <v>1103</v>
      </c>
      <c r="H30" s="15">
        <f>'Seite 14-15'!L27</f>
        <v>2774.34</v>
      </c>
      <c r="I30" s="15">
        <v>2329</v>
      </c>
      <c r="J30" s="15">
        <v>5361.34</v>
      </c>
      <c r="K30" s="15">
        <v>4788</v>
      </c>
      <c r="L30" s="15">
        <v>8258.5</v>
      </c>
      <c r="M30" s="15">
        <v>7602</v>
      </c>
      <c r="N30" s="15">
        <v>26206.59</v>
      </c>
      <c r="O30" s="15">
        <v>25397</v>
      </c>
      <c r="P30" s="147" t="s">
        <v>384</v>
      </c>
    </row>
    <row r="31" spans="1:16" ht="19" customHeight="1">
      <c r="A31" s="101" t="s">
        <v>55</v>
      </c>
      <c r="B31" s="15">
        <f>'Seite 14-15'!G28</f>
        <v>272.40000000000003</v>
      </c>
      <c r="C31" s="15">
        <v>56.75</v>
      </c>
      <c r="D31" s="15">
        <f>'Seite 14-15'!I28</f>
        <v>837.65</v>
      </c>
      <c r="E31" s="15">
        <v>660.55000000000007</v>
      </c>
      <c r="F31" s="15">
        <f>'Seite 14-15'!K28</f>
        <v>1752.45</v>
      </c>
      <c r="G31" s="15">
        <v>1516.35</v>
      </c>
      <c r="H31" s="15">
        <f>'Seite 14-15'!L28</f>
        <v>2760.3</v>
      </c>
      <c r="I31" s="15">
        <v>2465.1999999999998</v>
      </c>
      <c r="J31" s="15">
        <v>5202.8499999999995</v>
      </c>
      <c r="K31" s="15">
        <v>4821.5</v>
      </c>
      <c r="L31" s="15">
        <v>8044.9</v>
      </c>
      <c r="M31" s="15">
        <v>7681.7000000000007</v>
      </c>
      <c r="N31" s="15">
        <v>25735</v>
      </c>
      <c r="O31" s="15">
        <v>25260.55</v>
      </c>
      <c r="P31" s="147" t="s">
        <v>55</v>
      </c>
    </row>
    <row r="32" spans="1:16" ht="19" customHeight="1">
      <c r="A32" s="101" t="s">
        <v>58</v>
      </c>
      <c r="B32" s="15">
        <f>'Seite 14-15'!G29</f>
        <v>0</v>
      </c>
      <c r="C32" s="15">
        <v>0</v>
      </c>
      <c r="D32" s="15">
        <f>'Seite 14-15'!I29</f>
        <v>524.55000000000007</v>
      </c>
      <c r="E32" s="15">
        <v>357.15</v>
      </c>
      <c r="F32" s="15">
        <f>'Seite 14-15'!K29</f>
        <v>1516.05</v>
      </c>
      <c r="G32" s="15">
        <v>1236.45</v>
      </c>
      <c r="H32" s="15">
        <f>'Seite 14-15'!L29</f>
        <v>2901.6000000000004</v>
      </c>
      <c r="I32" s="15">
        <v>2566.8000000000002</v>
      </c>
      <c r="J32" s="15">
        <v>5655.7500000000009</v>
      </c>
      <c r="K32" s="15">
        <v>5345.5999999999995</v>
      </c>
      <c r="L32" s="15">
        <v>8649</v>
      </c>
      <c r="M32" s="15">
        <v>8375.5499999999993</v>
      </c>
      <c r="N32" s="15">
        <v>25785.15</v>
      </c>
      <c r="O32" s="15">
        <v>25450.35</v>
      </c>
      <c r="P32" s="147" t="s">
        <v>58</v>
      </c>
    </row>
    <row r="33" spans="1:16" ht="19" customHeight="1">
      <c r="A33" s="101" t="s">
        <v>61</v>
      </c>
      <c r="B33" s="15">
        <f>'Seite 14-15'!G30</f>
        <v>357.70000000000005</v>
      </c>
      <c r="C33" s="15">
        <v>40</v>
      </c>
      <c r="D33" s="15">
        <f>'Seite 14-15'!I30</f>
        <v>903.7</v>
      </c>
      <c r="E33" s="15">
        <v>211.4</v>
      </c>
      <c r="F33" s="15">
        <f>'Seite 14-15'!K30</f>
        <v>1324.6999999999998</v>
      </c>
      <c r="G33" s="15">
        <v>693.2</v>
      </c>
      <c r="H33" s="15">
        <f>'Seite 14-15'!L30</f>
        <v>1874</v>
      </c>
      <c r="I33" s="15">
        <v>1024.4000000000001</v>
      </c>
      <c r="J33" s="15">
        <v>4415.1000000000004</v>
      </c>
      <c r="K33" s="15">
        <v>2790.5499999999997</v>
      </c>
      <c r="L33" s="15">
        <v>7871.5499999999993</v>
      </c>
      <c r="M33" s="15">
        <v>5844.6</v>
      </c>
      <c r="N33" s="15">
        <v>29368.449999999997</v>
      </c>
      <c r="O33" s="15">
        <v>26708.65</v>
      </c>
      <c r="P33" s="147" t="s">
        <v>61</v>
      </c>
    </row>
    <row r="34" spans="1:16" ht="19" customHeight="1">
      <c r="A34" s="101" t="s">
        <v>64</v>
      </c>
      <c r="B34" s="15">
        <f>'Seite 14-15'!G31</f>
        <v>0</v>
      </c>
      <c r="C34" s="15">
        <v>0</v>
      </c>
      <c r="D34" s="15">
        <f>'Seite 14-15'!I31</f>
        <v>220.05</v>
      </c>
      <c r="E34" s="15">
        <v>0</v>
      </c>
      <c r="F34" s="15">
        <f>'Seite 14-15'!K31</f>
        <v>1720.35</v>
      </c>
      <c r="G34" s="15">
        <v>968.2</v>
      </c>
      <c r="H34" s="15">
        <f>'Seite 14-15'!L31</f>
        <v>4035.85</v>
      </c>
      <c r="I34" s="15">
        <v>3004.6499999999996</v>
      </c>
      <c r="J34" s="15">
        <v>8891.1999999999989</v>
      </c>
      <c r="K34" s="15">
        <v>8137.8</v>
      </c>
      <c r="L34" s="15">
        <v>12334.65</v>
      </c>
      <c r="M34" s="15">
        <v>11674.849999999999</v>
      </c>
      <c r="N34" s="15">
        <v>33597.599999999999</v>
      </c>
      <c r="O34" s="15">
        <v>32677.599999999999</v>
      </c>
      <c r="P34" s="147" t="s">
        <v>64</v>
      </c>
    </row>
    <row r="35" spans="1:16" ht="19" customHeight="1">
      <c r="A35" s="101" t="s">
        <v>20</v>
      </c>
      <c r="B35" s="15">
        <f>'Seite 14-15'!G32</f>
        <v>449.19999999999993</v>
      </c>
      <c r="C35" s="15">
        <v>34</v>
      </c>
      <c r="D35" s="15">
        <f>'Seite 14-15'!I32</f>
        <v>1191.9000000000001</v>
      </c>
      <c r="E35" s="15">
        <v>169.20000000000002</v>
      </c>
      <c r="F35" s="15">
        <f>'Seite 14-15'!K32</f>
        <v>2205.4</v>
      </c>
      <c r="G35" s="15">
        <v>996.65</v>
      </c>
      <c r="H35" s="15">
        <f>'Seite 14-15'!L32</f>
        <v>3264.1000000000004</v>
      </c>
      <c r="I35" s="15">
        <v>2271.75</v>
      </c>
      <c r="J35" s="15">
        <v>5692.15</v>
      </c>
      <c r="K35" s="15">
        <v>4576.8999999999996</v>
      </c>
      <c r="L35" s="15">
        <v>8442.6</v>
      </c>
      <c r="M35" s="15">
        <v>7222.6500000000005</v>
      </c>
      <c r="N35" s="15">
        <v>29961.9</v>
      </c>
      <c r="O35" s="15">
        <v>27896.450000000004</v>
      </c>
      <c r="P35" s="147" t="s">
        <v>67</v>
      </c>
    </row>
    <row r="36" spans="1:16" ht="19" customHeight="1">
      <c r="A36" s="101" t="s">
        <v>21</v>
      </c>
      <c r="B36" s="15">
        <f>'Seite 14-15'!G33</f>
        <v>555.1</v>
      </c>
      <c r="C36" s="15">
        <v>414.79999999999995</v>
      </c>
      <c r="D36" s="15">
        <f>'Seite 14-15'!I33</f>
        <v>1427.1999999999998</v>
      </c>
      <c r="E36" s="15">
        <v>1022.9000000000001</v>
      </c>
      <c r="F36" s="15">
        <f>'Seite 14-15'!K33</f>
        <v>2927.35</v>
      </c>
      <c r="G36" s="15">
        <v>2282.9499999999998</v>
      </c>
      <c r="H36" s="15">
        <f>'Seite 14-15'!L33</f>
        <v>4341.7999999999993</v>
      </c>
      <c r="I36" s="15">
        <v>3582.85</v>
      </c>
      <c r="J36" s="15">
        <v>8745.1500000000015</v>
      </c>
      <c r="K36" s="15">
        <v>7904.7</v>
      </c>
      <c r="L36" s="15">
        <v>12997.000000000002</v>
      </c>
      <c r="M36" s="15">
        <v>12343.15</v>
      </c>
      <c r="N36" s="15">
        <v>36295.300000000003</v>
      </c>
      <c r="O36" s="15">
        <v>35508.800000000003</v>
      </c>
      <c r="P36" s="147" t="s">
        <v>70</v>
      </c>
    </row>
    <row r="37" spans="1:16" ht="19" customHeight="1">
      <c r="A37" s="101" t="s">
        <v>22</v>
      </c>
      <c r="B37" s="15">
        <f>'Seite 14-15'!G34</f>
        <v>25</v>
      </c>
      <c r="C37" s="15">
        <v>25</v>
      </c>
      <c r="D37" s="15">
        <f>'Seite 14-15'!I34</f>
        <v>25</v>
      </c>
      <c r="E37" s="15">
        <v>25</v>
      </c>
      <c r="F37" s="15">
        <f>'Seite 14-15'!K34</f>
        <v>25</v>
      </c>
      <c r="G37" s="15">
        <v>25</v>
      </c>
      <c r="H37" s="15">
        <f>'Seite 14-15'!L34</f>
        <v>513.15000000000009</v>
      </c>
      <c r="I37" s="15">
        <v>442.75</v>
      </c>
      <c r="J37" s="15">
        <v>3275.95</v>
      </c>
      <c r="K37" s="15">
        <v>3094.7</v>
      </c>
      <c r="L37" s="15">
        <v>6928.6500000000005</v>
      </c>
      <c r="M37" s="15">
        <v>6593.2</v>
      </c>
      <c r="N37" s="15">
        <v>29924.75</v>
      </c>
      <c r="O37" s="15">
        <v>29239.799999999996</v>
      </c>
      <c r="P37" s="147" t="s">
        <v>73</v>
      </c>
    </row>
    <row r="38" spans="1:16" ht="19" customHeight="1">
      <c r="A38" s="101" t="s">
        <v>23</v>
      </c>
      <c r="B38" s="15">
        <f>'Seite 14-15'!G35</f>
        <v>95.25</v>
      </c>
      <c r="C38" s="15">
        <v>0</v>
      </c>
      <c r="D38" s="15">
        <f>'Seite 14-15'!I35</f>
        <v>860.14999999999986</v>
      </c>
      <c r="E38" s="15">
        <v>258.64999999999998</v>
      </c>
      <c r="F38" s="15">
        <f>'Seite 14-15'!K35</f>
        <v>2167.4499999999998</v>
      </c>
      <c r="G38" s="15">
        <v>1223</v>
      </c>
      <c r="H38" s="15">
        <f>'Seite 14-15'!L35</f>
        <v>3655.2</v>
      </c>
      <c r="I38" s="15">
        <v>2685.6500000000005</v>
      </c>
      <c r="J38" s="15">
        <v>7208.35</v>
      </c>
      <c r="K38" s="15">
        <v>5996.85</v>
      </c>
      <c r="L38" s="15">
        <v>10991.5</v>
      </c>
      <c r="M38" s="15">
        <v>9758.7999999999993</v>
      </c>
      <c r="N38" s="15">
        <v>32633.95</v>
      </c>
      <c r="O38" s="15">
        <v>31133.45</v>
      </c>
      <c r="P38" s="147" t="s">
        <v>76</v>
      </c>
    </row>
    <row r="39" spans="1:16" ht="19" customHeight="1">
      <c r="A39" s="101"/>
      <c r="B39" s="143"/>
      <c r="C39" s="143"/>
      <c r="D39" s="143"/>
      <c r="E39" s="143"/>
      <c r="F39" s="143"/>
      <c r="G39" s="143"/>
      <c r="H39" s="143"/>
      <c r="I39" s="143"/>
      <c r="J39" s="15"/>
      <c r="K39" s="15"/>
      <c r="L39" s="15"/>
      <c r="M39" s="15"/>
      <c r="N39" s="15"/>
      <c r="O39" s="15"/>
      <c r="P39" s="147"/>
    </row>
    <row r="40" spans="1:16" ht="19" customHeight="1">
      <c r="A40" s="101"/>
      <c r="B40" s="16"/>
      <c r="C40" s="16"/>
      <c r="D40" s="16"/>
      <c r="E40" s="16"/>
      <c r="F40" s="16"/>
      <c r="G40" s="16"/>
      <c r="H40" s="16"/>
      <c r="I40" s="16"/>
      <c r="J40" s="15"/>
      <c r="K40" s="15"/>
      <c r="L40" s="15"/>
      <c r="M40" s="15"/>
      <c r="N40" s="15"/>
      <c r="O40" s="15"/>
      <c r="P40" s="147"/>
    </row>
    <row r="41" spans="1:16" ht="19" customHeight="1">
      <c r="A41" s="101"/>
      <c r="B41" s="143"/>
      <c r="C41" s="143"/>
      <c r="D41" s="143"/>
      <c r="E41" s="143"/>
      <c r="F41" s="143"/>
      <c r="G41" s="143"/>
      <c r="H41" s="143"/>
      <c r="I41" s="143"/>
      <c r="J41" s="15"/>
      <c r="K41" s="15"/>
      <c r="L41" s="15"/>
      <c r="M41" s="15"/>
      <c r="N41" s="15"/>
      <c r="O41" s="15"/>
      <c r="P41" s="147"/>
    </row>
    <row r="42" spans="1:16" ht="19" customHeight="1">
      <c r="A42" s="108" t="s">
        <v>79</v>
      </c>
      <c r="B42" s="11">
        <f>'Seite 14-15'!G37</f>
        <v>0</v>
      </c>
      <c r="C42" s="15">
        <v>0</v>
      </c>
      <c r="D42" s="15">
        <f>'Seite 14-15'!I37</f>
        <v>0</v>
      </c>
      <c r="E42" s="15">
        <v>0</v>
      </c>
      <c r="F42" s="15">
        <f>'Seite 14-15'!K37</f>
        <v>79.900000000000006</v>
      </c>
      <c r="G42" s="15">
        <v>0</v>
      </c>
      <c r="H42" s="15">
        <f>'Seite 14-15'!L37</f>
        <v>168.7</v>
      </c>
      <c r="I42" s="15">
        <v>25</v>
      </c>
      <c r="J42" s="15">
        <v>507.7</v>
      </c>
      <c r="K42" s="15">
        <v>192</v>
      </c>
      <c r="L42" s="15">
        <v>1071.4000000000001</v>
      </c>
      <c r="M42" s="15">
        <v>580</v>
      </c>
      <c r="N42" s="15">
        <v>8370.7999999999993</v>
      </c>
      <c r="O42" s="15">
        <v>6413</v>
      </c>
      <c r="P42" s="147" t="s">
        <v>80</v>
      </c>
    </row>
    <row r="43" spans="1:16" ht="19" customHeight="1">
      <c r="A43" s="108"/>
      <c r="B43" s="144"/>
      <c r="C43" s="144"/>
      <c r="D43" s="144"/>
      <c r="E43" s="144"/>
      <c r="F43" s="144"/>
      <c r="G43" s="144"/>
      <c r="H43" s="144"/>
      <c r="I43" s="144"/>
      <c r="J43" s="15"/>
      <c r="K43" s="15"/>
      <c r="L43" s="15"/>
      <c r="M43" s="15"/>
      <c r="N43" s="15"/>
      <c r="O43" s="15"/>
      <c r="P43" s="147"/>
    </row>
    <row r="44" spans="1:16" ht="19" customHeight="1">
      <c r="A44" s="92"/>
      <c r="B44" s="832" t="s">
        <v>45</v>
      </c>
      <c r="C44" s="833"/>
      <c r="D44" s="833"/>
      <c r="E44" s="833"/>
      <c r="F44" s="833"/>
      <c r="G44" s="833"/>
      <c r="H44" s="833"/>
      <c r="I44" s="834"/>
      <c r="J44" s="826" t="s">
        <v>818</v>
      </c>
      <c r="K44" s="827"/>
      <c r="L44" s="827"/>
      <c r="M44" s="827"/>
      <c r="N44" s="827"/>
      <c r="O44" s="828"/>
      <c r="P44" s="147"/>
    </row>
    <row r="45" spans="1:16" ht="19" customHeight="1">
      <c r="A45" s="101" t="s">
        <v>155</v>
      </c>
      <c r="B45" s="15">
        <f t="shared" ref="B45:B70" si="0">B13</f>
        <v>615.9</v>
      </c>
      <c r="C45" s="15">
        <v>157.89999999999998</v>
      </c>
      <c r="D45" s="15">
        <f t="shared" ref="D45:D70" si="1">D13</f>
        <v>1149.5</v>
      </c>
      <c r="E45" s="15">
        <v>595.30000000000007</v>
      </c>
      <c r="F45" s="15">
        <f t="shared" ref="F45:F70" si="2">F13</f>
        <v>1946.4</v>
      </c>
      <c r="G45" s="15">
        <v>1241.0999999999999</v>
      </c>
      <c r="H45" s="15">
        <f t="shared" ref="H45:H70" si="3">H13</f>
        <v>2873.85</v>
      </c>
      <c r="I45" s="15">
        <v>2060.9</v>
      </c>
      <c r="J45" s="15">
        <v>5221.1000000000004</v>
      </c>
      <c r="K45" s="15">
        <v>4110.4500000000007</v>
      </c>
      <c r="L45" s="15">
        <v>7994.3</v>
      </c>
      <c r="M45" s="15">
        <v>6824.1</v>
      </c>
      <c r="N45" s="15">
        <v>24851</v>
      </c>
      <c r="O45" s="15">
        <v>23222.800000000003</v>
      </c>
      <c r="P45" s="433" t="s">
        <v>365</v>
      </c>
    </row>
    <row r="46" spans="1:16" ht="19" customHeight="1">
      <c r="A46" s="101" t="s">
        <v>56</v>
      </c>
      <c r="B46" s="15">
        <f t="shared" si="0"/>
        <v>638.20000000000005</v>
      </c>
      <c r="C46" s="15">
        <v>364.05</v>
      </c>
      <c r="D46" s="15">
        <f t="shared" si="1"/>
        <v>1878.45</v>
      </c>
      <c r="E46" s="15">
        <v>1469.9</v>
      </c>
      <c r="F46" s="15">
        <f t="shared" si="2"/>
        <v>3624.6</v>
      </c>
      <c r="G46" s="15">
        <v>3065.8</v>
      </c>
      <c r="H46" s="15">
        <f t="shared" si="3"/>
        <v>5354.25</v>
      </c>
      <c r="I46" s="15">
        <v>4790.7000000000007</v>
      </c>
      <c r="J46" s="15">
        <v>8553.7999999999993</v>
      </c>
      <c r="K46" s="15">
        <v>7953.85</v>
      </c>
      <c r="L46" s="15">
        <v>12038.45</v>
      </c>
      <c r="M46" s="15">
        <v>11380.2</v>
      </c>
      <c r="N46" s="15">
        <v>33523.15</v>
      </c>
      <c r="O46" s="15">
        <v>31996.1</v>
      </c>
      <c r="P46" s="433" t="s">
        <v>366</v>
      </c>
    </row>
    <row r="47" spans="1:16" ht="19" customHeight="1">
      <c r="A47" s="101" t="s">
        <v>59</v>
      </c>
      <c r="B47" s="15">
        <f t="shared" si="0"/>
        <v>260.89999999999998</v>
      </c>
      <c r="C47" s="15">
        <v>50</v>
      </c>
      <c r="D47" s="15">
        <f t="shared" si="1"/>
        <v>1469</v>
      </c>
      <c r="E47" s="15">
        <v>501.40000000000003</v>
      </c>
      <c r="F47" s="15">
        <f t="shared" si="2"/>
        <v>2934.2000000000003</v>
      </c>
      <c r="G47" s="15">
        <v>1818.6000000000001</v>
      </c>
      <c r="H47" s="15">
        <f t="shared" si="3"/>
        <v>4382.7</v>
      </c>
      <c r="I47" s="15">
        <v>3300.5000000000005</v>
      </c>
      <c r="J47" s="15">
        <v>6880.2000000000007</v>
      </c>
      <c r="K47" s="15">
        <v>5881.2000000000007</v>
      </c>
      <c r="L47" s="15">
        <v>9427.7000000000007</v>
      </c>
      <c r="M47" s="15">
        <v>8511.9</v>
      </c>
      <c r="N47" s="15">
        <v>26314.1</v>
      </c>
      <c r="O47" s="15">
        <v>24876.300000000003</v>
      </c>
      <c r="P47" s="433" t="s">
        <v>367</v>
      </c>
    </row>
    <row r="48" spans="1:16" ht="19" customHeight="1">
      <c r="A48" s="101" t="s">
        <v>62</v>
      </c>
      <c r="B48" s="15">
        <f t="shared" si="0"/>
        <v>100</v>
      </c>
      <c r="C48" s="15">
        <v>100</v>
      </c>
      <c r="D48" s="15">
        <f t="shared" si="1"/>
        <v>1258.5349999999999</v>
      </c>
      <c r="E48" s="15">
        <v>965.23500000000001</v>
      </c>
      <c r="F48" s="15">
        <f t="shared" si="2"/>
        <v>2549.0549999999998</v>
      </c>
      <c r="G48" s="15">
        <v>2255.7550000000001</v>
      </c>
      <c r="H48" s="15">
        <f t="shared" si="3"/>
        <v>3854.24</v>
      </c>
      <c r="I48" s="15">
        <v>3340.9649999999997</v>
      </c>
      <c r="J48" s="15">
        <v>6332.625</v>
      </c>
      <c r="K48" s="15">
        <v>5614.0399999999991</v>
      </c>
      <c r="L48" s="15">
        <v>8620.3649999999998</v>
      </c>
      <c r="M48" s="15">
        <v>7975.1049999999996</v>
      </c>
      <c r="N48" s="15">
        <v>21349.584999999999</v>
      </c>
      <c r="O48" s="15">
        <v>20543.010000000002</v>
      </c>
      <c r="P48" s="433" t="s">
        <v>62</v>
      </c>
    </row>
    <row r="49" spans="1:16" ht="19" customHeight="1">
      <c r="A49" s="101" t="s">
        <v>65</v>
      </c>
      <c r="B49" s="15">
        <f t="shared" si="0"/>
        <v>647.9</v>
      </c>
      <c r="C49" s="15">
        <v>481</v>
      </c>
      <c r="D49" s="15">
        <f t="shared" si="1"/>
        <v>1325.05</v>
      </c>
      <c r="E49" s="15">
        <v>1096</v>
      </c>
      <c r="F49" s="15">
        <f t="shared" si="2"/>
        <v>2286.4500000000003</v>
      </c>
      <c r="G49" s="15">
        <v>1827</v>
      </c>
      <c r="H49" s="15">
        <f t="shared" si="3"/>
        <v>3339.8</v>
      </c>
      <c r="I49" s="15">
        <v>2701</v>
      </c>
      <c r="J49" s="15">
        <v>5016</v>
      </c>
      <c r="K49" s="15">
        <v>4607</v>
      </c>
      <c r="L49" s="15">
        <v>7277.4</v>
      </c>
      <c r="M49" s="15">
        <v>6266</v>
      </c>
      <c r="N49" s="15">
        <v>21196.800000000003</v>
      </c>
      <c r="O49" s="15">
        <v>19680</v>
      </c>
      <c r="P49" s="433" t="s">
        <v>65</v>
      </c>
    </row>
    <row r="50" spans="1:16" ht="19" customHeight="1">
      <c r="A50" s="101" t="s">
        <v>68</v>
      </c>
      <c r="B50" s="15">
        <f t="shared" si="0"/>
        <v>592.09999999999991</v>
      </c>
      <c r="C50" s="15">
        <v>151.49999999999997</v>
      </c>
      <c r="D50" s="15">
        <f t="shared" si="1"/>
        <v>1583.55</v>
      </c>
      <c r="E50" s="15">
        <v>1170.4499999999998</v>
      </c>
      <c r="F50" s="15">
        <f t="shared" si="2"/>
        <v>2588.75</v>
      </c>
      <c r="G50" s="15">
        <v>2175.65</v>
      </c>
      <c r="H50" s="15">
        <f t="shared" si="3"/>
        <v>3676.6000000000004</v>
      </c>
      <c r="I50" s="15">
        <v>3180.9</v>
      </c>
      <c r="J50" s="15">
        <v>5838.5</v>
      </c>
      <c r="K50" s="15">
        <v>5039.8500000000004</v>
      </c>
      <c r="L50" s="15">
        <v>8441</v>
      </c>
      <c r="M50" s="15">
        <v>7656.15</v>
      </c>
      <c r="N50" s="15">
        <v>20710.100000000002</v>
      </c>
      <c r="O50" s="15">
        <v>19649.8</v>
      </c>
      <c r="P50" s="433" t="s">
        <v>68</v>
      </c>
    </row>
    <row r="51" spans="1:16" ht="19" customHeight="1">
      <c r="A51" s="101" t="s">
        <v>71</v>
      </c>
      <c r="B51" s="15">
        <f t="shared" si="0"/>
        <v>212.55</v>
      </c>
      <c r="C51" s="15">
        <v>156.75</v>
      </c>
      <c r="D51" s="15">
        <f t="shared" si="1"/>
        <v>867.75</v>
      </c>
      <c r="E51" s="15">
        <v>758.7</v>
      </c>
      <c r="F51" s="15">
        <f t="shared" si="2"/>
        <v>1888.35</v>
      </c>
      <c r="G51" s="15">
        <v>1732.25</v>
      </c>
      <c r="H51" s="15">
        <f t="shared" si="3"/>
        <v>2958.7</v>
      </c>
      <c r="I51" s="15">
        <v>2813.7500000000005</v>
      </c>
      <c r="J51" s="15">
        <v>5293.25</v>
      </c>
      <c r="K51" s="15">
        <v>5142.0499999999993</v>
      </c>
      <c r="L51" s="15">
        <v>7935.9</v>
      </c>
      <c r="M51" s="15">
        <v>7772.2999999999993</v>
      </c>
      <c r="N51" s="15">
        <v>22226.649999999998</v>
      </c>
      <c r="O51" s="15">
        <v>21668.35</v>
      </c>
      <c r="P51" s="433" t="s">
        <v>71</v>
      </c>
    </row>
    <row r="52" spans="1:16" ht="19" customHeight="1">
      <c r="A52" s="101" t="s">
        <v>74</v>
      </c>
      <c r="B52" s="15">
        <f t="shared" si="0"/>
        <v>870.35</v>
      </c>
      <c r="C52" s="15">
        <v>313.75</v>
      </c>
      <c r="D52" s="15">
        <f t="shared" si="1"/>
        <v>1827.9499999999998</v>
      </c>
      <c r="E52" s="15">
        <v>1214.3999999999999</v>
      </c>
      <c r="F52" s="15">
        <f t="shared" si="2"/>
        <v>3052.4500000000003</v>
      </c>
      <c r="G52" s="15">
        <v>2287.1499999999996</v>
      </c>
      <c r="H52" s="15">
        <f t="shared" si="3"/>
        <v>4092.3</v>
      </c>
      <c r="I52" s="15">
        <v>3289</v>
      </c>
      <c r="J52" s="15">
        <v>6526.0999999999995</v>
      </c>
      <c r="K52" s="15">
        <v>5638.1</v>
      </c>
      <c r="L52" s="15">
        <v>9354.7000000000007</v>
      </c>
      <c r="M52" s="15">
        <v>8515.9500000000007</v>
      </c>
      <c r="N52" s="15">
        <v>26109.599999999999</v>
      </c>
      <c r="O52" s="15">
        <v>24611.85</v>
      </c>
      <c r="P52" s="433" t="s">
        <v>370</v>
      </c>
    </row>
    <row r="53" spans="1:16" ht="19" customHeight="1">
      <c r="A53" s="101" t="s">
        <v>77</v>
      </c>
      <c r="B53" s="15">
        <f t="shared" si="0"/>
        <v>77.899999999999991</v>
      </c>
      <c r="C53" s="15">
        <v>0</v>
      </c>
      <c r="D53" s="15">
        <f t="shared" si="1"/>
        <v>385.15</v>
      </c>
      <c r="E53" s="15">
        <v>148.45000000000002</v>
      </c>
      <c r="F53" s="15">
        <f t="shared" si="2"/>
        <v>790.5</v>
      </c>
      <c r="G53" s="15">
        <v>491</v>
      </c>
      <c r="H53" s="15">
        <f t="shared" si="3"/>
        <v>1229.6499999999999</v>
      </c>
      <c r="I53" s="15">
        <v>909.94999999999993</v>
      </c>
      <c r="J53" s="15">
        <v>2111.65</v>
      </c>
      <c r="K53" s="15">
        <v>1579.5000000000002</v>
      </c>
      <c r="L53" s="15">
        <v>2974.5499999999997</v>
      </c>
      <c r="M53" s="15">
        <v>2590.9</v>
      </c>
      <c r="N53" s="15">
        <v>11609.35</v>
      </c>
      <c r="O53" s="15">
        <v>10527.399999999998</v>
      </c>
      <c r="P53" s="433" t="s">
        <v>371</v>
      </c>
    </row>
    <row r="54" spans="1:16" ht="19" customHeight="1">
      <c r="A54" s="101" t="s">
        <v>19</v>
      </c>
      <c r="B54" s="15">
        <f t="shared" si="0"/>
        <v>563</v>
      </c>
      <c r="C54" s="15">
        <v>420.5</v>
      </c>
      <c r="D54" s="15">
        <f t="shared" si="1"/>
        <v>1341.2499999999998</v>
      </c>
      <c r="E54" s="15">
        <v>1079.1499999999999</v>
      </c>
      <c r="F54" s="15">
        <f t="shared" si="2"/>
        <v>2505.5500000000002</v>
      </c>
      <c r="G54" s="15">
        <v>2142.5</v>
      </c>
      <c r="H54" s="15">
        <f t="shared" si="3"/>
        <v>3742.2</v>
      </c>
      <c r="I54" s="15">
        <v>3347</v>
      </c>
      <c r="J54" s="15">
        <v>6666.15</v>
      </c>
      <c r="K54" s="15">
        <v>6204.15</v>
      </c>
      <c r="L54" s="15">
        <v>9976.5</v>
      </c>
      <c r="M54" s="15">
        <v>9601.5000000000018</v>
      </c>
      <c r="N54" s="15">
        <v>31299.200000000001</v>
      </c>
      <c r="O54" s="15">
        <v>30659.05</v>
      </c>
      <c r="P54" s="433" t="s">
        <v>53</v>
      </c>
    </row>
    <row r="55" spans="1:16" ht="19" customHeight="1">
      <c r="A55" s="101" t="s">
        <v>57</v>
      </c>
      <c r="B55" s="15">
        <f t="shared" si="0"/>
        <v>751.75</v>
      </c>
      <c r="C55" s="15">
        <v>399.44999999999993</v>
      </c>
      <c r="D55" s="15">
        <f t="shared" si="1"/>
        <v>2030.55</v>
      </c>
      <c r="E55" s="15">
        <v>1578.85</v>
      </c>
      <c r="F55" s="15">
        <f t="shared" si="2"/>
        <v>3468.25</v>
      </c>
      <c r="G55" s="15">
        <v>2997.1500000000005</v>
      </c>
      <c r="H55" s="15">
        <f t="shared" si="3"/>
        <v>4705.3</v>
      </c>
      <c r="I55" s="15">
        <v>4232.6499999999996</v>
      </c>
      <c r="J55" s="15">
        <v>7712.7</v>
      </c>
      <c r="K55" s="15">
        <v>7105.65</v>
      </c>
      <c r="L55" s="15">
        <v>11411.45</v>
      </c>
      <c r="M55" s="15">
        <v>10889.75</v>
      </c>
      <c r="N55" s="15">
        <v>32290.65</v>
      </c>
      <c r="O55" s="15">
        <v>31540.6</v>
      </c>
      <c r="P55" s="433" t="s">
        <v>815</v>
      </c>
    </row>
    <row r="56" spans="1:16" ht="19" customHeight="1">
      <c r="A56" s="101" t="s">
        <v>60</v>
      </c>
      <c r="B56" s="15">
        <f t="shared" si="0"/>
        <v>0</v>
      </c>
      <c r="C56" s="15">
        <v>0</v>
      </c>
      <c r="D56" s="15">
        <f t="shared" si="1"/>
        <v>0</v>
      </c>
      <c r="E56" s="15">
        <v>0</v>
      </c>
      <c r="F56" s="15">
        <f t="shared" si="2"/>
        <v>289.25</v>
      </c>
      <c r="G56" s="15">
        <v>0</v>
      </c>
      <c r="H56" s="15">
        <f t="shared" si="3"/>
        <v>2451.0500000000002</v>
      </c>
      <c r="I56" s="15">
        <v>1249.55</v>
      </c>
      <c r="J56" s="15">
        <v>6728.4</v>
      </c>
      <c r="K56" s="15">
        <v>5526.9</v>
      </c>
      <c r="L56" s="15">
        <v>10981.7</v>
      </c>
      <c r="M56" s="15">
        <v>9780.2000000000007</v>
      </c>
      <c r="N56" s="15">
        <v>32392.45</v>
      </c>
      <c r="O56" s="15">
        <v>31118.85</v>
      </c>
      <c r="P56" s="433" t="s">
        <v>816</v>
      </c>
    </row>
    <row r="57" spans="1:16" ht="19" customHeight="1">
      <c r="A57" s="101" t="s">
        <v>63</v>
      </c>
      <c r="B57" s="15">
        <f t="shared" si="0"/>
        <v>300.60000000000002</v>
      </c>
      <c r="C57" s="15">
        <v>280.3</v>
      </c>
      <c r="D57" s="15">
        <f t="shared" si="1"/>
        <v>421.20000000000005</v>
      </c>
      <c r="E57" s="15">
        <v>400.90000000000003</v>
      </c>
      <c r="F57" s="15">
        <f t="shared" si="2"/>
        <v>1218.8000000000002</v>
      </c>
      <c r="G57" s="15">
        <v>1053.1500000000001</v>
      </c>
      <c r="H57" s="15">
        <f t="shared" si="3"/>
        <v>2361.6</v>
      </c>
      <c r="I57" s="15">
        <v>2150.5</v>
      </c>
      <c r="J57" s="15">
        <v>5331.55</v>
      </c>
      <c r="K57" s="15">
        <v>5050.3500000000004</v>
      </c>
      <c r="L57" s="15">
        <v>9011.25</v>
      </c>
      <c r="M57" s="15">
        <v>8677.35</v>
      </c>
      <c r="N57" s="15">
        <v>31571.7</v>
      </c>
      <c r="O57" s="15">
        <v>31072.899999999998</v>
      </c>
      <c r="P57" s="433" t="s">
        <v>63</v>
      </c>
    </row>
    <row r="58" spans="1:16" ht="19" customHeight="1">
      <c r="A58" s="101" t="s">
        <v>66</v>
      </c>
      <c r="B58" s="15">
        <f t="shared" si="0"/>
        <v>475.25</v>
      </c>
      <c r="C58" s="15">
        <v>299.14999999999998</v>
      </c>
      <c r="D58" s="15">
        <f t="shared" si="1"/>
        <v>1473.3500000000001</v>
      </c>
      <c r="E58" s="15">
        <v>1123.5999999999999</v>
      </c>
      <c r="F58" s="15">
        <f t="shared" si="2"/>
        <v>2560.0500000000002</v>
      </c>
      <c r="G58" s="15">
        <v>2198.6</v>
      </c>
      <c r="H58" s="15">
        <f t="shared" si="3"/>
        <v>3867.05</v>
      </c>
      <c r="I58" s="15">
        <v>3455.8999999999996</v>
      </c>
      <c r="J58" s="15">
        <v>6658.7</v>
      </c>
      <c r="K58" s="15">
        <v>5891.25</v>
      </c>
      <c r="L58" s="15">
        <v>9694.7000000000007</v>
      </c>
      <c r="M58" s="15">
        <v>8742.65</v>
      </c>
      <c r="N58" s="15">
        <v>28427.25</v>
      </c>
      <c r="O58" s="15">
        <v>27769.05</v>
      </c>
      <c r="P58" s="433" t="s">
        <v>375</v>
      </c>
    </row>
    <row r="59" spans="1:16" ht="19" customHeight="1">
      <c r="A59" s="101" t="s">
        <v>69</v>
      </c>
      <c r="B59" s="15">
        <f t="shared" si="0"/>
        <v>646.25</v>
      </c>
      <c r="C59" s="15">
        <v>242.50000000000003</v>
      </c>
      <c r="D59" s="15">
        <f t="shared" si="1"/>
        <v>1798.8000000000002</v>
      </c>
      <c r="E59" s="15">
        <v>1234.8000000000002</v>
      </c>
      <c r="F59" s="15">
        <f t="shared" si="2"/>
        <v>2714.4500000000003</v>
      </c>
      <c r="G59" s="15">
        <v>2339.2000000000003</v>
      </c>
      <c r="H59" s="15">
        <f t="shared" si="3"/>
        <v>3915.25</v>
      </c>
      <c r="I59" s="15">
        <v>3209.8000000000006</v>
      </c>
      <c r="J59" s="15">
        <v>6842.9500000000007</v>
      </c>
      <c r="K59" s="15">
        <v>6008.7500000000009</v>
      </c>
      <c r="L59" s="15">
        <v>10329.25</v>
      </c>
      <c r="M59" s="15">
        <v>9262.75</v>
      </c>
      <c r="N59" s="15">
        <v>29787.75</v>
      </c>
      <c r="O59" s="15">
        <v>28073.45</v>
      </c>
      <c r="P59" s="433" t="s">
        <v>817</v>
      </c>
    </row>
    <row r="60" spans="1:16" ht="19" customHeight="1">
      <c r="A60" s="101" t="s">
        <v>72</v>
      </c>
      <c r="B60" s="15">
        <f t="shared" si="0"/>
        <v>646.65</v>
      </c>
      <c r="C60" s="15">
        <v>567</v>
      </c>
      <c r="D60" s="15">
        <f t="shared" si="1"/>
        <v>1282.8000000000002</v>
      </c>
      <c r="E60" s="15">
        <v>1156.25</v>
      </c>
      <c r="F60" s="15">
        <f t="shared" si="2"/>
        <v>2108.6</v>
      </c>
      <c r="G60" s="15">
        <v>1956.3999999999996</v>
      </c>
      <c r="H60" s="15">
        <f t="shared" si="3"/>
        <v>2865.95</v>
      </c>
      <c r="I60" s="15">
        <v>2688.35</v>
      </c>
      <c r="J60" s="15">
        <v>4705.2999999999993</v>
      </c>
      <c r="K60" s="15">
        <v>4501.7</v>
      </c>
      <c r="L60" s="15">
        <v>6971.7</v>
      </c>
      <c r="M60" s="15">
        <v>6696.95</v>
      </c>
      <c r="N60" s="15">
        <v>20359.849999999999</v>
      </c>
      <c r="O60" s="15">
        <v>19650.599999999999</v>
      </c>
      <c r="P60" s="433" t="s">
        <v>72</v>
      </c>
    </row>
    <row r="61" spans="1:16" ht="19" customHeight="1">
      <c r="A61" s="101" t="s">
        <v>75</v>
      </c>
      <c r="B61" s="15">
        <f t="shared" si="0"/>
        <v>183.09999999999997</v>
      </c>
      <c r="C61" s="15">
        <v>0</v>
      </c>
      <c r="D61" s="15">
        <f t="shared" si="1"/>
        <v>1120.8000000000002</v>
      </c>
      <c r="E61" s="15">
        <v>843.6</v>
      </c>
      <c r="F61" s="15">
        <f t="shared" si="2"/>
        <v>2114.6999999999998</v>
      </c>
      <c r="G61" s="15">
        <v>1698.6000000000001</v>
      </c>
      <c r="H61" s="15">
        <f t="shared" si="3"/>
        <v>3648</v>
      </c>
      <c r="I61" s="15">
        <v>3169.2</v>
      </c>
      <c r="J61" s="15">
        <v>6691.8</v>
      </c>
      <c r="K61" s="15">
        <v>6188.95</v>
      </c>
      <c r="L61" s="15">
        <v>10706.300000000001</v>
      </c>
      <c r="M61" s="15">
        <v>10054.799999999999</v>
      </c>
      <c r="N61" s="15">
        <v>32966.5</v>
      </c>
      <c r="O61" s="15">
        <v>32127.5</v>
      </c>
      <c r="P61" s="433" t="s">
        <v>378</v>
      </c>
    </row>
    <row r="62" spans="1:16" ht="19" customHeight="1">
      <c r="A62" s="101" t="s">
        <v>78</v>
      </c>
      <c r="B62" s="15">
        <f t="shared" si="0"/>
        <v>0</v>
      </c>
      <c r="C62" s="15">
        <v>0</v>
      </c>
      <c r="D62" s="15">
        <f t="shared" si="1"/>
        <v>266.74</v>
      </c>
      <c r="E62" s="15">
        <v>167</v>
      </c>
      <c r="F62" s="15">
        <f t="shared" si="2"/>
        <v>1367.57</v>
      </c>
      <c r="G62" s="15">
        <v>1117</v>
      </c>
      <c r="H62" s="15">
        <f t="shared" si="3"/>
        <v>2774.34</v>
      </c>
      <c r="I62" s="15">
        <v>2440</v>
      </c>
      <c r="J62" s="15">
        <v>5361.34</v>
      </c>
      <c r="K62" s="15">
        <v>4932</v>
      </c>
      <c r="L62" s="15">
        <v>8258.5</v>
      </c>
      <c r="M62" s="15">
        <v>7664</v>
      </c>
      <c r="N62" s="15">
        <v>26206.59</v>
      </c>
      <c r="O62" s="15">
        <v>25397</v>
      </c>
      <c r="P62" s="433" t="s">
        <v>384</v>
      </c>
    </row>
    <row r="63" spans="1:16" ht="19" customHeight="1">
      <c r="A63" s="101" t="s">
        <v>55</v>
      </c>
      <c r="B63" s="15">
        <f t="shared" si="0"/>
        <v>272.40000000000003</v>
      </c>
      <c r="C63" s="15">
        <v>56.75</v>
      </c>
      <c r="D63" s="15">
        <f t="shared" si="1"/>
        <v>837.65</v>
      </c>
      <c r="E63" s="15">
        <v>660.55000000000007</v>
      </c>
      <c r="F63" s="15">
        <f t="shared" si="2"/>
        <v>1752.45</v>
      </c>
      <c r="G63" s="15">
        <v>1516.35</v>
      </c>
      <c r="H63" s="15">
        <f t="shared" si="3"/>
        <v>2760.3</v>
      </c>
      <c r="I63" s="15">
        <v>2465.1999999999998</v>
      </c>
      <c r="J63" s="15">
        <v>5202.8499999999995</v>
      </c>
      <c r="K63" s="15">
        <v>4821.5</v>
      </c>
      <c r="L63" s="15">
        <v>8044.9</v>
      </c>
      <c r="M63" s="15">
        <v>7681.7000000000007</v>
      </c>
      <c r="N63" s="15">
        <v>25735</v>
      </c>
      <c r="O63" s="15">
        <v>25174.3</v>
      </c>
      <c r="P63" s="433" t="s">
        <v>55</v>
      </c>
    </row>
    <row r="64" spans="1:16" ht="19" customHeight="1">
      <c r="A64" s="101" t="s">
        <v>58</v>
      </c>
      <c r="B64" s="15">
        <f t="shared" si="0"/>
        <v>0</v>
      </c>
      <c r="C64" s="386">
        <v>0</v>
      </c>
      <c r="D64" s="15">
        <f t="shared" si="1"/>
        <v>524.55000000000007</v>
      </c>
      <c r="E64" s="15">
        <v>357.15</v>
      </c>
      <c r="F64" s="15">
        <f t="shared" si="2"/>
        <v>1516.05</v>
      </c>
      <c r="G64" s="15">
        <v>1236.45</v>
      </c>
      <c r="H64" s="15">
        <f t="shared" si="3"/>
        <v>2901.6000000000004</v>
      </c>
      <c r="I64" s="15">
        <v>2566.8000000000002</v>
      </c>
      <c r="J64" s="15">
        <v>5655.7500000000009</v>
      </c>
      <c r="K64" s="15">
        <v>5345.5999999999995</v>
      </c>
      <c r="L64" s="15">
        <v>8649</v>
      </c>
      <c r="M64" s="15">
        <v>8375.5499999999993</v>
      </c>
      <c r="N64" s="15">
        <v>25785.15</v>
      </c>
      <c r="O64" s="15">
        <v>25366.65</v>
      </c>
      <c r="P64" s="433" t="s">
        <v>58</v>
      </c>
    </row>
    <row r="65" spans="1:16" ht="19" customHeight="1">
      <c r="A65" s="101" t="s">
        <v>61</v>
      </c>
      <c r="B65" s="15">
        <f t="shared" si="0"/>
        <v>357.70000000000005</v>
      </c>
      <c r="C65" s="15">
        <v>40</v>
      </c>
      <c r="D65" s="15">
        <f t="shared" si="1"/>
        <v>903.7</v>
      </c>
      <c r="E65" s="15">
        <v>211.4</v>
      </c>
      <c r="F65" s="15">
        <f t="shared" si="2"/>
        <v>1324.6999999999998</v>
      </c>
      <c r="G65" s="15">
        <v>693.2</v>
      </c>
      <c r="H65" s="15">
        <f t="shared" si="3"/>
        <v>1874</v>
      </c>
      <c r="I65" s="15">
        <v>1024.4000000000001</v>
      </c>
      <c r="J65" s="15">
        <v>4415.1000000000004</v>
      </c>
      <c r="K65" s="15">
        <v>2790.5499999999997</v>
      </c>
      <c r="L65" s="15">
        <v>7871.5499999999993</v>
      </c>
      <c r="M65" s="15">
        <v>5844.6</v>
      </c>
      <c r="N65" s="15">
        <v>29368.449999999997</v>
      </c>
      <c r="O65" s="15">
        <v>26708.65</v>
      </c>
      <c r="P65" s="433" t="s">
        <v>61</v>
      </c>
    </row>
    <row r="66" spans="1:16" ht="19" customHeight="1">
      <c r="A66" s="101" t="s">
        <v>64</v>
      </c>
      <c r="B66" s="386">
        <f t="shared" si="0"/>
        <v>0</v>
      </c>
      <c r="C66" s="386">
        <v>0</v>
      </c>
      <c r="D66" s="15">
        <f t="shared" si="1"/>
        <v>220.05</v>
      </c>
      <c r="E66" s="15">
        <v>0</v>
      </c>
      <c r="F66" s="15">
        <f t="shared" si="2"/>
        <v>1720.35</v>
      </c>
      <c r="G66" s="15">
        <v>968.2</v>
      </c>
      <c r="H66" s="15">
        <f t="shared" si="3"/>
        <v>4035.85</v>
      </c>
      <c r="I66" s="15">
        <v>3004.6499999999996</v>
      </c>
      <c r="J66" s="15">
        <v>8891.1999999999989</v>
      </c>
      <c r="K66" s="15">
        <v>8137.8</v>
      </c>
      <c r="L66" s="15">
        <v>12334.65</v>
      </c>
      <c r="M66" s="15">
        <v>11674.849999999999</v>
      </c>
      <c r="N66" s="15">
        <v>33597.599999999999</v>
      </c>
      <c r="O66" s="15">
        <v>32567.300000000003</v>
      </c>
      <c r="P66" s="433" t="s">
        <v>64</v>
      </c>
    </row>
    <row r="67" spans="1:16" ht="19" customHeight="1">
      <c r="A67" s="101" t="s">
        <v>20</v>
      </c>
      <c r="B67" s="15">
        <f t="shared" si="0"/>
        <v>449.19999999999993</v>
      </c>
      <c r="C67" s="15">
        <v>34</v>
      </c>
      <c r="D67" s="15">
        <f t="shared" si="1"/>
        <v>1191.9000000000001</v>
      </c>
      <c r="E67" s="15">
        <v>169.20000000000002</v>
      </c>
      <c r="F67" s="15">
        <f t="shared" si="2"/>
        <v>2205.4</v>
      </c>
      <c r="G67" s="15">
        <v>996.65</v>
      </c>
      <c r="H67" s="15">
        <f t="shared" si="3"/>
        <v>3264.1000000000004</v>
      </c>
      <c r="I67" s="15">
        <v>2271.75</v>
      </c>
      <c r="J67" s="15">
        <v>5692.15</v>
      </c>
      <c r="K67" s="15">
        <v>4576.8999999999996</v>
      </c>
      <c r="L67" s="15">
        <v>8442.6</v>
      </c>
      <c r="M67" s="15">
        <v>7222.6500000000005</v>
      </c>
      <c r="N67" s="15">
        <v>29961.9</v>
      </c>
      <c r="O67" s="15">
        <v>27788.5</v>
      </c>
      <c r="P67" s="433" t="s">
        <v>67</v>
      </c>
    </row>
    <row r="68" spans="1:16" ht="19" customHeight="1">
      <c r="A68" s="101" t="s">
        <v>21</v>
      </c>
      <c r="B68" s="15">
        <f t="shared" si="0"/>
        <v>555.1</v>
      </c>
      <c r="C68" s="15">
        <v>414.79999999999995</v>
      </c>
      <c r="D68" s="15">
        <f t="shared" si="1"/>
        <v>1427.1999999999998</v>
      </c>
      <c r="E68" s="15">
        <v>1069.6000000000001</v>
      </c>
      <c r="F68" s="15">
        <f t="shared" si="2"/>
        <v>2927.35</v>
      </c>
      <c r="G68" s="15">
        <v>2391.6999999999998</v>
      </c>
      <c r="H68" s="15">
        <f t="shared" si="3"/>
        <v>4341.7999999999993</v>
      </c>
      <c r="I68" s="15">
        <v>3669</v>
      </c>
      <c r="J68" s="15">
        <v>8745.1500000000015</v>
      </c>
      <c r="K68" s="15">
        <v>7904.7</v>
      </c>
      <c r="L68" s="15">
        <v>12997.000000000002</v>
      </c>
      <c r="M68" s="15">
        <v>12343.15</v>
      </c>
      <c r="N68" s="15">
        <v>36295.300000000003</v>
      </c>
      <c r="O68" s="15">
        <v>35385.700000000004</v>
      </c>
      <c r="P68" s="433" t="s">
        <v>70</v>
      </c>
    </row>
    <row r="69" spans="1:16" ht="19" customHeight="1">
      <c r="A69" s="101" t="s">
        <v>22</v>
      </c>
      <c r="B69" s="15">
        <f t="shared" si="0"/>
        <v>25</v>
      </c>
      <c r="C69" s="15">
        <v>25</v>
      </c>
      <c r="D69" s="15">
        <f t="shared" si="1"/>
        <v>25</v>
      </c>
      <c r="E69" s="15">
        <v>25</v>
      </c>
      <c r="F69" s="15">
        <f t="shared" si="2"/>
        <v>25</v>
      </c>
      <c r="G69" s="15">
        <v>25</v>
      </c>
      <c r="H69" s="15">
        <f t="shared" si="3"/>
        <v>513.15000000000009</v>
      </c>
      <c r="I69" s="15">
        <v>425.84999999999997</v>
      </c>
      <c r="J69" s="15">
        <v>3275.95</v>
      </c>
      <c r="K69" s="15">
        <v>3094.7</v>
      </c>
      <c r="L69" s="15">
        <v>6928.6500000000005</v>
      </c>
      <c r="M69" s="15">
        <v>6631.25</v>
      </c>
      <c r="N69" s="15">
        <v>29924.75</v>
      </c>
      <c r="O69" s="15">
        <v>29267.100000000002</v>
      </c>
      <c r="P69" s="433" t="s">
        <v>73</v>
      </c>
    </row>
    <row r="70" spans="1:16" ht="19" customHeight="1">
      <c r="A70" s="101" t="s">
        <v>23</v>
      </c>
      <c r="B70" s="15">
        <f t="shared" si="0"/>
        <v>95.25</v>
      </c>
      <c r="C70" s="15">
        <v>0</v>
      </c>
      <c r="D70" s="15">
        <f t="shared" si="1"/>
        <v>860.14999999999986</v>
      </c>
      <c r="E70" s="15">
        <v>380.2</v>
      </c>
      <c r="F70" s="15">
        <f t="shared" si="2"/>
        <v>2167.4499999999998</v>
      </c>
      <c r="G70" s="15">
        <v>1398.45</v>
      </c>
      <c r="H70" s="15">
        <f t="shared" si="3"/>
        <v>3655.2</v>
      </c>
      <c r="I70" s="15">
        <v>2785.9</v>
      </c>
      <c r="J70" s="15">
        <v>7208.35</v>
      </c>
      <c r="K70" s="15">
        <v>5996.85</v>
      </c>
      <c r="L70" s="15">
        <v>10991.5</v>
      </c>
      <c r="M70" s="15">
        <v>9758.7999999999993</v>
      </c>
      <c r="N70" s="15">
        <v>32633.95</v>
      </c>
      <c r="O70" s="15">
        <v>31133.45</v>
      </c>
      <c r="P70" s="433" t="s">
        <v>76</v>
      </c>
    </row>
    <row r="71" spans="1:16" ht="19" customHeight="1">
      <c r="A71" s="101"/>
      <c r="B71" s="16"/>
      <c r="C71" s="16"/>
      <c r="D71" s="16"/>
      <c r="E71" s="16"/>
      <c r="F71" s="16"/>
      <c r="G71" s="16"/>
      <c r="H71" s="16"/>
      <c r="I71" s="16"/>
      <c r="J71" s="15"/>
      <c r="K71" s="15"/>
      <c r="L71" s="15"/>
      <c r="M71" s="15"/>
      <c r="N71" s="15"/>
      <c r="O71" s="15"/>
      <c r="P71" s="147"/>
    </row>
    <row r="72" spans="1:16" ht="19" customHeight="1">
      <c r="A72" s="101"/>
      <c r="B72" s="16"/>
      <c r="C72" s="16"/>
      <c r="D72" s="16"/>
      <c r="E72" s="16"/>
      <c r="F72" s="16"/>
      <c r="G72" s="16"/>
      <c r="H72" s="16"/>
      <c r="I72" s="16"/>
      <c r="J72" s="15"/>
      <c r="K72" s="15"/>
      <c r="L72" s="15"/>
      <c r="M72" s="15"/>
      <c r="N72" s="15"/>
      <c r="O72" s="15"/>
      <c r="P72" s="147"/>
    </row>
    <row r="73" spans="1:16" ht="19" customHeight="1">
      <c r="A73" s="101"/>
      <c r="B73" s="16"/>
      <c r="C73" s="16"/>
      <c r="D73" s="16"/>
      <c r="E73" s="16"/>
      <c r="F73" s="16"/>
      <c r="G73" s="16"/>
      <c r="H73" s="16"/>
      <c r="I73" s="16"/>
      <c r="J73" s="15"/>
      <c r="K73" s="15"/>
      <c r="L73" s="15"/>
      <c r="M73" s="15"/>
      <c r="N73" s="15"/>
      <c r="O73" s="15"/>
      <c r="P73" s="147"/>
    </row>
    <row r="74" spans="1:16" ht="19" customHeight="1">
      <c r="A74" s="108" t="s">
        <v>79</v>
      </c>
      <c r="B74" s="386">
        <f t="shared" ref="B74:H74" si="4">B42</f>
        <v>0</v>
      </c>
      <c r="C74" s="386">
        <v>0</v>
      </c>
      <c r="D74" s="15">
        <f t="shared" si="4"/>
        <v>0</v>
      </c>
      <c r="E74" s="386">
        <v>0</v>
      </c>
      <c r="F74" s="15">
        <f t="shared" si="4"/>
        <v>79.900000000000006</v>
      </c>
      <c r="G74" s="386">
        <v>0</v>
      </c>
      <c r="H74" s="15">
        <f t="shared" si="4"/>
        <v>168.7</v>
      </c>
      <c r="I74" s="386">
        <v>67</v>
      </c>
      <c r="J74" s="15">
        <v>507.7</v>
      </c>
      <c r="K74" s="15">
        <v>232</v>
      </c>
      <c r="L74" s="15">
        <v>1071.4000000000001</v>
      </c>
      <c r="M74" s="15">
        <v>613</v>
      </c>
      <c r="N74" s="15">
        <v>8370.7999999999993</v>
      </c>
      <c r="O74" s="15">
        <v>6361</v>
      </c>
      <c r="P74" s="433" t="s">
        <v>80</v>
      </c>
    </row>
    <row r="75" spans="1:16" ht="19" customHeight="1">
      <c r="A75" s="95"/>
      <c r="B75" s="112"/>
      <c r="C75" s="112"/>
      <c r="D75" s="112"/>
      <c r="E75" s="112"/>
      <c r="F75" s="112"/>
      <c r="G75" s="112"/>
      <c r="H75" s="112"/>
      <c r="I75" s="112"/>
    </row>
    <row r="76" spans="1:16" ht="19" customHeight="1">
      <c r="A76" s="93"/>
      <c r="B76" s="112"/>
      <c r="C76" s="112"/>
      <c r="D76" s="112"/>
      <c r="E76" s="112"/>
      <c r="F76" s="112"/>
      <c r="G76" s="112"/>
      <c r="H76" s="112"/>
      <c r="I76" s="112"/>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row r="127" spans="2:9">
      <c r="B127" s="114"/>
      <c r="C127" s="114"/>
      <c r="D127" s="114"/>
      <c r="E127" s="114"/>
      <c r="F127" s="114"/>
      <c r="G127" s="114"/>
      <c r="H127" s="114"/>
      <c r="I127" s="114"/>
    </row>
    <row r="128" spans="2:9">
      <c r="B128" s="114"/>
      <c r="C128" s="114"/>
      <c r="D128" s="114"/>
      <c r="E128" s="114"/>
      <c r="F128" s="114"/>
      <c r="G128" s="114"/>
      <c r="H128" s="114"/>
      <c r="I128" s="114"/>
    </row>
  </sheetData>
  <mergeCells count="8">
    <mergeCell ref="J10:O10"/>
    <mergeCell ref="J12:O12"/>
    <mergeCell ref="J44:O44"/>
    <mergeCell ref="J6:O6"/>
    <mergeCell ref="B6:I6"/>
    <mergeCell ref="B44:I44"/>
    <mergeCell ref="B12:I12"/>
    <mergeCell ref="B10:I10"/>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2018</oddHeader>
    <oddFooter>&amp;C&amp;"Helvetica,Standard" Eidg. Steuerverwaltung  -  Administration fédérale des contributions  -  Amministrazione federale delle contribuzioni&amp;R32 - 33</oddFooter>
  </headerFooter>
  <colBreaks count="1" manualBreakCount="1">
    <brk id="9" max="74"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16"/>
  <dimension ref="A1:Q126"/>
  <sheetViews>
    <sheetView view="pageLayout" zoomScale="70" zoomScaleNormal="60" zoomScalePageLayoutView="70" workbookViewId="0"/>
  </sheetViews>
  <sheetFormatPr baseColWidth="10" defaultColWidth="10.5" defaultRowHeight="13"/>
  <cols>
    <col min="1" max="1" width="30.5" style="94" customWidth="1"/>
    <col min="2" max="2" width="15.5" style="94" customWidth="1"/>
    <col min="3" max="4" width="16.1640625" style="94" customWidth="1"/>
    <col min="5" max="5" width="18.5" style="94" customWidth="1"/>
    <col min="6" max="6" width="16.1640625" style="94" customWidth="1"/>
    <col min="7" max="7" width="17.83203125" style="94" customWidth="1"/>
    <col min="8" max="8" width="16.1640625" style="94" customWidth="1"/>
    <col min="9" max="9" width="18" style="94" customWidth="1"/>
    <col min="10" max="10" width="14.5" style="94" customWidth="1"/>
    <col min="11" max="11" width="18.5" style="94" customWidth="1"/>
    <col min="12" max="12" width="15.5" style="94" customWidth="1"/>
    <col min="13" max="13" width="17.5" style="94" customWidth="1"/>
    <col min="14" max="14" width="14.5" style="94" customWidth="1"/>
    <col min="15" max="15" width="18.1640625" style="94" customWidth="1"/>
    <col min="16" max="16" width="27.5" style="94" bestFit="1" customWidth="1"/>
    <col min="17" max="241" width="12.5" style="94" customWidth="1"/>
    <col min="242" max="16384" width="10.5" style="94"/>
  </cols>
  <sheetData>
    <row r="1" spans="1:17" ht="19" customHeight="1">
      <c r="A1" s="92" t="s">
        <v>46</v>
      </c>
      <c r="B1" s="92"/>
      <c r="C1" s="92"/>
      <c r="D1" s="92"/>
      <c r="E1" s="92"/>
      <c r="F1" s="92"/>
      <c r="G1" s="92"/>
      <c r="H1" s="92"/>
      <c r="I1" s="93"/>
    </row>
    <row r="2" spans="1:17" ht="19" customHeight="1">
      <c r="A2" s="92" t="s">
        <v>148</v>
      </c>
      <c r="B2" s="92"/>
      <c r="C2" s="92"/>
      <c r="D2" s="92"/>
      <c r="E2" s="92"/>
      <c r="F2" s="92"/>
      <c r="G2" s="92"/>
      <c r="H2" s="92"/>
      <c r="I2" s="93"/>
    </row>
    <row r="3" spans="1:17" ht="19" customHeight="1">
      <c r="A3" s="383" t="s">
        <v>81</v>
      </c>
      <c r="B3" s="92"/>
      <c r="C3" s="92"/>
      <c r="E3" s="92"/>
      <c r="F3" s="92"/>
      <c r="G3" s="92"/>
      <c r="H3" s="92"/>
      <c r="I3" s="93"/>
    </row>
    <row r="4" spans="1:17" ht="19" customHeight="1">
      <c r="A4" s="383" t="s">
        <v>81</v>
      </c>
      <c r="B4" s="93"/>
      <c r="C4" s="93"/>
      <c r="D4" s="93"/>
      <c r="E4" s="93"/>
      <c r="F4" s="93"/>
      <c r="G4" s="93"/>
      <c r="H4" s="93"/>
      <c r="I4" s="93"/>
    </row>
    <row r="5" spans="1:17" ht="19" customHeight="1" thickBot="1">
      <c r="A5" s="96">
        <v>17</v>
      </c>
      <c r="B5" s="93"/>
      <c r="C5" s="97"/>
      <c r="D5" s="97"/>
      <c r="E5" s="97"/>
      <c r="F5" s="97"/>
      <c r="G5" s="97"/>
      <c r="H5" s="97"/>
      <c r="I5" s="97"/>
      <c r="P5" s="147">
        <v>17</v>
      </c>
    </row>
    <row r="6" spans="1:17" ht="19" customHeight="1" thickBot="1">
      <c r="A6" s="95" t="s">
        <v>10</v>
      </c>
      <c r="B6" s="829" t="s">
        <v>17</v>
      </c>
      <c r="C6" s="835"/>
      <c r="D6" s="835"/>
      <c r="E6" s="835"/>
      <c r="F6" s="835"/>
      <c r="G6" s="835"/>
      <c r="H6" s="835"/>
      <c r="I6" s="835"/>
      <c r="J6" s="838" t="s">
        <v>114</v>
      </c>
      <c r="K6" s="835"/>
      <c r="L6" s="835"/>
      <c r="M6" s="835"/>
      <c r="N6" s="835"/>
      <c r="O6" s="839"/>
      <c r="P6" s="147" t="s">
        <v>11</v>
      </c>
      <c r="Q6" s="147"/>
    </row>
    <row r="7" spans="1:17" ht="19" customHeight="1">
      <c r="A7" s="95" t="s">
        <v>13</v>
      </c>
      <c r="B7" s="146">
        <v>30000</v>
      </c>
      <c r="C7" s="146"/>
      <c r="D7" s="146">
        <v>40000</v>
      </c>
      <c r="E7" s="146"/>
      <c r="F7" s="146">
        <v>50000</v>
      </c>
      <c r="G7" s="146"/>
      <c r="H7" s="146">
        <v>60000</v>
      </c>
      <c r="I7" s="146"/>
      <c r="J7" s="836">
        <v>80000</v>
      </c>
      <c r="K7" s="837"/>
      <c r="L7" s="836">
        <v>100000</v>
      </c>
      <c r="M7" s="837"/>
      <c r="N7" s="836">
        <v>200000</v>
      </c>
      <c r="O7" s="837"/>
      <c r="P7" s="147" t="s">
        <v>14</v>
      </c>
      <c r="Q7" s="147"/>
    </row>
    <row r="8" spans="1:17" ht="55.5" customHeight="1">
      <c r="A8" s="95"/>
      <c r="B8" s="145" t="s">
        <v>47</v>
      </c>
      <c r="C8" s="145" t="s">
        <v>151</v>
      </c>
      <c r="D8" s="145" t="s">
        <v>47</v>
      </c>
      <c r="E8" s="145" t="s">
        <v>151</v>
      </c>
      <c r="F8" s="145" t="s">
        <v>47</v>
      </c>
      <c r="G8" s="145" t="s">
        <v>151</v>
      </c>
      <c r="H8" s="145" t="s">
        <v>47</v>
      </c>
      <c r="I8" s="145" t="s">
        <v>151</v>
      </c>
      <c r="J8" s="422" t="s">
        <v>48</v>
      </c>
      <c r="K8" s="422" t="str">
        <f>'Seite 36-37'!O8</f>
        <v>Epoux exerçant tous deux une activité lucrative</v>
      </c>
      <c r="L8" s="422" t="s">
        <v>48</v>
      </c>
      <c r="M8" s="422" t="str">
        <f>K8</f>
        <v>Epoux exerçant tous deux une activité lucrative</v>
      </c>
      <c r="N8" s="422" t="s">
        <v>48</v>
      </c>
      <c r="O8" s="422" t="str">
        <f>K8</f>
        <v>Epoux exerçant tous deux une activité lucrative</v>
      </c>
      <c r="P8" s="476"/>
      <c r="Q8" s="477"/>
    </row>
    <row r="9" spans="1:17" ht="19" customHeight="1">
      <c r="A9" s="95"/>
      <c r="B9" s="142"/>
      <c r="C9" s="142"/>
      <c r="D9" s="142"/>
      <c r="E9" s="142"/>
      <c r="F9" s="142"/>
      <c r="G9" s="142"/>
      <c r="H9" s="142"/>
      <c r="I9" s="142"/>
    </row>
    <row r="10" spans="1:17" ht="19" customHeight="1">
      <c r="A10" s="95"/>
      <c r="B10" s="820" t="s">
        <v>18</v>
      </c>
      <c r="C10" s="821"/>
      <c r="D10" s="821"/>
      <c r="E10" s="821"/>
      <c r="F10" s="821"/>
      <c r="G10" s="821"/>
      <c r="H10" s="821"/>
      <c r="I10" s="822"/>
      <c r="J10" s="820" t="s">
        <v>329</v>
      </c>
      <c r="K10" s="821"/>
      <c r="L10" s="821"/>
      <c r="M10" s="821"/>
      <c r="N10" s="821"/>
      <c r="O10" s="822"/>
    </row>
    <row r="11" spans="1:17" ht="19" customHeight="1">
      <c r="A11" s="95"/>
      <c r="B11" s="140"/>
      <c r="C11" s="140"/>
      <c r="D11" s="140"/>
      <c r="E11" s="140"/>
      <c r="F11" s="140"/>
      <c r="G11" s="140"/>
      <c r="H11" s="140"/>
      <c r="I11" s="140"/>
    </row>
    <row r="12" spans="1:17" ht="19" customHeight="1">
      <c r="A12" s="95"/>
      <c r="B12" s="820" t="s">
        <v>152</v>
      </c>
      <c r="C12" s="821"/>
      <c r="D12" s="821"/>
      <c r="E12" s="821"/>
      <c r="F12" s="821"/>
      <c r="G12" s="821"/>
      <c r="H12" s="821"/>
      <c r="I12" s="822"/>
      <c r="J12" s="820" t="s">
        <v>814</v>
      </c>
      <c r="K12" s="821"/>
      <c r="L12" s="821"/>
      <c r="M12" s="821"/>
      <c r="N12" s="821"/>
      <c r="O12" s="822"/>
    </row>
    <row r="13" spans="1:17" ht="19" customHeight="1">
      <c r="A13" s="101" t="s">
        <v>155</v>
      </c>
      <c r="B13" s="15">
        <f>'Seiten 10-11'!C10*2</f>
        <v>386.90000000000003</v>
      </c>
      <c r="C13" s="15">
        <v>157.89999999999998</v>
      </c>
      <c r="D13" s="15">
        <f>'Seiten 10-11'!E10*2</f>
        <v>945.7</v>
      </c>
      <c r="E13" s="15">
        <v>595.30000000000007</v>
      </c>
      <c r="F13" s="15">
        <f>'Seiten 10-11'!F10*2</f>
        <v>1582.3000000000002</v>
      </c>
      <c r="G13" s="15">
        <v>1241.0999999999999</v>
      </c>
      <c r="H13" s="15">
        <f>'Seiten 10-11'!G10*2</f>
        <v>2388.3999999999996</v>
      </c>
      <c r="I13" s="15">
        <v>2060.9</v>
      </c>
      <c r="J13" s="15">
        <v>4165.3999999999996</v>
      </c>
      <c r="K13" s="15">
        <v>4110.4500000000007</v>
      </c>
      <c r="L13" s="15">
        <v>6487.5</v>
      </c>
      <c r="M13" s="15">
        <v>6824.1</v>
      </c>
      <c r="N13" s="15">
        <v>22082.400000000001</v>
      </c>
      <c r="O13" s="15">
        <v>23305.25</v>
      </c>
      <c r="P13" s="148" t="s">
        <v>365</v>
      </c>
    </row>
    <row r="14" spans="1:17" ht="19" customHeight="1">
      <c r="A14" s="101" t="s">
        <v>56</v>
      </c>
      <c r="B14" s="15">
        <v>503.80000000000007</v>
      </c>
      <c r="C14" s="15">
        <v>364.05</v>
      </c>
      <c r="D14" s="15">
        <v>1748.6000000000001</v>
      </c>
      <c r="E14" s="15">
        <v>1469.9</v>
      </c>
      <c r="F14" s="15">
        <v>3264</v>
      </c>
      <c r="G14" s="15">
        <v>3065.8</v>
      </c>
      <c r="H14" s="15">
        <v>4954.3000000000011</v>
      </c>
      <c r="I14" s="15">
        <v>4790.7000000000007</v>
      </c>
      <c r="J14" s="15">
        <v>8726.4000000000015</v>
      </c>
      <c r="K14" s="15">
        <v>7953.85</v>
      </c>
      <c r="L14" s="15">
        <v>12366.6</v>
      </c>
      <c r="M14" s="15">
        <v>11380.2</v>
      </c>
      <c r="N14" s="15">
        <v>32162.800000000003</v>
      </c>
      <c r="O14" s="15">
        <v>32105.149999999998</v>
      </c>
      <c r="P14" s="148" t="s">
        <v>366</v>
      </c>
    </row>
    <row r="15" spans="1:17" ht="19" customHeight="1">
      <c r="A15" s="101" t="s">
        <v>59</v>
      </c>
      <c r="B15" s="15">
        <f>'Seiten 10-11'!C12*2</f>
        <v>170.4</v>
      </c>
      <c r="C15" s="15">
        <v>50</v>
      </c>
      <c r="D15" s="15">
        <f>'Seiten 10-11'!E12*2</f>
        <v>555.20000000000005</v>
      </c>
      <c r="E15" s="15">
        <v>501.40000000000003</v>
      </c>
      <c r="F15" s="15">
        <f>'Seiten 10-11'!F12*2</f>
        <v>1779.8000000000002</v>
      </c>
      <c r="G15" s="15">
        <v>1818.6000000000001</v>
      </c>
      <c r="H15" s="15">
        <f>'Seiten 10-11'!G12*2</f>
        <v>3311.6000000000004</v>
      </c>
      <c r="I15" s="15">
        <v>3300.5000000000005</v>
      </c>
      <c r="J15" s="15">
        <v>6382.6</v>
      </c>
      <c r="K15" s="15">
        <v>5881.2000000000007</v>
      </c>
      <c r="L15" s="15">
        <v>9194.6</v>
      </c>
      <c r="M15" s="15">
        <v>8511.9</v>
      </c>
      <c r="N15" s="15">
        <v>25141.600000000002</v>
      </c>
      <c r="O15" s="15">
        <v>24962.100000000002</v>
      </c>
      <c r="P15" s="148" t="s">
        <v>367</v>
      </c>
    </row>
    <row r="16" spans="1:17" ht="19" customHeight="1">
      <c r="A16" s="101" t="s">
        <v>62</v>
      </c>
      <c r="B16" s="15">
        <f>'Seiten 10-11'!C13*2</f>
        <v>200</v>
      </c>
      <c r="C16" s="15">
        <v>100</v>
      </c>
      <c r="D16" s="15">
        <f>'Seiten 10-11'!E13*2</f>
        <v>522.63</v>
      </c>
      <c r="E16" s="15">
        <v>481.29</v>
      </c>
      <c r="F16" s="15">
        <f>'Seiten 10-11'!F13*2</f>
        <v>1813.1499999999999</v>
      </c>
      <c r="G16" s="15">
        <v>1742.48</v>
      </c>
      <c r="H16" s="15">
        <f>'Seiten 10-11'!G13*2</f>
        <v>3133</v>
      </c>
      <c r="I16" s="15">
        <v>3047.665</v>
      </c>
      <c r="J16" s="15">
        <v>5743.37</v>
      </c>
      <c r="K16" s="15">
        <v>5614.0399999999991</v>
      </c>
      <c r="L16" s="15">
        <v>8060.4400000000005</v>
      </c>
      <c r="M16" s="15">
        <v>7975.1049999999996</v>
      </c>
      <c r="N16" s="15">
        <v>20672.340000000004</v>
      </c>
      <c r="O16" s="15">
        <v>20601.669999999998</v>
      </c>
      <c r="P16" s="148" t="s">
        <v>62</v>
      </c>
    </row>
    <row r="17" spans="1:16" ht="19" customHeight="1">
      <c r="A17" s="101" t="s">
        <v>65</v>
      </c>
      <c r="B17" s="15">
        <f>'Seiten 10-11'!C14*2</f>
        <v>608.20000000000005</v>
      </c>
      <c r="C17" s="15">
        <v>481</v>
      </c>
      <c r="D17" s="15">
        <f>'Seiten 10-11'!E14*2</f>
        <v>1254</v>
      </c>
      <c r="E17" s="15">
        <v>1096</v>
      </c>
      <c r="F17" s="15">
        <f>'Seiten 10-11'!F14*2</f>
        <v>1991.8000000000002</v>
      </c>
      <c r="G17" s="15">
        <v>1827</v>
      </c>
      <c r="H17" s="15">
        <f>'Seiten 10-11'!G14*2</f>
        <v>2819.5</v>
      </c>
      <c r="I17" s="15">
        <v>2642</v>
      </c>
      <c r="J17" s="15">
        <v>4595.9999999999991</v>
      </c>
      <c r="K17" s="15">
        <v>3867</v>
      </c>
      <c r="L17" s="15">
        <v>6627.4</v>
      </c>
      <c r="M17" s="15">
        <v>6049</v>
      </c>
      <c r="N17" s="15">
        <v>19767.199999999997</v>
      </c>
      <c r="O17" s="15">
        <v>19680</v>
      </c>
      <c r="P17" s="148" t="s">
        <v>65</v>
      </c>
    </row>
    <row r="18" spans="1:16" ht="19" customHeight="1">
      <c r="A18" s="101" t="s">
        <v>68</v>
      </c>
      <c r="B18" s="15">
        <f>'Seiten 10-11'!C15*2</f>
        <v>0</v>
      </c>
      <c r="C18" s="15">
        <v>151.49999999999997</v>
      </c>
      <c r="D18" s="15">
        <f>'Seiten 10-11'!E15*2</f>
        <v>743.6</v>
      </c>
      <c r="E18" s="15">
        <v>1170.4499999999998</v>
      </c>
      <c r="F18" s="15">
        <f>'Seiten 10-11'!F15*2</f>
        <v>1983</v>
      </c>
      <c r="G18" s="15">
        <v>2175.65</v>
      </c>
      <c r="H18" s="15">
        <f>'Seiten 10-11'!G15*2</f>
        <v>3194.7</v>
      </c>
      <c r="I18" s="15">
        <v>3180.9</v>
      </c>
      <c r="J18" s="15">
        <v>5452.9</v>
      </c>
      <c r="K18" s="15">
        <v>4984.75</v>
      </c>
      <c r="L18" s="15">
        <v>7573.5</v>
      </c>
      <c r="M18" s="15">
        <v>7435.7999999999993</v>
      </c>
      <c r="N18" s="15">
        <v>20076.7</v>
      </c>
      <c r="O18" s="15">
        <v>19649.8</v>
      </c>
      <c r="P18" s="148" t="s">
        <v>68</v>
      </c>
    </row>
    <row r="19" spans="1:16" ht="19" customHeight="1">
      <c r="A19" s="101" t="s">
        <v>71</v>
      </c>
      <c r="B19" s="15">
        <f>'Seiten 10-11'!C16*2</f>
        <v>192.9</v>
      </c>
      <c r="C19" s="15">
        <v>156.75</v>
      </c>
      <c r="D19" s="15">
        <f>'Seiten 10-11'!E16*2</f>
        <v>722.4</v>
      </c>
      <c r="E19" s="15">
        <v>758.7</v>
      </c>
      <c r="F19" s="15">
        <f>'Seiten 10-11'!F16*2</f>
        <v>1617.8999999999999</v>
      </c>
      <c r="G19" s="15">
        <v>1732.25</v>
      </c>
      <c r="H19" s="15">
        <f>'Seiten 10-11'!G16*2</f>
        <v>2808.2000000000003</v>
      </c>
      <c r="I19" s="15">
        <v>2813.7500000000005</v>
      </c>
      <c r="J19" s="15">
        <v>5028.1999999999989</v>
      </c>
      <c r="K19" s="15">
        <v>5142.0499999999993</v>
      </c>
      <c r="L19" s="15">
        <v>7593.3</v>
      </c>
      <c r="M19" s="15">
        <v>7772.2999999999993</v>
      </c>
      <c r="N19" s="15">
        <v>21417</v>
      </c>
      <c r="O19" s="15">
        <v>21668.35</v>
      </c>
      <c r="P19" s="148" t="s">
        <v>71</v>
      </c>
    </row>
    <row r="20" spans="1:16" ht="19" customHeight="1">
      <c r="A20" s="101" t="s">
        <v>74</v>
      </c>
      <c r="B20" s="15">
        <f>'Seiten 10-11'!C17*2</f>
        <v>263.09999999999997</v>
      </c>
      <c r="C20" s="15">
        <v>313.75</v>
      </c>
      <c r="D20" s="15">
        <f>'Seiten 10-11'!E17*2</f>
        <v>1153.7</v>
      </c>
      <c r="E20" s="15">
        <v>1214.3999999999999</v>
      </c>
      <c r="F20" s="15">
        <f>'Seiten 10-11'!F17*2</f>
        <v>2051.9</v>
      </c>
      <c r="G20" s="15">
        <v>2287.1499999999996</v>
      </c>
      <c r="H20" s="15">
        <f>'Seiten 10-11'!G17*2</f>
        <v>3304.2</v>
      </c>
      <c r="I20" s="15">
        <v>3289</v>
      </c>
      <c r="J20" s="15">
        <v>5662.2000000000007</v>
      </c>
      <c r="K20" s="15">
        <v>5638.1</v>
      </c>
      <c r="L20" s="15">
        <v>8260.5</v>
      </c>
      <c r="M20" s="15">
        <v>8368</v>
      </c>
      <c r="N20" s="15">
        <v>24174.200000000004</v>
      </c>
      <c r="O20" s="15">
        <v>24003.4</v>
      </c>
      <c r="P20" s="148" t="s">
        <v>370</v>
      </c>
    </row>
    <row r="21" spans="1:16" ht="19" customHeight="1">
      <c r="A21" s="101" t="s">
        <v>77</v>
      </c>
      <c r="B21" s="15">
        <f>'Seiten 10-11'!C18*2</f>
        <v>48.5</v>
      </c>
      <c r="C21" s="15">
        <v>0</v>
      </c>
      <c r="D21" s="15">
        <f>'Seiten 10-11'!E18*2</f>
        <v>292.49999999999994</v>
      </c>
      <c r="E21" s="15">
        <v>148.45000000000002</v>
      </c>
      <c r="F21" s="15">
        <f>'Seiten 10-11'!F18*2</f>
        <v>690.19999999999993</v>
      </c>
      <c r="G21" s="15">
        <v>491</v>
      </c>
      <c r="H21" s="15">
        <f>'Seiten 10-11'!G18*2</f>
        <v>1126.8</v>
      </c>
      <c r="I21" s="15">
        <v>909.94999999999993</v>
      </c>
      <c r="J21" s="15">
        <v>2094</v>
      </c>
      <c r="K21" s="15">
        <v>1579.5000000000002</v>
      </c>
      <c r="L21" s="15">
        <v>3120.2</v>
      </c>
      <c r="M21" s="15">
        <v>2590.9</v>
      </c>
      <c r="N21" s="15">
        <v>11338.800000000001</v>
      </c>
      <c r="O21" s="15">
        <v>10595.05</v>
      </c>
      <c r="P21" s="148" t="s">
        <v>371</v>
      </c>
    </row>
    <row r="22" spans="1:16" ht="19" customHeight="1">
      <c r="A22" s="101" t="s">
        <v>19</v>
      </c>
      <c r="B22" s="15">
        <f>'Seiten 10-11'!C19*2</f>
        <v>433.40000000000003</v>
      </c>
      <c r="C22" s="15">
        <v>420.5</v>
      </c>
      <c r="D22" s="15">
        <f>'Seiten 10-11'!E19*2</f>
        <v>1313.0000000000002</v>
      </c>
      <c r="E22" s="15">
        <v>1079.1499999999999</v>
      </c>
      <c r="F22" s="15">
        <f>'Seiten 10-11'!F19*2</f>
        <v>2505.6</v>
      </c>
      <c r="G22" s="15">
        <v>2142.5</v>
      </c>
      <c r="H22" s="15">
        <f>'Seiten 10-11'!G19*2</f>
        <v>3801.6</v>
      </c>
      <c r="I22" s="15">
        <v>3347</v>
      </c>
      <c r="J22" s="15">
        <v>6510.4000000000005</v>
      </c>
      <c r="K22" s="15">
        <v>6204.15</v>
      </c>
      <c r="L22" s="15">
        <v>9796.1</v>
      </c>
      <c r="M22" s="15">
        <v>9601.5000000000018</v>
      </c>
      <c r="N22" s="15">
        <v>30885.499999999996</v>
      </c>
      <c r="O22" s="15">
        <v>30757.149999999998</v>
      </c>
      <c r="P22" s="148" t="s">
        <v>53</v>
      </c>
    </row>
    <row r="23" spans="1:16" ht="19" customHeight="1">
      <c r="A23" s="101" t="s">
        <v>57</v>
      </c>
      <c r="B23" s="15">
        <f>'Seiten 10-11'!C20*2</f>
        <v>449.30000000000007</v>
      </c>
      <c r="C23" s="15">
        <v>399.44999999999993</v>
      </c>
      <c r="D23" s="15">
        <f>'Seiten 10-11'!E20*2</f>
        <v>1621.9</v>
      </c>
      <c r="E23" s="15">
        <v>1578.85</v>
      </c>
      <c r="F23" s="15">
        <f>'Seiten 10-11'!F20*2</f>
        <v>3023.7</v>
      </c>
      <c r="G23" s="15">
        <v>2997.1500000000005</v>
      </c>
      <c r="H23" s="15">
        <f>'Seiten 10-11'!G20*2</f>
        <v>4513.7999999999993</v>
      </c>
      <c r="I23" s="15">
        <v>4232.6499999999996</v>
      </c>
      <c r="J23" s="15">
        <v>7407.6</v>
      </c>
      <c r="K23" s="15">
        <v>7105.65</v>
      </c>
      <c r="L23" s="15">
        <v>11118.3</v>
      </c>
      <c r="M23" s="15">
        <v>10889.75</v>
      </c>
      <c r="N23" s="15">
        <v>31438.5</v>
      </c>
      <c r="O23" s="15">
        <v>31639.9</v>
      </c>
      <c r="P23" s="148" t="s">
        <v>815</v>
      </c>
    </row>
    <row r="24" spans="1:16" ht="19" customHeight="1">
      <c r="A24" s="101" t="s">
        <v>60</v>
      </c>
      <c r="B24" s="15">
        <f>'Seiten 10-11'!C21*2</f>
        <v>0</v>
      </c>
      <c r="C24" s="15">
        <v>0</v>
      </c>
      <c r="D24" s="15">
        <f>'Seiten 10-11'!E21*2</f>
        <v>0</v>
      </c>
      <c r="E24" s="15">
        <v>0</v>
      </c>
      <c r="F24" s="15">
        <f>'Seiten 10-11'!F21*2</f>
        <v>0</v>
      </c>
      <c r="G24" s="15">
        <v>0</v>
      </c>
      <c r="H24" s="15">
        <f>'Seiten 10-11'!G21*2</f>
        <v>1249.5999999999999</v>
      </c>
      <c r="I24" s="15">
        <v>1249.55</v>
      </c>
      <c r="J24" s="15">
        <v>5526.9</v>
      </c>
      <c r="K24" s="15">
        <v>5526.9</v>
      </c>
      <c r="L24" s="15">
        <v>9756.2000000000007</v>
      </c>
      <c r="M24" s="15">
        <v>9780.2000000000007</v>
      </c>
      <c r="N24" s="15">
        <v>31094.799999999999</v>
      </c>
      <c r="O24" s="15">
        <v>31118.85</v>
      </c>
      <c r="P24" s="148" t="s">
        <v>816</v>
      </c>
    </row>
    <row r="25" spans="1:16" ht="19" customHeight="1">
      <c r="A25" s="101" t="s">
        <v>63</v>
      </c>
      <c r="B25" s="15">
        <f>'Seiten 10-11'!C22*2</f>
        <v>0</v>
      </c>
      <c r="C25" s="15">
        <v>280.3</v>
      </c>
      <c r="D25" s="15">
        <f>'Seiten 10-11'!E22*2</f>
        <v>0</v>
      </c>
      <c r="E25" s="15">
        <v>400.90000000000003</v>
      </c>
      <c r="F25" s="15">
        <f>'Seiten 10-11'!F22*2</f>
        <v>1162.7</v>
      </c>
      <c r="G25" s="15">
        <v>1053.1500000000001</v>
      </c>
      <c r="H25" s="15">
        <f>'Seiten 10-11'!G22*2</f>
        <v>2290.5</v>
      </c>
      <c r="I25" s="15">
        <v>2150.5</v>
      </c>
      <c r="J25" s="15">
        <v>5237.2000000000007</v>
      </c>
      <c r="K25" s="15">
        <v>5050.3500000000004</v>
      </c>
      <c r="L25" s="15">
        <v>8899.6999999999989</v>
      </c>
      <c r="M25" s="15">
        <v>8677.35</v>
      </c>
      <c r="N25" s="15">
        <v>31348.300000000003</v>
      </c>
      <c r="O25" s="15">
        <v>31072.899999999998</v>
      </c>
      <c r="P25" s="148" t="s">
        <v>63</v>
      </c>
    </row>
    <row r="26" spans="1:16" ht="19" customHeight="1">
      <c r="A26" s="101" t="s">
        <v>66</v>
      </c>
      <c r="B26" s="15">
        <f>'Seiten 10-11'!C23*2</f>
        <v>358.70000000000005</v>
      </c>
      <c r="C26" s="15">
        <v>640.94999999999993</v>
      </c>
      <c r="D26" s="15">
        <f>'Seiten 10-11'!E23*2</f>
        <v>1105.0999999999999</v>
      </c>
      <c r="E26" s="15">
        <v>1123.5999999999999</v>
      </c>
      <c r="F26" s="15">
        <f>'Seiten 10-11'!F23*2</f>
        <v>2168.4</v>
      </c>
      <c r="G26" s="15">
        <v>2198.6</v>
      </c>
      <c r="H26" s="15">
        <f>'Seiten 10-11'!G23*2</f>
        <v>3344.7</v>
      </c>
      <c r="I26" s="15">
        <v>3455.8999999999996</v>
      </c>
      <c r="J26" s="15">
        <v>5970.4</v>
      </c>
      <c r="K26" s="15">
        <v>5891.25</v>
      </c>
      <c r="L26" s="15">
        <v>8652.5</v>
      </c>
      <c r="M26" s="15">
        <v>8742.65</v>
      </c>
      <c r="N26" s="15">
        <v>27466.399999999998</v>
      </c>
      <c r="O26" s="15">
        <v>27863.049999999996</v>
      </c>
      <c r="P26" s="148" t="s">
        <v>375</v>
      </c>
    </row>
    <row r="27" spans="1:16" ht="19" customHeight="1">
      <c r="A27" s="101" t="s">
        <v>69</v>
      </c>
      <c r="B27" s="15">
        <f>'Seiten 10-11'!C24*2</f>
        <v>426.6</v>
      </c>
      <c r="C27" s="15">
        <v>228.3</v>
      </c>
      <c r="D27" s="15">
        <f>'Seiten 10-11'!E24*2</f>
        <v>1412.5</v>
      </c>
      <c r="E27" s="15">
        <v>1154.2</v>
      </c>
      <c r="F27" s="15">
        <f>'Seiten 10-11'!F24*2</f>
        <v>2663.9</v>
      </c>
      <c r="G27" s="15">
        <v>2294.15</v>
      </c>
      <c r="H27" s="15">
        <f>'Seiten 10-11'!G24*2</f>
        <v>3886.8</v>
      </c>
      <c r="I27" s="15">
        <v>3104.7000000000003</v>
      </c>
      <c r="J27" s="15">
        <v>6402.1</v>
      </c>
      <c r="K27" s="15">
        <v>5730.6500000000005</v>
      </c>
      <c r="L27" s="15">
        <v>9359.9</v>
      </c>
      <c r="M27" s="15">
        <v>8867.75</v>
      </c>
      <c r="N27" s="15">
        <v>27351.4</v>
      </c>
      <c r="O27" s="15">
        <v>28073.45</v>
      </c>
      <c r="P27" s="148" t="s">
        <v>817</v>
      </c>
    </row>
    <row r="28" spans="1:16" ht="19" customHeight="1">
      <c r="A28" s="101" t="s">
        <v>72</v>
      </c>
      <c r="B28" s="15">
        <f>'Seiten 10-11'!C25*2</f>
        <v>588</v>
      </c>
      <c r="C28" s="15">
        <v>302.5</v>
      </c>
      <c r="D28" s="15">
        <f>'Seiten 10-11'!E25*2</f>
        <v>1190</v>
      </c>
      <c r="E28" s="15">
        <v>826.95</v>
      </c>
      <c r="F28" s="15">
        <f>'Seiten 10-11'!F25*2</f>
        <v>1995</v>
      </c>
      <c r="G28" s="15">
        <v>1639.7999999999997</v>
      </c>
      <c r="H28" s="15">
        <f>'Seiten 10-11'!G25*2</f>
        <v>2978.4999999999995</v>
      </c>
      <c r="I28" s="15">
        <v>2688.35</v>
      </c>
      <c r="J28" s="15">
        <v>5005</v>
      </c>
      <c r="K28" s="15">
        <v>4501.7</v>
      </c>
      <c r="L28" s="15">
        <v>7049</v>
      </c>
      <c r="M28" s="15">
        <v>6696.95</v>
      </c>
      <c r="N28" s="15">
        <v>19502</v>
      </c>
      <c r="O28" s="15">
        <v>19445.05</v>
      </c>
      <c r="P28" s="148" t="s">
        <v>72</v>
      </c>
    </row>
    <row r="29" spans="1:16" ht="19" customHeight="1">
      <c r="A29" s="101" t="s">
        <v>75</v>
      </c>
      <c r="B29" s="15">
        <f>'Seiten 10-11'!C26*2</f>
        <v>0</v>
      </c>
      <c r="C29" s="15">
        <v>0</v>
      </c>
      <c r="D29" s="15">
        <f>'Seiten 10-11'!E26*2</f>
        <v>820.8</v>
      </c>
      <c r="E29" s="15">
        <v>775.2</v>
      </c>
      <c r="F29" s="15">
        <f>'Seiten 10-11'!F26*2</f>
        <v>2074.8000000000002</v>
      </c>
      <c r="G29" s="15">
        <v>1630.2</v>
      </c>
      <c r="H29" s="15">
        <f>'Seiten 10-11'!G26*2</f>
        <v>3374.4</v>
      </c>
      <c r="I29" s="15">
        <v>3142.25</v>
      </c>
      <c r="J29" s="15">
        <v>6281.4</v>
      </c>
      <c r="K29" s="15">
        <v>6188.95</v>
      </c>
      <c r="L29" s="15">
        <v>10146</v>
      </c>
      <c r="M29" s="15">
        <v>10054.799999999999</v>
      </c>
      <c r="N29" s="15">
        <v>32232.3</v>
      </c>
      <c r="O29" s="15">
        <v>32127.5</v>
      </c>
      <c r="P29" s="148" t="s">
        <v>378</v>
      </c>
    </row>
    <row r="30" spans="1:16" ht="19" customHeight="1">
      <c r="A30" s="101" t="s">
        <v>78</v>
      </c>
      <c r="B30" s="15">
        <f>'Seiten 10-11'!C27*2</f>
        <v>0</v>
      </c>
      <c r="C30" s="15">
        <v>0</v>
      </c>
      <c r="D30" s="15">
        <f>'Seiten 10-11'!E27*2</f>
        <v>91.06</v>
      </c>
      <c r="E30" s="15">
        <v>174</v>
      </c>
      <c r="F30" s="15">
        <f>'Seiten 10-11'!F27*2</f>
        <v>931.48</v>
      </c>
      <c r="G30" s="15">
        <v>1103</v>
      </c>
      <c r="H30" s="15">
        <f>'Seiten 10-11'!G27*2</f>
        <v>2117.04</v>
      </c>
      <c r="I30" s="15">
        <v>2329</v>
      </c>
      <c r="J30" s="15">
        <v>4919.92</v>
      </c>
      <c r="K30" s="15">
        <v>4788</v>
      </c>
      <c r="L30" s="15">
        <v>7644.62</v>
      </c>
      <c r="M30" s="15">
        <v>7602</v>
      </c>
      <c r="N30" s="15">
        <v>25253.9</v>
      </c>
      <c r="O30" s="15">
        <v>25397</v>
      </c>
      <c r="P30" s="148" t="s">
        <v>384</v>
      </c>
    </row>
    <row r="31" spans="1:16" ht="19" customHeight="1">
      <c r="A31" s="101" t="s">
        <v>55</v>
      </c>
      <c r="B31" s="15">
        <f>'Seiten 10-11'!C28*2</f>
        <v>0</v>
      </c>
      <c r="C31" s="15">
        <v>56.75</v>
      </c>
      <c r="D31" s="15">
        <f>'Seiten 10-11'!E28*2</f>
        <v>0</v>
      </c>
      <c r="E31" s="15">
        <v>660.55000000000007</v>
      </c>
      <c r="F31" s="15">
        <f>'Seiten 10-11'!F28*2</f>
        <v>435.80000000000007</v>
      </c>
      <c r="G31" s="15">
        <v>1516.35</v>
      </c>
      <c r="H31" s="15">
        <f>'Seiten 10-11'!G28*2</f>
        <v>1852.3000000000002</v>
      </c>
      <c r="I31" s="15">
        <v>2465.1999999999998</v>
      </c>
      <c r="J31" s="15">
        <v>4621.7000000000007</v>
      </c>
      <c r="K31" s="15">
        <v>4821.5</v>
      </c>
      <c r="L31" s="15">
        <v>7772.5000000000009</v>
      </c>
      <c r="M31" s="15">
        <v>7681.7000000000007</v>
      </c>
      <c r="N31" s="15">
        <v>25390</v>
      </c>
      <c r="O31" s="15">
        <v>25260.55</v>
      </c>
      <c r="P31" s="148" t="s">
        <v>55</v>
      </c>
    </row>
    <row r="32" spans="1:16" ht="19" customHeight="1">
      <c r="A32" s="101" t="s">
        <v>58</v>
      </c>
      <c r="B32" s="15">
        <f>'Seiten 10-11'!C29*2</f>
        <v>0</v>
      </c>
      <c r="C32" s="15">
        <v>0</v>
      </c>
      <c r="D32" s="15">
        <f>'Seiten 10-11'!E29*2</f>
        <v>357.20000000000005</v>
      </c>
      <c r="E32" s="15">
        <v>357.15</v>
      </c>
      <c r="F32" s="15">
        <f>'Seiten 10-11'!F29*2</f>
        <v>1344.6999999999998</v>
      </c>
      <c r="G32" s="15">
        <v>1236.45</v>
      </c>
      <c r="H32" s="15">
        <f>'Seiten 10-11'!G29*2</f>
        <v>2767.6</v>
      </c>
      <c r="I32" s="15">
        <v>2566.8000000000002</v>
      </c>
      <c r="J32" s="15">
        <v>5613.4</v>
      </c>
      <c r="K32" s="15">
        <v>5345.5999999999995</v>
      </c>
      <c r="L32" s="15">
        <v>8766.1</v>
      </c>
      <c r="M32" s="15">
        <v>8375.5499999999993</v>
      </c>
      <c r="N32" s="15">
        <v>25450.300000000003</v>
      </c>
      <c r="O32" s="15">
        <v>25450.35</v>
      </c>
      <c r="P32" s="148" t="s">
        <v>58</v>
      </c>
    </row>
    <row r="33" spans="1:16" ht="19" customHeight="1">
      <c r="A33" s="101" t="s">
        <v>61</v>
      </c>
      <c r="B33" s="15">
        <f>'Seiten 10-11'!C30*2</f>
        <v>40</v>
      </c>
      <c r="C33" s="15">
        <v>40</v>
      </c>
      <c r="D33" s="15">
        <f>'Seiten 10-11'!E30*2</f>
        <v>629.20000000000005</v>
      </c>
      <c r="E33" s="15">
        <v>211.4</v>
      </c>
      <c r="F33" s="15">
        <f>'Seiten 10-11'!F30*2</f>
        <v>1571.5</v>
      </c>
      <c r="G33" s="15">
        <v>693.2</v>
      </c>
      <c r="H33" s="15">
        <f>'Seiten 10-11'!G30*2</f>
        <v>2175.1</v>
      </c>
      <c r="I33" s="15">
        <v>1024.4000000000001</v>
      </c>
      <c r="J33" s="15">
        <v>3710.8999999999996</v>
      </c>
      <c r="K33" s="15">
        <v>2790.5499999999997</v>
      </c>
      <c r="L33" s="15">
        <v>6926.4</v>
      </c>
      <c r="M33" s="15">
        <v>5844.6</v>
      </c>
      <c r="N33" s="15">
        <v>26006.5</v>
      </c>
      <c r="O33" s="15">
        <v>26708.65</v>
      </c>
      <c r="P33" s="148" t="s">
        <v>61</v>
      </c>
    </row>
    <row r="34" spans="1:16" ht="19" customHeight="1">
      <c r="A34" s="101" t="s">
        <v>64</v>
      </c>
      <c r="B34" s="15">
        <f>'Seiten 10-11'!C31*2</f>
        <v>0</v>
      </c>
      <c r="C34" s="15">
        <v>0</v>
      </c>
      <c r="D34" s="15">
        <f>'Seiten 10-11'!E31*2</f>
        <v>0</v>
      </c>
      <c r="E34" s="15">
        <v>0</v>
      </c>
      <c r="F34" s="15">
        <f>'Seiten 10-11'!F31*2</f>
        <v>0</v>
      </c>
      <c r="G34" s="15">
        <v>968.2</v>
      </c>
      <c r="H34" s="15">
        <f>'Seiten 10-11'!G31*2</f>
        <v>280.2</v>
      </c>
      <c r="I34" s="15">
        <v>3004.6499999999996</v>
      </c>
      <c r="J34" s="15">
        <v>4039.6</v>
      </c>
      <c r="K34" s="15">
        <v>8137.8</v>
      </c>
      <c r="L34" s="15">
        <v>9466.1</v>
      </c>
      <c r="M34" s="15">
        <v>11674.849999999999</v>
      </c>
      <c r="N34" s="15">
        <v>32106.300000000003</v>
      </c>
      <c r="O34" s="15">
        <v>32677.599999999999</v>
      </c>
      <c r="P34" s="148" t="s">
        <v>64</v>
      </c>
    </row>
    <row r="35" spans="1:16" ht="19" customHeight="1">
      <c r="A35" s="101" t="s">
        <v>20</v>
      </c>
      <c r="B35" s="15">
        <f>'Seiten 10-11'!C32*2</f>
        <v>68</v>
      </c>
      <c r="C35" s="15">
        <v>34</v>
      </c>
      <c r="D35" s="15">
        <f>'Seiten 10-11'!E32*2</f>
        <v>68</v>
      </c>
      <c r="E35" s="15">
        <v>169.20000000000002</v>
      </c>
      <c r="F35" s="15">
        <f>'Seiten 10-11'!F32*2</f>
        <v>1051.5</v>
      </c>
      <c r="G35" s="15">
        <v>996.65</v>
      </c>
      <c r="H35" s="15">
        <f>'Seiten 10-11'!G32*2</f>
        <v>1848.1000000000001</v>
      </c>
      <c r="I35" s="15">
        <v>2271.75</v>
      </c>
      <c r="J35" s="15">
        <v>4827.2999999999993</v>
      </c>
      <c r="K35" s="15">
        <v>4576.8999999999996</v>
      </c>
      <c r="L35" s="15">
        <v>7893.9000000000005</v>
      </c>
      <c r="M35" s="15">
        <v>7222.6500000000005</v>
      </c>
      <c r="N35" s="15">
        <v>27490.399999999998</v>
      </c>
      <c r="O35" s="15">
        <v>27896.450000000004</v>
      </c>
      <c r="P35" s="148" t="s">
        <v>67</v>
      </c>
    </row>
    <row r="36" spans="1:16" ht="19" customHeight="1">
      <c r="A36" s="101" t="s">
        <v>21</v>
      </c>
      <c r="B36" s="15">
        <f>'Seiten 10-11'!C33*2</f>
        <v>372.4</v>
      </c>
      <c r="C36" s="15">
        <v>414.79999999999995</v>
      </c>
      <c r="D36" s="15">
        <f>'Seiten 10-11'!E33*2</f>
        <v>972.8</v>
      </c>
      <c r="E36" s="15">
        <v>1022.9000000000001</v>
      </c>
      <c r="F36" s="15">
        <f>'Seiten 10-11'!F33*2</f>
        <v>2082.4</v>
      </c>
      <c r="G36" s="15">
        <v>2282.9499999999998</v>
      </c>
      <c r="H36" s="15">
        <f>'Seiten 10-11'!G33*2</f>
        <v>3845.6000000000004</v>
      </c>
      <c r="I36" s="15">
        <v>3582.85</v>
      </c>
      <c r="J36" s="15">
        <v>7552.5</v>
      </c>
      <c r="K36" s="15">
        <v>7904.7</v>
      </c>
      <c r="L36" s="15">
        <v>11637.5</v>
      </c>
      <c r="M36" s="15">
        <v>12343.15</v>
      </c>
      <c r="N36" s="15">
        <v>34776.042000000001</v>
      </c>
      <c r="O36" s="15">
        <v>35508.800000000003</v>
      </c>
      <c r="P36" s="148" t="s">
        <v>70</v>
      </c>
    </row>
    <row r="37" spans="1:16" ht="19" customHeight="1">
      <c r="A37" s="101" t="s">
        <v>22</v>
      </c>
      <c r="B37" s="15">
        <f>'Seiten 10-11'!C34*2</f>
        <v>50</v>
      </c>
      <c r="C37" s="15">
        <v>25</v>
      </c>
      <c r="D37" s="15">
        <f>'Seiten 10-11'!E34*2</f>
        <v>50</v>
      </c>
      <c r="E37" s="15">
        <v>25</v>
      </c>
      <c r="F37" s="15">
        <f>'Seiten 10-11'!F34*2</f>
        <v>50</v>
      </c>
      <c r="G37" s="15">
        <v>25</v>
      </c>
      <c r="H37" s="15">
        <f>'Seiten 10-11'!G34*2</f>
        <v>580.5</v>
      </c>
      <c r="I37" s="15">
        <v>442.75</v>
      </c>
      <c r="J37" s="15">
        <v>3497.2</v>
      </c>
      <c r="K37" s="15">
        <v>3094.7</v>
      </c>
      <c r="L37" s="15">
        <v>7012.0999999999995</v>
      </c>
      <c r="M37" s="15">
        <v>6593.2</v>
      </c>
      <c r="N37" s="15">
        <v>29674.399999999998</v>
      </c>
      <c r="O37" s="15">
        <v>29239.799999999996</v>
      </c>
      <c r="P37" s="148" t="s">
        <v>73</v>
      </c>
    </row>
    <row r="38" spans="1:16" ht="19" customHeight="1">
      <c r="A38" s="101" t="s">
        <v>23</v>
      </c>
      <c r="B38" s="15">
        <f>'Seiten 10-11'!C35*2</f>
        <v>292.3</v>
      </c>
      <c r="C38" s="15">
        <v>0</v>
      </c>
      <c r="D38" s="15">
        <f>'Seiten 10-11'!E35*2</f>
        <v>894.09999999999991</v>
      </c>
      <c r="E38" s="15">
        <v>258.64999999999998</v>
      </c>
      <c r="F38" s="15">
        <f>'Seiten 10-11'!F35*2</f>
        <v>1952.7</v>
      </c>
      <c r="G38" s="15">
        <v>1223</v>
      </c>
      <c r="H38" s="15">
        <f>'Seiten 10-11'!G35*2</f>
        <v>3382.1</v>
      </c>
      <c r="I38" s="15">
        <v>2685.6500000000005</v>
      </c>
      <c r="J38" s="15">
        <v>6500.0999999999985</v>
      </c>
      <c r="K38" s="15">
        <v>5996.85</v>
      </c>
      <c r="L38" s="15">
        <v>10198.900000000001</v>
      </c>
      <c r="M38" s="15">
        <v>9758.7999999999993</v>
      </c>
      <c r="N38" s="15">
        <v>31873.600000000002</v>
      </c>
      <c r="O38" s="15">
        <v>31133.45</v>
      </c>
      <c r="P38" s="148" t="s">
        <v>76</v>
      </c>
    </row>
    <row r="39" spans="1:16" ht="19" customHeight="1">
      <c r="A39" s="101"/>
      <c r="B39" s="15"/>
      <c r="C39" s="16"/>
      <c r="D39" s="16"/>
      <c r="E39" s="16"/>
      <c r="F39" s="16"/>
      <c r="G39" s="16"/>
      <c r="H39" s="16"/>
      <c r="I39" s="16"/>
      <c r="J39" s="15"/>
      <c r="K39" s="15"/>
      <c r="L39" s="15"/>
      <c r="M39" s="15"/>
      <c r="N39" s="15"/>
      <c r="O39" s="15"/>
      <c r="P39" s="148"/>
    </row>
    <row r="40" spans="1:16" ht="19" customHeight="1">
      <c r="A40" s="101"/>
      <c r="B40" s="16"/>
      <c r="C40" s="16"/>
      <c r="D40" s="16"/>
      <c r="E40" s="16"/>
      <c r="F40" s="16"/>
      <c r="G40" s="16"/>
      <c r="H40" s="16"/>
      <c r="I40" s="16"/>
      <c r="J40" s="15"/>
      <c r="K40" s="15"/>
      <c r="L40" s="15"/>
      <c r="M40" s="15"/>
      <c r="N40" s="15"/>
      <c r="O40" s="15"/>
      <c r="P40" s="148"/>
    </row>
    <row r="41" spans="1:16" ht="19" customHeight="1">
      <c r="A41" s="101"/>
      <c r="B41" s="143"/>
      <c r="C41" s="143"/>
      <c r="D41" s="143"/>
      <c r="E41" s="143"/>
      <c r="F41" s="143"/>
      <c r="G41" s="143"/>
      <c r="H41" s="143"/>
      <c r="I41" s="143"/>
      <c r="J41" s="15"/>
      <c r="K41" s="15"/>
      <c r="L41" s="15"/>
      <c r="M41" s="15"/>
      <c r="N41" s="15"/>
      <c r="O41" s="15"/>
      <c r="P41" s="148"/>
    </row>
    <row r="42" spans="1:16" ht="19" customHeight="1">
      <c r="A42" s="108" t="s">
        <v>79</v>
      </c>
      <c r="B42" s="386">
        <f>'Seiten 10-11'!C37*2</f>
        <v>0</v>
      </c>
      <c r="C42" s="15">
        <v>0</v>
      </c>
      <c r="D42" s="15">
        <f>'Seiten 10-11'!E37*2</f>
        <v>0</v>
      </c>
      <c r="E42" s="15">
        <v>0</v>
      </c>
      <c r="F42" s="15">
        <f>'Seiten 10-11'!F37*2</f>
        <v>60</v>
      </c>
      <c r="G42" s="15">
        <v>0</v>
      </c>
      <c r="H42" s="15">
        <f>'Seiten 10-11'!G37*2</f>
        <v>129.4</v>
      </c>
      <c r="I42" s="15">
        <v>25</v>
      </c>
      <c r="J42" s="15">
        <v>266.8</v>
      </c>
      <c r="K42" s="15">
        <v>192</v>
      </c>
      <c r="L42" s="15">
        <v>421.8</v>
      </c>
      <c r="M42" s="15">
        <v>580</v>
      </c>
      <c r="N42" s="15">
        <v>3689</v>
      </c>
      <c r="O42" s="15">
        <v>6413</v>
      </c>
      <c r="P42" s="148" t="s">
        <v>80</v>
      </c>
    </row>
    <row r="43" spans="1:16" ht="19" customHeight="1">
      <c r="A43" s="108"/>
      <c r="B43" s="144"/>
      <c r="C43" s="144"/>
      <c r="D43" s="144"/>
      <c r="E43" s="144"/>
      <c r="F43" s="144"/>
      <c r="G43" s="144"/>
      <c r="H43" s="144"/>
      <c r="I43" s="144"/>
      <c r="J43" s="15"/>
      <c r="K43" s="15"/>
      <c r="L43" s="15"/>
      <c r="M43" s="15"/>
      <c r="N43" s="15"/>
      <c r="O43" s="15"/>
      <c r="P43" s="148"/>
    </row>
    <row r="44" spans="1:16" ht="19" customHeight="1">
      <c r="A44" s="92"/>
      <c r="B44" s="832" t="s">
        <v>45</v>
      </c>
      <c r="C44" s="833"/>
      <c r="D44" s="833"/>
      <c r="E44" s="833"/>
      <c r="F44" s="833"/>
      <c r="G44" s="833"/>
      <c r="H44" s="833"/>
      <c r="I44" s="834"/>
      <c r="J44" s="820" t="s">
        <v>818</v>
      </c>
      <c r="K44" s="821"/>
      <c r="L44" s="821"/>
      <c r="M44" s="821"/>
      <c r="N44" s="821"/>
      <c r="O44" s="822"/>
      <c r="P44" s="148"/>
    </row>
    <row r="45" spans="1:16" ht="19" customHeight="1">
      <c r="A45" s="101" t="s">
        <v>155</v>
      </c>
      <c r="B45" s="15">
        <v>558.65000000000009</v>
      </c>
      <c r="C45" s="15">
        <v>157.89999999999998</v>
      </c>
      <c r="D45" s="15">
        <v>1108.2499999999998</v>
      </c>
      <c r="E45" s="15">
        <v>595.30000000000007</v>
      </c>
      <c r="F45" s="15">
        <v>1852.5000000000002</v>
      </c>
      <c r="G45" s="15">
        <v>1241.0999999999999</v>
      </c>
      <c r="H45" s="15">
        <v>2626.5499999999997</v>
      </c>
      <c r="I45" s="15">
        <v>2060.9</v>
      </c>
      <c r="J45" s="15">
        <v>4726.45</v>
      </c>
      <c r="K45" s="15">
        <v>4110.4500000000007</v>
      </c>
      <c r="L45" s="15">
        <v>7231.7500000000009</v>
      </c>
      <c r="M45" s="15">
        <v>6824.1</v>
      </c>
      <c r="N45" s="15">
        <v>22993.8</v>
      </c>
      <c r="O45" s="15">
        <v>23222.800000000003</v>
      </c>
      <c r="P45" s="434" t="s">
        <v>365</v>
      </c>
    </row>
    <row r="46" spans="1:16" ht="19" customHeight="1">
      <c r="A46" s="101" t="s">
        <v>56</v>
      </c>
      <c r="B46" s="15">
        <v>1029.3</v>
      </c>
      <c r="C46" s="15">
        <v>364.05</v>
      </c>
      <c r="D46" s="15">
        <v>2131.5500000000002</v>
      </c>
      <c r="E46" s="15">
        <v>1469.9</v>
      </c>
      <c r="F46" s="15">
        <v>3662.1500000000005</v>
      </c>
      <c r="G46" s="15">
        <v>3065.8</v>
      </c>
      <c r="H46" s="15">
        <v>5315</v>
      </c>
      <c r="I46" s="15">
        <v>4790.7000000000007</v>
      </c>
      <c r="J46" s="15">
        <v>8827.1500000000015</v>
      </c>
      <c r="K46" s="15">
        <v>7953.85</v>
      </c>
      <c r="L46" s="15">
        <v>12449.900000000001</v>
      </c>
      <c r="M46" s="15">
        <v>11380.2</v>
      </c>
      <c r="N46" s="15">
        <v>33297.800000000003</v>
      </c>
      <c r="O46" s="15">
        <v>31996.1</v>
      </c>
      <c r="P46" s="434" t="s">
        <v>366</v>
      </c>
    </row>
    <row r="47" spans="1:16" ht="19" customHeight="1">
      <c r="A47" s="101" t="s">
        <v>59</v>
      </c>
      <c r="B47" s="15">
        <v>423.79999999999995</v>
      </c>
      <c r="C47" s="15">
        <v>50</v>
      </c>
      <c r="D47" s="15">
        <v>1389.5</v>
      </c>
      <c r="E47" s="15">
        <v>501.40000000000003</v>
      </c>
      <c r="F47" s="15">
        <v>1705.8000000000002</v>
      </c>
      <c r="G47" s="15">
        <v>1818.6000000000001</v>
      </c>
      <c r="H47" s="15">
        <v>3642.8</v>
      </c>
      <c r="I47" s="15">
        <v>3300.5000000000005</v>
      </c>
      <c r="J47" s="15">
        <v>6303.1</v>
      </c>
      <c r="K47" s="15">
        <v>5881.2000000000007</v>
      </c>
      <c r="L47" s="15">
        <v>9416.6</v>
      </c>
      <c r="M47" s="15">
        <v>8511.9</v>
      </c>
      <c r="N47" s="15">
        <v>25250.799999999999</v>
      </c>
      <c r="O47" s="15">
        <v>24876.300000000003</v>
      </c>
      <c r="P47" s="434" t="s">
        <v>367</v>
      </c>
    </row>
    <row r="48" spans="1:16" ht="19" customHeight="1">
      <c r="A48" s="101" t="s">
        <v>62</v>
      </c>
      <c r="B48" s="15">
        <v>493.29999999999995</v>
      </c>
      <c r="C48" s="15">
        <v>100</v>
      </c>
      <c r="D48" s="15">
        <v>1402.53</v>
      </c>
      <c r="E48" s="15">
        <v>965.23500000000001</v>
      </c>
      <c r="F48" s="15">
        <v>1666.5</v>
      </c>
      <c r="G48" s="15">
        <v>2255.7550000000001</v>
      </c>
      <c r="H48" s="15">
        <v>3206.3249999999998</v>
      </c>
      <c r="I48" s="15">
        <v>3340.9649999999997</v>
      </c>
      <c r="J48" s="15">
        <v>5523.3949999999995</v>
      </c>
      <c r="K48" s="15">
        <v>5614.0399999999991</v>
      </c>
      <c r="L48" s="15">
        <v>8089.77</v>
      </c>
      <c r="M48" s="15">
        <v>7975.1049999999996</v>
      </c>
      <c r="N48" s="15">
        <v>20599.014999999999</v>
      </c>
      <c r="O48" s="15">
        <v>20543.010000000002</v>
      </c>
      <c r="P48" s="434" t="s">
        <v>62</v>
      </c>
    </row>
    <row r="49" spans="1:16" ht="19" customHeight="1">
      <c r="A49" s="101" t="s">
        <v>65</v>
      </c>
      <c r="B49" s="15">
        <v>759.35</v>
      </c>
      <c r="C49" s="15">
        <v>481</v>
      </c>
      <c r="D49" s="15">
        <v>1396.3500000000001</v>
      </c>
      <c r="E49" s="15">
        <v>1096</v>
      </c>
      <c r="F49" s="15">
        <v>1587.4</v>
      </c>
      <c r="G49" s="15">
        <v>1827</v>
      </c>
      <c r="H49" s="15">
        <v>2972.85</v>
      </c>
      <c r="I49" s="15">
        <v>2701</v>
      </c>
      <c r="J49" s="15">
        <v>4871.7</v>
      </c>
      <c r="K49" s="15">
        <v>4607</v>
      </c>
      <c r="L49" s="15">
        <v>7131.8</v>
      </c>
      <c r="M49" s="15">
        <v>6266</v>
      </c>
      <c r="N49" s="15">
        <v>20135.150000000001</v>
      </c>
      <c r="O49" s="15">
        <v>19680</v>
      </c>
      <c r="P49" s="434" t="s">
        <v>65</v>
      </c>
    </row>
    <row r="50" spans="1:16" ht="19" customHeight="1">
      <c r="A50" s="101" t="s">
        <v>68</v>
      </c>
      <c r="B50" s="15">
        <v>509.49999999999994</v>
      </c>
      <c r="C50" s="15">
        <v>151.49999999999997</v>
      </c>
      <c r="D50" s="15">
        <v>1363.25</v>
      </c>
      <c r="E50" s="15">
        <v>1170.4499999999998</v>
      </c>
      <c r="F50" s="15">
        <v>1597.35</v>
      </c>
      <c r="G50" s="15">
        <v>2175.65</v>
      </c>
      <c r="H50" s="15">
        <v>3084.45</v>
      </c>
      <c r="I50" s="15">
        <v>3180.9</v>
      </c>
      <c r="J50" s="15">
        <v>5452.9</v>
      </c>
      <c r="K50" s="15">
        <v>5039.8500000000004</v>
      </c>
      <c r="L50" s="15">
        <v>7972.85</v>
      </c>
      <c r="M50" s="15">
        <v>7656.15</v>
      </c>
      <c r="N50" s="15">
        <v>20062.95</v>
      </c>
      <c r="O50" s="15">
        <v>19649.8</v>
      </c>
      <c r="P50" s="434" t="s">
        <v>68</v>
      </c>
    </row>
    <row r="51" spans="1:16" ht="19" customHeight="1">
      <c r="A51" s="101" t="s">
        <v>71</v>
      </c>
      <c r="B51" s="15">
        <v>492.04999999999995</v>
      </c>
      <c r="C51" s="15">
        <v>156.75</v>
      </c>
      <c r="D51" s="15">
        <v>1224.75</v>
      </c>
      <c r="E51" s="15">
        <v>758.7</v>
      </c>
      <c r="F51" s="15">
        <v>1454.1000000000001</v>
      </c>
      <c r="G51" s="15">
        <v>1732.25</v>
      </c>
      <c r="H51" s="15">
        <v>2996.5499999999997</v>
      </c>
      <c r="I51" s="15">
        <v>2813.7500000000005</v>
      </c>
      <c r="J51" s="15">
        <v>5314.8499999999995</v>
      </c>
      <c r="K51" s="15">
        <v>5142.0499999999993</v>
      </c>
      <c r="L51" s="15">
        <v>7933.4500000000007</v>
      </c>
      <c r="M51" s="15">
        <v>7772.2999999999993</v>
      </c>
      <c r="N51" s="15">
        <v>21606.95</v>
      </c>
      <c r="O51" s="15">
        <v>21668.35</v>
      </c>
      <c r="P51" s="434" t="s">
        <v>71</v>
      </c>
    </row>
    <row r="52" spans="1:16" ht="19" customHeight="1">
      <c r="A52" s="101" t="s">
        <v>74</v>
      </c>
      <c r="B52" s="15">
        <v>667.94999999999993</v>
      </c>
      <c r="C52" s="15">
        <v>313.75</v>
      </c>
      <c r="D52" s="15">
        <v>1401.65</v>
      </c>
      <c r="E52" s="15">
        <v>1214.3999999999999</v>
      </c>
      <c r="F52" s="15">
        <v>1652.1</v>
      </c>
      <c r="G52" s="15">
        <v>2287.1499999999996</v>
      </c>
      <c r="H52" s="15">
        <v>3406.6500000000005</v>
      </c>
      <c r="I52" s="15">
        <v>3289</v>
      </c>
      <c r="J52" s="15">
        <v>5910.1</v>
      </c>
      <c r="K52" s="15">
        <v>5638.1</v>
      </c>
      <c r="L52" s="15">
        <v>8805.6999999999989</v>
      </c>
      <c r="M52" s="15">
        <v>8515.9500000000007</v>
      </c>
      <c r="N52" s="15">
        <v>24387.95</v>
      </c>
      <c r="O52" s="15">
        <v>24611.85</v>
      </c>
      <c r="P52" s="434" t="s">
        <v>370</v>
      </c>
    </row>
    <row r="53" spans="1:16" ht="19" customHeight="1">
      <c r="A53" s="101" t="s">
        <v>77</v>
      </c>
      <c r="B53" s="15">
        <v>185.95</v>
      </c>
      <c r="C53" s="15">
        <v>0</v>
      </c>
      <c r="D53" s="15">
        <v>474.1</v>
      </c>
      <c r="E53" s="15">
        <v>148.45000000000002</v>
      </c>
      <c r="F53" s="15">
        <v>563.4</v>
      </c>
      <c r="G53" s="15">
        <v>491</v>
      </c>
      <c r="H53" s="15">
        <v>1227.8499999999999</v>
      </c>
      <c r="I53" s="15">
        <v>909.94999999999993</v>
      </c>
      <c r="J53" s="15">
        <v>2232.25</v>
      </c>
      <c r="K53" s="15">
        <v>1579.5000000000002</v>
      </c>
      <c r="L53" s="15">
        <v>3426.6000000000004</v>
      </c>
      <c r="M53" s="15">
        <v>2590.9</v>
      </c>
      <c r="N53" s="15">
        <v>14072.650000000001</v>
      </c>
      <c r="O53" s="15">
        <v>10527.399999999998</v>
      </c>
      <c r="P53" s="434" t="s">
        <v>371</v>
      </c>
    </row>
    <row r="54" spans="1:16" ht="19" customHeight="1">
      <c r="A54" s="101" t="s">
        <v>19</v>
      </c>
      <c r="B54" s="15">
        <v>788.54999999999984</v>
      </c>
      <c r="C54" s="15">
        <v>420.5</v>
      </c>
      <c r="D54" s="15">
        <v>1691.25</v>
      </c>
      <c r="E54" s="15">
        <v>1079.1499999999999</v>
      </c>
      <c r="F54" s="15">
        <v>1996.95</v>
      </c>
      <c r="G54" s="15">
        <v>2142.5</v>
      </c>
      <c r="H54" s="15">
        <v>4000.4000000000005</v>
      </c>
      <c r="I54" s="15">
        <v>3347</v>
      </c>
      <c r="J54" s="15">
        <v>7191.05</v>
      </c>
      <c r="K54" s="15">
        <v>6204.15</v>
      </c>
      <c r="L54" s="15">
        <v>10789.849999999999</v>
      </c>
      <c r="M54" s="15">
        <v>9601.5000000000018</v>
      </c>
      <c r="N54" s="15">
        <v>31506.85</v>
      </c>
      <c r="O54" s="15">
        <v>30659.05</v>
      </c>
      <c r="P54" s="434" t="s">
        <v>53</v>
      </c>
    </row>
    <row r="55" spans="1:16" ht="19" customHeight="1">
      <c r="A55" s="101" t="s">
        <v>57</v>
      </c>
      <c r="B55" s="15">
        <v>1006.0999999999999</v>
      </c>
      <c r="C55" s="15">
        <v>399.44999999999993</v>
      </c>
      <c r="D55" s="15">
        <v>2020</v>
      </c>
      <c r="E55" s="15">
        <v>1578.85</v>
      </c>
      <c r="F55" s="15">
        <v>2326.8999999999996</v>
      </c>
      <c r="G55" s="15">
        <v>2997.1500000000005</v>
      </c>
      <c r="H55" s="15">
        <v>4624.6500000000005</v>
      </c>
      <c r="I55" s="15">
        <v>4232.6499999999996</v>
      </c>
      <c r="J55" s="15">
        <v>8065.85</v>
      </c>
      <c r="K55" s="15">
        <v>7105.65</v>
      </c>
      <c r="L55" s="15">
        <v>11713.4</v>
      </c>
      <c r="M55" s="15">
        <v>10889.75</v>
      </c>
      <c r="N55" s="15">
        <v>32150.5</v>
      </c>
      <c r="O55" s="15">
        <v>31540.6</v>
      </c>
      <c r="P55" s="434" t="s">
        <v>815</v>
      </c>
    </row>
    <row r="56" spans="1:16" ht="19" customHeight="1">
      <c r="A56" s="101" t="s">
        <v>60</v>
      </c>
      <c r="B56" s="15">
        <v>0</v>
      </c>
      <c r="C56" s="15">
        <v>0</v>
      </c>
      <c r="D56" s="15">
        <v>178</v>
      </c>
      <c r="E56" s="15">
        <v>0</v>
      </c>
      <c r="F56" s="15">
        <v>624.79999999999995</v>
      </c>
      <c r="G56" s="15">
        <v>0</v>
      </c>
      <c r="H56" s="15">
        <v>3171.95</v>
      </c>
      <c r="I56" s="15">
        <v>1249.55</v>
      </c>
      <c r="J56" s="15">
        <v>6175.7</v>
      </c>
      <c r="K56" s="15">
        <v>5526.9</v>
      </c>
      <c r="L56" s="15">
        <v>9780.25</v>
      </c>
      <c r="M56" s="15">
        <v>9780.2000000000007</v>
      </c>
      <c r="N56" s="15">
        <v>31094.799999999999</v>
      </c>
      <c r="O56" s="15">
        <v>31118.85</v>
      </c>
      <c r="P56" s="434" t="s">
        <v>816</v>
      </c>
    </row>
    <row r="57" spans="1:16" ht="19" customHeight="1">
      <c r="A57" s="101" t="s">
        <v>63</v>
      </c>
      <c r="B57" s="15">
        <v>236.05</v>
      </c>
      <c r="C57" s="15">
        <v>280.3</v>
      </c>
      <c r="D57" s="15">
        <v>903.80000000000007</v>
      </c>
      <c r="E57" s="15">
        <v>400.90000000000003</v>
      </c>
      <c r="F57" s="15">
        <v>1145.25</v>
      </c>
      <c r="G57" s="15">
        <v>1053.1500000000001</v>
      </c>
      <c r="H57" s="15">
        <v>2959.25</v>
      </c>
      <c r="I57" s="15">
        <v>2150.5</v>
      </c>
      <c r="J57" s="15">
        <v>6151.9499999999989</v>
      </c>
      <c r="K57" s="15">
        <v>5050.3500000000004</v>
      </c>
      <c r="L57" s="15">
        <v>9810.15</v>
      </c>
      <c r="M57" s="15">
        <v>8677.35</v>
      </c>
      <c r="N57" s="15">
        <v>32358.649999999998</v>
      </c>
      <c r="O57" s="15">
        <v>31072.899999999998</v>
      </c>
      <c r="P57" s="434" t="s">
        <v>63</v>
      </c>
    </row>
    <row r="58" spans="1:16" ht="19" customHeight="1">
      <c r="A58" s="101" t="s">
        <v>66</v>
      </c>
      <c r="B58" s="15">
        <v>699.35</v>
      </c>
      <c r="C58" s="15">
        <v>299.14999999999998</v>
      </c>
      <c r="D58" s="15">
        <v>1484.8999999999999</v>
      </c>
      <c r="E58" s="15">
        <v>1123.5999999999999</v>
      </c>
      <c r="F58" s="15">
        <v>1743.1999999999998</v>
      </c>
      <c r="G58" s="15">
        <v>2198.6</v>
      </c>
      <c r="H58" s="15">
        <v>3609.3999999999996</v>
      </c>
      <c r="I58" s="15">
        <v>3455.8999999999996</v>
      </c>
      <c r="J58" s="15">
        <v>6280.55</v>
      </c>
      <c r="K58" s="15">
        <v>5891.25</v>
      </c>
      <c r="L58" s="15">
        <v>9435.85</v>
      </c>
      <c r="M58" s="15">
        <v>8742.65</v>
      </c>
      <c r="N58" s="15">
        <v>27932.85</v>
      </c>
      <c r="O58" s="15">
        <v>27769.05</v>
      </c>
      <c r="P58" s="434" t="s">
        <v>375</v>
      </c>
    </row>
    <row r="59" spans="1:16" ht="19" customHeight="1">
      <c r="A59" s="101" t="s">
        <v>69</v>
      </c>
      <c r="B59" s="15">
        <v>834.25</v>
      </c>
      <c r="C59" s="15">
        <v>242.50000000000003</v>
      </c>
      <c r="D59" s="15">
        <v>1753.8</v>
      </c>
      <c r="E59" s="15">
        <v>1234.8000000000002</v>
      </c>
      <c r="F59" s="15">
        <v>2000.25</v>
      </c>
      <c r="G59" s="15">
        <v>2339.2000000000003</v>
      </c>
      <c r="H59" s="15">
        <v>3994.25</v>
      </c>
      <c r="I59" s="15">
        <v>3209.8000000000006</v>
      </c>
      <c r="J59" s="15">
        <v>6884</v>
      </c>
      <c r="K59" s="15">
        <v>6008.7500000000009</v>
      </c>
      <c r="L59" s="15">
        <v>10050.35</v>
      </c>
      <c r="M59" s="15">
        <v>9262.75</v>
      </c>
      <c r="N59" s="15">
        <v>27852.200000000004</v>
      </c>
      <c r="O59" s="15">
        <v>28073.45</v>
      </c>
      <c r="P59" s="434" t="s">
        <v>817</v>
      </c>
    </row>
    <row r="60" spans="1:16" ht="19" customHeight="1">
      <c r="A60" s="101" t="s">
        <v>72</v>
      </c>
      <c r="B60" s="15">
        <v>743.75</v>
      </c>
      <c r="C60" s="15">
        <v>567</v>
      </c>
      <c r="D60" s="15">
        <v>1443.75</v>
      </c>
      <c r="E60" s="15">
        <v>1156.25</v>
      </c>
      <c r="F60" s="15">
        <v>1672.9999999999998</v>
      </c>
      <c r="G60" s="15">
        <v>1956.3999999999996</v>
      </c>
      <c r="H60" s="15">
        <v>3174.5</v>
      </c>
      <c r="I60" s="15">
        <v>2688.35</v>
      </c>
      <c r="J60" s="15">
        <v>5160.75</v>
      </c>
      <c r="K60" s="15">
        <v>4501.7</v>
      </c>
      <c r="L60" s="15">
        <v>7417.4</v>
      </c>
      <c r="M60" s="15">
        <v>6696.95</v>
      </c>
      <c r="N60" s="15">
        <v>20065.5</v>
      </c>
      <c r="O60" s="15">
        <v>19650.599999999999</v>
      </c>
      <c r="P60" s="434" t="s">
        <v>72</v>
      </c>
    </row>
    <row r="61" spans="1:16" ht="19" customHeight="1">
      <c r="A61" s="101" t="s">
        <v>75</v>
      </c>
      <c r="B61" s="15">
        <v>524.4</v>
      </c>
      <c r="C61" s="15">
        <v>0</v>
      </c>
      <c r="D61" s="15">
        <v>1430.7</v>
      </c>
      <c r="E61" s="15">
        <v>843.6</v>
      </c>
      <c r="F61" s="15">
        <v>1687.2</v>
      </c>
      <c r="G61" s="15">
        <v>1698.6000000000001</v>
      </c>
      <c r="H61" s="15">
        <v>3705</v>
      </c>
      <c r="I61" s="15">
        <v>3169.2</v>
      </c>
      <c r="J61" s="15">
        <v>7221.9000000000005</v>
      </c>
      <c r="K61" s="15">
        <v>6188.95</v>
      </c>
      <c r="L61" s="15">
        <v>10828.900000000001</v>
      </c>
      <c r="M61" s="15">
        <v>10054.799999999999</v>
      </c>
      <c r="N61" s="15">
        <v>32677</v>
      </c>
      <c r="O61" s="15">
        <v>32127.5</v>
      </c>
      <c r="P61" s="434" t="s">
        <v>378</v>
      </c>
    </row>
    <row r="62" spans="1:16" ht="19" customHeight="1">
      <c r="A62" s="101" t="s">
        <v>78</v>
      </c>
      <c r="B62" s="15">
        <v>106</v>
      </c>
      <c r="C62" s="15">
        <v>0</v>
      </c>
      <c r="D62" s="15">
        <v>804</v>
      </c>
      <c r="E62" s="15">
        <v>167</v>
      </c>
      <c r="F62" s="15">
        <v>1058.52</v>
      </c>
      <c r="G62" s="15">
        <v>1117</v>
      </c>
      <c r="H62" s="15">
        <v>2728</v>
      </c>
      <c r="I62" s="15">
        <v>2440</v>
      </c>
      <c r="J62" s="15">
        <v>5166</v>
      </c>
      <c r="K62" s="15">
        <v>4932</v>
      </c>
      <c r="L62" s="15">
        <v>8322.02</v>
      </c>
      <c r="M62" s="15">
        <v>7664</v>
      </c>
      <c r="N62" s="15">
        <v>25746.14</v>
      </c>
      <c r="O62" s="15">
        <v>25397</v>
      </c>
      <c r="P62" s="434" t="s">
        <v>384</v>
      </c>
    </row>
    <row r="63" spans="1:16" ht="19" customHeight="1">
      <c r="A63" s="101" t="s">
        <v>55</v>
      </c>
      <c r="B63" s="15">
        <v>0</v>
      </c>
      <c r="C63" s="15">
        <v>56.75</v>
      </c>
      <c r="D63" s="15">
        <v>753.65</v>
      </c>
      <c r="E63" s="15">
        <v>660.55000000000007</v>
      </c>
      <c r="F63" s="15">
        <v>926.15000000000009</v>
      </c>
      <c r="G63" s="15">
        <v>1516.35</v>
      </c>
      <c r="H63" s="15">
        <v>2569.65</v>
      </c>
      <c r="I63" s="15">
        <v>2465.1999999999998</v>
      </c>
      <c r="J63" s="15">
        <v>5048.5</v>
      </c>
      <c r="K63" s="15">
        <v>4821.5</v>
      </c>
      <c r="L63" s="15">
        <v>8159.5</v>
      </c>
      <c r="M63" s="15">
        <v>7681.7000000000007</v>
      </c>
      <c r="N63" s="15">
        <v>25805.35</v>
      </c>
      <c r="O63" s="15">
        <v>25174.3</v>
      </c>
      <c r="P63" s="434" t="s">
        <v>55</v>
      </c>
    </row>
    <row r="64" spans="1:16" ht="19" customHeight="1">
      <c r="A64" s="101" t="s">
        <v>58</v>
      </c>
      <c r="B64" s="15">
        <v>253.85</v>
      </c>
      <c r="C64" s="386">
        <v>0</v>
      </c>
      <c r="D64" s="15">
        <v>1082.55</v>
      </c>
      <c r="E64" s="15">
        <v>357.15</v>
      </c>
      <c r="F64" s="15">
        <v>1383.8</v>
      </c>
      <c r="G64" s="15">
        <v>1236.45</v>
      </c>
      <c r="H64" s="15">
        <v>3091.3500000000004</v>
      </c>
      <c r="I64" s="15">
        <v>2566.8000000000002</v>
      </c>
      <c r="J64" s="15">
        <v>5925.95</v>
      </c>
      <c r="K64" s="15">
        <v>5345.5999999999995</v>
      </c>
      <c r="L64" s="15">
        <v>9106.5499999999993</v>
      </c>
      <c r="M64" s="15">
        <v>8375.5499999999993</v>
      </c>
      <c r="N64" s="15">
        <v>25986.05</v>
      </c>
      <c r="O64" s="15">
        <v>25366.65</v>
      </c>
      <c r="P64" s="434" t="s">
        <v>58</v>
      </c>
    </row>
    <row r="65" spans="1:16" ht="19" customHeight="1">
      <c r="A65" s="101" t="s">
        <v>61</v>
      </c>
      <c r="B65" s="15">
        <v>416.75</v>
      </c>
      <c r="C65" s="15">
        <v>40</v>
      </c>
      <c r="D65" s="15">
        <v>1061.3500000000001</v>
      </c>
      <c r="E65" s="15">
        <v>211.4</v>
      </c>
      <c r="F65" s="15">
        <v>1107.55</v>
      </c>
      <c r="G65" s="15">
        <v>693.2</v>
      </c>
      <c r="H65" s="15">
        <v>2313.65</v>
      </c>
      <c r="I65" s="15">
        <v>1024.4000000000001</v>
      </c>
      <c r="J65" s="15">
        <v>5220.55</v>
      </c>
      <c r="K65" s="15">
        <v>2790.5499999999997</v>
      </c>
      <c r="L65" s="15">
        <v>8174.9000000000005</v>
      </c>
      <c r="M65" s="15">
        <v>5844.6</v>
      </c>
      <c r="N65" s="15">
        <v>26836.1</v>
      </c>
      <c r="O65" s="15">
        <v>26708.65</v>
      </c>
      <c r="P65" s="434" t="s">
        <v>61</v>
      </c>
    </row>
    <row r="66" spans="1:16" ht="19" customHeight="1">
      <c r="A66" s="101" t="s">
        <v>64</v>
      </c>
      <c r="B66" s="386">
        <v>0</v>
      </c>
      <c r="C66" s="386">
        <v>0</v>
      </c>
      <c r="D66" s="15">
        <v>11.7</v>
      </c>
      <c r="E66" s="15">
        <v>0</v>
      </c>
      <c r="F66" s="15">
        <v>140.1</v>
      </c>
      <c r="G66" s="15">
        <v>968.2</v>
      </c>
      <c r="H66" s="15">
        <v>2510.15</v>
      </c>
      <c r="I66" s="15">
        <v>3004.6499999999996</v>
      </c>
      <c r="J66" s="15">
        <v>6514.65</v>
      </c>
      <c r="K66" s="15">
        <v>8137.8</v>
      </c>
      <c r="L66" s="15">
        <v>9886.4</v>
      </c>
      <c r="M66" s="15">
        <v>11674.849999999999</v>
      </c>
      <c r="N66" s="15">
        <v>33405.65</v>
      </c>
      <c r="O66" s="15">
        <v>32567.300000000003</v>
      </c>
      <c r="P66" s="434" t="s">
        <v>64</v>
      </c>
    </row>
    <row r="67" spans="1:16" ht="19" customHeight="1">
      <c r="A67" s="101" t="s">
        <v>20</v>
      </c>
      <c r="B67" s="15">
        <v>974.69999999999993</v>
      </c>
      <c r="C67" s="15">
        <v>34</v>
      </c>
      <c r="D67" s="15">
        <v>1359.7</v>
      </c>
      <c r="E67" s="15">
        <v>169.20000000000002</v>
      </c>
      <c r="F67" s="15">
        <v>958.05000000000007</v>
      </c>
      <c r="G67" s="15">
        <v>996.65</v>
      </c>
      <c r="H67" s="15">
        <v>3528.5499999999997</v>
      </c>
      <c r="I67" s="15">
        <v>2271.75</v>
      </c>
      <c r="J67" s="15">
        <v>6031.1500000000005</v>
      </c>
      <c r="K67" s="15">
        <v>4576.8999999999996</v>
      </c>
      <c r="L67" s="15">
        <v>8412.5</v>
      </c>
      <c r="M67" s="15">
        <v>7222.6500000000005</v>
      </c>
      <c r="N67" s="15">
        <v>29589.65</v>
      </c>
      <c r="O67" s="15">
        <v>27788.5</v>
      </c>
      <c r="P67" s="434" t="s">
        <v>67</v>
      </c>
    </row>
    <row r="68" spans="1:16" ht="19" customHeight="1">
      <c r="A68" s="101" t="s">
        <v>21</v>
      </c>
      <c r="B68" s="15">
        <v>551</v>
      </c>
      <c r="C68" s="15">
        <v>414.79999999999995</v>
      </c>
      <c r="D68" s="15">
        <v>1607.4</v>
      </c>
      <c r="E68" s="15">
        <v>1069.6000000000001</v>
      </c>
      <c r="F68" s="15">
        <v>2033.0000000000002</v>
      </c>
      <c r="G68" s="15">
        <v>2391.6999999999998</v>
      </c>
      <c r="H68" s="15">
        <v>4592.3</v>
      </c>
      <c r="I68" s="15">
        <v>3669</v>
      </c>
      <c r="J68" s="15">
        <v>8213.7000000000007</v>
      </c>
      <c r="K68" s="15">
        <v>7904.7</v>
      </c>
      <c r="L68" s="15">
        <v>12352.849999999999</v>
      </c>
      <c r="M68" s="15">
        <v>12343.15</v>
      </c>
      <c r="N68" s="15">
        <v>35419.087500000001</v>
      </c>
      <c r="O68" s="15">
        <v>35385.700000000004</v>
      </c>
      <c r="P68" s="434" t="s">
        <v>70</v>
      </c>
    </row>
    <row r="69" spans="1:16" ht="19" customHeight="1">
      <c r="A69" s="101" t="s">
        <v>22</v>
      </c>
      <c r="B69" s="15">
        <v>50</v>
      </c>
      <c r="C69" s="15">
        <v>25</v>
      </c>
      <c r="D69" s="15">
        <v>106.3</v>
      </c>
      <c r="E69" s="15">
        <v>25</v>
      </c>
      <c r="F69" s="15">
        <v>315.25</v>
      </c>
      <c r="G69" s="15">
        <v>25</v>
      </c>
      <c r="H69" s="15">
        <v>2032.4500000000003</v>
      </c>
      <c r="I69" s="15">
        <v>425.84999999999997</v>
      </c>
      <c r="J69" s="15">
        <v>4686.25</v>
      </c>
      <c r="K69" s="15">
        <v>3094.7</v>
      </c>
      <c r="L69" s="15">
        <v>8103.6</v>
      </c>
      <c r="M69" s="15">
        <v>6631.25</v>
      </c>
      <c r="N69" s="15">
        <v>29965.65</v>
      </c>
      <c r="O69" s="15">
        <v>29267.100000000002</v>
      </c>
      <c r="P69" s="434" t="s">
        <v>73</v>
      </c>
    </row>
    <row r="70" spans="1:16" ht="19" customHeight="1">
      <c r="A70" s="101" t="s">
        <v>23</v>
      </c>
      <c r="B70" s="15">
        <v>507.24999999999994</v>
      </c>
      <c r="C70" s="15">
        <v>0</v>
      </c>
      <c r="D70" s="15">
        <v>1414.85</v>
      </c>
      <c r="E70" s="15">
        <v>380.2</v>
      </c>
      <c r="F70" s="15">
        <v>1691.05</v>
      </c>
      <c r="G70" s="15">
        <v>1398.45</v>
      </c>
      <c r="H70" s="15">
        <v>3950.7</v>
      </c>
      <c r="I70" s="15">
        <v>2785.9</v>
      </c>
      <c r="J70" s="15">
        <v>7030.9500000000007</v>
      </c>
      <c r="K70" s="15">
        <v>5996.85</v>
      </c>
      <c r="L70" s="15">
        <v>10867.9</v>
      </c>
      <c r="M70" s="15">
        <v>9758.7999999999993</v>
      </c>
      <c r="N70" s="15">
        <v>32940.300000000003</v>
      </c>
      <c r="O70" s="15">
        <v>31133.45</v>
      </c>
      <c r="P70" s="434" t="s">
        <v>76</v>
      </c>
    </row>
    <row r="71" spans="1:16" ht="19" customHeight="1">
      <c r="A71" s="101"/>
      <c r="B71" s="16"/>
      <c r="C71" s="16"/>
      <c r="D71" s="16"/>
      <c r="E71" s="16"/>
      <c r="F71" s="16"/>
      <c r="G71" s="16"/>
      <c r="H71" s="16"/>
      <c r="I71" s="16"/>
      <c r="J71" s="15"/>
      <c r="K71" s="15"/>
      <c r="L71" s="15"/>
      <c r="M71" s="15"/>
      <c r="N71" s="15"/>
      <c r="O71" s="15"/>
      <c r="P71" s="148"/>
    </row>
    <row r="72" spans="1:16" ht="19" customHeight="1">
      <c r="A72" s="101"/>
      <c r="B72" s="16"/>
      <c r="C72" s="16"/>
      <c r="D72" s="16"/>
      <c r="E72" s="16"/>
      <c r="F72" s="16"/>
      <c r="G72" s="16"/>
      <c r="H72" s="16"/>
      <c r="I72" s="16"/>
      <c r="J72" s="15"/>
      <c r="K72" s="15"/>
      <c r="L72" s="15"/>
      <c r="M72" s="15"/>
      <c r="N72" s="15"/>
      <c r="O72" s="15"/>
      <c r="P72" s="148"/>
    </row>
    <row r="73" spans="1:16" ht="19" customHeight="1">
      <c r="A73" s="101"/>
      <c r="B73" s="16"/>
      <c r="C73" s="16"/>
      <c r="D73" s="16"/>
      <c r="E73" s="16"/>
      <c r="F73" s="16"/>
      <c r="G73" s="16"/>
      <c r="H73" s="16"/>
      <c r="I73" s="16"/>
      <c r="J73" s="15"/>
      <c r="K73" s="15"/>
      <c r="L73" s="15"/>
      <c r="M73" s="15"/>
      <c r="N73" s="15"/>
      <c r="O73" s="15"/>
      <c r="P73" s="148"/>
    </row>
    <row r="74" spans="1:16" ht="19" customHeight="1">
      <c r="A74" s="108" t="s">
        <v>79</v>
      </c>
      <c r="B74" s="386">
        <v>0</v>
      </c>
      <c r="C74" s="386">
        <v>0</v>
      </c>
      <c r="D74" s="15">
        <v>50.8</v>
      </c>
      <c r="E74" s="386">
        <v>0</v>
      </c>
      <c r="F74" s="15">
        <v>98.6</v>
      </c>
      <c r="G74" s="386">
        <v>0</v>
      </c>
      <c r="H74" s="15">
        <v>148.4</v>
      </c>
      <c r="I74" s="386">
        <v>67</v>
      </c>
      <c r="J74" s="15">
        <v>339.3</v>
      </c>
      <c r="K74" s="15">
        <v>232</v>
      </c>
      <c r="L74" s="15">
        <v>741.90000000000009</v>
      </c>
      <c r="M74" s="15">
        <v>613</v>
      </c>
      <c r="N74" s="15">
        <v>4881</v>
      </c>
      <c r="O74" s="15">
        <v>6361</v>
      </c>
      <c r="P74" s="434" t="s">
        <v>80</v>
      </c>
    </row>
    <row r="75" spans="1:16" ht="19" customHeight="1">
      <c r="A75" s="95"/>
      <c r="B75" s="112"/>
      <c r="C75" s="112"/>
      <c r="D75" s="112"/>
      <c r="E75" s="112"/>
      <c r="F75" s="112"/>
      <c r="G75" s="112"/>
      <c r="H75" s="112"/>
      <c r="I75" s="112"/>
    </row>
    <row r="76" spans="1:16" ht="19" customHeight="1">
      <c r="B76" s="114"/>
      <c r="C76" s="114"/>
      <c r="D76" s="114"/>
      <c r="E76" s="114"/>
      <c r="F76" s="114"/>
      <c r="G76" s="114"/>
      <c r="H76" s="114"/>
      <c r="I76" s="114"/>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sheetData>
  <mergeCells count="11">
    <mergeCell ref="B44:I44"/>
    <mergeCell ref="B12:I12"/>
    <mergeCell ref="B10:I10"/>
    <mergeCell ref="B6:I6"/>
    <mergeCell ref="J10:O10"/>
    <mergeCell ref="J12:O12"/>
    <mergeCell ref="J44:O44"/>
    <mergeCell ref="J7:K7"/>
    <mergeCell ref="L7:M7"/>
    <mergeCell ref="N7:O7"/>
    <mergeCell ref="J6:O6"/>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2018</oddHeader>
    <oddFooter>&amp;C&amp;"Helvetica,Standard" Eidg. Steuerverwaltung  -  Administration fédérale des contributions  -  Amministrazione federale delle contribuzioni&amp;R34 - 35</oddFooter>
  </headerFooter>
  <colBreaks count="1" manualBreakCount="1">
    <brk id="9" max="74"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P60"/>
  <sheetViews>
    <sheetView view="pageLayout" zoomScale="70" zoomScaleNormal="75" zoomScalePageLayoutView="70" workbookViewId="0"/>
  </sheetViews>
  <sheetFormatPr baseColWidth="10" defaultColWidth="10.5" defaultRowHeight="16"/>
  <cols>
    <col min="1" max="1" width="9.1640625" style="494" customWidth="1"/>
    <col min="2" max="2" width="20.5" style="494" customWidth="1"/>
    <col min="3" max="3" width="4.5" style="494" customWidth="1"/>
    <col min="4" max="4" width="13.5" style="505" customWidth="1"/>
    <col min="5" max="5" width="7.5" style="494" customWidth="1"/>
    <col min="6" max="6" width="10.5" style="494" customWidth="1"/>
    <col min="7" max="7" width="5.1640625" style="494" customWidth="1"/>
    <col min="8" max="8" width="8" style="494" customWidth="1"/>
    <col min="9" max="9" width="4.1640625" style="494" customWidth="1"/>
    <col min="10" max="10" width="8.5" style="505" customWidth="1"/>
    <col min="11" max="11" width="20" style="534" customWidth="1"/>
    <col min="12" max="12" width="4" style="505" customWidth="1"/>
    <col min="13" max="13" width="7.5" style="505" customWidth="1"/>
    <col min="14" max="14" width="6.5" style="505" customWidth="1"/>
    <col min="15" max="16384" width="10.5" style="505"/>
  </cols>
  <sheetData>
    <row r="1" spans="1:14" s="539" customFormat="1" ht="18.75" customHeight="1">
      <c r="A1" s="536" t="s">
        <v>300</v>
      </c>
      <c r="B1" s="536"/>
      <c r="C1" s="536"/>
      <c r="D1" s="537"/>
      <c r="E1" s="536"/>
      <c r="F1" s="536"/>
      <c r="G1" s="536"/>
      <c r="H1" s="538" t="s">
        <v>633</v>
      </c>
      <c r="I1" s="536"/>
      <c r="J1" s="537"/>
      <c r="K1" s="663"/>
      <c r="L1" s="537"/>
      <c r="M1" s="537"/>
      <c r="N1" s="537"/>
    </row>
    <row r="2" spans="1:14" ht="15" customHeight="1"/>
    <row r="3" spans="1:14" ht="15" customHeight="1"/>
    <row r="4" spans="1:14" s="485" customFormat="1" ht="15" customHeight="1">
      <c r="A4" s="485" t="s">
        <v>634</v>
      </c>
      <c r="H4" s="485" t="s">
        <v>635</v>
      </c>
      <c r="K4" s="486"/>
    </row>
    <row r="5" spans="1:14" s="483" customFormat="1">
      <c r="K5" s="484"/>
    </row>
    <row r="6" spans="1:14" s="483" customFormat="1">
      <c r="A6" s="522" t="s">
        <v>609</v>
      </c>
      <c r="B6" s="485"/>
      <c r="C6" s="485"/>
      <c r="D6" s="485"/>
      <c r="E6" s="485"/>
      <c r="G6" s="485"/>
      <c r="H6" s="522" t="s">
        <v>610</v>
      </c>
      <c r="I6" s="487"/>
      <c r="K6" s="484"/>
    </row>
    <row r="7" spans="1:14" s="483" customFormat="1">
      <c r="A7" s="485"/>
      <c r="B7" s="485"/>
      <c r="C7" s="485"/>
      <c r="D7" s="485"/>
      <c r="E7" s="485"/>
      <c r="F7" s="485"/>
      <c r="G7" s="485"/>
      <c r="H7" s="485"/>
      <c r="I7" s="487"/>
      <c r="K7" s="484"/>
    </row>
    <row r="8" spans="1:14" s="483" customFormat="1">
      <c r="A8" s="485" t="s">
        <v>396</v>
      </c>
      <c r="B8" s="485"/>
      <c r="C8" s="485"/>
      <c r="D8" s="485"/>
      <c r="E8" s="485"/>
      <c r="H8" s="485" t="s">
        <v>397</v>
      </c>
      <c r="I8" s="485"/>
      <c r="K8" s="484"/>
    </row>
    <row r="9" spans="1:14" s="483" customFormat="1">
      <c r="A9" s="489" t="s">
        <v>636</v>
      </c>
      <c r="B9" s="490"/>
      <c r="C9" s="490"/>
      <c r="D9" s="485"/>
      <c r="E9" s="485"/>
      <c r="H9" s="489" t="s">
        <v>637</v>
      </c>
      <c r="I9" s="490"/>
      <c r="K9" s="484"/>
    </row>
    <row r="10" spans="1:14" s="483" customFormat="1">
      <c r="A10" s="485" t="s">
        <v>638</v>
      </c>
      <c r="B10" s="485"/>
      <c r="C10" s="485"/>
      <c r="D10" s="485"/>
      <c r="E10" s="485"/>
      <c r="H10" s="485" t="s">
        <v>639</v>
      </c>
      <c r="I10" s="485"/>
      <c r="K10" s="484"/>
    </row>
    <row r="11" spans="1:14" s="483" customFormat="1">
      <c r="A11" s="666" t="s">
        <v>615</v>
      </c>
      <c r="B11" s="485"/>
      <c r="C11" s="485"/>
      <c r="D11" s="485"/>
      <c r="E11" s="485"/>
      <c r="F11" s="485" t="s">
        <v>438</v>
      </c>
      <c r="G11" s="485"/>
      <c r="H11" s="666" t="s">
        <v>640</v>
      </c>
      <c r="I11" s="487"/>
      <c r="K11" s="484"/>
    </row>
    <row r="12" spans="1:14" s="483" customFormat="1">
      <c r="A12" s="485"/>
      <c r="B12" s="485"/>
      <c r="C12" s="485"/>
      <c r="D12" s="485"/>
      <c r="E12" s="485"/>
      <c r="F12" s="485"/>
      <c r="G12" s="485"/>
      <c r="H12" s="485"/>
      <c r="I12" s="487"/>
      <c r="K12" s="484"/>
    </row>
    <row r="13" spans="1:14" s="483" customFormat="1" ht="15" customHeight="1">
      <c r="A13" s="489" t="s">
        <v>641</v>
      </c>
      <c r="B13" s="490"/>
      <c r="C13" s="490"/>
      <c r="D13" s="485"/>
      <c r="E13" s="485"/>
      <c r="H13" s="489" t="s">
        <v>618</v>
      </c>
      <c r="I13" s="490"/>
      <c r="K13" s="484"/>
    </row>
    <row r="14" spans="1:14" s="483" customFormat="1">
      <c r="A14" s="485" t="s">
        <v>438</v>
      </c>
      <c r="B14" s="485"/>
      <c r="C14" s="485"/>
      <c r="D14" s="485"/>
      <c r="E14" s="485"/>
      <c r="H14" s="522" t="s">
        <v>619</v>
      </c>
      <c r="I14" s="485"/>
      <c r="K14" s="484"/>
    </row>
    <row r="15" spans="1:14" s="483" customFormat="1">
      <c r="A15" s="485"/>
      <c r="B15" s="485"/>
      <c r="C15" s="485"/>
      <c r="D15" s="485"/>
      <c r="E15" s="485"/>
      <c r="H15" s="485"/>
      <c r="I15" s="485"/>
      <c r="K15" s="484"/>
    </row>
    <row r="16" spans="1:14" s="483" customFormat="1">
      <c r="A16" s="485" t="s">
        <v>407</v>
      </c>
      <c r="B16" s="485"/>
      <c r="C16" s="485"/>
      <c r="D16" s="485"/>
      <c r="E16" s="485"/>
      <c r="G16" s="485"/>
      <c r="H16" s="485" t="s">
        <v>408</v>
      </c>
      <c r="I16" s="487"/>
      <c r="K16" s="484"/>
    </row>
    <row r="17" spans="1:16" s="483" customFormat="1">
      <c r="A17" s="485"/>
      <c r="B17" s="485"/>
      <c r="C17" s="485"/>
      <c r="D17" s="485"/>
      <c r="E17" s="485"/>
      <c r="F17" s="485"/>
      <c r="G17" s="485"/>
      <c r="H17" s="485"/>
      <c r="I17" s="487"/>
      <c r="K17" s="484"/>
    </row>
    <row r="18" spans="1:16" s="483" customFormat="1" ht="17.75" customHeight="1">
      <c r="A18" s="485" t="s">
        <v>620</v>
      </c>
      <c r="B18" s="485"/>
      <c r="C18" s="485"/>
      <c r="F18" s="492">
        <v>50000</v>
      </c>
      <c r="G18" s="485" t="s">
        <v>323</v>
      </c>
      <c r="H18" s="485" t="s">
        <v>621</v>
      </c>
      <c r="I18" s="485"/>
      <c r="J18" s="485"/>
      <c r="K18" s="487"/>
      <c r="O18" s="484"/>
    </row>
    <row r="19" spans="1:16" s="483" customFormat="1">
      <c r="A19" s="485"/>
      <c r="B19" s="485"/>
      <c r="C19" s="485"/>
      <c r="F19" s="492"/>
      <c r="G19" s="485"/>
      <c r="H19" s="485"/>
      <c r="I19" s="485"/>
      <c r="J19" s="485"/>
      <c r="K19" s="487"/>
      <c r="O19" s="484"/>
    </row>
    <row r="20" spans="1:16" s="483" customFormat="1">
      <c r="A20" s="485" t="s">
        <v>411</v>
      </c>
      <c r="B20" s="485"/>
      <c r="C20" s="485"/>
      <c r="F20" s="492"/>
      <c r="G20" s="485"/>
      <c r="H20" s="485" t="s">
        <v>412</v>
      </c>
      <c r="I20" s="485"/>
      <c r="J20" s="485"/>
      <c r="K20" s="487"/>
      <c r="O20" s="484"/>
    </row>
    <row r="21" spans="1:16" s="483" customFormat="1">
      <c r="A21" s="485"/>
      <c r="B21" s="485"/>
      <c r="C21" s="485"/>
      <c r="F21" s="492"/>
      <c r="G21" s="485"/>
      <c r="H21" s="485"/>
      <c r="I21" s="485"/>
      <c r="J21" s="485"/>
      <c r="K21" s="487"/>
      <c r="O21" s="484"/>
    </row>
    <row r="22" spans="1:16" s="483" customFormat="1" ht="17.75" customHeight="1">
      <c r="A22" s="670"/>
      <c r="B22" s="485" t="s">
        <v>421</v>
      </c>
      <c r="C22" s="485"/>
      <c r="F22" s="495">
        <v>3900</v>
      </c>
      <c r="G22" s="496" t="s">
        <v>323</v>
      </c>
      <c r="H22" s="670"/>
      <c r="I22" s="485" t="s">
        <v>422</v>
      </c>
      <c r="J22" s="485"/>
      <c r="K22" s="487"/>
      <c r="O22" s="484"/>
      <c r="P22" s="494"/>
    </row>
    <row r="23" spans="1:16" s="483" customFormat="1">
      <c r="A23" s="497"/>
      <c r="B23" s="485" t="s">
        <v>423</v>
      </c>
      <c r="C23" s="485"/>
      <c r="F23" s="498"/>
      <c r="G23" s="499"/>
      <c r="H23" s="497"/>
      <c r="I23" s="485" t="s">
        <v>424</v>
      </c>
      <c r="J23" s="485"/>
      <c r="K23" s="487"/>
      <c r="O23" s="484"/>
      <c r="P23" s="494"/>
    </row>
    <row r="24" spans="1:16" s="483" customFormat="1">
      <c r="A24" s="670"/>
      <c r="F24" s="675"/>
      <c r="G24" s="676"/>
      <c r="H24" s="670"/>
      <c r="I24" s="485" t="s">
        <v>425</v>
      </c>
      <c r="J24" s="485"/>
      <c r="K24" s="487"/>
      <c r="O24" s="484"/>
      <c r="P24" s="494"/>
    </row>
    <row r="25" spans="1:16" s="483" customFormat="1">
      <c r="A25" s="670"/>
      <c r="B25" s="485" t="s">
        <v>426</v>
      </c>
      <c r="C25" s="485"/>
      <c r="F25" s="500">
        <v>0</v>
      </c>
      <c r="G25" s="501" t="s">
        <v>323</v>
      </c>
      <c r="H25" s="670"/>
      <c r="I25" s="485" t="s">
        <v>427</v>
      </c>
      <c r="J25" s="485"/>
      <c r="K25" s="487"/>
      <c r="O25" s="486"/>
      <c r="P25" s="494"/>
    </row>
    <row r="26" spans="1:16" s="483" customFormat="1">
      <c r="A26" s="670"/>
      <c r="B26" s="485"/>
      <c r="C26" s="485"/>
      <c r="F26" s="503">
        <f>F22-F25</f>
        <v>3900</v>
      </c>
      <c r="G26" s="485" t="s">
        <v>323</v>
      </c>
      <c r="H26" s="670"/>
      <c r="I26" s="485"/>
      <c r="J26" s="485"/>
      <c r="K26" s="677"/>
      <c r="L26" s="677"/>
      <c r="O26" s="677"/>
      <c r="P26" s="677"/>
    </row>
    <row r="27" spans="1:16" s="483" customFormat="1" ht="15.5" customHeight="1">
      <c r="A27" s="497"/>
      <c r="B27" s="485"/>
      <c r="C27" s="485"/>
      <c r="F27" s="507"/>
      <c r="G27" s="508"/>
      <c r="H27" s="485"/>
      <c r="I27" s="485"/>
      <c r="J27" s="485"/>
      <c r="K27" s="487"/>
      <c r="O27" s="484"/>
    </row>
    <row r="28" spans="1:16" s="483" customFormat="1">
      <c r="A28" s="497" t="s">
        <v>434</v>
      </c>
      <c r="B28" s="485"/>
      <c r="C28" s="485"/>
      <c r="F28" s="503">
        <v>46100</v>
      </c>
      <c r="G28" s="485" t="s">
        <v>323</v>
      </c>
      <c r="H28" s="485"/>
      <c r="I28" s="485" t="s">
        <v>435</v>
      </c>
      <c r="J28" s="485"/>
      <c r="K28" s="487"/>
      <c r="O28" s="484"/>
    </row>
    <row r="29" spans="1:16" s="483" customFormat="1" ht="13.75" customHeight="1">
      <c r="A29" s="497"/>
      <c r="B29" s="485"/>
      <c r="C29" s="485"/>
      <c r="F29" s="507"/>
      <c r="G29" s="508"/>
      <c r="H29" s="485"/>
      <c r="I29" s="485"/>
      <c r="J29" s="485"/>
      <c r="K29" s="487"/>
      <c r="O29" s="484"/>
    </row>
    <row r="30" spans="1:16" s="483" customFormat="1">
      <c r="A30" s="509" t="s">
        <v>436</v>
      </c>
      <c r="B30" s="486"/>
      <c r="C30" s="486"/>
      <c r="F30" s="510">
        <v>1814</v>
      </c>
      <c r="G30" s="486" t="s">
        <v>323</v>
      </c>
      <c r="H30" s="486"/>
      <c r="I30" s="486" t="s">
        <v>470</v>
      </c>
      <c r="J30" s="486"/>
      <c r="K30" s="487"/>
      <c r="O30" s="486"/>
    </row>
    <row r="31" spans="1:16" s="483" customFormat="1">
      <c r="A31" s="497"/>
      <c r="B31" s="485"/>
      <c r="C31" s="485"/>
      <c r="F31" s="507"/>
      <c r="G31" s="508"/>
      <c r="H31" s="485"/>
      <c r="I31" s="485"/>
      <c r="J31" s="485"/>
      <c r="K31" s="487"/>
      <c r="O31" s="484"/>
    </row>
    <row r="32" spans="1:16" s="483" customFormat="1">
      <c r="A32" s="497" t="s">
        <v>622</v>
      </c>
      <c r="B32" s="485"/>
      <c r="C32" s="485"/>
      <c r="F32" s="513">
        <f>F30*1</f>
        <v>1814</v>
      </c>
      <c r="G32" s="485" t="s">
        <v>323</v>
      </c>
      <c r="H32" s="485"/>
      <c r="I32" s="485" t="s">
        <v>623</v>
      </c>
      <c r="J32" s="485"/>
      <c r="K32" s="678"/>
      <c r="O32" s="484"/>
      <c r="P32" s="485"/>
    </row>
    <row r="33" spans="1:16" s="483" customFormat="1" ht="17.75" customHeight="1">
      <c r="A33" s="497" t="s">
        <v>624</v>
      </c>
      <c r="B33" s="485"/>
      <c r="C33" s="485"/>
      <c r="F33" s="513">
        <f>ROUND(F30*1.19,1)</f>
        <v>2158.6999999999998</v>
      </c>
      <c r="G33" s="485" t="s">
        <v>323</v>
      </c>
      <c r="H33" s="485"/>
      <c r="I33" s="485" t="s">
        <v>625</v>
      </c>
      <c r="J33" s="485"/>
      <c r="K33" s="678"/>
      <c r="O33" s="484"/>
      <c r="P33" s="485"/>
    </row>
    <row r="34" spans="1:16" s="483" customFormat="1" ht="17.75" customHeight="1">
      <c r="A34" s="497" t="s">
        <v>626</v>
      </c>
      <c r="B34" s="485"/>
      <c r="C34" s="485"/>
      <c r="F34" s="513">
        <f>ROUND(F30*0.1,1)</f>
        <v>181.4</v>
      </c>
      <c r="G34" s="485" t="s">
        <v>323</v>
      </c>
      <c r="H34" s="485"/>
      <c r="I34" s="485" t="s">
        <v>627</v>
      </c>
      <c r="J34" s="485"/>
      <c r="K34" s="678"/>
      <c r="O34" s="484"/>
      <c r="P34" s="485"/>
    </row>
    <row r="35" spans="1:16" s="483" customFormat="1" ht="17.75" customHeight="1">
      <c r="A35" s="497" t="s">
        <v>445</v>
      </c>
      <c r="B35" s="485"/>
      <c r="C35" s="485"/>
      <c r="F35" s="515">
        <v>24</v>
      </c>
      <c r="G35" s="485" t="s">
        <v>323</v>
      </c>
      <c r="H35" s="485"/>
      <c r="I35" s="485" t="s">
        <v>446</v>
      </c>
      <c r="J35" s="485"/>
      <c r="K35" s="487"/>
      <c r="O35" s="484"/>
      <c r="P35" s="485"/>
    </row>
    <row r="36" spans="1:16" s="483" customFormat="1" ht="7" customHeight="1">
      <c r="A36" s="497"/>
      <c r="B36" s="485"/>
      <c r="C36" s="485"/>
      <c r="F36" s="511"/>
      <c r="G36" s="508"/>
      <c r="H36" s="485"/>
      <c r="I36" s="485"/>
      <c r="J36" s="485"/>
      <c r="K36" s="487"/>
      <c r="O36" s="484"/>
    </row>
    <row r="37" spans="1:16" s="483" customFormat="1">
      <c r="A37" s="497"/>
      <c r="B37" s="485"/>
      <c r="C37" s="485"/>
      <c r="F37" s="492"/>
      <c r="G37" s="485"/>
      <c r="H37" s="485"/>
      <c r="I37" s="485"/>
      <c r="J37" s="485"/>
      <c r="K37" s="487"/>
      <c r="O37" s="484"/>
    </row>
    <row r="38" spans="1:16" s="483" customFormat="1" ht="19.5" customHeight="1">
      <c r="A38" s="516" t="s">
        <v>447</v>
      </c>
      <c r="B38" s="517"/>
      <c r="C38" s="517"/>
      <c r="D38" s="520"/>
      <c r="E38" s="520"/>
      <c r="F38" s="518">
        <f>SUM(F32:F35)</f>
        <v>4178.0999999999995</v>
      </c>
      <c r="G38" s="517" t="s">
        <v>323</v>
      </c>
      <c r="H38" s="517"/>
      <c r="I38" s="517" t="s">
        <v>448</v>
      </c>
      <c r="J38" s="517"/>
      <c r="K38" s="519"/>
      <c r="L38" s="520"/>
      <c r="M38" s="520"/>
      <c r="N38" s="520"/>
      <c r="O38" s="484"/>
    </row>
    <row r="39" spans="1:16" s="483" customFormat="1" ht="7" customHeight="1">
      <c r="A39" s="497"/>
      <c r="B39" s="485"/>
      <c r="C39" s="485"/>
      <c r="F39" s="492"/>
      <c r="G39" s="485"/>
      <c r="H39" s="485"/>
      <c r="I39" s="485"/>
      <c r="J39" s="485"/>
      <c r="K39" s="487"/>
      <c r="M39" s="484"/>
    </row>
    <row r="40" spans="1:16" s="483" customFormat="1">
      <c r="A40" s="497"/>
      <c r="B40" s="485"/>
      <c r="C40" s="485"/>
      <c r="F40" s="492"/>
      <c r="G40" s="485"/>
      <c r="H40" s="485"/>
      <c r="I40" s="485"/>
      <c r="J40" s="485"/>
      <c r="K40" s="487"/>
      <c r="M40" s="484"/>
    </row>
    <row r="41" spans="1:16" s="677" customFormat="1" ht="13.75" customHeight="1">
      <c r="A41" s="521" t="s">
        <v>449</v>
      </c>
      <c r="B41" s="485"/>
      <c r="C41" s="485"/>
      <c r="D41" s="485"/>
      <c r="E41" s="485"/>
      <c r="F41" s="492"/>
      <c r="G41" s="485"/>
      <c r="H41" s="522" t="s">
        <v>450</v>
      </c>
      <c r="I41" s="485"/>
      <c r="J41" s="485"/>
      <c r="K41" s="485"/>
      <c r="L41" s="485"/>
      <c r="M41" s="485"/>
      <c r="N41" s="485"/>
    </row>
    <row r="42" spans="1:16" s="677" customFormat="1" ht="13.75" customHeight="1">
      <c r="A42" s="497" t="s">
        <v>628</v>
      </c>
      <c r="B42" s="485"/>
      <c r="C42" s="485"/>
      <c r="D42" s="485"/>
      <c r="E42" s="485"/>
      <c r="F42" s="492"/>
      <c r="G42" s="485"/>
      <c r="H42" s="485" t="s">
        <v>452</v>
      </c>
      <c r="I42" s="485"/>
      <c r="J42" s="485"/>
      <c r="K42" s="485"/>
      <c r="L42" s="485"/>
      <c r="M42" s="485"/>
      <c r="N42" s="485"/>
    </row>
    <row r="43" spans="1:16" s="483" customFormat="1" ht="13.75" customHeight="1">
      <c r="A43" s="497" t="s">
        <v>629</v>
      </c>
      <c r="B43" s="485"/>
      <c r="C43" s="485"/>
      <c r="D43" s="485"/>
      <c r="E43" s="485"/>
      <c r="F43" s="492"/>
      <c r="G43" s="485"/>
      <c r="H43" s="485" t="s">
        <v>630</v>
      </c>
      <c r="I43" s="485"/>
      <c r="J43" s="485"/>
      <c r="K43" s="485"/>
      <c r="L43" s="485"/>
      <c r="M43" s="485"/>
      <c r="N43" s="485"/>
    </row>
    <row r="44" spans="1:16" s="483" customFormat="1" ht="13.75" customHeight="1">
      <c r="A44" s="497" t="s">
        <v>707</v>
      </c>
      <c r="B44" s="485"/>
      <c r="C44" s="485"/>
      <c r="D44" s="485"/>
      <c r="E44" s="485"/>
      <c r="F44" s="492"/>
      <c r="G44" s="485"/>
      <c r="H44" s="485" t="s">
        <v>706</v>
      </c>
      <c r="I44" s="485"/>
      <c r="J44" s="485"/>
      <c r="K44" s="485"/>
      <c r="L44" s="485"/>
      <c r="M44" s="485"/>
      <c r="N44" s="485"/>
    </row>
    <row r="45" spans="1:16" s="483" customFormat="1" ht="13.75" customHeight="1">
      <c r="A45" s="497"/>
      <c r="B45" s="485"/>
      <c r="C45" s="485"/>
      <c r="D45" s="485"/>
      <c r="E45" s="485"/>
      <c r="F45" s="492"/>
      <c r="G45" s="485"/>
      <c r="H45" s="485"/>
      <c r="I45" s="485"/>
      <c r="J45" s="485"/>
      <c r="K45" s="485"/>
      <c r="L45" s="485"/>
      <c r="M45" s="485"/>
      <c r="N45" s="485"/>
    </row>
    <row r="46" spans="1:16" s="483" customFormat="1" ht="13.75" customHeight="1">
      <c r="A46" s="497" t="s">
        <v>458</v>
      </c>
      <c r="B46" s="485"/>
      <c r="C46" s="485"/>
      <c r="D46" s="485"/>
      <c r="E46" s="485"/>
      <c r="F46" s="492"/>
      <c r="G46" s="485"/>
      <c r="H46" s="485" t="s">
        <v>459</v>
      </c>
      <c r="I46" s="485"/>
      <c r="J46" s="485"/>
      <c r="K46" s="485"/>
      <c r="L46" s="485"/>
      <c r="M46" s="485"/>
      <c r="N46" s="485"/>
    </row>
    <row r="47" spans="1:16" s="483" customFormat="1" ht="13.75" customHeight="1">
      <c r="A47" s="497" t="s">
        <v>460</v>
      </c>
      <c r="B47" s="485"/>
      <c r="C47" s="485"/>
      <c r="D47" s="485"/>
      <c r="E47" s="485"/>
      <c r="F47" s="492"/>
      <c r="G47" s="485"/>
      <c r="H47" s="485" t="s">
        <v>461</v>
      </c>
      <c r="I47" s="485"/>
      <c r="J47" s="485"/>
      <c r="K47" s="485"/>
      <c r="L47" s="485"/>
      <c r="M47" s="485"/>
      <c r="N47" s="485"/>
    </row>
    <row r="48" spans="1:16" s="483" customFormat="1" ht="13.75" customHeight="1">
      <c r="A48" s="497"/>
      <c r="B48" s="485"/>
      <c r="C48" s="485"/>
      <c r="D48" s="485"/>
      <c r="E48" s="485"/>
      <c r="F48" s="492"/>
      <c r="G48" s="485"/>
      <c r="H48" s="485"/>
      <c r="I48" s="485"/>
      <c r="J48" s="485"/>
      <c r="K48" s="485"/>
      <c r="L48" s="485"/>
      <c r="M48" s="485"/>
      <c r="N48" s="485"/>
    </row>
    <row r="49" spans="1:14" s="483" customFormat="1" ht="13.75" customHeight="1">
      <c r="A49" s="497" t="s">
        <v>462</v>
      </c>
      <c r="B49" s="485"/>
      <c r="C49" s="485"/>
      <c r="D49" s="485"/>
      <c r="E49" s="485"/>
      <c r="F49" s="492"/>
      <c r="G49" s="485"/>
      <c r="H49" s="485" t="s">
        <v>463</v>
      </c>
      <c r="I49" s="485"/>
      <c r="J49" s="485"/>
      <c r="K49" s="485"/>
      <c r="L49" s="485"/>
      <c r="M49" s="485"/>
      <c r="N49" s="485"/>
    </row>
    <row r="50" spans="1:14" s="483" customFormat="1" ht="4.75" customHeight="1">
      <c r="A50" s="497"/>
      <c r="B50" s="485"/>
      <c r="C50" s="485"/>
      <c r="D50" s="485"/>
      <c r="E50" s="485"/>
      <c r="F50" s="492"/>
      <c r="G50" s="485"/>
      <c r="H50" s="485"/>
      <c r="I50" s="485"/>
      <c r="J50" s="485"/>
      <c r="K50" s="485"/>
      <c r="L50" s="485"/>
      <c r="M50" s="485"/>
      <c r="N50" s="485"/>
    </row>
    <row r="51" spans="1:14" s="483" customFormat="1" ht="13.75" customHeight="1">
      <c r="A51" s="497" t="s">
        <v>155</v>
      </c>
      <c r="B51" s="630">
        <v>8960</v>
      </c>
      <c r="C51" s="572" t="s">
        <v>323</v>
      </c>
      <c r="D51" s="485"/>
      <c r="E51" s="492" t="s">
        <v>53</v>
      </c>
      <c r="F51" s="485"/>
      <c r="G51" s="485"/>
      <c r="H51" s="630">
        <v>15520</v>
      </c>
      <c r="I51" s="572" t="s">
        <v>54</v>
      </c>
      <c r="J51" s="485"/>
      <c r="K51" s="485" t="s">
        <v>55</v>
      </c>
      <c r="L51" s="485"/>
      <c r="M51" s="630">
        <v>17000</v>
      </c>
      <c r="N51" s="572" t="s">
        <v>323</v>
      </c>
    </row>
    <row r="52" spans="1:14" s="483" customFormat="1" ht="13.75" customHeight="1">
      <c r="A52" s="497" t="s">
        <v>56</v>
      </c>
      <c r="B52" s="630">
        <v>12200</v>
      </c>
      <c r="C52" s="572" t="s">
        <v>323</v>
      </c>
      <c r="D52" s="485"/>
      <c r="E52" s="492" t="s">
        <v>57</v>
      </c>
      <c r="F52" s="485"/>
      <c r="G52" s="485"/>
      <c r="H52" s="630">
        <v>15005</v>
      </c>
      <c r="I52" s="572" t="s">
        <v>323</v>
      </c>
      <c r="J52" s="485"/>
      <c r="K52" s="485" t="s">
        <v>58</v>
      </c>
      <c r="L52" s="485"/>
      <c r="M52" s="630">
        <v>18100</v>
      </c>
      <c r="N52" s="572" t="s">
        <v>323</v>
      </c>
    </row>
    <row r="53" spans="1:14" s="483" customFormat="1" ht="13.75" customHeight="1">
      <c r="A53" s="497" t="s">
        <v>59</v>
      </c>
      <c r="B53" s="630">
        <v>9410</v>
      </c>
      <c r="C53" s="572" t="s">
        <v>323</v>
      </c>
      <c r="D53" s="485"/>
      <c r="E53" s="492" t="s">
        <v>60</v>
      </c>
      <c r="F53" s="485"/>
      <c r="G53" s="485"/>
      <c r="H53" s="630">
        <v>23400</v>
      </c>
      <c r="I53" s="572" t="s">
        <v>323</v>
      </c>
      <c r="J53" s="485"/>
      <c r="K53" s="485" t="s">
        <v>61</v>
      </c>
      <c r="L53" s="485"/>
      <c r="M53" s="630">
        <v>22495</v>
      </c>
      <c r="N53" s="572" t="s">
        <v>54</v>
      </c>
    </row>
    <row r="54" spans="1:14" s="483" customFormat="1" ht="13.75" customHeight="1">
      <c r="A54" s="497" t="s">
        <v>62</v>
      </c>
      <c r="B54" s="630">
        <v>20200</v>
      </c>
      <c r="C54" s="572" t="s">
        <v>323</v>
      </c>
      <c r="D54" s="485"/>
      <c r="E54" s="492" t="s">
        <v>63</v>
      </c>
      <c r="F54" s="485"/>
      <c r="G54" s="485"/>
      <c r="H54" s="630">
        <v>28410</v>
      </c>
      <c r="I54" s="572" t="s">
        <v>323</v>
      </c>
      <c r="J54" s="485"/>
      <c r="K54" s="485" t="s">
        <v>64</v>
      </c>
      <c r="L54" s="485"/>
      <c r="M54" s="630">
        <v>22599.705882352941</v>
      </c>
      <c r="N54" s="572" t="s">
        <v>54</v>
      </c>
    </row>
    <row r="55" spans="1:14" s="483" customFormat="1">
      <c r="A55" s="497" t="s">
        <v>65</v>
      </c>
      <c r="B55" s="630">
        <v>6500</v>
      </c>
      <c r="C55" s="572" t="s">
        <v>323</v>
      </c>
      <c r="D55" s="485"/>
      <c r="E55" s="492" t="s">
        <v>66</v>
      </c>
      <c r="F55" s="485"/>
      <c r="G55" s="485"/>
      <c r="H55" s="630">
        <v>11100</v>
      </c>
      <c r="I55" s="572" t="s">
        <v>323</v>
      </c>
      <c r="J55" s="485"/>
      <c r="K55" s="485" t="s">
        <v>67</v>
      </c>
      <c r="L55" s="485"/>
      <c r="M55" s="630">
        <v>17250</v>
      </c>
      <c r="N55" s="572" t="s">
        <v>54</v>
      </c>
    </row>
    <row r="56" spans="1:14">
      <c r="A56" s="497" t="s">
        <v>68</v>
      </c>
      <c r="B56" s="630">
        <v>13730</v>
      </c>
      <c r="C56" s="572" t="s">
        <v>323</v>
      </c>
      <c r="D56" s="485"/>
      <c r="E56" s="492" t="s">
        <v>69</v>
      </c>
      <c r="F56" s="485"/>
      <c r="G56" s="485"/>
      <c r="H56" s="630">
        <v>8100</v>
      </c>
      <c r="I56" s="572" t="s">
        <v>323</v>
      </c>
      <c r="J56" s="485"/>
      <c r="K56" s="485" t="s">
        <v>70</v>
      </c>
      <c r="L56" s="485"/>
      <c r="M56" s="630">
        <v>7100</v>
      </c>
      <c r="N56" s="572" t="s">
        <v>54</v>
      </c>
    </row>
    <row r="57" spans="1:14">
      <c r="A57" s="497" t="s">
        <v>71</v>
      </c>
      <c r="B57" s="630">
        <v>14095.238095238095</v>
      </c>
      <c r="C57" s="572" t="s">
        <v>323</v>
      </c>
      <c r="D57" s="485"/>
      <c r="E57" s="492" t="s">
        <v>72</v>
      </c>
      <c r="F57" s="485"/>
      <c r="G57" s="485"/>
      <c r="H57" s="630">
        <v>3100</v>
      </c>
      <c r="I57" s="572" t="s">
        <v>323</v>
      </c>
      <c r="J57" s="485"/>
      <c r="K57" s="485" t="s">
        <v>73</v>
      </c>
      <c r="L57" s="485"/>
      <c r="M57" s="630">
        <v>33960.242179616544</v>
      </c>
      <c r="N57" s="572" t="s">
        <v>54</v>
      </c>
    </row>
    <row r="58" spans="1:14" ht="16" customHeight="1">
      <c r="A58" s="497" t="s">
        <v>74</v>
      </c>
      <c r="B58" s="630">
        <v>12100</v>
      </c>
      <c r="C58" s="572" t="s">
        <v>323</v>
      </c>
      <c r="D58" s="485"/>
      <c r="E58" s="492" t="s">
        <v>75</v>
      </c>
      <c r="F58" s="485"/>
      <c r="G58" s="485"/>
      <c r="H58" s="630">
        <v>12100</v>
      </c>
      <c r="I58" s="572" t="s">
        <v>323</v>
      </c>
      <c r="J58" s="485"/>
      <c r="K58" s="485" t="s">
        <v>76</v>
      </c>
      <c r="L58" s="485"/>
      <c r="M58" s="630">
        <v>17880</v>
      </c>
      <c r="N58" s="572" t="s">
        <v>54</v>
      </c>
    </row>
    <row r="59" spans="1:14">
      <c r="A59" s="497" t="s">
        <v>77</v>
      </c>
      <c r="B59" s="630">
        <v>12500</v>
      </c>
      <c r="C59" s="572" t="s">
        <v>323</v>
      </c>
      <c r="D59" s="485"/>
      <c r="E59" s="492" t="s">
        <v>78</v>
      </c>
      <c r="F59" s="485"/>
      <c r="G59" s="485"/>
      <c r="H59" s="630">
        <v>15100</v>
      </c>
      <c r="I59" s="572" t="s">
        <v>323</v>
      </c>
      <c r="J59" s="485"/>
      <c r="K59" s="485" t="s">
        <v>79</v>
      </c>
      <c r="L59" s="485"/>
      <c r="M59" s="630">
        <v>20400</v>
      </c>
      <c r="N59" s="572" t="s">
        <v>323</v>
      </c>
    </row>
    <row r="60" spans="1:14">
      <c r="A60" s="497"/>
      <c r="B60" s="485"/>
      <c r="C60" s="485"/>
      <c r="D60" s="485"/>
      <c r="E60" s="485"/>
      <c r="F60" s="485"/>
      <c r="G60" s="485"/>
      <c r="H60" s="497"/>
      <c r="I60" s="497"/>
      <c r="J60" s="485"/>
      <c r="K60" s="485" t="s">
        <v>80</v>
      </c>
      <c r="L60" s="485"/>
      <c r="M60" s="485"/>
      <c r="N60" s="485"/>
    </row>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2018</oddHeader>
    <oddFooter>&amp;L40&amp;C&amp;"Helvetica,Standard" Eidg. Steuerverwaltung  -  Administration fédérale des contributions  -  Amministrazione federale delle contribuzioni</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40">
    <pageSetUpPr fitToPage="1"/>
  </sheetPr>
  <dimension ref="A1:N78"/>
  <sheetViews>
    <sheetView view="pageLayout" zoomScale="70" zoomScaleNormal="60"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358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18</v>
      </c>
      <c r="B10" s="773" t="s">
        <v>359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8.0613333333333319</v>
      </c>
      <c r="C16" s="26">
        <v>9.9379999999999988</v>
      </c>
      <c r="D16" s="26">
        <v>13.305</v>
      </c>
      <c r="E16" s="26">
        <v>15.633333333333329</v>
      </c>
      <c r="F16" s="26">
        <v>18.32</v>
      </c>
      <c r="G16" s="26">
        <v>19.030000000000008</v>
      </c>
      <c r="H16" s="26">
        <v>20.61</v>
      </c>
      <c r="I16" s="26">
        <v>22.854199999999999</v>
      </c>
      <c r="J16" s="26">
        <v>25.528799999999997</v>
      </c>
      <c r="K16" s="26">
        <v>28.423500000000008</v>
      </c>
      <c r="L16" s="26">
        <v>29.770000000000003</v>
      </c>
      <c r="M16" s="26">
        <v>29.770000000000003</v>
      </c>
      <c r="N16" s="26">
        <v>29.769999999999996</v>
      </c>
    </row>
    <row r="17" spans="1:14" ht="19" customHeight="1">
      <c r="A17" s="25" t="s">
        <v>56</v>
      </c>
      <c r="B17" s="26">
        <v>16.865333333333336</v>
      </c>
      <c r="C17" s="26">
        <v>20.532500000000002</v>
      </c>
      <c r="D17" s="26">
        <v>20.865500000000001</v>
      </c>
      <c r="E17" s="26">
        <v>21.289000000000001</v>
      </c>
      <c r="F17" s="26">
        <v>21.867500000000017</v>
      </c>
      <c r="G17" s="26">
        <v>23.919999999999984</v>
      </c>
      <c r="H17" s="26">
        <v>24.852749999999986</v>
      </c>
      <c r="I17" s="26">
        <v>27.305700000000005</v>
      </c>
      <c r="J17" s="26">
        <v>28.682999999999996</v>
      </c>
      <c r="K17" s="26">
        <v>29.908149999999996</v>
      </c>
      <c r="L17" s="26">
        <v>30.545350000000006</v>
      </c>
      <c r="M17" s="26">
        <v>30.807949999999984</v>
      </c>
      <c r="N17" s="26">
        <v>31.096000000000018</v>
      </c>
    </row>
    <row r="18" spans="1:14" ht="19" customHeight="1">
      <c r="A18" s="25" t="s">
        <v>59</v>
      </c>
      <c r="B18" s="26">
        <v>16.451999999999998</v>
      </c>
      <c r="C18" s="26">
        <v>17.39</v>
      </c>
      <c r="D18" s="26">
        <v>16.465</v>
      </c>
      <c r="E18" s="26">
        <v>17.883333333333333</v>
      </c>
      <c r="F18" s="26">
        <v>17.760000000000009</v>
      </c>
      <c r="G18" s="26">
        <v>17.945</v>
      </c>
      <c r="H18" s="26">
        <v>18.2225</v>
      </c>
      <c r="I18" s="26">
        <v>19.2882</v>
      </c>
      <c r="J18" s="26">
        <v>20.567</v>
      </c>
      <c r="K18" s="26">
        <v>21.459999999999994</v>
      </c>
      <c r="L18" s="26">
        <v>21.460000000000015</v>
      </c>
      <c r="M18" s="26">
        <v>21.46</v>
      </c>
      <c r="N18" s="26">
        <v>21.460000000000004</v>
      </c>
    </row>
    <row r="19" spans="1:14" ht="19" customHeight="1">
      <c r="A19" s="25" t="s">
        <v>62</v>
      </c>
      <c r="B19" s="26">
        <v>9.5811333333333319</v>
      </c>
      <c r="C19" s="26">
        <v>14.665000000000001</v>
      </c>
      <c r="D19" s="26">
        <v>13.638449999999999</v>
      </c>
      <c r="E19" s="26">
        <v>13.198500000000003</v>
      </c>
      <c r="F19" s="26">
        <v>14.078400000000002</v>
      </c>
      <c r="G19" s="26">
        <v>14.665000000000001</v>
      </c>
      <c r="H19" s="26">
        <v>14.665000000000008</v>
      </c>
      <c r="I19" s="26">
        <v>14.664999999999992</v>
      </c>
      <c r="J19" s="26">
        <v>14.665000000000001</v>
      </c>
      <c r="K19" s="26">
        <v>14.665000000000001</v>
      </c>
      <c r="L19" s="26">
        <v>14.665000000000001</v>
      </c>
      <c r="M19" s="26">
        <v>14.665000000000001</v>
      </c>
      <c r="N19" s="26">
        <v>14.664999999999997</v>
      </c>
    </row>
    <row r="20" spans="1:14" ht="19" customHeight="1">
      <c r="A20" s="25" t="s">
        <v>65</v>
      </c>
      <c r="B20" s="26">
        <v>11.066666666666666</v>
      </c>
      <c r="C20" s="26">
        <v>11.81</v>
      </c>
      <c r="D20" s="26">
        <v>12.139999999999999</v>
      </c>
      <c r="E20" s="26">
        <v>14.326666666666664</v>
      </c>
      <c r="F20" s="26">
        <v>15.25</v>
      </c>
      <c r="G20" s="26">
        <v>15.809999999999999</v>
      </c>
      <c r="H20" s="26">
        <v>15.73</v>
      </c>
      <c r="I20" s="26">
        <v>15.912000000000001</v>
      </c>
      <c r="J20" s="26">
        <v>16.302</v>
      </c>
      <c r="K20" s="26">
        <v>20.05</v>
      </c>
      <c r="L20" s="26">
        <v>19.820999999999998</v>
      </c>
      <c r="M20" s="26">
        <v>17.552</v>
      </c>
      <c r="N20" s="26">
        <v>17.552</v>
      </c>
    </row>
    <row r="21" spans="1:14" ht="19" customHeight="1">
      <c r="A21" s="25" t="s">
        <v>68</v>
      </c>
      <c r="B21" s="26">
        <v>15.055333333333335</v>
      </c>
      <c r="C21" s="26">
        <v>14.045499999999997</v>
      </c>
      <c r="D21" s="26">
        <v>13.770000000000005</v>
      </c>
      <c r="E21" s="26">
        <v>13.861333333333331</v>
      </c>
      <c r="F21" s="26">
        <v>13.357499999999991</v>
      </c>
      <c r="G21" s="26">
        <v>13.770000000000026</v>
      </c>
      <c r="H21" s="26">
        <v>13.769999999999991</v>
      </c>
      <c r="I21" s="26">
        <v>13.77</v>
      </c>
      <c r="J21" s="26">
        <v>13.77</v>
      </c>
      <c r="K21" s="26">
        <v>13.77</v>
      </c>
      <c r="L21" s="26">
        <v>13.77</v>
      </c>
      <c r="M21" s="26">
        <v>13.77</v>
      </c>
      <c r="N21" s="26">
        <v>13.77</v>
      </c>
    </row>
    <row r="22" spans="1:14" ht="19" customHeight="1">
      <c r="A22" s="25" t="s">
        <v>71</v>
      </c>
      <c r="B22" s="26">
        <v>10.585333333333335</v>
      </c>
      <c r="C22" s="26">
        <v>14.196</v>
      </c>
      <c r="D22" s="26">
        <v>15.992000000000003</v>
      </c>
      <c r="E22" s="26">
        <v>16.409333333333333</v>
      </c>
      <c r="F22" s="26">
        <v>16.543999999999997</v>
      </c>
      <c r="G22" s="26">
        <v>17.100499999999993</v>
      </c>
      <c r="H22" s="26">
        <v>16.926000000000005</v>
      </c>
      <c r="I22" s="26">
        <v>17.432700000000004</v>
      </c>
      <c r="J22" s="26">
        <v>15.519599999999992</v>
      </c>
      <c r="K22" s="26">
        <v>15.014999999999995</v>
      </c>
      <c r="L22" s="26">
        <v>15.015000000000006</v>
      </c>
      <c r="M22" s="26">
        <v>15.014999999999992</v>
      </c>
      <c r="N22" s="26">
        <v>15.014999999999995</v>
      </c>
    </row>
    <row r="23" spans="1:14" ht="19" customHeight="1">
      <c r="A23" s="25" t="s">
        <v>74</v>
      </c>
      <c r="B23" s="26">
        <v>11.638</v>
      </c>
      <c r="C23" s="26">
        <v>17.469999999999995</v>
      </c>
      <c r="D23" s="26">
        <v>14.141999999999999</v>
      </c>
      <c r="E23" s="26">
        <v>17.212666666666671</v>
      </c>
      <c r="F23" s="26">
        <v>18.215999999999994</v>
      </c>
      <c r="G23" s="26">
        <v>18.406000000000002</v>
      </c>
      <c r="H23" s="26">
        <v>18.310749999999999</v>
      </c>
      <c r="I23" s="26">
        <v>20.148899999999998</v>
      </c>
      <c r="J23" s="26">
        <v>22.000899999999994</v>
      </c>
      <c r="K23" s="26">
        <v>23.017950000000003</v>
      </c>
      <c r="L23" s="26">
        <v>24.035</v>
      </c>
      <c r="M23" s="26">
        <v>24.126100000000005</v>
      </c>
      <c r="N23" s="26">
        <v>21.504999999999992</v>
      </c>
    </row>
    <row r="24" spans="1:14" ht="19" customHeight="1">
      <c r="A24" s="25" t="s">
        <v>77</v>
      </c>
      <c r="B24" s="26">
        <v>4.3753333333333329</v>
      </c>
      <c r="C24" s="26">
        <v>6.254999999999999</v>
      </c>
      <c r="D24" s="26">
        <v>6.0344999999999978</v>
      </c>
      <c r="E24" s="26">
        <v>8.462666666666669</v>
      </c>
      <c r="F24" s="26">
        <v>8.7679999999999971</v>
      </c>
      <c r="G24" s="26">
        <v>11.407500000000006</v>
      </c>
      <c r="H24" s="26">
        <v>17.610499999999998</v>
      </c>
      <c r="I24" s="26">
        <v>15.513000000000007</v>
      </c>
      <c r="J24" s="26">
        <v>11.76</v>
      </c>
      <c r="K24" s="26">
        <v>11.759999999999996</v>
      </c>
      <c r="L24" s="26">
        <v>11.76</v>
      </c>
      <c r="M24" s="26">
        <v>11.76</v>
      </c>
      <c r="N24" s="26">
        <v>11.759999999999996</v>
      </c>
    </row>
    <row r="25" spans="1:14" ht="19" customHeight="1">
      <c r="A25" s="25" t="s">
        <v>53</v>
      </c>
      <c r="B25" s="26">
        <v>7.7779999999999987</v>
      </c>
      <c r="C25" s="26">
        <v>15.0825</v>
      </c>
      <c r="D25" s="26">
        <v>23.919000000000004</v>
      </c>
      <c r="E25" s="26">
        <v>28.099666666666661</v>
      </c>
      <c r="F25" s="26">
        <v>24.222000000000008</v>
      </c>
      <c r="G25" s="26">
        <v>26.57449999999999</v>
      </c>
      <c r="H25" s="26">
        <v>25.238499999999998</v>
      </c>
      <c r="I25" s="26">
        <v>28.873500000000007</v>
      </c>
      <c r="J25" s="26">
        <v>31.214700000000011</v>
      </c>
      <c r="K25" s="26">
        <v>25.996299999999984</v>
      </c>
      <c r="L25" s="26">
        <v>25.460999999999999</v>
      </c>
      <c r="M25" s="26">
        <v>25.460999999999999</v>
      </c>
      <c r="N25" s="26">
        <v>25.460999999999999</v>
      </c>
    </row>
    <row r="26" spans="1:14" ht="19" customHeight="1">
      <c r="A26" s="25" t="s">
        <v>57</v>
      </c>
      <c r="B26" s="26">
        <v>17.076666666666672</v>
      </c>
      <c r="C26" s="26">
        <v>24.125</v>
      </c>
      <c r="D26" s="26">
        <v>21.255999999999993</v>
      </c>
      <c r="E26" s="26">
        <v>22.135333333333346</v>
      </c>
      <c r="F26" s="26">
        <v>22.653999999999996</v>
      </c>
      <c r="G26" s="26">
        <v>23.490499999999976</v>
      </c>
      <c r="H26" s="26">
        <v>23.78675000000003</v>
      </c>
      <c r="I26" s="26">
        <v>26.868799999999997</v>
      </c>
      <c r="J26" s="26">
        <v>27.024999999999995</v>
      </c>
      <c r="K26" s="26">
        <v>27.024999999999995</v>
      </c>
      <c r="L26" s="26">
        <v>24.998100000000008</v>
      </c>
      <c r="M26" s="26">
        <v>24.675000000000001</v>
      </c>
      <c r="N26" s="26">
        <v>24.675000000000004</v>
      </c>
    </row>
    <row r="27" spans="1:14" ht="19" customHeight="1">
      <c r="A27" s="25" t="s">
        <v>60</v>
      </c>
      <c r="B27" s="26">
        <v>5.4466666666666663</v>
      </c>
      <c r="C27" s="26">
        <v>24.03</v>
      </c>
      <c r="D27" s="26">
        <v>24.03</v>
      </c>
      <c r="E27" s="26">
        <v>24.03</v>
      </c>
      <c r="F27" s="26">
        <v>24.03</v>
      </c>
      <c r="G27" s="26">
        <v>24.03</v>
      </c>
      <c r="H27" s="26">
        <v>24.03</v>
      </c>
      <c r="I27" s="26">
        <v>24.03</v>
      </c>
      <c r="J27" s="26">
        <v>24.03</v>
      </c>
      <c r="K27" s="26">
        <v>27.136350000000004</v>
      </c>
      <c r="L27" s="26">
        <v>28.08</v>
      </c>
      <c r="M27" s="26">
        <v>28.08</v>
      </c>
      <c r="N27" s="26">
        <v>28.079999999999995</v>
      </c>
    </row>
    <row r="28" spans="1:14" ht="19" customHeight="1">
      <c r="A28" s="25" t="s">
        <v>63</v>
      </c>
      <c r="B28" s="26">
        <v>0</v>
      </c>
      <c r="C28" s="26">
        <v>26.1675</v>
      </c>
      <c r="D28" s="26">
        <v>20.831499999999998</v>
      </c>
      <c r="E28" s="26">
        <v>23.715</v>
      </c>
      <c r="F28" s="26">
        <v>25.3065</v>
      </c>
      <c r="G28" s="26">
        <v>26.357000000000006</v>
      </c>
      <c r="H28" s="26">
        <v>27.676000000000005</v>
      </c>
      <c r="I28" s="451">
        <v>29.224200000000007</v>
      </c>
      <c r="J28" s="451">
        <v>29.850999999999999</v>
      </c>
      <c r="K28" s="451">
        <v>30.465649999999993</v>
      </c>
      <c r="L28" s="26">
        <v>31.055150000000008</v>
      </c>
      <c r="M28" s="26">
        <v>31.492699999999985</v>
      </c>
      <c r="N28" s="26">
        <v>32.346139999999998</v>
      </c>
    </row>
    <row r="29" spans="1:14" ht="19" customHeight="1">
      <c r="A29" s="25" t="s">
        <v>66</v>
      </c>
      <c r="B29" s="26">
        <v>14.294</v>
      </c>
      <c r="C29" s="26">
        <v>16.166499999999999</v>
      </c>
      <c r="D29" s="26">
        <v>15.624000000000002</v>
      </c>
      <c r="E29" s="26">
        <v>19.153666666666659</v>
      </c>
      <c r="F29" s="26">
        <v>21.7</v>
      </c>
      <c r="G29" s="26">
        <v>23.544500000000006</v>
      </c>
      <c r="H29" s="26">
        <v>23.87</v>
      </c>
      <c r="I29" s="26">
        <v>24.173800000000004</v>
      </c>
      <c r="J29" s="26">
        <v>26.040000000000003</v>
      </c>
      <c r="K29" s="26">
        <v>22.034400000000002</v>
      </c>
      <c r="L29" s="26">
        <v>21.482999999999986</v>
      </c>
      <c r="M29" s="26">
        <v>21.483000000000001</v>
      </c>
      <c r="N29" s="26">
        <v>21.483000000000004</v>
      </c>
    </row>
    <row r="30" spans="1:14" ht="19" customHeight="1">
      <c r="A30" s="25" t="s">
        <v>69</v>
      </c>
      <c r="B30" s="26">
        <v>12.892666666666667</v>
      </c>
      <c r="C30" s="26">
        <v>15.800000000000002</v>
      </c>
      <c r="D30" s="26">
        <v>17.206000000000003</v>
      </c>
      <c r="E30" s="26">
        <v>19.213000000000001</v>
      </c>
      <c r="F30" s="26">
        <v>20.54</v>
      </c>
      <c r="G30" s="26">
        <v>21.093000000000011</v>
      </c>
      <c r="H30" s="26">
        <v>21.843499999999985</v>
      </c>
      <c r="I30" s="26">
        <v>22.562400000000007</v>
      </c>
      <c r="J30" s="26">
        <v>22.91</v>
      </c>
      <c r="K30" s="26">
        <v>21.772400000000001</v>
      </c>
      <c r="L30" s="26">
        <v>20.54000000000001</v>
      </c>
      <c r="M30" s="26">
        <v>20.54</v>
      </c>
      <c r="N30" s="26">
        <v>20.54</v>
      </c>
    </row>
    <row r="31" spans="1:14" ht="19" customHeight="1">
      <c r="A31" s="25" t="s">
        <v>72</v>
      </c>
      <c r="B31" s="26">
        <v>11.083333333333334</v>
      </c>
      <c r="C31" s="26">
        <v>12.775</v>
      </c>
      <c r="D31" s="26">
        <v>12.608999999999995</v>
      </c>
      <c r="E31" s="26">
        <v>14.379000000000003</v>
      </c>
      <c r="F31" s="26">
        <v>14.280000000000001</v>
      </c>
      <c r="G31" s="26">
        <v>14.7</v>
      </c>
      <c r="H31" s="26">
        <v>15.356249999999999</v>
      </c>
      <c r="I31" s="26">
        <v>15.634500000000001</v>
      </c>
      <c r="J31" s="26">
        <v>14.875</v>
      </c>
      <c r="K31" s="26">
        <v>14.02975</v>
      </c>
      <c r="L31" s="26">
        <v>14.000000000000002</v>
      </c>
      <c r="M31" s="26">
        <v>14.000000000000002</v>
      </c>
      <c r="N31" s="26">
        <v>14.000000000000002</v>
      </c>
    </row>
    <row r="32" spans="1:14" ht="19" customHeight="1">
      <c r="A32" s="25" t="s">
        <v>75</v>
      </c>
      <c r="B32" s="26">
        <v>14.82</v>
      </c>
      <c r="C32" s="26">
        <v>16.472999999999995</v>
      </c>
      <c r="D32" s="26">
        <v>22.799999999999994</v>
      </c>
      <c r="E32" s="26">
        <v>22.823000000000004</v>
      </c>
      <c r="F32" s="26">
        <v>26.22</v>
      </c>
      <c r="G32" s="26">
        <v>26.220000000000017</v>
      </c>
      <c r="H32" s="26">
        <v>26.336499999999987</v>
      </c>
      <c r="I32" s="26">
        <v>26.79000000000001</v>
      </c>
      <c r="J32" s="26">
        <v>26.789999999999985</v>
      </c>
      <c r="K32" s="26">
        <v>25.581950000000003</v>
      </c>
      <c r="L32" s="26">
        <v>24.224999999999998</v>
      </c>
      <c r="M32" s="26">
        <v>24.224999999999998</v>
      </c>
      <c r="N32" s="26">
        <v>24.224999999999994</v>
      </c>
    </row>
    <row r="33" spans="1:14" ht="19" customHeight="1">
      <c r="A33" s="25" t="s">
        <v>78</v>
      </c>
      <c r="B33" s="26">
        <v>14.066666666666666</v>
      </c>
      <c r="C33" s="26">
        <v>16.559999999999999</v>
      </c>
      <c r="D33" s="26">
        <v>16.470000000000002</v>
      </c>
      <c r="E33" s="26">
        <v>19.806666666666668</v>
      </c>
      <c r="F33" s="26">
        <v>20.119999999999997</v>
      </c>
      <c r="G33" s="26">
        <v>20.47</v>
      </c>
      <c r="H33" s="26">
        <v>20.52</v>
      </c>
      <c r="I33" s="26">
        <v>20.57</v>
      </c>
      <c r="J33" s="26">
        <v>21.292000000000002</v>
      </c>
      <c r="K33" s="26">
        <v>21.292999999999999</v>
      </c>
      <c r="L33" s="26">
        <v>21.292999999999999</v>
      </c>
      <c r="M33" s="26">
        <v>21.292999999999999</v>
      </c>
      <c r="N33" s="26">
        <v>21.292999999999999</v>
      </c>
    </row>
    <row r="34" spans="1:14" ht="19" customHeight="1">
      <c r="A34" s="25" t="s">
        <v>55</v>
      </c>
      <c r="B34" s="26">
        <v>11.622</v>
      </c>
      <c r="C34" s="26">
        <v>15.662999999999998</v>
      </c>
      <c r="D34" s="26">
        <v>18.387000000000004</v>
      </c>
      <c r="E34" s="26">
        <v>18.916666666666668</v>
      </c>
      <c r="F34" s="26">
        <v>20.316499999999987</v>
      </c>
      <c r="G34" s="26">
        <v>21.338000000000029</v>
      </c>
      <c r="H34" s="26">
        <v>21.564999999999991</v>
      </c>
      <c r="I34" s="26">
        <v>22.586500000000001</v>
      </c>
      <c r="J34" s="26">
        <v>23.449100000000005</v>
      </c>
      <c r="K34" s="26">
        <v>23.835000000000001</v>
      </c>
      <c r="L34" s="26">
        <v>24.606800000000003</v>
      </c>
      <c r="M34" s="26">
        <v>24.97</v>
      </c>
      <c r="N34" s="26">
        <v>24.97</v>
      </c>
    </row>
    <row r="35" spans="1:14" ht="19" customHeight="1">
      <c r="A35" s="25" t="s">
        <v>58</v>
      </c>
      <c r="B35" s="26">
        <v>13.541333333333336</v>
      </c>
      <c r="C35" s="26">
        <v>19.752499999999998</v>
      </c>
      <c r="D35" s="26">
        <v>19.390500000000007</v>
      </c>
      <c r="E35" s="26">
        <v>18.878999999999994</v>
      </c>
      <c r="F35" s="26">
        <v>18.749500000000008</v>
      </c>
      <c r="G35" s="26">
        <v>18.943999999999978</v>
      </c>
      <c r="H35" s="26">
        <v>20.513250000000006</v>
      </c>
      <c r="I35" s="26">
        <v>20.924999999999994</v>
      </c>
      <c r="J35" s="26">
        <v>22.233599999999999</v>
      </c>
      <c r="K35" s="26">
        <v>22.32</v>
      </c>
      <c r="L35" s="26">
        <v>22.320000000000007</v>
      </c>
      <c r="M35" s="26">
        <v>22.32</v>
      </c>
      <c r="N35" s="26">
        <v>22.320000000000004</v>
      </c>
    </row>
    <row r="36" spans="1:14" ht="19" customHeight="1">
      <c r="A36" s="25" t="s">
        <v>61</v>
      </c>
      <c r="B36" s="26">
        <v>3.38</v>
      </c>
      <c r="C36" s="26">
        <v>9.5264999999999986</v>
      </c>
      <c r="D36" s="26">
        <v>21.256000000000004</v>
      </c>
      <c r="E36" s="26">
        <v>23.034666666666663</v>
      </c>
      <c r="F36" s="26">
        <v>21.419000000000004</v>
      </c>
      <c r="G36" s="26">
        <v>22.789500000000007</v>
      </c>
      <c r="H36" s="26">
        <v>23.136499999999995</v>
      </c>
      <c r="I36" s="26">
        <v>25.034999999999997</v>
      </c>
      <c r="J36" s="26">
        <v>25.518800000000002</v>
      </c>
      <c r="K36" s="26">
        <v>27.066800000000001</v>
      </c>
      <c r="L36" s="26">
        <v>27.977099999999993</v>
      </c>
      <c r="M36" s="26">
        <v>29.096650000000007</v>
      </c>
      <c r="N36" s="26">
        <v>29.096680000000003</v>
      </c>
    </row>
    <row r="37" spans="1:14" ht="19" customHeight="1">
      <c r="A37" s="25" t="s">
        <v>64</v>
      </c>
      <c r="B37" s="26">
        <v>2.4279999999999999</v>
      </c>
      <c r="C37" s="26">
        <v>22.79</v>
      </c>
      <c r="D37" s="26">
        <v>31.125499999999995</v>
      </c>
      <c r="E37" s="26">
        <v>27.66200000000001</v>
      </c>
      <c r="F37" s="26">
        <v>23.116499999999995</v>
      </c>
      <c r="G37" s="26">
        <v>24.774500000000007</v>
      </c>
      <c r="H37" s="26">
        <v>26.852499999999992</v>
      </c>
      <c r="I37" s="26">
        <v>29.231799999999996</v>
      </c>
      <c r="J37" s="26">
        <v>31.599600000000006</v>
      </c>
      <c r="K37" s="26">
        <v>34.587149999999994</v>
      </c>
      <c r="L37" s="26">
        <v>34.034600000000005</v>
      </c>
      <c r="M37" s="26">
        <v>30</v>
      </c>
      <c r="N37" s="26">
        <v>30</v>
      </c>
    </row>
    <row r="38" spans="1:14" ht="19" customHeight="1">
      <c r="A38" s="25" t="s">
        <v>67</v>
      </c>
      <c r="B38" s="26">
        <v>8.2293333333333365</v>
      </c>
      <c r="C38" s="26">
        <v>16.916</v>
      </c>
      <c r="D38" s="26">
        <v>16.459499999999995</v>
      </c>
      <c r="E38" s="26">
        <v>20.322000000000006</v>
      </c>
      <c r="F38" s="26">
        <v>22.476499999999998</v>
      </c>
      <c r="G38" s="26">
        <v>24.756499999999978</v>
      </c>
      <c r="H38" s="26">
        <v>27.405750000000001</v>
      </c>
      <c r="I38" s="26">
        <v>31.893800000000009</v>
      </c>
      <c r="J38" s="26">
        <v>26.895200000000013</v>
      </c>
      <c r="K38" s="26">
        <v>26.443749999999987</v>
      </c>
      <c r="L38" s="26">
        <v>27.075450000000011</v>
      </c>
      <c r="M38" s="26">
        <v>25.330000000000002</v>
      </c>
      <c r="N38" s="26">
        <v>25.330000000000002</v>
      </c>
    </row>
    <row r="39" spans="1:14" ht="19" customHeight="1">
      <c r="A39" s="25" t="s">
        <v>70</v>
      </c>
      <c r="B39" s="26">
        <v>18.240000000000002</v>
      </c>
      <c r="C39" s="26">
        <v>19.759999999999998</v>
      </c>
      <c r="D39" s="26">
        <v>23.902000000000008</v>
      </c>
      <c r="E39" s="26">
        <v>25.801999999999996</v>
      </c>
      <c r="F39" s="26">
        <v>26.14875</v>
      </c>
      <c r="G39" s="26">
        <v>26.861249999999998</v>
      </c>
      <c r="H39" s="26">
        <v>27.794624999999996</v>
      </c>
      <c r="I39" s="26">
        <v>29.692250000000008</v>
      </c>
      <c r="J39" s="26">
        <v>31.102999999999998</v>
      </c>
      <c r="K39" s="26">
        <v>26.742500000000003</v>
      </c>
      <c r="L39" s="26">
        <v>26.6</v>
      </c>
      <c r="M39" s="26">
        <v>26.599999999999984</v>
      </c>
      <c r="N39" s="26">
        <v>26.6</v>
      </c>
    </row>
    <row r="40" spans="1:14" ht="19" customHeight="1">
      <c r="A40" s="25" t="s">
        <v>73</v>
      </c>
      <c r="B40" s="26">
        <v>0</v>
      </c>
      <c r="C40" s="26">
        <v>1.4590000000000001</v>
      </c>
      <c r="D40" s="26">
        <v>15.919</v>
      </c>
      <c r="E40" s="26">
        <v>25.742666666666668</v>
      </c>
      <c r="F40" s="26">
        <v>31.407999999999991</v>
      </c>
      <c r="G40" s="26">
        <v>36.76400000000001</v>
      </c>
      <c r="H40" s="26">
        <v>29.697499999999998</v>
      </c>
      <c r="I40" s="26">
        <v>27.476399999999995</v>
      </c>
      <c r="J40" s="26">
        <v>28.670499999999997</v>
      </c>
      <c r="K40" s="26">
        <v>30.095700000000004</v>
      </c>
      <c r="L40" s="26">
        <v>31.449849999999991</v>
      </c>
      <c r="M40" s="26">
        <v>32.357199999999978</v>
      </c>
      <c r="N40" s="26">
        <v>33.283530000000006</v>
      </c>
    </row>
    <row r="41" spans="1:14" ht="19" customHeight="1">
      <c r="A41" s="25" t="s">
        <v>76</v>
      </c>
      <c r="B41" s="26">
        <v>8.2533333333333321</v>
      </c>
      <c r="C41" s="26">
        <v>22.154</v>
      </c>
      <c r="D41" s="26">
        <v>30.755000000000006</v>
      </c>
      <c r="E41" s="26">
        <v>23.805333333333323</v>
      </c>
      <c r="F41" s="26">
        <v>25.31750000000002</v>
      </c>
      <c r="G41" s="26">
        <v>25.318500000000004</v>
      </c>
      <c r="H41" s="26">
        <v>27.140749999999979</v>
      </c>
      <c r="I41" s="26">
        <v>28.662100000000006</v>
      </c>
      <c r="J41" s="26">
        <v>28.817300000000003</v>
      </c>
      <c r="K41" s="26">
        <v>29.85585</v>
      </c>
      <c r="L41" s="26">
        <v>29.855799999999988</v>
      </c>
      <c r="M41" s="26">
        <v>29.855850000000007</v>
      </c>
      <c r="N41" s="26">
        <v>29.855810000000016</v>
      </c>
    </row>
    <row r="42" spans="1:14" ht="17.25" customHeight="1">
      <c r="A42" s="25"/>
      <c r="B42" s="26"/>
      <c r="C42" s="26"/>
      <c r="D42" s="26"/>
      <c r="E42" s="26"/>
      <c r="F42" s="26"/>
      <c r="G42" s="26"/>
      <c r="H42" s="26"/>
      <c r="I42" s="26"/>
      <c r="J42" s="26"/>
      <c r="K42" s="26"/>
      <c r="L42" s="26"/>
      <c r="M42" s="26"/>
      <c r="N42" s="26"/>
    </row>
    <row r="43" spans="1:14" ht="24" customHeight="1">
      <c r="A43" s="28" t="s">
        <v>79</v>
      </c>
      <c r="B43" s="26">
        <v>0.81066666666666665</v>
      </c>
      <c r="C43" s="26">
        <v>0.77899999999999991</v>
      </c>
      <c r="D43" s="26">
        <v>1.0560000000000003</v>
      </c>
      <c r="E43" s="26">
        <v>2.6879999999999997</v>
      </c>
      <c r="F43" s="26">
        <v>2.97</v>
      </c>
      <c r="G43" s="26">
        <v>4.4259999999999993</v>
      </c>
      <c r="H43" s="26">
        <v>6.5770000000000008</v>
      </c>
      <c r="I43" s="26">
        <v>9.0904000000000007</v>
      </c>
      <c r="J43" s="26">
        <v>11.941600000000001</v>
      </c>
      <c r="K43" s="26">
        <v>13.200000000000001</v>
      </c>
      <c r="L43" s="26">
        <v>13.200000000000001</v>
      </c>
      <c r="M43" s="26">
        <v>13.200000000000001</v>
      </c>
      <c r="N43" s="26">
        <v>12.376520000000001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4" orientation="portrait" r:id="rId1"/>
  <headerFooter alignWithMargins="0">
    <oddHeader>&amp;C&amp;"Helvetica,Fett"&amp;12 2018</oddHeader>
    <oddFooter>&amp;C&amp;"Helvetica,Standard" Eidg. Steuerverwaltung  -  Administration fédérale des contributions  -  Amministrazione federale delle contribuzioni&amp;R37</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30">
    <pageSetUpPr fitToPage="1"/>
  </sheetPr>
  <dimension ref="A1:Y120"/>
  <sheetViews>
    <sheetView view="pageLayout" zoomScale="70" zoomScaleNormal="60" zoomScalePageLayoutView="70" workbookViewId="0"/>
  </sheetViews>
  <sheetFormatPr baseColWidth="10" defaultColWidth="12.5" defaultRowHeight="13"/>
  <cols>
    <col min="1" max="1" width="30.5" style="222" customWidth="1"/>
    <col min="2" max="12" width="12.83203125" style="222" customWidth="1"/>
    <col min="13" max="21" width="12.5" style="222" customWidth="1"/>
    <col min="22" max="23" width="15.5" style="222" bestFit="1" customWidth="1"/>
    <col min="24" max="24" width="17.5" style="222" bestFit="1" customWidth="1"/>
    <col min="25" max="25" width="29.5" style="222" customWidth="1"/>
    <col min="26" max="16384" width="12.5" style="222"/>
  </cols>
  <sheetData>
    <row r="1" spans="1:25" ht="19" customHeight="1">
      <c r="A1" s="221" t="s">
        <v>300</v>
      </c>
      <c r="B1" s="221"/>
      <c r="C1" s="221"/>
      <c r="D1" s="221"/>
      <c r="E1" s="221"/>
      <c r="F1" s="221"/>
      <c r="G1" s="221"/>
      <c r="H1" s="221"/>
      <c r="I1" s="221"/>
      <c r="J1" s="221"/>
    </row>
    <row r="2" spans="1:25" ht="19" customHeight="1">
      <c r="A2" s="221" t="s">
        <v>633</v>
      </c>
      <c r="B2" s="221"/>
      <c r="C2" s="221"/>
      <c r="D2" s="221"/>
      <c r="E2" s="221"/>
      <c r="F2" s="221"/>
      <c r="G2" s="221"/>
      <c r="H2" s="221"/>
      <c r="I2" s="221"/>
      <c r="J2" s="221"/>
    </row>
    <row r="3" spans="1:25" ht="19" customHeight="1">
      <c r="A3" s="200" t="s">
        <v>34</v>
      </c>
      <c r="B3" s="200"/>
      <c r="C3" s="200"/>
      <c r="D3" s="200"/>
      <c r="E3" s="200"/>
      <c r="F3" s="200"/>
      <c r="G3" s="200"/>
      <c r="H3" s="200"/>
      <c r="I3" s="200"/>
      <c r="J3" s="200"/>
      <c r="K3" s="200"/>
      <c r="L3" s="200"/>
      <c r="M3" s="384"/>
      <c r="N3" s="384"/>
      <c r="O3" s="384"/>
      <c r="P3" s="384"/>
      <c r="Q3" s="384"/>
      <c r="R3" s="384"/>
      <c r="S3" s="384"/>
      <c r="T3" s="384"/>
    </row>
    <row r="4" spans="1:25" ht="19" customHeight="1">
      <c r="A4" s="200" t="s">
        <v>35</v>
      </c>
      <c r="B4" s="200"/>
      <c r="C4" s="200"/>
      <c r="D4" s="200"/>
      <c r="E4" s="200"/>
      <c r="F4" s="200"/>
      <c r="G4" s="200"/>
      <c r="H4" s="200"/>
      <c r="I4" s="200"/>
      <c r="J4" s="200"/>
      <c r="K4" s="200"/>
      <c r="L4" s="200"/>
    </row>
    <row r="5" spans="1:25" ht="19" customHeight="1" thickBot="1">
      <c r="A5" s="223">
        <v>19</v>
      </c>
      <c r="W5" s="16"/>
      <c r="Y5" s="16">
        <v>19</v>
      </c>
    </row>
    <row r="6" spans="1:25" ht="19" customHeight="1" thickBot="1">
      <c r="A6" s="224" t="s">
        <v>10</v>
      </c>
      <c r="B6" s="846" t="s">
        <v>277</v>
      </c>
      <c r="C6" s="847"/>
      <c r="D6" s="847"/>
      <c r="E6" s="847"/>
      <c r="F6" s="847"/>
      <c r="G6" s="847"/>
      <c r="H6" s="847"/>
      <c r="I6" s="847"/>
      <c r="J6" s="847"/>
      <c r="K6" s="847"/>
      <c r="L6" s="848"/>
      <c r="M6" s="846" t="s">
        <v>774</v>
      </c>
      <c r="N6" s="847"/>
      <c r="O6" s="847"/>
      <c r="P6" s="847"/>
      <c r="Q6" s="847"/>
      <c r="R6" s="847"/>
      <c r="S6" s="847"/>
      <c r="T6" s="847"/>
      <c r="U6" s="847"/>
      <c r="V6" s="847"/>
      <c r="W6" s="847"/>
      <c r="X6" s="848"/>
      <c r="Y6" s="450"/>
    </row>
    <row r="7" spans="1:25" ht="19" customHeight="1">
      <c r="A7" s="224" t="s">
        <v>13</v>
      </c>
      <c r="B7" s="449">
        <v>15000</v>
      </c>
      <c r="C7" s="449">
        <v>17500</v>
      </c>
      <c r="D7" s="449">
        <v>20000</v>
      </c>
      <c r="E7" s="449">
        <v>25000</v>
      </c>
      <c r="F7" s="449">
        <v>30000</v>
      </c>
      <c r="G7" s="449">
        <v>35000</v>
      </c>
      <c r="H7" s="449">
        <v>40000</v>
      </c>
      <c r="I7" s="449">
        <v>45000</v>
      </c>
      <c r="J7" s="449">
        <v>50000</v>
      </c>
      <c r="K7" s="449">
        <v>60000</v>
      </c>
      <c r="L7" s="449">
        <v>70000</v>
      </c>
      <c r="M7" s="449">
        <v>80000</v>
      </c>
      <c r="N7" s="449">
        <v>90000</v>
      </c>
      <c r="O7" s="449">
        <v>100000</v>
      </c>
      <c r="P7" s="449">
        <v>125000</v>
      </c>
      <c r="Q7" s="449">
        <v>150000</v>
      </c>
      <c r="R7" s="449">
        <v>175000</v>
      </c>
      <c r="S7" s="449">
        <v>200000</v>
      </c>
      <c r="T7" s="449">
        <v>250000</v>
      </c>
      <c r="U7" s="449">
        <v>300000</v>
      </c>
      <c r="V7" s="449">
        <v>400000</v>
      </c>
      <c r="W7" s="449">
        <v>500000</v>
      </c>
      <c r="X7" s="449">
        <v>1000000</v>
      </c>
      <c r="Y7" s="16" t="s">
        <v>14</v>
      </c>
    </row>
    <row r="8" spans="1:25" ht="19" customHeight="1">
      <c r="A8" s="224"/>
      <c r="B8" s="225"/>
      <c r="C8" s="225"/>
      <c r="D8" s="225"/>
      <c r="E8" s="225"/>
      <c r="F8" s="225"/>
      <c r="G8" s="225"/>
      <c r="H8" s="225"/>
      <c r="I8" s="225"/>
      <c r="J8" s="225"/>
      <c r="K8" s="225"/>
      <c r="L8" s="225"/>
      <c r="W8" s="16"/>
      <c r="Y8" s="16"/>
    </row>
    <row r="9" spans="1:25" ht="19" customHeight="1">
      <c r="A9" s="224"/>
      <c r="B9" s="840" t="s">
        <v>18</v>
      </c>
      <c r="C9" s="841"/>
      <c r="D9" s="841"/>
      <c r="E9" s="841"/>
      <c r="F9" s="841"/>
      <c r="G9" s="841"/>
      <c r="H9" s="841"/>
      <c r="I9" s="841"/>
      <c r="J9" s="841"/>
      <c r="K9" s="841"/>
      <c r="L9" s="842"/>
      <c r="M9" s="840" t="s">
        <v>329</v>
      </c>
      <c r="N9" s="841"/>
      <c r="O9" s="841"/>
      <c r="P9" s="841"/>
      <c r="Q9" s="841"/>
      <c r="R9" s="841"/>
      <c r="S9" s="841"/>
      <c r="T9" s="841"/>
      <c r="U9" s="841"/>
      <c r="V9" s="841"/>
      <c r="W9" s="841"/>
      <c r="X9" s="842"/>
      <c r="Y9" s="16"/>
    </row>
    <row r="10" spans="1:25" ht="19" customHeight="1">
      <c r="A10" s="226" t="s">
        <v>155</v>
      </c>
      <c r="B10" s="15">
        <v>335.40000000000003</v>
      </c>
      <c r="C10" s="15">
        <v>507.20000000000005</v>
      </c>
      <c r="D10" s="15">
        <v>717.9</v>
      </c>
      <c r="E10" s="15">
        <v>1111.8</v>
      </c>
      <c r="F10" s="15">
        <v>1613.3000000000002</v>
      </c>
      <c r="G10" s="15">
        <v>2105.6</v>
      </c>
      <c r="H10" s="15">
        <v>2749.1</v>
      </c>
      <c r="I10" s="15">
        <v>3436.1</v>
      </c>
      <c r="J10" s="15">
        <v>4178.0999999999995</v>
      </c>
      <c r="K10" s="15">
        <v>5781.0999999999995</v>
      </c>
      <c r="L10" s="15">
        <v>7613.0999999999995</v>
      </c>
      <c r="M10" s="15">
        <v>9516.1</v>
      </c>
      <c r="N10" s="15">
        <v>11577.1</v>
      </c>
      <c r="O10" s="15">
        <v>13638.1</v>
      </c>
      <c r="P10" s="15">
        <v>19147.8</v>
      </c>
      <c r="Q10" s="15">
        <v>25065.200000000001</v>
      </c>
      <c r="R10" s="15">
        <v>31362.7</v>
      </c>
      <c r="S10" s="15">
        <v>37829.599999999999</v>
      </c>
      <c r="T10" s="15">
        <v>51569.599999999999</v>
      </c>
      <c r="U10" s="15">
        <v>66253.100000000006</v>
      </c>
      <c r="V10" s="15">
        <v>96023.1</v>
      </c>
      <c r="W10" s="15">
        <v>125793.1</v>
      </c>
      <c r="X10" s="15">
        <v>274643.09999999998</v>
      </c>
      <c r="Y10" s="16" t="s">
        <v>330</v>
      </c>
    </row>
    <row r="11" spans="1:25" ht="19" customHeight="1">
      <c r="A11" s="226" t="s">
        <v>56</v>
      </c>
      <c r="B11" s="15">
        <v>270.55</v>
      </c>
      <c r="C11" s="15">
        <v>608.30000000000007</v>
      </c>
      <c r="D11" s="15">
        <v>1012.1000000000001</v>
      </c>
      <c r="E11" s="15">
        <v>1873.2</v>
      </c>
      <c r="F11" s="15">
        <v>2854.4</v>
      </c>
      <c r="G11" s="15">
        <v>3926.45</v>
      </c>
      <c r="H11" s="15">
        <v>4978.75</v>
      </c>
      <c r="I11" s="15">
        <v>6013</v>
      </c>
      <c r="J11" s="15">
        <v>7077.45</v>
      </c>
      <c r="K11" s="15">
        <v>9206.35</v>
      </c>
      <c r="L11" s="15">
        <v>11393.100000000002</v>
      </c>
      <c r="M11" s="15">
        <v>13785.1</v>
      </c>
      <c r="N11" s="15">
        <v>16177.100000000002</v>
      </c>
      <c r="O11" s="15">
        <v>18755.649999999998</v>
      </c>
      <c r="P11" s="15">
        <v>25494.850000000002</v>
      </c>
      <c r="Q11" s="15">
        <v>32408.5</v>
      </c>
      <c r="R11" s="15">
        <v>39496.450000000004</v>
      </c>
      <c r="S11" s="15">
        <v>46750</v>
      </c>
      <c r="T11" s="15">
        <v>61588.55</v>
      </c>
      <c r="U11" s="15">
        <v>76658.149999999994</v>
      </c>
      <c r="V11" s="15">
        <v>107203.5</v>
      </c>
      <c r="W11" s="15">
        <v>138011.44999999998</v>
      </c>
      <c r="X11" s="15">
        <v>293491.45000000007</v>
      </c>
      <c r="Y11" s="16" t="s">
        <v>331</v>
      </c>
    </row>
    <row r="12" spans="1:25" ht="19" customHeight="1">
      <c r="A12" s="226" t="s">
        <v>59</v>
      </c>
      <c r="B12" s="15">
        <v>225.8</v>
      </c>
      <c r="C12" s="15">
        <v>495.9</v>
      </c>
      <c r="D12" s="15">
        <v>873.30000000000007</v>
      </c>
      <c r="E12" s="15">
        <v>1729.8000000000002</v>
      </c>
      <c r="F12" s="15">
        <v>2654.8</v>
      </c>
      <c r="G12" s="15">
        <v>3468.8</v>
      </c>
      <c r="H12" s="15">
        <v>4282.8</v>
      </c>
      <c r="I12" s="15">
        <v>5115.3</v>
      </c>
      <c r="J12" s="15">
        <v>6021.8</v>
      </c>
      <c r="K12" s="15">
        <v>7797.8</v>
      </c>
      <c r="L12" s="15">
        <v>9573.8000000000011</v>
      </c>
      <c r="M12" s="15">
        <v>11368.300000000001</v>
      </c>
      <c r="N12" s="15">
        <v>13162.800000000001</v>
      </c>
      <c r="O12" s="15">
        <v>15012.800000000001</v>
      </c>
      <c r="P12" s="15">
        <v>19800.600000000002</v>
      </c>
      <c r="Q12" s="15">
        <v>24656.9</v>
      </c>
      <c r="R12" s="15">
        <v>29667.600000000002</v>
      </c>
      <c r="S12" s="15">
        <v>34940.400000000001</v>
      </c>
      <c r="T12" s="15">
        <v>45670.399999999994</v>
      </c>
      <c r="U12" s="15">
        <v>56400.399999999994</v>
      </c>
      <c r="V12" s="15">
        <v>77860.400000000009</v>
      </c>
      <c r="W12" s="15">
        <v>99320.400000000009</v>
      </c>
      <c r="X12" s="15">
        <v>206620.40000000002</v>
      </c>
      <c r="Y12" s="16" t="s">
        <v>332</v>
      </c>
    </row>
    <row r="13" spans="1:25" ht="19" customHeight="1">
      <c r="A13" s="226" t="s">
        <v>62</v>
      </c>
      <c r="B13" s="15">
        <v>100</v>
      </c>
      <c r="C13" s="15">
        <v>100</v>
      </c>
      <c r="D13" s="15">
        <v>100</v>
      </c>
      <c r="E13" s="15">
        <v>818.58499999999992</v>
      </c>
      <c r="F13" s="15">
        <v>1551.835</v>
      </c>
      <c r="G13" s="15">
        <v>2285.085</v>
      </c>
      <c r="H13" s="15">
        <v>3003.67</v>
      </c>
      <c r="I13" s="15">
        <v>3648.93</v>
      </c>
      <c r="J13" s="15">
        <v>4294.1900000000005</v>
      </c>
      <c r="K13" s="15">
        <v>5628.7049999999999</v>
      </c>
      <c r="L13" s="15">
        <v>7036.5450000000001</v>
      </c>
      <c r="M13" s="15">
        <v>8503.0450000000001</v>
      </c>
      <c r="N13" s="15">
        <v>9969.5450000000019</v>
      </c>
      <c r="O13" s="15">
        <v>11436.045000000002</v>
      </c>
      <c r="P13" s="15">
        <v>15102.295000000002</v>
      </c>
      <c r="Q13" s="15">
        <v>18768.544999999998</v>
      </c>
      <c r="R13" s="15">
        <v>22434.794999999998</v>
      </c>
      <c r="S13" s="15">
        <v>26101.044999999998</v>
      </c>
      <c r="T13" s="15">
        <v>33433.544999999998</v>
      </c>
      <c r="U13" s="15">
        <v>40766.044999999998</v>
      </c>
      <c r="V13" s="15">
        <v>55431.044999999998</v>
      </c>
      <c r="W13" s="15">
        <v>70096.044999999998</v>
      </c>
      <c r="X13" s="15">
        <v>143421.04499999998</v>
      </c>
      <c r="Y13" s="16" t="s">
        <v>333</v>
      </c>
    </row>
    <row r="14" spans="1:25" ht="19" customHeight="1">
      <c r="A14" s="226" t="s">
        <v>65</v>
      </c>
      <c r="B14" s="15">
        <v>405</v>
      </c>
      <c r="C14" s="15">
        <v>638</v>
      </c>
      <c r="D14" s="15">
        <v>899</v>
      </c>
      <c r="E14" s="15">
        <v>1468</v>
      </c>
      <c r="F14" s="15">
        <v>2085</v>
      </c>
      <c r="G14" s="15">
        <v>2649</v>
      </c>
      <c r="H14" s="15">
        <v>3206</v>
      </c>
      <c r="I14" s="15">
        <v>3863</v>
      </c>
      <c r="J14" s="15">
        <v>4580</v>
      </c>
      <c r="K14" s="15">
        <v>6012</v>
      </c>
      <c r="L14" s="15">
        <v>7537</v>
      </c>
      <c r="M14" s="15">
        <v>9118</v>
      </c>
      <c r="N14" s="15">
        <v>10683</v>
      </c>
      <c r="O14" s="15">
        <v>12264</v>
      </c>
      <c r="P14" s="15">
        <v>16193</v>
      </c>
      <c r="Q14" s="15">
        <v>20220</v>
      </c>
      <c r="R14" s="15">
        <v>24295</v>
      </c>
      <c r="S14" s="15">
        <v>28371</v>
      </c>
      <c r="T14" s="15">
        <v>37945</v>
      </c>
      <c r="U14" s="15">
        <v>48421</v>
      </c>
      <c r="V14" s="15">
        <v>68242</v>
      </c>
      <c r="W14" s="15">
        <v>85794</v>
      </c>
      <c r="X14" s="15">
        <v>173554</v>
      </c>
      <c r="Y14" s="16" t="s">
        <v>334</v>
      </c>
    </row>
    <row r="15" spans="1:25" ht="19" customHeight="1">
      <c r="A15" s="226" t="s">
        <v>68</v>
      </c>
      <c r="B15" s="15">
        <v>206.54999999999998</v>
      </c>
      <c r="C15" s="15">
        <v>592.09999999999991</v>
      </c>
      <c r="D15" s="15">
        <v>963.9</v>
      </c>
      <c r="E15" s="15">
        <v>1721.25</v>
      </c>
      <c r="F15" s="15">
        <v>2464.85</v>
      </c>
      <c r="G15" s="15">
        <v>3125.7999999999997</v>
      </c>
      <c r="H15" s="15">
        <v>3786.75</v>
      </c>
      <c r="I15" s="15">
        <v>4502.8</v>
      </c>
      <c r="J15" s="15">
        <v>5232.6000000000004</v>
      </c>
      <c r="K15" s="15">
        <v>6582</v>
      </c>
      <c r="L15" s="15">
        <v>7917.7499999999991</v>
      </c>
      <c r="M15" s="15">
        <v>9294.7500000000018</v>
      </c>
      <c r="N15" s="15">
        <v>10671.75</v>
      </c>
      <c r="O15" s="15">
        <v>12048.75</v>
      </c>
      <c r="P15" s="15">
        <v>15491.25</v>
      </c>
      <c r="Q15" s="15">
        <v>18933.75</v>
      </c>
      <c r="R15" s="15">
        <v>22376.25</v>
      </c>
      <c r="S15" s="15">
        <v>25818.75</v>
      </c>
      <c r="T15" s="15">
        <v>32703.75</v>
      </c>
      <c r="U15" s="15">
        <v>39588.75</v>
      </c>
      <c r="V15" s="15">
        <v>53358.75</v>
      </c>
      <c r="W15" s="15">
        <v>67128.75</v>
      </c>
      <c r="X15" s="15">
        <v>135978.75</v>
      </c>
      <c r="Y15" s="16" t="s">
        <v>335</v>
      </c>
    </row>
    <row r="16" spans="1:25" ht="19" customHeight="1">
      <c r="A16" s="226" t="s">
        <v>71</v>
      </c>
      <c r="B16" s="15">
        <v>77.3</v>
      </c>
      <c r="C16" s="15">
        <v>189.74999999999997</v>
      </c>
      <c r="D16" s="15">
        <v>396.2</v>
      </c>
      <c r="E16" s="15">
        <v>983.65000000000009</v>
      </c>
      <c r="F16" s="15">
        <v>1694.5500000000002</v>
      </c>
      <c r="G16" s="15">
        <v>2403.25</v>
      </c>
      <c r="H16" s="15">
        <v>3194.9500000000003</v>
      </c>
      <c r="I16" s="15">
        <v>4002.4500000000003</v>
      </c>
      <c r="J16" s="15">
        <v>4810.0499999999993</v>
      </c>
      <c r="K16" s="15">
        <v>6463.85</v>
      </c>
      <c r="L16" s="15">
        <v>8118.25</v>
      </c>
      <c r="M16" s="15">
        <v>9828.2999999999993</v>
      </c>
      <c r="N16" s="15">
        <v>11520.900000000001</v>
      </c>
      <c r="O16" s="15">
        <v>13213.5</v>
      </c>
      <c r="P16" s="15">
        <v>17519.3</v>
      </c>
      <c r="Q16" s="15">
        <v>21929.850000000002</v>
      </c>
      <c r="R16" s="15">
        <v>25935.85</v>
      </c>
      <c r="S16" s="15">
        <v>29689.649999999998</v>
      </c>
      <c r="T16" s="15">
        <v>37197.149999999994</v>
      </c>
      <c r="U16" s="15">
        <v>44704.649999999994</v>
      </c>
      <c r="V16" s="15">
        <v>59719.65</v>
      </c>
      <c r="W16" s="15">
        <v>74734.649999999994</v>
      </c>
      <c r="X16" s="15">
        <v>149809.64999999997</v>
      </c>
      <c r="Y16" s="16" t="s">
        <v>336</v>
      </c>
    </row>
    <row r="17" spans="1:25" ht="19" customHeight="1">
      <c r="A17" s="226" t="s">
        <v>74</v>
      </c>
      <c r="B17" s="15">
        <v>303.59999999999997</v>
      </c>
      <c r="C17" s="15">
        <v>556.6</v>
      </c>
      <c r="D17" s="15">
        <v>809.6</v>
      </c>
      <c r="E17" s="15">
        <v>1429.45</v>
      </c>
      <c r="F17" s="15">
        <v>2125.2000000000003</v>
      </c>
      <c r="G17" s="15">
        <v>3176.45</v>
      </c>
      <c r="H17" s="15">
        <v>3883.5499999999997</v>
      </c>
      <c r="I17" s="15">
        <v>4590.6499999999996</v>
      </c>
      <c r="J17" s="15">
        <v>5396.5</v>
      </c>
      <c r="K17" s="15">
        <v>7172.55</v>
      </c>
      <c r="L17" s="15">
        <v>8994.15</v>
      </c>
      <c r="M17" s="15">
        <v>10834.75</v>
      </c>
      <c r="N17" s="15">
        <v>12656.350000000002</v>
      </c>
      <c r="O17" s="15">
        <v>14496.9</v>
      </c>
      <c r="P17" s="15">
        <v>19511.350000000002</v>
      </c>
      <c r="Q17" s="15">
        <v>24571.35</v>
      </c>
      <c r="R17" s="15">
        <v>30037.449999999997</v>
      </c>
      <c r="S17" s="15">
        <v>35571.799999999996</v>
      </c>
      <c r="T17" s="15">
        <v>46640.549999999996</v>
      </c>
      <c r="U17" s="15">
        <v>58589.75</v>
      </c>
      <c r="V17" s="15">
        <v>82624.75</v>
      </c>
      <c r="W17" s="15">
        <v>106750.85</v>
      </c>
      <c r="X17" s="15">
        <v>214275.84999999998</v>
      </c>
      <c r="Y17" s="16" t="s">
        <v>337</v>
      </c>
    </row>
    <row r="18" spans="1:25" ht="19" customHeight="1">
      <c r="A18" s="226" t="s">
        <v>77</v>
      </c>
      <c r="B18" s="15">
        <v>30.15</v>
      </c>
      <c r="C18" s="15">
        <v>93.350000000000009</v>
      </c>
      <c r="D18" s="15">
        <v>190.35</v>
      </c>
      <c r="E18" s="15">
        <v>421.5</v>
      </c>
      <c r="F18" s="15">
        <v>671.4</v>
      </c>
      <c r="G18" s="15">
        <v>1047</v>
      </c>
      <c r="H18" s="15">
        <v>1354.9499999999998</v>
      </c>
      <c r="I18" s="15">
        <v>1650.4499999999998</v>
      </c>
      <c r="J18" s="15">
        <v>2014.25</v>
      </c>
      <c r="K18" s="15">
        <v>2919.8500000000004</v>
      </c>
      <c r="L18" s="15">
        <v>3796.65</v>
      </c>
      <c r="M18" s="15">
        <v>4937.4000000000005</v>
      </c>
      <c r="N18" s="15">
        <v>6463.95</v>
      </c>
      <c r="O18" s="15">
        <v>8459.5</v>
      </c>
      <c r="P18" s="15">
        <v>12643.9</v>
      </c>
      <c r="Q18" s="15">
        <v>16216.000000000004</v>
      </c>
      <c r="R18" s="15">
        <v>19179.45</v>
      </c>
      <c r="S18" s="15">
        <v>22096.000000000004</v>
      </c>
      <c r="T18" s="15">
        <v>27976.000000000004</v>
      </c>
      <c r="U18" s="15">
        <v>33856</v>
      </c>
      <c r="V18" s="15">
        <v>45616</v>
      </c>
      <c r="W18" s="15">
        <v>57376</v>
      </c>
      <c r="X18" s="15">
        <v>116175.99999999999</v>
      </c>
      <c r="Y18" s="16" t="s">
        <v>338</v>
      </c>
    </row>
    <row r="19" spans="1:25" ht="19" customHeight="1">
      <c r="A19" s="226" t="s">
        <v>19</v>
      </c>
      <c r="B19" s="15">
        <v>50</v>
      </c>
      <c r="C19" s="15">
        <v>167.35</v>
      </c>
      <c r="D19" s="15">
        <v>318.25</v>
      </c>
      <c r="E19" s="15">
        <v>750.69999999999993</v>
      </c>
      <c r="F19" s="15">
        <v>1465.25</v>
      </c>
      <c r="G19" s="15">
        <v>2258.9499999999998</v>
      </c>
      <c r="H19" s="15">
        <v>3392.15</v>
      </c>
      <c r="I19" s="15">
        <v>4650.8500000000004</v>
      </c>
      <c r="J19" s="15">
        <v>6037.85</v>
      </c>
      <c r="K19" s="15">
        <v>8865.7999999999993</v>
      </c>
      <c r="L19" s="15">
        <v>11288</v>
      </c>
      <c r="M19" s="15">
        <v>13945.449999999999</v>
      </c>
      <c r="N19" s="15">
        <v>16437.55</v>
      </c>
      <c r="O19" s="15">
        <v>18993.149999999998</v>
      </c>
      <c r="P19" s="15">
        <v>25910.9</v>
      </c>
      <c r="Q19" s="15">
        <v>33429.9</v>
      </c>
      <c r="R19" s="15">
        <v>41256.600000000006</v>
      </c>
      <c r="S19" s="15">
        <v>49037.250000000007</v>
      </c>
      <c r="T19" s="15">
        <v>62303.049999999996</v>
      </c>
      <c r="U19" s="15">
        <v>75033.549999999988</v>
      </c>
      <c r="V19" s="15">
        <v>100494.54999999999</v>
      </c>
      <c r="W19" s="15">
        <v>125955.54999999999</v>
      </c>
      <c r="X19" s="15">
        <v>253260.55</v>
      </c>
      <c r="Y19" s="16" t="s">
        <v>339</v>
      </c>
    </row>
    <row r="20" spans="1:25" ht="19" customHeight="1">
      <c r="A20" s="226" t="s">
        <v>57</v>
      </c>
      <c r="B20" s="15">
        <v>70</v>
      </c>
      <c r="C20" s="15">
        <v>363.75</v>
      </c>
      <c r="D20" s="15">
        <v>704.5</v>
      </c>
      <c r="E20" s="15">
        <v>1644.5000000000002</v>
      </c>
      <c r="F20" s="15">
        <v>3047.8999999999996</v>
      </c>
      <c r="G20" s="15">
        <v>4057</v>
      </c>
      <c r="H20" s="15">
        <v>5106.5000000000009</v>
      </c>
      <c r="I20" s="15">
        <v>6182.5999999999995</v>
      </c>
      <c r="J20" s="15">
        <v>7258.65</v>
      </c>
      <c r="K20" s="15">
        <v>9502.9000000000015</v>
      </c>
      <c r="L20" s="15">
        <v>11768.300000000001</v>
      </c>
      <c r="M20" s="15">
        <v>14117.349999999999</v>
      </c>
      <c r="N20" s="15">
        <v>16496.05</v>
      </c>
      <c r="O20" s="15">
        <v>18874.700000000004</v>
      </c>
      <c r="P20" s="15">
        <v>25552.850000000002</v>
      </c>
      <c r="Q20" s="15">
        <v>32309.100000000002</v>
      </c>
      <c r="R20" s="15">
        <v>39065.35</v>
      </c>
      <c r="S20" s="15">
        <v>45821.599999999999</v>
      </c>
      <c r="T20" s="15">
        <v>59334.100000000006</v>
      </c>
      <c r="U20" s="15">
        <v>72846.599999999991</v>
      </c>
      <c r="V20" s="15">
        <v>97844.7</v>
      </c>
      <c r="W20" s="15">
        <v>122519.7</v>
      </c>
      <c r="X20" s="15">
        <v>245894.7</v>
      </c>
      <c r="Y20" s="16" t="s">
        <v>340</v>
      </c>
    </row>
    <row r="21" spans="1:25" ht="19" customHeight="1">
      <c r="A21" s="226" t="s">
        <v>60</v>
      </c>
      <c r="B21" s="217">
        <v>0</v>
      </c>
      <c r="C21" s="217">
        <v>0</v>
      </c>
      <c r="D21" s="217">
        <v>0</v>
      </c>
      <c r="E21" s="217">
        <v>408.5</v>
      </c>
      <c r="F21" s="217">
        <v>1610</v>
      </c>
      <c r="G21" s="217">
        <v>2811.5</v>
      </c>
      <c r="H21" s="217">
        <v>4013</v>
      </c>
      <c r="I21" s="217">
        <v>5214.5</v>
      </c>
      <c r="J21" s="217">
        <v>6416</v>
      </c>
      <c r="K21" s="217">
        <v>8819</v>
      </c>
      <c r="L21" s="217">
        <v>11222</v>
      </c>
      <c r="M21" s="217">
        <v>13625</v>
      </c>
      <c r="N21" s="217">
        <v>16028</v>
      </c>
      <c r="O21" s="217">
        <v>18431</v>
      </c>
      <c r="P21" s="217">
        <v>24438.5</v>
      </c>
      <c r="Q21" s="217">
        <v>30446</v>
      </c>
      <c r="R21" s="217">
        <v>36453.5</v>
      </c>
      <c r="S21" s="217">
        <v>42461</v>
      </c>
      <c r="T21" s="217">
        <v>55557.35</v>
      </c>
      <c r="U21" s="217">
        <v>69597.350000000006</v>
      </c>
      <c r="V21" s="217">
        <v>97677.35</v>
      </c>
      <c r="W21" s="217">
        <v>125757.35</v>
      </c>
      <c r="X21" s="217">
        <v>266157.34999999998</v>
      </c>
      <c r="Y21" s="16" t="s">
        <v>341</v>
      </c>
    </row>
    <row r="22" spans="1:25" ht="19" customHeight="1">
      <c r="A22" s="226" t="s">
        <v>63</v>
      </c>
      <c r="B22" s="217">
        <v>0</v>
      </c>
      <c r="C22" s="217">
        <v>0</v>
      </c>
      <c r="D22" s="217">
        <v>0</v>
      </c>
      <c r="E22" s="217">
        <v>0</v>
      </c>
      <c r="F22" s="217">
        <v>782.25</v>
      </c>
      <c r="G22" s="217">
        <v>2616.75</v>
      </c>
      <c r="H22" s="217">
        <v>3609.65</v>
      </c>
      <c r="I22" s="217">
        <v>4699.8999999999996</v>
      </c>
      <c r="J22" s="217">
        <v>5849.75</v>
      </c>
      <c r="K22" s="217">
        <v>8257.15</v>
      </c>
      <c r="L22" s="217">
        <v>10787.8</v>
      </c>
      <c r="M22" s="217">
        <v>13423.5</v>
      </c>
      <c r="N22" s="217">
        <v>16150.599999999999</v>
      </c>
      <c r="O22" s="217">
        <v>18958.7</v>
      </c>
      <c r="P22" s="217">
        <v>26212.400000000001</v>
      </c>
      <c r="Q22" s="217">
        <v>33570.800000000003</v>
      </c>
      <c r="R22" s="217">
        <v>41002.35</v>
      </c>
      <c r="S22" s="217">
        <v>48496.3</v>
      </c>
      <c r="T22" s="217">
        <v>63641.7</v>
      </c>
      <c r="U22" s="217">
        <v>78961.95</v>
      </c>
      <c r="V22" s="217">
        <v>110017.1</v>
      </c>
      <c r="W22" s="217">
        <v>141509.79999999999</v>
      </c>
      <c r="X22" s="217">
        <v>303240.5</v>
      </c>
      <c r="Y22" s="16" t="s">
        <v>342</v>
      </c>
    </row>
    <row r="23" spans="1:25" ht="19" customHeight="1">
      <c r="A23" s="226" t="s">
        <v>66</v>
      </c>
      <c r="B23" s="15">
        <v>270.45</v>
      </c>
      <c r="C23" s="15">
        <v>509.15</v>
      </c>
      <c r="D23" s="15">
        <v>845.5</v>
      </c>
      <c r="E23" s="15">
        <v>1581.2</v>
      </c>
      <c r="F23" s="15">
        <v>2392.75</v>
      </c>
      <c r="G23" s="15">
        <v>3197.85</v>
      </c>
      <c r="H23" s="15">
        <v>3926.9</v>
      </c>
      <c r="I23" s="15">
        <v>4760.25</v>
      </c>
      <c r="J23" s="15">
        <v>5695.4500000000007</v>
      </c>
      <c r="K23" s="15">
        <v>7633.2999999999993</v>
      </c>
      <c r="L23" s="15">
        <v>9803.2999999999993</v>
      </c>
      <c r="M23" s="15">
        <v>12157.75</v>
      </c>
      <c r="N23" s="15">
        <v>14544.75</v>
      </c>
      <c r="O23" s="15">
        <v>16931.75</v>
      </c>
      <c r="P23" s="15">
        <v>22899.25</v>
      </c>
      <c r="Q23" s="15">
        <v>29018.65</v>
      </c>
      <c r="R23" s="15">
        <v>35528.65</v>
      </c>
      <c r="S23" s="15">
        <v>42038.65</v>
      </c>
      <c r="T23" s="15">
        <v>53331.55</v>
      </c>
      <c r="U23" s="15">
        <v>64073.05</v>
      </c>
      <c r="V23" s="15">
        <v>85556.049999999988</v>
      </c>
      <c r="W23" s="15">
        <v>107039.04999999999</v>
      </c>
      <c r="X23" s="15">
        <v>214454.05000000002</v>
      </c>
      <c r="Y23" s="16" t="s">
        <v>343</v>
      </c>
    </row>
    <row r="24" spans="1:25" ht="19" customHeight="1">
      <c r="A24" s="226" t="s">
        <v>69</v>
      </c>
      <c r="B24" s="15">
        <v>663.6</v>
      </c>
      <c r="C24" s="15">
        <v>1019.1</v>
      </c>
      <c r="D24" s="15">
        <v>1374.6000000000001</v>
      </c>
      <c r="E24" s="15">
        <v>1986.05</v>
      </c>
      <c r="F24" s="15">
        <v>2731.8500000000004</v>
      </c>
      <c r="G24" s="15">
        <v>3566.05</v>
      </c>
      <c r="H24" s="15">
        <v>4400.3</v>
      </c>
      <c r="I24" s="15">
        <v>5286.6500000000005</v>
      </c>
      <c r="J24" s="15">
        <v>6215.75</v>
      </c>
      <c r="K24" s="15">
        <v>8168.6</v>
      </c>
      <c r="L24" s="15">
        <v>10222.6</v>
      </c>
      <c r="M24" s="15">
        <v>12331.900000000001</v>
      </c>
      <c r="N24" s="15">
        <v>14488.600000000002</v>
      </c>
      <c r="O24" s="15">
        <v>16700.599999999999</v>
      </c>
      <c r="P24" s="15">
        <v>22254.300000000003</v>
      </c>
      <c r="Q24" s="15">
        <v>27981.800000000003</v>
      </c>
      <c r="R24" s="15">
        <v>33709.300000000003</v>
      </c>
      <c r="S24" s="15">
        <v>39436.800000000003</v>
      </c>
      <c r="T24" s="15">
        <v>50891.8</v>
      </c>
      <c r="U24" s="15">
        <v>61209.200000000004</v>
      </c>
      <c r="V24" s="15">
        <v>81749.200000000012</v>
      </c>
      <c r="W24" s="15">
        <v>102289.20000000001</v>
      </c>
      <c r="X24" s="15">
        <v>204989.2</v>
      </c>
      <c r="Y24" s="16" t="s">
        <v>344</v>
      </c>
    </row>
    <row r="25" spans="1:25" ht="19" customHeight="1">
      <c r="A25" s="226" t="s">
        <v>72</v>
      </c>
      <c r="B25" s="15">
        <v>525</v>
      </c>
      <c r="C25" s="15">
        <v>743.75</v>
      </c>
      <c r="D25" s="15">
        <v>997.5</v>
      </c>
      <c r="E25" s="15">
        <v>1575</v>
      </c>
      <c r="F25" s="15">
        <v>2222.5</v>
      </c>
      <c r="G25" s="15">
        <v>2852.5</v>
      </c>
      <c r="H25" s="15">
        <v>3412.5</v>
      </c>
      <c r="I25" s="15">
        <v>4113.3999999999996</v>
      </c>
      <c r="J25" s="15">
        <v>4842.2500000000009</v>
      </c>
      <c r="K25" s="15">
        <v>6270.25</v>
      </c>
      <c r="L25" s="15">
        <v>7698.25</v>
      </c>
      <c r="M25" s="15">
        <v>9168.25</v>
      </c>
      <c r="N25" s="15">
        <v>10680.25</v>
      </c>
      <c r="O25" s="15">
        <v>12239.5</v>
      </c>
      <c r="P25" s="15">
        <v>16177</v>
      </c>
      <c r="Q25" s="15">
        <v>20056.75</v>
      </c>
      <c r="R25" s="15">
        <v>23775.500000000004</v>
      </c>
      <c r="S25" s="15">
        <v>27494.25</v>
      </c>
      <c r="T25" s="15">
        <v>34524</v>
      </c>
      <c r="U25" s="15">
        <v>41524</v>
      </c>
      <c r="V25" s="15">
        <v>55524</v>
      </c>
      <c r="W25" s="15">
        <v>69524</v>
      </c>
      <c r="X25" s="15">
        <v>139524</v>
      </c>
      <c r="Y25" s="16" t="s">
        <v>345</v>
      </c>
    </row>
    <row r="26" spans="1:25" ht="19" customHeight="1">
      <c r="A26" s="226" t="s">
        <v>75</v>
      </c>
      <c r="B26" s="15">
        <v>330.59999999999997</v>
      </c>
      <c r="C26" s="15">
        <v>627</v>
      </c>
      <c r="D26" s="15">
        <v>1003.1999999999999</v>
      </c>
      <c r="E26" s="15">
        <v>1738.5</v>
      </c>
      <c r="F26" s="15">
        <v>2525.1</v>
      </c>
      <c r="G26" s="15">
        <v>3385.7999999999997</v>
      </c>
      <c r="H26" s="15">
        <v>4525.7999999999993</v>
      </c>
      <c r="I26" s="15">
        <v>5665.7999999999993</v>
      </c>
      <c r="J26" s="15">
        <v>6805.7999999999993</v>
      </c>
      <c r="K26" s="15">
        <v>9089.25</v>
      </c>
      <c r="L26" s="15">
        <v>11711.25</v>
      </c>
      <c r="M26" s="15">
        <v>14333.250000000002</v>
      </c>
      <c r="N26" s="15">
        <v>16955.249999999996</v>
      </c>
      <c r="O26" s="15">
        <v>19600.55</v>
      </c>
      <c r="P26" s="15">
        <v>26298.049999999996</v>
      </c>
      <c r="Q26" s="15">
        <v>32995.550000000003</v>
      </c>
      <c r="R26" s="15">
        <v>39693.049999999996</v>
      </c>
      <c r="S26" s="15">
        <v>46390.549999999996</v>
      </c>
      <c r="T26" s="15">
        <v>59785.549999999996</v>
      </c>
      <c r="U26" s="15">
        <v>71972.5</v>
      </c>
      <c r="V26" s="15">
        <v>96197.5</v>
      </c>
      <c r="W26" s="15">
        <v>120422.5</v>
      </c>
      <c r="X26" s="15">
        <v>241547.49999999997</v>
      </c>
      <c r="Y26" s="16" t="s">
        <v>346</v>
      </c>
    </row>
    <row r="27" spans="1:25" ht="19" customHeight="1">
      <c r="A27" s="226" t="s">
        <v>78</v>
      </c>
      <c r="B27" s="15">
        <v>0</v>
      </c>
      <c r="C27" s="15">
        <v>179</v>
      </c>
      <c r="D27" s="15">
        <v>477</v>
      </c>
      <c r="E27" s="15">
        <v>1234</v>
      </c>
      <c r="F27" s="15">
        <v>2049</v>
      </c>
      <c r="G27" s="15">
        <v>2890</v>
      </c>
      <c r="H27" s="15">
        <v>3709</v>
      </c>
      <c r="I27" s="15">
        <v>4537</v>
      </c>
      <c r="J27" s="15">
        <v>5542</v>
      </c>
      <c r="K27" s="15">
        <v>7508</v>
      </c>
      <c r="L27" s="15">
        <v>9520</v>
      </c>
      <c r="M27" s="15">
        <v>11567</v>
      </c>
      <c r="N27" s="15">
        <v>13606</v>
      </c>
      <c r="O27" s="15">
        <v>15671</v>
      </c>
      <c r="P27" s="15">
        <v>20804</v>
      </c>
      <c r="Q27" s="15">
        <v>25956</v>
      </c>
      <c r="R27" s="15">
        <v>31279</v>
      </c>
      <c r="S27" s="15">
        <v>36602</v>
      </c>
      <c r="T27" s="15">
        <v>47249</v>
      </c>
      <c r="U27" s="15">
        <v>57895</v>
      </c>
      <c r="V27" s="15">
        <v>79188</v>
      </c>
      <c r="W27" s="15">
        <v>100481</v>
      </c>
      <c r="X27" s="15">
        <v>206946</v>
      </c>
      <c r="Y27" s="16" t="s">
        <v>347</v>
      </c>
    </row>
    <row r="28" spans="1:25" ht="19" customHeight="1">
      <c r="A28" s="226" t="s">
        <v>55</v>
      </c>
      <c r="B28" s="15">
        <v>0</v>
      </c>
      <c r="C28" s="15">
        <v>99.9</v>
      </c>
      <c r="D28" s="15">
        <v>213.4</v>
      </c>
      <c r="E28" s="15">
        <v>971.55</v>
      </c>
      <c r="F28" s="15">
        <v>1697.9500000000003</v>
      </c>
      <c r="G28" s="15">
        <v>2537.85</v>
      </c>
      <c r="H28" s="15">
        <v>3491.2499999999995</v>
      </c>
      <c r="I28" s="15">
        <v>4376.55</v>
      </c>
      <c r="J28" s="15">
        <v>5284.55</v>
      </c>
      <c r="K28" s="15">
        <v>7214.05</v>
      </c>
      <c r="L28" s="15">
        <v>9245.6999999999989</v>
      </c>
      <c r="M28" s="15">
        <v>11379.500000000002</v>
      </c>
      <c r="N28" s="15">
        <v>13536</v>
      </c>
      <c r="O28" s="15">
        <v>15692.5</v>
      </c>
      <c r="P28" s="15">
        <v>21310.75</v>
      </c>
      <c r="Q28" s="15">
        <v>26985.75</v>
      </c>
      <c r="R28" s="15">
        <v>32751.55</v>
      </c>
      <c r="S28" s="15">
        <v>38710.300000000003</v>
      </c>
      <c r="T28" s="15">
        <v>50627.8</v>
      </c>
      <c r="U28" s="15">
        <v>62545.3</v>
      </c>
      <c r="V28" s="15">
        <v>87152.1</v>
      </c>
      <c r="W28" s="15">
        <v>112122.1</v>
      </c>
      <c r="X28" s="15">
        <v>236972.1</v>
      </c>
      <c r="Y28" s="16" t="s">
        <v>348</v>
      </c>
    </row>
    <row r="29" spans="1:25" ht="19" customHeight="1">
      <c r="A29" s="226" t="s">
        <v>58</v>
      </c>
      <c r="B29" s="217">
        <v>0</v>
      </c>
      <c r="C29" s="217">
        <v>0</v>
      </c>
      <c r="D29" s="217">
        <v>237.14999999999998</v>
      </c>
      <c r="E29" s="217">
        <v>1015.6000000000001</v>
      </c>
      <c r="F29" s="217">
        <v>2020</v>
      </c>
      <c r="G29" s="217">
        <v>2990.85</v>
      </c>
      <c r="H29" s="217">
        <v>3992.45</v>
      </c>
      <c r="I29" s="217">
        <v>4929.9000000000005</v>
      </c>
      <c r="J29" s="217">
        <v>5886.9000000000005</v>
      </c>
      <c r="K29" s="217">
        <v>7761.75</v>
      </c>
      <c r="L29" s="217">
        <v>9636.7000000000007</v>
      </c>
      <c r="M29" s="217">
        <v>11531.099999999999</v>
      </c>
      <c r="N29" s="217">
        <v>13541.25</v>
      </c>
      <c r="O29" s="217">
        <v>15633.75</v>
      </c>
      <c r="P29" s="217">
        <v>20865</v>
      </c>
      <c r="Q29" s="217">
        <v>26096.249999999996</v>
      </c>
      <c r="R29" s="217">
        <v>31633.05</v>
      </c>
      <c r="S29" s="217">
        <v>37213.049999999996</v>
      </c>
      <c r="T29" s="217">
        <v>48373.049999999996</v>
      </c>
      <c r="U29" s="217">
        <v>59533.049999999996</v>
      </c>
      <c r="V29" s="217">
        <v>81853.05</v>
      </c>
      <c r="W29" s="217">
        <v>104173.05</v>
      </c>
      <c r="X29" s="217">
        <v>215773.05000000002</v>
      </c>
      <c r="Y29" s="16" t="s">
        <v>349</v>
      </c>
    </row>
    <row r="30" spans="1:25" ht="19" customHeight="1">
      <c r="A30" s="226" t="s">
        <v>61</v>
      </c>
      <c r="B30" s="15">
        <v>20</v>
      </c>
      <c r="C30" s="15">
        <v>20</v>
      </c>
      <c r="D30" s="15">
        <v>20</v>
      </c>
      <c r="E30" s="15">
        <v>273.5</v>
      </c>
      <c r="F30" s="15">
        <v>797.40000000000009</v>
      </c>
      <c r="G30" s="15">
        <v>1226.1499999999999</v>
      </c>
      <c r="H30" s="15">
        <v>2256.1999999999998</v>
      </c>
      <c r="I30" s="15">
        <v>3351.75</v>
      </c>
      <c r="J30" s="15">
        <v>4752.2999999999993</v>
      </c>
      <c r="K30" s="15">
        <v>6806.95</v>
      </c>
      <c r="L30" s="15">
        <v>8948.85</v>
      </c>
      <c r="M30" s="15">
        <v>11227.800000000001</v>
      </c>
      <c r="N30" s="15">
        <v>13481.25</v>
      </c>
      <c r="O30" s="15">
        <v>15855.1</v>
      </c>
      <c r="P30" s="15">
        <v>22005.75</v>
      </c>
      <c r="Q30" s="15">
        <v>28372.6</v>
      </c>
      <c r="R30" s="15">
        <v>34739.449999999997</v>
      </c>
      <c r="S30" s="15">
        <v>41132</v>
      </c>
      <c r="T30" s="15">
        <v>54420.55</v>
      </c>
      <c r="U30" s="15">
        <v>68198.8</v>
      </c>
      <c r="V30" s="15">
        <v>96175.9</v>
      </c>
      <c r="W30" s="15">
        <v>125272.55</v>
      </c>
      <c r="X30" s="15">
        <v>270755.95</v>
      </c>
      <c r="Y30" s="16" t="s">
        <v>350</v>
      </c>
    </row>
    <row r="31" spans="1:25" ht="19" customHeight="1">
      <c r="A31" s="226" t="s">
        <v>64</v>
      </c>
      <c r="B31" s="217">
        <v>0</v>
      </c>
      <c r="C31" s="217">
        <v>0</v>
      </c>
      <c r="D31" s="217">
        <v>0</v>
      </c>
      <c r="E31" s="217">
        <v>182.1</v>
      </c>
      <c r="F31" s="217">
        <v>1095.0999999999999</v>
      </c>
      <c r="G31" s="217">
        <v>2461.1</v>
      </c>
      <c r="H31" s="217">
        <v>4004.55</v>
      </c>
      <c r="I31" s="217">
        <v>5573.65</v>
      </c>
      <c r="J31" s="217">
        <v>7334.25</v>
      </c>
      <c r="K31" s="217">
        <v>9722.9500000000007</v>
      </c>
      <c r="L31" s="217">
        <v>12034.6</v>
      </c>
      <c r="M31" s="217">
        <v>14512.050000000001</v>
      </c>
      <c r="N31" s="217">
        <v>17080.550000000003</v>
      </c>
      <c r="O31" s="217">
        <v>19882.55</v>
      </c>
      <c r="P31" s="217">
        <v>27035.800000000003</v>
      </c>
      <c r="Q31" s="217">
        <v>34498.449999999997</v>
      </c>
      <c r="R31" s="217">
        <v>42243.65</v>
      </c>
      <c r="S31" s="217">
        <v>50298.25</v>
      </c>
      <c r="T31" s="217">
        <v>67123.100000000006</v>
      </c>
      <c r="U31" s="217">
        <v>84885.4</v>
      </c>
      <c r="V31" s="217">
        <v>118920</v>
      </c>
      <c r="W31" s="217">
        <v>148920</v>
      </c>
      <c r="X31" s="217">
        <v>298920</v>
      </c>
      <c r="Y31" s="16" t="s">
        <v>351</v>
      </c>
    </row>
    <row r="32" spans="1:25" ht="19" customHeight="1">
      <c r="A32" s="226" t="s">
        <v>20</v>
      </c>
      <c r="B32" s="15">
        <v>34</v>
      </c>
      <c r="C32" s="15">
        <v>462.9</v>
      </c>
      <c r="D32" s="15">
        <v>640.25</v>
      </c>
      <c r="E32" s="15">
        <v>1080.1000000000001</v>
      </c>
      <c r="F32" s="15">
        <v>1720.6</v>
      </c>
      <c r="G32" s="15">
        <v>2771.7000000000003</v>
      </c>
      <c r="H32" s="15">
        <v>3557.95</v>
      </c>
      <c r="I32" s="15">
        <v>4417.6499999999996</v>
      </c>
      <c r="J32" s="15">
        <v>5357.5</v>
      </c>
      <c r="K32" s="15">
        <v>7465.9500000000007</v>
      </c>
      <c r="L32" s="15">
        <v>9713.6</v>
      </c>
      <c r="M32" s="15">
        <v>12189.249999999998</v>
      </c>
      <c r="N32" s="15">
        <v>14776.05</v>
      </c>
      <c r="O32" s="15">
        <v>17670.399999999998</v>
      </c>
      <c r="P32" s="15">
        <v>25441.75</v>
      </c>
      <c r="Q32" s="15">
        <v>33617.300000000003</v>
      </c>
      <c r="R32" s="15">
        <v>40614.899999999994</v>
      </c>
      <c r="S32" s="15">
        <v>47064.900000000009</v>
      </c>
      <c r="T32" s="15">
        <v>60070.950000000004</v>
      </c>
      <c r="U32" s="15">
        <v>73508.649999999994</v>
      </c>
      <c r="V32" s="15">
        <v>100584.1</v>
      </c>
      <c r="W32" s="15">
        <v>125914.1</v>
      </c>
      <c r="X32" s="15">
        <v>252564.1</v>
      </c>
      <c r="Y32" s="16" t="s">
        <v>352</v>
      </c>
    </row>
    <row r="33" spans="1:25" ht="19" customHeight="1">
      <c r="A33" s="226" t="s">
        <v>21</v>
      </c>
      <c r="B33" s="15">
        <v>418</v>
      </c>
      <c r="C33" s="15">
        <v>646</v>
      </c>
      <c r="D33" s="15">
        <v>1026</v>
      </c>
      <c r="E33" s="15">
        <v>2014</v>
      </c>
      <c r="F33" s="15">
        <v>2948.8</v>
      </c>
      <c r="G33" s="15">
        <v>3990</v>
      </c>
      <c r="H33" s="15">
        <v>5058.75</v>
      </c>
      <c r="I33" s="15">
        <v>6380.2000000000007</v>
      </c>
      <c r="J33" s="15">
        <v>7714</v>
      </c>
      <c r="K33" s="15">
        <v>10250.5</v>
      </c>
      <c r="L33" s="15">
        <v>12865.375</v>
      </c>
      <c r="M33" s="15">
        <v>15551.5</v>
      </c>
      <c r="N33" s="15">
        <v>18301.560000000001</v>
      </c>
      <c r="O33" s="15">
        <v>21110.424999999999</v>
      </c>
      <c r="P33" s="15">
        <v>28423.050000000003</v>
      </c>
      <c r="Q33" s="15">
        <v>35956.550000000003</v>
      </c>
      <c r="R33" s="15">
        <v>43670.55</v>
      </c>
      <c r="S33" s="15">
        <v>51508.05</v>
      </c>
      <c r="T33" s="15">
        <v>64950.55</v>
      </c>
      <c r="U33" s="15">
        <v>78250.55</v>
      </c>
      <c r="V33" s="15">
        <v>104850.55</v>
      </c>
      <c r="W33" s="15">
        <v>131450.54999999999</v>
      </c>
      <c r="X33" s="15">
        <v>264450.55</v>
      </c>
      <c r="Y33" s="16" t="s">
        <v>353</v>
      </c>
    </row>
    <row r="34" spans="1:25" ht="19" customHeight="1">
      <c r="A34" s="226" t="s">
        <v>22</v>
      </c>
      <c r="B34" s="15">
        <v>25</v>
      </c>
      <c r="C34" s="15">
        <v>25</v>
      </c>
      <c r="D34" s="15">
        <v>25</v>
      </c>
      <c r="E34" s="15">
        <v>25</v>
      </c>
      <c r="F34" s="15">
        <v>25</v>
      </c>
      <c r="G34" s="15">
        <v>170.9</v>
      </c>
      <c r="H34" s="15">
        <v>836</v>
      </c>
      <c r="I34" s="15">
        <v>1762.8000000000002</v>
      </c>
      <c r="J34" s="15">
        <v>2734.9500000000003</v>
      </c>
      <c r="K34" s="15">
        <v>5624.2000000000007</v>
      </c>
      <c r="L34" s="15">
        <v>8765</v>
      </c>
      <c r="M34" s="15">
        <v>12441.400000000001</v>
      </c>
      <c r="N34" s="15">
        <v>15672.850000000002</v>
      </c>
      <c r="O34" s="15">
        <v>18380.900000000001</v>
      </c>
      <c r="P34" s="15">
        <v>25151.050000000003</v>
      </c>
      <c r="Q34" s="15">
        <v>32119.1</v>
      </c>
      <c r="R34" s="15">
        <v>39161.300000000003</v>
      </c>
      <c r="S34" s="15">
        <v>46454.35</v>
      </c>
      <c r="T34" s="15">
        <v>61305</v>
      </c>
      <c r="U34" s="15">
        <v>76550.05</v>
      </c>
      <c r="V34" s="15">
        <v>107999.9</v>
      </c>
      <c r="W34" s="15">
        <v>140357.09999999998</v>
      </c>
      <c r="X34" s="15">
        <v>306774.75</v>
      </c>
      <c r="Y34" s="16" t="s">
        <v>354</v>
      </c>
    </row>
    <row r="35" spans="1:25" ht="19" customHeight="1">
      <c r="A35" s="226" t="s">
        <v>23</v>
      </c>
      <c r="B35" s="217">
        <v>0</v>
      </c>
      <c r="C35" s="217">
        <v>0</v>
      </c>
      <c r="D35" s="217">
        <v>189.14999999999998</v>
      </c>
      <c r="E35" s="217">
        <v>618.99999999999989</v>
      </c>
      <c r="F35" s="217">
        <v>1512.3500000000001</v>
      </c>
      <c r="G35" s="217">
        <v>2834.4</v>
      </c>
      <c r="H35" s="217">
        <v>4496.8</v>
      </c>
      <c r="I35" s="217">
        <v>5909.9000000000005</v>
      </c>
      <c r="J35" s="217">
        <v>6948.8499999999995</v>
      </c>
      <c r="K35" s="217">
        <v>9480.6999999999989</v>
      </c>
      <c r="L35" s="217">
        <v>12012.45</v>
      </c>
      <c r="M35" s="217">
        <v>14544.300000000001</v>
      </c>
      <c r="N35" s="217">
        <v>17106.199999999997</v>
      </c>
      <c r="O35" s="217">
        <v>19972.449999999997</v>
      </c>
      <c r="P35" s="217">
        <v>27137.95</v>
      </c>
      <c r="Q35" s="217">
        <v>34303.5</v>
      </c>
      <c r="R35" s="217">
        <v>41469</v>
      </c>
      <c r="S35" s="217">
        <v>48712.15</v>
      </c>
      <c r="T35" s="217">
        <v>63640.05</v>
      </c>
      <c r="U35" s="217">
        <v>78568</v>
      </c>
      <c r="V35" s="217">
        <v>108423.79999999999</v>
      </c>
      <c r="W35" s="217">
        <v>138279.65</v>
      </c>
      <c r="X35" s="217">
        <v>287558.70000000007</v>
      </c>
      <c r="Y35" s="16" t="s">
        <v>76</v>
      </c>
    </row>
    <row r="36" spans="1:25" ht="19" customHeight="1">
      <c r="A36" s="226"/>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16"/>
    </row>
    <row r="37" spans="1:25" ht="19" customHeight="1">
      <c r="A37" s="227" t="s">
        <v>79</v>
      </c>
      <c r="B37" s="217">
        <v>0</v>
      </c>
      <c r="C37" s="217">
        <v>0</v>
      </c>
      <c r="D37" s="217">
        <v>0</v>
      </c>
      <c r="E37" s="217">
        <v>60.8</v>
      </c>
      <c r="F37" s="217">
        <v>99.3</v>
      </c>
      <c r="G37" s="217">
        <v>138.69999999999999</v>
      </c>
      <c r="H37" s="217">
        <v>182.7</v>
      </c>
      <c r="I37" s="217">
        <v>244.3</v>
      </c>
      <c r="J37" s="217">
        <v>376.3</v>
      </c>
      <c r="K37" s="217">
        <v>647.5</v>
      </c>
      <c r="L37" s="217">
        <v>944.5</v>
      </c>
      <c r="M37" s="217">
        <v>1387.1</v>
      </c>
      <c r="N37" s="217">
        <v>2042.5</v>
      </c>
      <c r="O37" s="217">
        <v>2702.5</v>
      </c>
      <c r="P37" s="217">
        <v>4766.1000000000004</v>
      </c>
      <c r="Q37" s="217">
        <v>7247.7</v>
      </c>
      <c r="R37" s="217">
        <v>9997.7000000000007</v>
      </c>
      <c r="S37" s="217">
        <v>13218.5</v>
      </c>
      <c r="T37" s="217">
        <v>19818.5</v>
      </c>
      <c r="U37" s="217">
        <v>26418.5</v>
      </c>
      <c r="V37" s="217">
        <v>39618.5</v>
      </c>
      <c r="W37" s="217">
        <v>52818.5</v>
      </c>
      <c r="X37" s="217">
        <v>114701.1</v>
      </c>
      <c r="Y37" s="16" t="s">
        <v>819</v>
      </c>
    </row>
    <row r="38" spans="1:25" ht="19" customHeight="1">
      <c r="A38" s="221"/>
      <c r="B38" s="228"/>
      <c r="C38" s="228"/>
      <c r="D38" s="228"/>
      <c r="E38" s="228"/>
      <c r="F38" s="228"/>
      <c r="G38" s="228"/>
      <c r="H38" s="228"/>
      <c r="I38" s="228"/>
      <c r="J38" s="229"/>
      <c r="K38" s="228"/>
      <c r="L38" s="228"/>
      <c r="M38" s="15"/>
      <c r="N38" s="15"/>
      <c r="O38" s="15"/>
      <c r="P38" s="15"/>
      <c r="Q38" s="15"/>
      <c r="R38" s="15"/>
      <c r="S38" s="15"/>
      <c r="T38" s="15"/>
      <c r="U38" s="15"/>
      <c r="V38" s="15"/>
      <c r="W38" s="16"/>
      <c r="Y38" s="16"/>
    </row>
    <row r="39" spans="1:25" ht="19" customHeight="1">
      <c r="A39" s="221"/>
      <c r="B39" s="843" t="s">
        <v>86</v>
      </c>
      <c r="C39" s="844"/>
      <c r="D39" s="844"/>
      <c r="E39" s="844"/>
      <c r="F39" s="844"/>
      <c r="G39" s="844"/>
      <c r="H39" s="844"/>
      <c r="I39" s="844"/>
      <c r="J39" s="844"/>
      <c r="K39" s="844"/>
      <c r="L39" s="845"/>
      <c r="M39" s="843" t="s">
        <v>820</v>
      </c>
      <c r="N39" s="844"/>
      <c r="O39" s="844"/>
      <c r="P39" s="844"/>
      <c r="Q39" s="844"/>
      <c r="R39" s="844"/>
      <c r="S39" s="844"/>
      <c r="T39" s="844"/>
      <c r="U39" s="844"/>
      <c r="V39" s="844"/>
      <c r="W39" s="844"/>
      <c r="X39" s="845"/>
      <c r="Y39" s="16"/>
    </row>
    <row r="40" spans="1:25" ht="19" customHeight="1">
      <c r="A40" s="226" t="s">
        <v>155</v>
      </c>
      <c r="B40" s="11">
        <v>2.2360000000000002</v>
      </c>
      <c r="C40" s="11">
        <v>2.8982857142857146</v>
      </c>
      <c r="D40" s="11">
        <v>3.5894999999999997</v>
      </c>
      <c r="E40" s="11">
        <v>4.4471999999999996</v>
      </c>
      <c r="F40" s="11">
        <v>5.3776666666666673</v>
      </c>
      <c r="G40" s="11">
        <v>6.016</v>
      </c>
      <c r="H40" s="11">
        <v>6.8727499999999999</v>
      </c>
      <c r="I40" s="11">
        <v>7.6357777777777773</v>
      </c>
      <c r="J40" s="11">
        <v>8.3561999999999976</v>
      </c>
      <c r="K40" s="11">
        <v>9.6351666666666649</v>
      </c>
      <c r="L40" s="11">
        <v>10.875857142857143</v>
      </c>
      <c r="M40" s="11">
        <v>11.895125</v>
      </c>
      <c r="N40" s="11">
        <v>12.863444444444443</v>
      </c>
      <c r="O40" s="11">
        <v>13.6381</v>
      </c>
      <c r="P40" s="11">
        <v>15.318239999999999</v>
      </c>
      <c r="Q40" s="11">
        <v>16.710133333333335</v>
      </c>
      <c r="R40" s="11">
        <v>17.921542857142857</v>
      </c>
      <c r="S40" s="11">
        <v>18.9148</v>
      </c>
      <c r="T40" s="11">
        <v>20.627839999999999</v>
      </c>
      <c r="U40" s="11">
        <v>22.084366666666668</v>
      </c>
      <c r="V40" s="11">
        <v>24.005775</v>
      </c>
      <c r="W40" s="11">
        <v>25.158620000000003</v>
      </c>
      <c r="X40" s="11">
        <v>27.464309999999998</v>
      </c>
      <c r="Y40" s="16" t="s">
        <v>330</v>
      </c>
    </row>
    <row r="41" spans="1:25" ht="19" customHeight="1">
      <c r="A41" s="226" t="s">
        <v>56</v>
      </c>
      <c r="B41" s="11">
        <v>1.8036666666666665</v>
      </c>
      <c r="C41" s="11">
        <v>3.4760000000000004</v>
      </c>
      <c r="D41" s="11">
        <v>5.0605000000000002</v>
      </c>
      <c r="E41" s="11">
        <v>7.4928000000000008</v>
      </c>
      <c r="F41" s="11">
        <v>9.5146666666666668</v>
      </c>
      <c r="G41" s="11">
        <v>11.218428571428571</v>
      </c>
      <c r="H41" s="11">
        <v>12.446875</v>
      </c>
      <c r="I41" s="11">
        <v>13.362222222222222</v>
      </c>
      <c r="J41" s="11">
        <v>14.154900000000001</v>
      </c>
      <c r="K41" s="11">
        <v>15.343916666666669</v>
      </c>
      <c r="L41" s="11">
        <v>16.275857142857145</v>
      </c>
      <c r="M41" s="11">
        <v>17.231375</v>
      </c>
      <c r="N41" s="11">
        <v>17.974555555555558</v>
      </c>
      <c r="O41" s="11">
        <v>18.755649999999999</v>
      </c>
      <c r="P41" s="11">
        <v>20.395880000000002</v>
      </c>
      <c r="Q41" s="11">
        <v>21.605666666666668</v>
      </c>
      <c r="R41" s="11">
        <v>22.569400000000002</v>
      </c>
      <c r="S41" s="11">
        <v>23.375</v>
      </c>
      <c r="T41" s="11">
        <v>24.635420000000003</v>
      </c>
      <c r="U41" s="11">
        <v>25.552716666666665</v>
      </c>
      <c r="V41" s="11">
        <v>26.800875000000001</v>
      </c>
      <c r="W41" s="11">
        <v>27.602289999999996</v>
      </c>
      <c r="X41" s="11">
        <v>29.349145000000004</v>
      </c>
      <c r="Y41" s="16" t="s">
        <v>331</v>
      </c>
    </row>
    <row r="42" spans="1:25" ht="19" customHeight="1">
      <c r="A42" s="226" t="s">
        <v>59</v>
      </c>
      <c r="B42" s="11">
        <v>1.5053333333333334</v>
      </c>
      <c r="C42" s="11">
        <v>2.8337142857142856</v>
      </c>
      <c r="D42" s="11">
        <v>4.3665000000000003</v>
      </c>
      <c r="E42" s="11">
        <v>6.9192</v>
      </c>
      <c r="F42" s="11">
        <v>8.8493333333333339</v>
      </c>
      <c r="G42" s="11">
        <v>9.910857142857143</v>
      </c>
      <c r="H42" s="11">
        <v>10.707000000000001</v>
      </c>
      <c r="I42" s="11">
        <v>11.367333333333333</v>
      </c>
      <c r="J42" s="11">
        <v>12.0436</v>
      </c>
      <c r="K42" s="11">
        <v>12.996333333333334</v>
      </c>
      <c r="L42" s="11">
        <v>13.676857142857143</v>
      </c>
      <c r="M42" s="11">
        <v>14.210375000000001</v>
      </c>
      <c r="N42" s="11">
        <v>14.625333333333334</v>
      </c>
      <c r="O42" s="11">
        <v>15.0128</v>
      </c>
      <c r="P42" s="11">
        <v>15.840480000000001</v>
      </c>
      <c r="Q42" s="11">
        <v>16.437933333333334</v>
      </c>
      <c r="R42" s="11">
        <v>16.952914285714289</v>
      </c>
      <c r="S42" s="11">
        <v>17.470199999999998</v>
      </c>
      <c r="T42" s="11">
        <v>18.268159999999998</v>
      </c>
      <c r="U42" s="11">
        <v>18.800133333333331</v>
      </c>
      <c r="V42" s="11">
        <v>19.465100000000003</v>
      </c>
      <c r="W42" s="11">
        <v>19.864080000000001</v>
      </c>
      <c r="X42" s="11">
        <v>20.662040000000001</v>
      </c>
      <c r="Y42" s="16" t="s">
        <v>332</v>
      </c>
    </row>
    <row r="43" spans="1:25" ht="19" customHeight="1">
      <c r="A43" s="226" t="s">
        <v>62</v>
      </c>
      <c r="B43" s="11">
        <v>0.66666666666666674</v>
      </c>
      <c r="C43" s="11">
        <v>0.5714285714285714</v>
      </c>
      <c r="D43" s="11">
        <v>0.5</v>
      </c>
      <c r="E43" s="11">
        <v>3.27434</v>
      </c>
      <c r="F43" s="11">
        <v>5.1727833333333333</v>
      </c>
      <c r="G43" s="11">
        <v>6.5288142857142866</v>
      </c>
      <c r="H43" s="11">
        <v>7.5091749999999999</v>
      </c>
      <c r="I43" s="11">
        <v>8.1087333333333333</v>
      </c>
      <c r="J43" s="11">
        <v>8.5883800000000008</v>
      </c>
      <c r="K43" s="11">
        <v>9.3811750000000007</v>
      </c>
      <c r="L43" s="11">
        <v>10.052207142857144</v>
      </c>
      <c r="M43" s="11">
        <v>10.62880625</v>
      </c>
      <c r="N43" s="11">
        <v>11.077272222222225</v>
      </c>
      <c r="O43" s="11">
        <v>11.436045000000002</v>
      </c>
      <c r="P43" s="11">
        <v>12.081836000000001</v>
      </c>
      <c r="Q43" s="11">
        <v>12.512363333333331</v>
      </c>
      <c r="R43" s="11">
        <v>12.819882857142856</v>
      </c>
      <c r="S43" s="11">
        <v>13.0505225</v>
      </c>
      <c r="T43" s="11">
        <v>13.373417999999997</v>
      </c>
      <c r="U43" s="11">
        <v>13.588681666666666</v>
      </c>
      <c r="V43" s="11">
        <v>13.857761249999999</v>
      </c>
      <c r="W43" s="11">
        <v>14.019209</v>
      </c>
      <c r="X43" s="11">
        <v>14.3421045</v>
      </c>
      <c r="Y43" s="16" t="s">
        <v>333</v>
      </c>
    </row>
    <row r="44" spans="1:25" ht="19" customHeight="1">
      <c r="A44" s="226" t="s">
        <v>65</v>
      </c>
      <c r="B44" s="11">
        <v>2.7</v>
      </c>
      <c r="C44" s="11">
        <v>3.6457142857142855</v>
      </c>
      <c r="D44" s="11">
        <v>4.4950000000000001</v>
      </c>
      <c r="E44" s="11">
        <v>5.8719999999999999</v>
      </c>
      <c r="F44" s="11">
        <v>6.9500000000000011</v>
      </c>
      <c r="G44" s="11">
        <v>7.5685714285714285</v>
      </c>
      <c r="H44" s="11">
        <v>8.0150000000000006</v>
      </c>
      <c r="I44" s="11">
        <v>8.5844444444444452</v>
      </c>
      <c r="J44" s="11">
        <v>9.16</v>
      </c>
      <c r="K44" s="11">
        <v>10.02</v>
      </c>
      <c r="L44" s="11">
        <v>10.767142857142858</v>
      </c>
      <c r="M44" s="11">
        <v>11.397500000000001</v>
      </c>
      <c r="N44" s="11">
        <v>11.87</v>
      </c>
      <c r="O44" s="11">
        <v>12.263999999999999</v>
      </c>
      <c r="P44" s="11">
        <v>12.9544</v>
      </c>
      <c r="Q44" s="11">
        <v>13.48</v>
      </c>
      <c r="R44" s="11">
        <v>13.882857142857144</v>
      </c>
      <c r="S44" s="11">
        <v>14.185500000000001</v>
      </c>
      <c r="T44" s="11">
        <v>15.177999999999999</v>
      </c>
      <c r="U44" s="11">
        <v>16.140333333333334</v>
      </c>
      <c r="V44" s="11">
        <v>17.060500000000001</v>
      </c>
      <c r="W44" s="11">
        <v>17.158799999999999</v>
      </c>
      <c r="X44" s="11">
        <v>17.355400000000003</v>
      </c>
      <c r="Y44" s="16" t="s">
        <v>334</v>
      </c>
    </row>
    <row r="45" spans="1:25" ht="19" customHeight="1">
      <c r="A45" s="226" t="s">
        <v>68</v>
      </c>
      <c r="B45" s="11">
        <v>1.377</v>
      </c>
      <c r="C45" s="11">
        <v>3.3834285714285706</v>
      </c>
      <c r="D45" s="11">
        <v>4.8195000000000006</v>
      </c>
      <c r="E45" s="11">
        <v>6.8849999999999998</v>
      </c>
      <c r="F45" s="11">
        <v>8.2161666666666662</v>
      </c>
      <c r="G45" s="11">
        <v>8.9308571428571426</v>
      </c>
      <c r="H45" s="11">
        <v>9.4668749999999999</v>
      </c>
      <c r="I45" s="11">
        <v>10.006222222222224</v>
      </c>
      <c r="J45" s="11">
        <v>10.465200000000001</v>
      </c>
      <c r="K45" s="11">
        <v>10.97</v>
      </c>
      <c r="L45" s="11">
        <v>11.311071428571427</v>
      </c>
      <c r="M45" s="11">
        <v>11.618437500000002</v>
      </c>
      <c r="N45" s="11">
        <v>11.8575</v>
      </c>
      <c r="O45" s="11">
        <v>12.04875</v>
      </c>
      <c r="P45" s="11">
        <v>12.393000000000001</v>
      </c>
      <c r="Q45" s="11">
        <v>12.6225</v>
      </c>
      <c r="R45" s="11">
        <v>12.786428571428571</v>
      </c>
      <c r="S45" s="11">
        <v>12.909375000000001</v>
      </c>
      <c r="T45" s="11">
        <v>13.081499999999998</v>
      </c>
      <c r="U45" s="11">
        <v>13.196250000000001</v>
      </c>
      <c r="V45" s="11">
        <v>13.3396875</v>
      </c>
      <c r="W45" s="11">
        <v>13.425750000000001</v>
      </c>
      <c r="X45" s="11">
        <v>13.597875</v>
      </c>
      <c r="Y45" s="16" t="s">
        <v>335</v>
      </c>
    </row>
    <row r="46" spans="1:25" ht="19" customHeight="1">
      <c r="A46" s="226" t="s">
        <v>71</v>
      </c>
      <c r="B46" s="11">
        <v>0.51533333333333331</v>
      </c>
      <c r="C46" s="11">
        <v>1.0842857142857143</v>
      </c>
      <c r="D46" s="11">
        <v>1.9809999999999999</v>
      </c>
      <c r="E46" s="11">
        <v>3.9346000000000005</v>
      </c>
      <c r="F46" s="11">
        <v>5.6485000000000003</v>
      </c>
      <c r="G46" s="11">
        <v>6.866428571428572</v>
      </c>
      <c r="H46" s="11">
        <v>7.987375000000001</v>
      </c>
      <c r="I46" s="11">
        <v>8.8943333333333339</v>
      </c>
      <c r="J46" s="11">
        <v>9.6200999999999972</v>
      </c>
      <c r="K46" s="11">
        <v>10.773083333333334</v>
      </c>
      <c r="L46" s="11">
        <v>11.5975</v>
      </c>
      <c r="M46" s="11">
        <v>12.285375</v>
      </c>
      <c r="N46" s="11">
        <v>12.801000000000002</v>
      </c>
      <c r="O46" s="11">
        <v>13.2135</v>
      </c>
      <c r="P46" s="11">
        <v>14.015439999999998</v>
      </c>
      <c r="Q46" s="11">
        <v>14.619900000000003</v>
      </c>
      <c r="R46" s="11">
        <v>14.820485714285713</v>
      </c>
      <c r="S46" s="11">
        <v>14.844824999999998</v>
      </c>
      <c r="T46" s="11">
        <v>14.878859999999996</v>
      </c>
      <c r="U46" s="11">
        <v>14.901549999999997</v>
      </c>
      <c r="V46" s="11">
        <v>14.9299125</v>
      </c>
      <c r="W46" s="11">
        <v>14.94693</v>
      </c>
      <c r="X46" s="11">
        <v>14.980964999999996</v>
      </c>
      <c r="Y46" s="16" t="s">
        <v>336</v>
      </c>
    </row>
    <row r="47" spans="1:25" ht="19" customHeight="1">
      <c r="A47" s="226" t="s">
        <v>74</v>
      </c>
      <c r="B47" s="11">
        <v>2.0239999999999996</v>
      </c>
      <c r="C47" s="11">
        <v>3.1805714285714286</v>
      </c>
      <c r="D47" s="11">
        <v>4.048</v>
      </c>
      <c r="E47" s="11">
        <v>5.7177999999999995</v>
      </c>
      <c r="F47" s="11">
        <v>7.0840000000000014</v>
      </c>
      <c r="G47" s="11">
        <v>9.0755714285714291</v>
      </c>
      <c r="H47" s="11">
        <v>9.708874999999999</v>
      </c>
      <c r="I47" s="11">
        <v>10.201444444444444</v>
      </c>
      <c r="J47" s="11">
        <v>10.792999999999999</v>
      </c>
      <c r="K47" s="11">
        <v>11.954250000000002</v>
      </c>
      <c r="L47" s="11">
        <v>12.848785714285713</v>
      </c>
      <c r="M47" s="11">
        <v>13.5434375</v>
      </c>
      <c r="N47" s="11">
        <v>14.062611111111115</v>
      </c>
      <c r="O47" s="11">
        <v>14.496899999999998</v>
      </c>
      <c r="P47" s="11">
        <v>15.609080000000002</v>
      </c>
      <c r="Q47" s="11">
        <v>16.380899999999997</v>
      </c>
      <c r="R47" s="11">
        <v>17.164257142857142</v>
      </c>
      <c r="S47" s="11">
        <v>17.785899999999998</v>
      </c>
      <c r="T47" s="11">
        <v>18.656219999999998</v>
      </c>
      <c r="U47" s="11">
        <v>19.529916666666665</v>
      </c>
      <c r="V47" s="11">
        <v>20.656187500000001</v>
      </c>
      <c r="W47" s="11">
        <v>21.350170000000002</v>
      </c>
      <c r="X47" s="11">
        <v>21.427585000000001</v>
      </c>
      <c r="Y47" s="16" t="s">
        <v>337</v>
      </c>
    </row>
    <row r="48" spans="1:25" ht="19" customHeight="1">
      <c r="A48" s="226" t="s">
        <v>77</v>
      </c>
      <c r="B48" s="11">
        <v>0.20100000000000001</v>
      </c>
      <c r="C48" s="11">
        <v>0.53342857142857147</v>
      </c>
      <c r="D48" s="11">
        <v>0.95174999999999998</v>
      </c>
      <c r="E48" s="11">
        <v>1.6859999999999999</v>
      </c>
      <c r="F48" s="11">
        <v>2.238</v>
      </c>
      <c r="G48" s="11">
        <v>2.9914285714285711</v>
      </c>
      <c r="H48" s="11">
        <v>3.3873749999999996</v>
      </c>
      <c r="I48" s="11">
        <v>3.6676666666666664</v>
      </c>
      <c r="J48" s="11">
        <v>4.0285000000000002</v>
      </c>
      <c r="K48" s="11">
        <v>4.8664166666666677</v>
      </c>
      <c r="L48" s="11">
        <v>5.4237857142857147</v>
      </c>
      <c r="M48" s="11">
        <v>6.1717500000000012</v>
      </c>
      <c r="N48" s="11">
        <v>7.1821666666666655</v>
      </c>
      <c r="O48" s="11">
        <v>8.4595000000000002</v>
      </c>
      <c r="P48" s="11">
        <v>10.115119999999999</v>
      </c>
      <c r="Q48" s="11">
        <v>10.810666666666668</v>
      </c>
      <c r="R48" s="11">
        <v>10.959685714285715</v>
      </c>
      <c r="S48" s="11">
        <v>11.048000000000002</v>
      </c>
      <c r="T48" s="11">
        <v>11.190400000000002</v>
      </c>
      <c r="U48" s="11">
        <v>11.285333333333334</v>
      </c>
      <c r="V48" s="11">
        <v>11.404</v>
      </c>
      <c r="W48" s="11">
        <v>11.475200000000001</v>
      </c>
      <c r="X48" s="11">
        <v>11.617599999999999</v>
      </c>
      <c r="Y48" s="16" t="s">
        <v>338</v>
      </c>
    </row>
    <row r="49" spans="1:25" ht="19" customHeight="1">
      <c r="A49" s="226" t="s">
        <v>19</v>
      </c>
      <c r="B49" s="11">
        <v>0.33333333333333337</v>
      </c>
      <c r="C49" s="11">
        <v>0.95628571428571418</v>
      </c>
      <c r="D49" s="11">
        <v>1.5912500000000001</v>
      </c>
      <c r="E49" s="11">
        <v>3.0027999999999997</v>
      </c>
      <c r="F49" s="11">
        <v>4.8841666666666663</v>
      </c>
      <c r="G49" s="11">
        <v>6.4541428571428572</v>
      </c>
      <c r="H49" s="11">
        <v>8.4803750000000004</v>
      </c>
      <c r="I49" s="11">
        <v>10.335222222222223</v>
      </c>
      <c r="J49" s="11">
        <v>12.075700000000001</v>
      </c>
      <c r="K49" s="11">
        <v>14.776333333333334</v>
      </c>
      <c r="L49" s="11">
        <v>16.125714285714285</v>
      </c>
      <c r="M49" s="11">
        <v>17.431812499999999</v>
      </c>
      <c r="N49" s="11">
        <v>18.263944444444444</v>
      </c>
      <c r="O49" s="11">
        <v>18.993149999999996</v>
      </c>
      <c r="P49" s="11">
        <v>20.728719999999999</v>
      </c>
      <c r="Q49" s="11">
        <v>22.2866</v>
      </c>
      <c r="R49" s="11">
        <v>23.575200000000006</v>
      </c>
      <c r="S49" s="11">
        <v>24.518625000000004</v>
      </c>
      <c r="T49" s="11">
        <v>24.921219999999998</v>
      </c>
      <c r="U49" s="11">
        <v>25.011183333333332</v>
      </c>
      <c r="V49" s="11">
        <v>25.123637499999994</v>
      </c>
      <c r="W49" s="11">
        <v>25.191109999999998</v>
      </c>
      <c r="X49" s="11">
        <v>25.326054999999997</v>
      </c>
      <c r="Y49" s="16" t="s">
        <v>339</v>
      </c>
    </row>
    <row r="50" spans="1:25" ht="19" customHeight="1">
      <c r="A50" s="226" t="s">
        <v>57</v>
      </c>
      <c r="B50" s="11">
        <v>0.46666666666666673</v>
      </c>
      <c r="C50" s="11">
        <v>2.0785714285714287</v>
      </c>
      <c r="D50" s="11">
        <v>3.5225</v>
      </c>
      <c r="E50" s="11">
        <v>6.5780000000000003</v>
      </c>
      <c r="F50" s="11">
        <v>10.159666666666665</v>
      </c>
      <c r="G50" s="11">
        <v>11.591428571428573</v>
      </c>
      <c r="H50" s="11">
        <v>12.766250000000001</v>
      </c>
      <c r="I50" s="11">
        <v>13.739111111111111</v>
      </c>
      <c r="J50" s="11">
        <v>14.517299999999999</v>
      </c>
      <c r="K50" s="11">
        <v>15.83816666666667</v>
      </c>
      <c r="L50" s="11">
        <v>16.811857142857146</v>
      </c>
      <c r="M50" s="11">
        <v>17.646687499999999</v>
      </c>
      <c r="N50" s="11">
        <v>18.328944444444446</v>
      </c>
      <c r="O50" s="11">
        <v>18.874700000000004</v>
      </c>
      <c r="P50" s="11">
        <v>20.44228</v>
      </c>
      <c r="Q50" s="11">
        <v>21.539400000000001</v>
      </c>
      <c r="R50" s="11">
        <v>22.323057142857142</v>
      </c>
      <c r="S50" s="11">
        <v>22.910800000000002</v>
      </c>
      <c r="T50" s="11">
        <v>23.733640000000005</v>
      </c>
      <c r="U50" s="11">
        <v>24.2822</v>
      </c>
      <c r="V50" s="11">
        <v>24.461174999999997</v>
      </c>
      <c r="W50" s="11">
        <v>24.50394</v>
      </c>
      <c r="X50" s="11">
        <v>24.589470000000002</v>
      </c>
      <c r="Y50" s="16" t="s">
        <v>340</v>
      </c>
    </row>
    <row r="51" spans="1:25" ht="19" customHeight="1">
      <c r="A51" s="226" t="s">
        <v>60</v>
      </c>
      <c r="B51" s="246">
        <v>0</v>
      </c>
      <c r="C51" s="246">
        <v>0</v>
      </c>
      <c r="D51" s="246">
        <v>0</v>
      </c>
      <c r="E51" s="246">
        <v>1.6340000000000001</v>
      </c>
      <c r="F51" s="246">
        <v>5.3666666666666671</v>
      </c>
      <c r="G51" s="246">
        <v>8.0328571428571429</v>
      </c>
      <c r="H51" s="246">
        <v>10.032499999999999</v>
      </c>
      <c r="I51" s="246">
        <v>11.587777777777777</v>
      </c>
      <c r="J51" s="246">
        <v>12.831999999999999</v>
      </c>
      <c r="K51" s="246">
        <v>14.698333333333332</v>
      </c>
      <c r="L51" s="246">
        <v>16.03142857142857</v>
      </c>
      <c r="M51" s="246">
        <v>17.03125</v>
      </c>
      <c r="N51" s="246">
        <v>17.808888888888887</v>
      </c>
      <c r="O51" s="246">
        <v>18.431000000000001</v>
      </c>
      <c r="P51" s="246">
        <v>19.550799999999999</v>
      </c>
      <c r="Q51" s="246">
        <v>20.297333333333334</v>
      </c>
      <c r="R51" s="246">
        <v>20.830571428571428</v>
      </c>
      <c r="S51" s="246">
        <v>21.230499999999999</v>
      </c>
      <c r="T51" s="246">
        <v>22.222939999999998</v>
      </c>
      <c r="U51" s="246">
        <v>23.199116666666669</v>
      </c>
      <c r="V51" s="246">
        <v>24.419337500000001</v>
      </c>
      <c r="W51" s="246">
        <v>25.151470000000003</v>
      </c>
      <c r="X51" s="246">
        <v>26.615734999999997</v>
      </c>
      <c r="Y51" s="16" t="s">
        <v>341</v>
      </c>
    </row>
    <row r="52" spans="1:25" ht="19" customHeight="1">
      <c r="A52" s="226" t="s">
        <v>63</v>
      </c>
      <c r="B52" s="246">
        <v>0</v>
      </c>
      <c r="C52" s="246">
        <v>0</v>
      </c>
      <c r="D52" s="246">
        <v>0</v>
      </c>
      <c r="E52" s="246">
        <v>0</v>
      </c>
      <c r="F52" s="246">
        <v>2.6074999999999999</v>
      </c>
      <c r="G52" s="246">
        <v>7.4764285714285714</v>
      </c>
      <c r="H52" s="246">
        <v>9.0241250000000015</v>
      </c>
      <c r="I52" s="246">
        <v>10.444222222222221</v>
      </c>
      <c r="J52" s="246">
        <v>11.6995</v>
      </c>
      <c r="K52" s="246">
        <v>13.761916666666666</v>
      </c>
      <c r="L52" s="246">
        <v>15.411142857142856</v>
      </c>
      <c r="M52" s="246">
        <v>16.779374999999998</v>
      </c>
      <c r="N52" s="246">
        <v>17.94511111111111</v>
      </c>
      <c r="O52" s="246">
        <v>18.9587</v>
      </c>
      <c r="P52" s="246">
        <v>20.969920000000002</v>
      </c>
      <c r="Q52" s="246">
        <v>22.380533333333336</v>
      </c>
      <c r="R52" s="246">
        <v>23.429914285714286</v>
      </c>
      <c r="S52" s="246">
        <v>24.248150000000003</v>
      </c>
      <c r="T52" s="246">
        <v>25.456679999999999</v>
      </c>
      <c r="U52" s="246">
        <v>26.320650000000001</v>
      </c>
      <c r="V52" s="246">
        <v>27.504275</v>
      </c>
      <c r="W52" s="246">
        <v>28.301959999999998</v>
      </c>
      <c r="X52" s="246">
        <v>30.324050000000003</v>
      </c>
      <c r="Y52" s="16" t="s">
        <v>342</v>
      </c>
    </row>
    <row r="53" spans="1:25" ht="19" customHeight="1">
      <c r="A53" s="226" t="s">
        <v>66</v>
      </c>
      <c r="B53" s="11">
        <v>1.8030000000000002</v>
      </c>
      <c r="C53" s="11">
        <v>2.9094285714285713</v>
      </c>
      <c r="D53" s="11">
        <v>4.2275</v>
      </c>
      <c r="E53" s="11">
        <v>6.3247999999999998</v>
      </c>
      <c r="F53" s="11">
        <v>7.9758333333333331</v>
      </c>
      <c r="G53" s="11">
        <v>9.1367142857142856</v>
      </c>
      <c r="H53" s="11">
        <v>9.8172499999999996</v>
      </c>
      <c r="I53" s="11">
        <v>10.578333333333333</v>
      </c>
      <c r="J53" s="11">
        <v>11.3909</v>
      </c>
      <c r="K53" s="11">
        <v>12.722166666666665</v>
      </c>
      <c r="L53" s="11">
        <v>14.004714285714284</v>
      </c>
      <c r="M53" s="11">
        <v>15.1971875</v>
      </c>
      <c r="N53" s="11">
        <v>16.160833333333333</v>
      </c>
      <c r="O53" s="11">
        <v>16.931750000000001</v>
      </c>
      <c r="P53" s="11">
        <v>18.319399999999998</v>
      </c>
      <c r="Q53" s="11">
        <v>19.345766666666666</v>
      </c>
      <c r="R53" s="11">
        <v>20.302085714285713</v>
      </c>
      <c r="S53" s="11">
        <v>21.019324999999998</v>
      </c>
      <c r="T53" s="11">
        <v>21.332620000000002</v>
      </c>
      <c r="U53" s="11">
        <v>21.357683333333334</v>
      </c>
      <c r="V53" s="11">
        <v>21.389012499999996</v>
      </c>
      <c r="W53" s="11">
        <v>21.407809999999998</v>
      </c>
      <c r="X53" s="11">
        <v>21.445405000000001</v>
      </c>
      <c r="Y53" s="16" t="s">
        <v>343</v>
      </c>
    </row>
    <row r="54" spans="1:25" ht="19" customHeight="1">
      <c r="A54" s="226" t="s">
        <v>69</v>
      </c>
      <c r="B54" s="11">
        <v>4.4240000000000004</v>
      </c>
      <c r="C54" s="11">
        <v>5.8234285714285718</v>
      </c>
      <c r="D54" s="11">
        <v>6.8730000000000011</v>
      </c>
      <c r="E54" s="11">
        <v>7.9441999999999995</v>
      </c>
      <c r="F54" s="11">
        <v>9.1061666666666685</v>
      </c>
      <c r="G54" s="11">
        <v>10.188714285714285</v>
      </c>
      <c r="H54" s="11">
        <v>11.00075</v>
      </c>
      <c r="I54" s="11">
        <v>11.748111111111111</v>
      </c>
      <c r="J54" s="11">
        <v>12.4315</v>
      </c>
      <c r="K54" s="11">
        <v>13.614333333333335</v>
      </c>
      <c r="L54" s="11">
        <v>14.603714285714286</v>
      </c>
      <c r="M54" s="11">
        <v>15.414875000000002</v>
      </c>
      <c r="N54" s="11">
        <v>16.098444444444446</v>
      </c>
      <c r="O54" s="11">
        <v>16.700599999999998</v>
      </c>
      <c r="P54" s="11">
        <v>17.803440000000002</v>
      </c>
      <c r="Q54" s="11">
        <v>18.654533333333333</v>
      </c>
      <c r="R54" s="11">
        <v>19.262457142857144</v>
      </c>
      <c r="S54" s="11">
        <v>19.718400000000003</v>
      </c>
      <c r="T54" s="11">
        <v>20.356719999999999</v>
      </c>
      <c r="U54" s="11">
        <v>20.403066666666668</v>
      </c>
      <c r="V54" s="11">
        <v>20.437300000000004</v>
      </c>
      <c r="W54" s="11">
        <v>20.457840000000001</v>
      </c>
      <c r="X54" s="11">
        <v>20.498920000000002</v>
      </c>
      <c r="Y54" s="16" t="s">
        <v>344</v>
      </c>
    </row>
    <row r="55" spans="1:25" ht="19" customHeight="1">
      <c r="A55" s="226" t="s">
        <v>72</v>
      </c>
      <c r="B55" s="11">
        <v>3.5000000000000004</v>
      </c>
      <c r="C55" s="11">
        <v>4.25</v>
      </c>
      <c r="D55" s="11">
        <v>4.9875000000000007</v>
      </c>
      <c r="E55" s="11">
        <v>6.3</v>
      </c>
      <c r="F55" s="11">
        <v>7.4083333333333332</v>
      </c>
      <c r="G55" s="11">
        <v>8.15</v>
      </c>
      <c r="H55" s="11">
        <v>8.53125</v>
      </c>
      <c r="I55" s="11">
        <v>9.1408888888888882</v>
      </c>
      <c r="J55" s="11">
        <v>9.6845000000000017</v>
      </c>
      <c r="K55" s="11">
        <v>10.450416666666666</v>
      </c>
      <c r="L55" s="11">
        <v>10.9975</v>
      </c>
      <c r="M55" s="11">
        <v>11.460312500000001</v>
      </c>
      <c r="N55" s="11">
        <v>11.866944444444444</v>
      </c>
      <c r="O55" s="11">
        <v>12.2395</v>
      </c>
      <c r="P55" s="11">
        <v>12.941600000000001</v>
      </c>
      <c r="Q55" s="11">
        <v>13.371166666666667</v>
      </c>
      <c r="R55" s="11">
        <v>13.586</v>
      </c>
      <c r="S55" s="11">
        <v>13.747124999999999</v>
      </c>
      <c r="T55" s="11">
        <v>13.8096</v>
      </c>
      <c r="U55" s="11">
        <v>13.841333333333333</v>
      </c>
      <c r="V55" s="11">
        <v>13.880999999999998</v>
      </c>
      <c r="W55" s="11">
        <v>13.9048</v>
      </c>
      <c r="X55" s="11">
        <v>13.952400000000001</v>
      </c>
      <c r="Y55" s="16" t="s">
        <v>345</v>
      </c>
    </row>
    <row r="56" spans="1:25" ht="19" customHeight="1">
      <c r="A56" s="226" t="s">
        <v>75</v>
      </c>
      <c r="B56" s="11">
        <v>2.2039999999999997</v>
      </c>
      <c r="C56" s="11">
        <v>3.5828571428571432</v>
      </c>
      <c r="D56" s="11">
        <v>5.016</v>
      </c>
      <c r="E56" s="11">
        <v>6.9540000000000006</v>
      </c>
      <c r="F56" s="11">
        <v>8.4169999999999998</v>
      </c>
      <c r="G56" s="11">
        <v>9.6737142857142864</v>
      </c>
      <c r="H56" s="11">
        <v>11.314499999999999</v>
      </c>
      <c r="I56" s="11">
        <v>12.590666666666664</v>
      </c>
      <c r="J56" s="11">
        <v>13.611599999999999</v>
      </c>
      <c r="K56" s="11">
        <v>15.14875</v>
      </c>
      <c r="L56" s="11">
        <v>16.730357142857144</v>
      </c>
      <c r="M56" s="11">
        <v>17.916562500000001</v>
      </c>
      <c r="N56" s="11">
        <v>18.839166666666664</v>
      </c>
      <c r="O56" s="11">
        <v>19.600549999999998</v>
      </c>
      <c r="P56" s="11">
        <v>21.038439999999998</v>
      </c>
      <c r="Q56" s="11">
        <v>21.997033333333334</v>
      </c>
      <c r="R56" s="11">
        <v>22.681742857142854</v>
      </c>
      <c r="S56" s="11">
        <v>23.195274999999999</v>
      </c>
      <c r="T56" s="11">
        <v>23.914219999999997</v>
      </c>
      <c r="U56" s="11">
        <v>23.990833333333335</v>
      </c>
      <c r="V56" s="11">
        <v>24.049375000000001</v>
      </c>
      <c r="W56" s="11">
        <v>24.084500000000002</v>
      </c>
      <c r="X56" s="11">
        <v>24.154749999999996</v>
      </c>
      <c r="Y56" s="16" t="s">
        <v>346</v>
      </c>
    </row>
    <row r="57" spans="1:25" ht="19" customHeight="1">
      <c r="A57" s="226" t="s">
        <v>78</v>
      </c>
      <c r="B57" s="11">
        <v>0</v>
      </c>
      <c r="C57" s="11">
        <v>1.0228571428571429</v>
      </c>
      <c r="D57" s="11">
        <v>2.3849999999999998</v>
      </c>
      <c r="E57" s="11">
        <v>4.9359999999999999</v>
      </c>
      <c r="F57" s="11">
        <v>6.83</v>
      </c>
      <c r="G57" s="11">
        <v>8.257142857142858</v>
      </c>
      <c r="H57" s="11">
        <v>9.2725000000000009</v>
      </c>
      <c r="I57" s="11">
        <v>10.082222222222221</v>
      </c>
      <c r="J57" s="11">
        <v>11.084</v>
      </c>
      <c r="K57" s="11">
        <v>12.513333333333335</v>
      </c>
      <c r="L57" s="11">
        <v>13.600000000000001</v>
      </c>
      <c r="M57" s="11">
        <v>14.45875</v>
      </c>
      <c r="N57" s="11">
        <v>15.117777777777777</v>
      </c>
      <c r="O57" s="11">
        <v>15.670999999999999</v>
      </c>
      <c r="P57" s="11">
        <v>16.6432</v>
      </c>
      <c r="Q57" s="11">
        <v>17.303999999999998</v>
      </c>
      <c r="R57" s="11">
        <v>17.873714285714286</v>
      </c>
      <c r="S57" s="11">
        <v>18.301000000000002</v>
      </c>
      <c r="T57" s="11">
        <v>18.8996</v>
      </c>
      <c r="U57" s="11">
        <v>19.298333333333336</v>
      </c>
      <c r="V57" s="11">
        <v>19.797000000000001</v>
      </c>
      <c r="W57" s="11">
        <v>20.0962</v>
      </c>
      <c r="X57" s="11">
        <v>20.694599999999998</v>
      </c>
      <c r="Y57" s="16" t="s">
        <v>347</v>
      </c>
    </row>
    <row r="58" spans="1:25" ht="19" customHeight="1">
      <c r="A58" s="226" t="s">
        <v>55</v>
      </c>
      <c r="B58" s="11">
        <v>0</v>
      </c>
      <c r="C58" s="11">
        <v>0.57085714285714295</v>
      </c>
      <c r="D58" s="11">
        <v>1.0670000000000002</v>
      </c>
      <c r="E58" s="11">
        <v>3.8862000000000001</v>
      </c>
      <c r="F58" s="11">
        <v>5.6598333333333342</v>
      </c>
      <c r="G58" s="11">
        <v>7.2509999999999994</v>
      </c>
      <c r="H58" s="11">
        <v>8.7281249999999986</v>
      </c>
      <c r="I58" s="11">
        <v>9.7256666666666671</v>
      </c>
      <c r="J58" s="11">
        <v>10.569100000000001</v>
      </c>
      <c r="K58" s="11">
        <v>12.023416666666668</v>
      </c>
      <c r="L58" s="11">
        <v>13.208142857142855</v>
      </c>
      <c r="M58" s="11">
        <v>14.224375000000004</v>
      </c>
      <c r="N58" s="11">
        <v>15.040000000000001</v>
      </c>
      <c r="O58" s="11">
        <v>15.692500000000001</v>
      </c>
      <c r="P58" s="11">
        <v>17.0486</v>
      </c>
      <c r="Q58" s="11">
        <v>17.990500000000001</v>
      </c>
      <c r="R58" s="11">
        <v>18.715171428571427</v>
      </c>
      <c r="S58" s="11">
        <v>19.355150000000002</v>
      </c>
      <c r="T58" s="11">
        <v>20.25112</v>
      </c>
      <c r="U58" s="11">
        <v>20.848433333333336</v>
      </c>
      <c r="V58" s="11">
        <v>21.788025000000001</v>
      </c>
      <c r="W58" s="11">
        <v>22.424420000000001</v>
      </c>
      <c r="X58" s="11">
        <v>23.697210000000002</v>
      </c>
      <c r="Y58" s="16" t="s">
        <v>348</v>
      </c>
    </row>
    <row r="59" spans="1:25" ht="19" customHeight="1">
      <c r="A59" s="226" t="s">
        <v>58</v>
      </c>
      <c r="B59" s="246">
        <v>0</v>
      </c>
      <c r="C59" s="246">
        <v>0</v>
      </c>
      <c r="D59" s="246">
        <v>1.1857499999999999</v>
      </c>
      <c r="E59" s="246">
        <v>4.0624000000000011</v>
      </c>
      <c r="F59" s="246">
        <v>6.7333333333333325</v>
      </c>
      <c r="G59" s="246">
        <v>8.545285714285713</v>
      </c>
      <c r="H59" s="246">
        <v>9.9811249999999987</v>
      </c>
      <c r="I59" s="246">
        <v>10.955333333333336</v>
      </c>
      <c r="J59" s="246">
        <v>11.773800000000001</v>
      </c>
      <c r="K59" s="246">
        <v>12.936249999999999</v>
      </c>
      <c r="L59" s="246">
        <v>13.766714285714288</v>
      </c>
      <c r="M59" s="246">
        <v>14.413874999999997</v>
      </c>
      <c r="N59" s="246">
        <v>15.045833333333333</v>
      </c>
      <c r="O59" s="246">
        <v>15.633749999999999</v>
      </c>
      <c r="P59" s="246">
        <v>16.692</v>
      </c>
      <c r="Q59" s="246">
        <v>17.397499999999997</v>
      </c>
      <c r="R59" s="246">
        <v>18.076028571428569</v>
      </c>
      <c r="S59" s="246">
        <v>18.606524999999998</v>
      </c>
      <c r="T59" s="246">
        <v>19.349219999999999</v>
      </c>
      <c r="U59" s="246">
        <v>19.844349999999999</v>
      </c>
      <c r="V59" s="246">
        <v>20.463262500000003</v>
      </c>
      <c r="W59" s="246">
        <v>20.834610000000001</v>
      </c>
      <c r="X59" s="246">
        <v>21.577305000000003</v>
      </c>
      <c r="Y59" s="16" t="s">
        <v>349</v>
      </c>
    </row>
    <row r="60" spans="1:25" ht="19" customHeight="1">
      <c r="A60" s="226" t="s">
        <v>61</v>
      </c>
      <c r="B60" s="11">
        <v>0.13333333333333333</v>
      </c>
      <c r="C60" s="11">
        <v>0.1142857142857143</v>
      </c>
      <c r="D60" s="11">
        <v>0.1</v>
      </c>
      <c r="E60" s="11">
        <v>1.0940000000000001</v>
      </c>
      <c r="F60" s="11">
        <v>2.6580000000000004</v>
      </c>
      <c r="G60" s="11">
        <v>3.5032857142857137</v>
      </c>
      <c r="H60" s="11">
        <v>5.6404999999999994</v>
      </c>
      <c r="I60" s="11">
        <v>7.4483333333333333</v>
      </c>
      <c r="J60" s="11">
        <v>9.5045999999999999</v>
      </c>
      <c r="K60" s="11">
        <v>11.344916666666666</v>
      </c>
      <c r="L60" s="11">
        <v>12.784071428571428</v>
      </c>
      <c r="M60" s="11">
        <v>14.034750000000001</v>
      </c>
      <c r="N60" s="11">
        <v>14.979166666666666</v>
      </c>
      <c r="O60" s="11">
        <v>15.8551</v>
      </c>
      <c r="P60" s="11">
        <v>17.604600000000001</v>
      </c>
      <c r="Q60" s="11">
        <v>18.915066666666664</v>
      </c>
      <c r="R60" s="11">
        <v>19.851114285714281</v>
      </c>
      <c r="S60" s="11">
        <v>20.566000000000003</v>
      </c>
      <c r="T60" s="11">
        <v>21.768220000000003</v>
      </c>
      <c r="U60" s="11">
        <v>22.732933333333335</v>
      </c>
      <c r="V60" s="11">
        <v>24.043975</v>
      </c>
      <c r="W60" s="11">
        <v>25.054510000000001</v>
      </c>
      <c r="X60" s="11">
        <v>27.075595000000003</v>
      </c>
      <c r="Y60" s="16" t="s">
        <v>350</v>
      </c>
    </row>
    <row r="61" spans="1:25" ht="19" customHeight="1">
      <c r="A61" s="226" t="s">
        <v>64</v>
      </c>
      <c r="B61" s="246">
        <v>0</v>
      </c>
      <c r="C61" s="246">
        <v>0</v>
      </c>
      <c r="D61" s="246">
        <v>0</v>
      </c>
      <c r="E61" s="246">
        <v>0.72839999999999994</v>
      </c>
      <c r="F61" s="246">
        <v>3.6503333333333332</v>
      </c>
      <c r="G61" s="246">
        <v>7.0317142857142851</v>
      </c>
      <c r="H61" s="246">
        <v>10.011375000000001</v>
      </c>
      <c r="I61" s="246">
        <v>12.385888888888887</v>
      </c>
      <c r="J61" s="246">
        <v>14.668500000000002</v>
      </c>
      <c r="K61" s="246">
        <v>16.204916666666669</v>
      </c>
      <c r="L61" s="246">
        <v>17.192285714285717</v>
      </c>
      <c r="M61" s="246">
        <v>18.140062500000003</v>
      </c>
      <c r="N61" s="246">
        <v>18.97838888888889</v>
      </c>
      <c r="O61" s="246">
        <v>19.882549999999998</v>
      </c>
      <c r="P61" s="246">
        <v>21.628640000000001</v>
      </c>
      <c r="Q61" s="246">
        <v>22.998966666666664</v>
      </c>
      <c r="R61" s="246">
        <v>24.139228571428571</v>
      </c>
      <c r="S61" s="246">
        <v>25.149125000000002</v>
      </c>
      <c r="T61" s="246">
        <v>26.849240000000002</v>
      </c>
      <c r="U61" s="246">
        <v>28.295133333333332</v>
      </c>
      <c r="V61" s="246">
        <v>29.73</v>
      </c>
      <c r="W61" s="246">
        <v>29.783999999999999</v>
      </c>
      <c r="X61" s="246">
        <v>29.892000000000003</v>
      </c>
      <c r="Y61" s="16" t="s">
        <v>351</v>
      </c>
    </row>
    <row r="62" spans="1:25" ht="19" customHeight="1">
      <c r="A62" s="226" t="s">
        <v>20</v>
      </c>
      <c r="B62" s="11">
        <v>0.22666666666666668</v>
      </c>
      <c r="C62" s="11">
        <v>2.645142857142857</v>
      </c>
      <c r="D62" s="11">
        <v>3.2012499999999999</v>
      </c>
      <c r="E62" s="11">
        <v>4.3204000000000002</v>
      </c>
      <c r="F62" s="11">
        <v>5.7353333333333332</v>
      </c>
      <c r="G62" s="11">
        <v>7.9191428571428579</v>
      </c>
      <c r="H62" s="11">
        <v>8.894874999999999</v>
      </c>
      <c r="I62" s="11">
        <v>9.8170000000000002</v>
      </c>
      <c r="J62" s="11">
        <v>10.715</v>
      </c>
      <c r="K62" s="11">
        <v>12.443250000000001</v>
      </c>
      <c r="L62" s="11">
        <v>13.876571428571429</v>
      </c>
      <c r="M62" s="11">
        <v>15.236562499999998</v>
      </c>
      <c r="N62" s="11">
        <v>16.417833333333331</v>
      </c>
      <c r="O62" s="11">
        <v>17.670399999999997</v>
      </c>
      <c r="P62" s="11">
        <v>20.353400000000001</v>
      </c>
      <c r="Q62" s="11">
        <v>22.411533333333335</v>
      </c>
      <c r="R62" s="11">
        <v>23.208514285714283</v>
      </c>
      <c r="S62" s="11">
        <v>23.532450000000004</v>
      </c>
      <c r="T62" s="11">
        <v>24.028380000000002</v>
      </c>
      <c r="U62" s="11">
        <v>24.50288333333333</v>
      </c>
      <c r="V62" s="11">
        <v>25.146024999999998</v>
      </c>
      <c r="W62" s="11">
        <v>25.18282</v>
      </c>
      <c r="X62" s="11">
        <v>25.256410000000002</v>
      </c>
      <c r="Y62" s="16" t="s">
        <v>352</v>
      </c>
    </row>
    <row r="63" spans="1:25" ht="19" customHeight="1">
      <c r="A63" s="226" t="s">
        <v>21</v>
      </c>
      <c r="B63" s="11">
        <v>2.7866666666666666</v>
      </c>
      <c r="C63" s="11">
        <v>3.6914285714285713</v>
      </c>
      <c r="D63" s="11">
        <v>5.13</v>
      </c>
      <c r="E63" s="11">
        <v>8.0560000000000009</v>
      </c>
      <c r="F63" s="11">
        <v>9.8293333333333344</v>
      </c>
      <c r="G63" s="11">
        <v>11.4</v>
      </c>
      <c r="H63" s="11">
        <v>12.646875</v>
      </c>
      <c r="I63" s="11">
        <v>14.178222222222223</v>
      </c>
      <c r="J63" s="11">
        <v>15.428000000000001</v>
      </c>
      <c r="K63" s="11">
        <v>17.084166666666668</v>
      </c>
      <c r="L63" s="11">
        <v>18.379107142857144</v>
      </c>
      <c r="M63" s="11">
        <v>19.439375000000002</v>
      </c>
      <c r="N63" s="11">
        <v>20.33506666666667</v>
      </c>
      <c r="O63" s="11">
        <v>21.110424999999999</v>
      </c>
      <c r="P63" s="11">
        <v>22.738440000000001</v>
      </c>
      <c r="Q63" s="11">
        <v>23.971033333333335</v>
      </c>
      <c r="R63" s="11">
        <v>24.954600000000003</v>
      </c>
      <c r="S63" s="11">
        <v>25.754025000000002</v>
      </c>
      <c r="T63" s="11">
        <v>25.980220000000003</v>
      </c>
      <c r="U63" s="11">
        <v>26.083516666666668</v>
      </c>
      <c r="V63" s="11">
        <v>26.212637500000003</v>
      </c>
      <c r="W63" s="11">
        <v>26.290109999999999</v>
      </c>
      <c r="X63" s="11">
        <v>26.445055</v>
      </c>
      <c r="Y63" s="16" t="s">
        <v>353</v>
      </c>
    </row>
    <row r="64" spans="1:25" ht="19" customHeight="1">
      <c r="A64" s="226" t="s">
        <v>22</v>
      </c>
      <c r="B64" s="11">
        <v>0.16666666666666669</v>
      </c>
      <c r="C64" s="11">
        <v>0.14285714285714285</v>
      </c>
      <c r="D64" s="11">
        <v>0.125</v>
      </c>
      <c r="E64" s="11">
        <v>0.1</v>
      </c>
      <c r="F64" s="11">
        <v>8.3333333333333343E-2</v>
      </c>
      <c r="G64" s="11">
        <v>0.48828571428571427</v>
      </c>
      <c r="H64" s="11">
        <v>2.09</v>
      </c>
      <c r="I64" s="11">
        <v>3.9173333333333336</v>
      </c>
      <c r="J64" s="11">
        <v>5.4699000000000009</v>
      </c>
      <c r="K64" s="11">
        <v>9.3736666666666668</v>
      </c>
      <c r="L64" s="11">
        <v>12.521428571428572</v>
      </c>
      <c r="M64" s="11">
        <v>15.551750000000004</v>
      </c>
      <c r="N64" s="11">
        <v>17.41427777777778</v>
      </c>
      <c r="O64" s="11">
        <v>18.380900000000004</v>
      </c>
      <c r="P64" s="11">
        <v>20.120840000000001</v>
      </c>
      <c r="Q64" s="11">
        <v>21.412733333333335</v>
      </c>
      <c r="R64" s="11">
        <v>22.377885714285718</v>
      </c>
      <c r="S64" s="11">
        <v>23.227174999999999</v>
      </c>
      <c r="T64" s="11">
        <v>24.521999999999998</v>
      </c>
      <c r="U64" s="11">
        <v>25.516683333333333</v>
      </c>
      <c r="V64" s="11">
        <v>26.999974999999999</v>
      </c>
      <c r="W64" s="11">
        <v>28.071419999999996</v>
      </c>
      <c r="X64" s="11">
        <v>30.677474999999998</v>
      </c>
      <c r="Y64" s="16" t="s">
        <v>354</v>
      </c>
    </row>
    <row r="65" spans="1:25" ht="19" customHeight="1">
      <c r="A65" s="226" t="s">
        <v>23</v>
      </c>
      <c r="B65" s="246">
        <v>0</v>
      </c>
      <c r="C65" s="246">
        <v>0</v>
      </c>
      <c r="D65" s="246">
        <v>0.94574999999999987</v>
      </c>
      <c r="E65" s="246">
        <v>2.4759999999999995</v>
      </c>
      <c r="F65" s="246">
        <v>5.0411666666666672</v>
      </c>
      <c r="G65" s="246">
        <v>8.0982857142857156</v>
      </c>
      <c r="H65" s="246">
        <v>11.242000000000001</v>
      </c>
      <c r="I65" s="246">
        <v>13.133111111111113</v>
      </c>
      <c r="J65" s="246">
        <v>13.897699999999999</v>
      </c>
      <c r="K65" s="246">
        <v>15.801166666666667</v>
      </c>
      <c r="L65" s="246">
        <v>17.160642857142857</v>
      </c>
      <c r="M65" s="246">
        <v>18.180375000000002</v>
      </c>
      <c r="N65" s="246">
        <v>19.006888888888884</v>
      </c>
      <c r="O65" s="246">
        <v>19.972449999999998</v>
      </c>
      <c r="P65" s="246">
        <v>21.710360000000001</v>
      </c>
      <c r="Q65" s="246">
        <v>22.869</v>
      </c>
      <c r="R65" s="246">
        <v>23.696571428571428</v>
      </c>
      <c r="S65" s="246">
        <v>24.356075000000001</v>
      </c>
      <c r="T65" s="246">
        <v>25.456020000000002</v>
      </c>
      <c r="U65" s="246">
        <v>26.18933333333333</v>
      </c>
      <c r="V65" s="246">
        <v>27.105949999999996</v>
      </c>
      <c r="W65" s="246">
        <v>27.655930000000001</v>
      </c>
      <c r="X65" s="246">
        <v>28.755870000000005</v>
      </c>
      <c r="Y65" s="16" t="s">
        <v>355</v>
      </c>
    </row>
    <row r="66" spans="1:25" ht="19" customHeight="1">
      <c r="A66" s="226"/>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16"/>
    </row>
    <row r="67" spans="1:25" ht="19" customHeight="1">
      <c r="A67" s="227" t="s">
        <v>79</v>
      </c>
      <c r="B67" s="246">
        <v>0</v>
      </c>
      <c r="C67" s="246">
        <v>0</v>
      </c>
      <c r="D67" s="246">
        <v>0</v>
      </c>
      <c r="E67" s="246">
        <v>0.24319999999999997</v>
      </c>
      <c r="F67" s="246">
        <v>0.33100000000000002</v>
      </c>
      <c r="G67" s="246">
        <v>0.39628571428571419</v>
      </c>
      <c r="H67" s="246">
        <v>0.45674999999999993</v>
      </c>
      <c r="I67" s="246">
        <v>0.54288888888888898</v>
      </c>
      <c r="J67" s="246">
        <v>0.75260000000000005</v>
      </c>
      <c r="K67" s="246">
        <v>1.0791666666666666</v>
      </c>
      <c r="L67" s="246">
        <v>1.3492857142857144</v>
      </c>
      <c r="M67" s="246">
        <v>1.7338750000000001</v>
      </c>
      <c r="N67" s="246">
        <v>2.2694444444444444</v>
      </c>
      <c r="O67" s="246">
        <v>2.7025000000000001</v>
      </c>
      <c r="P67" s="246">
        <v>3.8128800000000003</v>
      </c>
      <c r="Q67" s="246">
        <v>4.8318000000000003</v>
      </c>
      <c r="R67" s="246">
        <v>5.7129714285714295</v>
      </c>
      <c r="S67" s="246">
        <v>6.6092499999999994</v>
      </c>
      <c r="T67" s="246">
        <v>7.9273999999999996</v>
      </c>
      <c r="U67" s="246">
        <v>8.806166666666666</v>
      </c>
      <c r="V67" s="246">
        <v>9.9046249999999993</v>
      </c>
      <c r="W67" s="246">
        <v>10.563699999999999</v>
      </c>
      <c r="X67" s="246">
        <v>11.47011</v>
      </c>
      <c r="Y67" s="16" t="s">
        <v>819</v>
      </c>
    </row>
    <row r="68" spans="1:25" ht="19" customHeight="1">
      <c r="B68" s="230"/>
      <c r="C68" s="230"/>
      <c r="D68" s="230"/>
      <c r="E68" s="230"/>
      <c r="F68" s="230"/>
      <c r="G68" s="230"/>
      <c r="H68" s="230"/>
      <c r="I68" s="230"/>
      <c r="J68" s="230"/>
      <c r="K68" s="230"/>
      <c r="L68" s="230"/>
    </row>
    <row r="69" spans="1:25" ht="19" customHeight="1">
      <c r="B69" s="230"/>
      <c r="C69" s="230"/>
      <c r="D69" s="230"/>
      <c r="E69" s="230"/>
      <c r="F69" s="230"/>
      <c r="G69" s="230"/>
      <c r="H69" s="230"/>
      <c r="I69" s="230"/>
      <c r="J69" s="230"/>
      <c r="K69" s="230"/>
      <c r="L69" s="230"/>
    </row>
    <row r="70" spans="1:25" ht="19" customHeight="1">
      <c r="B70" s="230"/>
      <c r="C70" s="230"/>
      <c r="D70" s="230"/>
      <c r="E70" s="230"/>
      <c r="F70" s="230"/>
      <c r="G70" s="230"/>
      <c r="H70" s="230"/>
      <c r="I70" s="230"/>
      <c r="J70" s="230"/>
      <c r="K70" s="230"/>
      <c r="L70" s="230"/>
    </row>
    <row r="71" spans="1:25" ht="19" customHeight="1">
      <c r="B71" s="230"/>
      <c r="C71" s="230"/>
      <c r="D71" s="230"/>
      <c r="E71" s="230"/>
      <c r="F71" s="230"/>
      <c r="G71" s="230"/>
      <c r="H71" s="230"/>
      <c r="I71" s="230"/>
      <c r="J71" s="230"/>
      <c r="K71" s="230"/>
      <c r="L71" s="230"/>
    </row>
    <row r="72" spans="1:25" ht="19" customHeight="1">
      <c r="B72" s="230"/>
      <c r="C72" s="230"/>
      <c r="D72" s="230"/>
      <c r="E72" s="230"/>
      <c r="F72" s="230"/>
      <c r="G72" s="230"/>
      <c r="H72" s="230"/>
      <c r="I72" s="230"/>
      <c r="J72" s="230"/>
      <c r="K72" s="230"/>
      <c r="L72" s="230"/>
    </row>
    <row r="73" spans="1:25" ht="19" customHeight="1">
      <c r="B73" s="230"/>
      <c r="C73" s="230"/>
      <c r="D73" s="230"/>
      <c r="E73" s="230"/>
      <c r="F73" s="230"/>
      <c r="G73" s="230"/>
      <c r="H73" s="230"/>
      <c r="I73" s="230"/>
      <c r="J73" s="230"/>
      <c r="K73" s="230"/>
      <c r="L73" s="230"/>
    </row>
    <row r="74" spans="1:25" ht="19" customHeight="1">
      <c r="B74" s="230"/>
      <c r="C74" s="230"/>
      <c r="D74" s="230"/>
      <c r="E74" s="230"/>
      <c r="F74" s="230"/>
      <c r="G74" s="230"/>
      <c r="H74" s="230"/>
      <c r="I74" s="230"/>
      <c r="J74" s="230"/>
      <c r="K74" s="230"/>
      <c r="L74" s="230"/>
    </row>
    <row r="75" spans="1:25" ht="19" customHeight="1">
      <c r="B75" s="230"/>
      <c r="C75" s="230"/>
      <c r="D75" s="230"/>
      <c r="E75" s="230"/>
      <c r="F75" s="230"/>
      <c r="G75" s="230"/>
      <c r="H75" s="230"/>
      <c r="I75" s="230"/>
      <c r="J75" s="230"/>
      <c r="K75" s="230"/>
      <c r="L75" s="230"/>
    </row>
    <row r="76" spans="1:25">
      <c r="B76" s="230"/>
      <c r="C76" s="230"/>
      <c r="D76" s="230"/>
      <c r="E76" s="230"/>
      <c r="F76" s="230"/>
      <c r="G76" s="230"/>
      <c r="H76" s="230"/>
      <c r="I76" s="230"/>
      <c r="J76" s="230"/>
      <c r="K76" s="230"/>
      <c r="L76" s="230"/>
    </row>
    <row r="77" spans="1:25">
      <c r="B77" s="230"/>
      <c r="C77" s="230"/>
      <c r="D77" s="230"/>
      <c r="E77" s="230"/>
      <c r="F77" s="230"/>
      <c r="G77" s="230"/>
      <c r="H77" s="230"/>
      <c r="I77" s="230"/>
      <c r="J77" s="230"/>
      <c r="K77" s="230"/>
      <c r="L77" s="230"/>
    </row>
    <row r="78" spans="1:25">
      <c r="B78" s="230"/>
      <c r="C78" s="230"/>
      <c r="D78" s="230"/>
      <c r="E78" s="230"/>
      <c r="F78" s="230"/>
      <c r="G78" s="230"/>
      <c r="H78" s="230"/>
      <c r="I78" s="230"/>
      <c r="J78" s="230"/>
      <c r="K78" s="230"/>
      <c r="L78" s="230"/>
    </row>
    <row r="79" spans="1:25">
      <c r="B79" s="230"/>
      <c r="C79" s="230"/>
      <c r="D79" s="230"/>
      <c r="E79" s="230"/>
      <c r="F79" s="230"/>
      <c r="G79" s="230"/>
      <c r="H79" s="230"/>
      <c r="I79" s="230"/>
      <c r="J79" s="230"/>
      <c r="K79" s="230"/>
      <c r="L79" s="230"/>
    </row>
    <row r="80" spans="1:25">
      <c r="B80" s="230"/>
      <c r="C80" s="230"/>
      <c r="D80" s="230"/>
      <c r="E80" s="230"/>
      <c r="F80" s="230"/>
      <c r="G80" s="230"/>
      <c r="H80" s="230"/>
      <c r="I80" s="230"/>
      <c r="J80" s="230"/>
      <c r="K80" s="230"/>
      <c r="L80" s="230"/>
    </row>
    <row r="81" spans="2:12">
      <c r="B81" s="230"/>
      <c r="C81" s="230"/>
      <c r="D81" s="230"/>
      <c r="E81" s="230"/>
      <c r="F81" s="230"/>
      <c r="G81" s="230"/>
      <c r="H81" s="230"/>
      <c r="I81" s="230"/>
      <c r="J81" s="230"/>
      <c r="K81" s="230"/>
      <c r="L81" s="230"/>
    </row>
    <row r="82" spans="2:12">
      <c r="B82" s="230"/>
      <c r="C82" s="230"/>
      <c r="D82" s="230"/>
      <c r="E82" s="230"/>
      <c r="F82" s="230"/>
      <c r="G82" s="230"/>
      <c r="H82" s="230"/>
      <c r="I82" s="230"/>
      <c r="J82" s="230"/>
      <c r="K82" s="230"/>
      <c r="L82" s="230"/>
    </row>
    <row r="83" spans="2:12">
      <c r="B83" s="230"/>
      <c r="C83" s="230"/>
      <c r="D83" s="230"/>
      <c r="E83" s="230"/>
      <c r="F83" s="230"/>
      <c r="G83" s="230"/>
      <c r="H83" s="230"/>
      <c r="I83" s="230"/>
      <c r="J83" s="230"/>
      <c r="K83" s="230"/>
      <c r="L83" s="230"/>
    </row>
    <row r="84" spans="2:12">
      <c r="B84" s="230"/>
      <c r="C84" s="230"/>
      <c r="D84" s="230"/>
      <c r="E84" s="230"/>
      <c r="F84" s="230"/>
      <c r="G84" s="230"/>
      <c r="H84" s="230"/>
      <c r="I84" s="230"/>
      <c r="J84" s="230"/>
      <c r="K84" s="230"/>
      <c r="L84" s="230"/>
    </row>
    <row r="85" spans="2:12">
      <c r="B85" s="230"/>
      <c r="C85" s="230"/>
      <c r="D85" s="230"/>
      <c r="E85" s="230"/>
      <c r="F85" s="230"/>
      <c r="G85" s="230"/>
      <c r="H85" s="230"/>
      <c r="I85" s="230"/>
      <c r="J85" s="230"/>
      <c r="K85" s="230"/>
      <c r="L85" s="230"/>
    </row>
    <row r="86" spans="2:12">
      <c r="B86" s="230"/>
      <c r="C86" s="230"/>
      <c r="D86" s="230"/>
      <c r="E86" s="230"/>
      <c r="F86" s="230"/>
      <c r="G86" s="230"/>
      <c r="H86" s="230"/>
      <c r="I86" s="230"/>
      <c r="J86" s="230"/>
      <c r="K86" s="230"/>
      <c r="L86" s="230"/>
    </row>
    <row r="87" spans="2:12">
      <c r="B87" s="230"/>
      <c r="C87" s="230"/>
      <c r="D87" s="230"/>
      <c r="E87" s="230"/>
      <c r="F87" s="230"/>
      <c r="G87" s="230"/>
      <c r="H87" s="230"/>
      <c r="I87" s="230"/>
      <c r="J87" s="230"/>
      <c r="K87" s="230"/>
      <c r="L87" s="230"/>
    </row>
    <row r="88" spans="2:12">
      <c r="B88" s="230"/>
      <c r="C88" s="230"/>
      <c r="D88" s="230"/>
      <c r="E88" s="230"/>
      <c r="F88" s="230"/>
      <c r="G88" s="230"/>
      <c r="H88" s="230"/>
      <c r="I88" s="230"/>
      <c r="J88" s="230"/>
      <c r="K88" s="230"/>
      <c r="L88" s="230"/>
    </row>
    <row r="89" spans="2:12">
      <c r="B89" s="230"/>
      <c r="C89" s="230"/>
      <c r="D89" s="230"/>
      <c r="E89" s="230"/>
      <c r="F89" s="230"/>
      <c r="G89" s="230"/>
      <c r="H89" s="230"/>
      <c r="I89" s="230"/>
      <c r="J89" s="230"/>
      <c r="K89" s="230"/>
      <c r="L89" s="230"/>
    </row>
    <row r="90" spans="2:12">
      <c r="B90" s="230"/>
      <c r="C90" s="230"/>
      <c r="D90" s="230"/>
      <c r="E90" s="230"/>
      <c r="F90" s="230"/>
      <c r="G90" s="230"/>
      <c r="H90" s="230"/>
      <c r="I90" s="230"/>
      <c r="J90" s="230"/>
      <c r="K90" s="230"/>
      <c r="L90" s="230"/>
    </row>
    <row r="91" spans="2:12">
      <c r="B91" s="230"/>
      <c r="C91" s="230"/>
      <c r="D91" s="230"/>
      <c r="E91" s="230"/>
      <c r="F91" s="230"/>
      <c r="G91" s="230"/>
      <c r="H91" s="230"/>
      <c r="I91" s="230"/>
      <c r="J91" s="230"/>
      <c r="K91" s="230"/>
      <c r="L91" s="230"/>
    </row>
    <row r="92" spans="2:12">
      <c r="B92" s="230"/>
      <c r="C92" s="230"/>
      <c r="D92" s="230"/>
      <c r="E92" s="230"/>
      <c r="F92" s="230"/>
      <c r="G92" s="230"/>
      <c r="H92" s="230"/>
      <c r="I92" s="230"/>
      <c r="J92" s="230"/>
      <c r="K92" s="230"/>
      <c r="L92" s="230"/>
    </row>
    <row r="93" spans="2:12">
      <c r="B93" s="230"/>
      <c r="C93" s="230"/>
      <c r="D93" s="230"/>
      <c r="E93" s="230"/>
      <c r="F93" s="230"/>
      <c r="G93" s="230"/>
      <c r="H93" s="230"/>
      <c r="I93" s="230"/>
      <c r="J93" s="230"/>
      <c r="K93" s="230"/>
      <c r="L93" s="230"/>
    </row>
    <row r="94" spans="2:12">
      <c r="B94" s="230"/>
      <c r="C94" s="230"/>
      <c r="D94" s="230"/>
      <c r="E94" s="230"/>
      <c r="F94" s="230"/>
      <c r="G94" s="230"/>
      <c r="H94" s="230"/>
      <c r="I94" s="230"/>
      <c r="J94" s="230"/>
      <c r="K94" s="230"/>
      <c r="L94" s="230"/>
    </row>
    <row r="95" spans="2:12">
      <c r="B95" s="230"/>
      <c r="C95" s="230"/>
      <c r="D95" s="230"/>
      <c r="E95" s="230"/>
      <c r="F95" s="230"/>
      <c r="G95" s="230"/>
      <c r="H95" s="230"/>
      <c r="I95" s="230"/>
      <c r="J95" s="230"/>
      <c r="K95" s="230"/>
      <c r="L95" s="230"/>
    </row>
    <row r="96" spans="2:12">
      <c r="B96" s="230"/>
      <c r="C96" s="230"/>
      <c r="D96" s="230"/>
      <c r="E96" s="230"/>
      <c r="F96" s="230"/>
      <c r="G96" s="230"/>
      <c r="H96" s="230"/>
      <c r="I96" s="230"/>
      <c r="J96" s="230"/>
      <c r="K96" s="230"/>
      <c r="L96" s="230"/>
    </row>
    <row r="97" spans="2:12">
      <c r="B97" s="230"/>
      <c r="C97" s="230"/>
      <c r="D97" s="230"/>
      <c r="E97" s="230"/>
      <c r="F97" s="230"/>
      <c r="G97" s="230"/>
      <c r="H97" s="230"/>
      <c r="I97" s="230"/>
      <c r="J97" s="230"/>
      <c r="K97" s="230"/>
      <c r="L97" s="230"/>
    </row>
    <row r="98" spans="2:12">
      <c r="B98" s="230"/>
      <c r="C98" s="230"/>
      <c r="D98" s="230"/>
      <c r="E98" s="230"/>
      <c r="F98" s="230"/>
      <c r="G98" s="230"/>
      <c r="H98" s="230"/>
      <c r="I98" s="230"/>
      <c r="J98" s="230"/>
      <c r="K98" s="230"/>
      <c r="L98" s="230"/>
    </row>
    <row r="99" spans="2:12">
      <c r="B99" s="230"/>
      <c r="C99" s="230"/>
      <c r="D99" s="230"/>
      <c r="E99" s="230"/>
      <c r="F99" s="230"/>
      <c r="G99" s="230"/>
      <c r="H99" s="230"/>
      <c r="I99" s="230"/>
      <c r="J99" s="230"/>
      <c r="K99" s="230"/>
      <c r="L99" s="230"/>
    </row>
    <row r="100" spans="2:12">
      <c r="B100" s="230"/>
      <c r="C100" s="230"/>
      <c r="D100" s="230"/>
      <c r="E100" s="230"/>
      <c r="F100" s="230"/>
      <c r="G100" s="230"/>
      <c r="H100" s="230"/>
      <c r="I100" s="230"/>
      <c r="J100" s="230"/>
      <c r="K100" s="230"/>
      <c r="L100" s="230"/>
    </row>
    <row r="101" spans="2:12">
      <c r="B101" s="230"/>
      <c r="C101" s="230"/>
      <c r="D101" s="230"/>
      <c r="E101" s="230"/>
      <c r="F101" s="230"/>
      <c r="G101" s="230"/>
      <c r="H101" s="230"/>
      <c r="I101" s="230"/>
      <c r="J101" s="230"/>
      <c r="K101" s="230"/>
      <c r="L101" s="230"/>
    </row>
    <row r="102" spans="2:12">
      <c r="B102" s="230"/>
      <c r="C102" s="230"/>
      <c r="D102" s="230"/>
      <c r="E102" s="230"/>
      <c r="F102" s="230"/>
      <c r="G102" s="230"/>
      <c r="H102" s="230"/>
      <c r="I102" s="230"/>
      <c r="J102" s="230"/>
      <c r="K102" s="230"/>
      <c r="L102" s="230"/>
    </row>
    <row r="103" spans="2:12">
      <c r="B103" s="230"/>
      <c r="C103" s="230"/>
      <c r="D103" s="230"/>
      <c r="E103" s="230"/>
      <c r="F103" s="230"/>
      <c r="G103" s="230"/>
      <c r="H103" s="230"/>
      <c r="I103" s="230"/>
      <c r="J103" s="230"/>
      <c r="K103" s="230"/>
      <c r="L103" s="230"/>
    </row>
    <row r="104" spans="2:12">
      <c r="B104" s="230"/>
      <c r="C104" s="230"/>
      <c r="D104" s="230"/>
      <c r="E104" s="230"/>
      <c r="F104" s="230"/>
      <c r="G104" s="230"/>
      <c r="H104" s="230"/>
      <c r="I104" s="230"/>
      <c r="J104" s="230"/>
      <c r="K104" s="230"/>
      <c r="L104" s="230"/>
    </row>
    <row r="105" spans="2:12">
      <c r="B105" s="230"/>
      <c r="C105" s="230"/>
      <c r="D105" s="230"/>
      <c r="E105" s="230"/>
      <c r="F105" s="230"/>
      <c r="G105" s="230"/>
      <c r="H105" s="230"/>
      <c r="I105" s="230"/>
      <c r="J105" s="230"/>
      <c r="K105" s="230"/>
      <c r="L105" s="230"/>
    </row>
    <row r="106" spans="2:12">
      <c r="B106" s="230"/>
      <c r="C106" s="230"/>
      <c r="D106" s="230"/>
      <c r="E106" s="230"/>
      <c r="F106" s="230"/>
      <c r="G106" s="230"/>
      <c r="H106" s="230"/>
      <c r="I106" s="230"/>
      <c r="J106" s="230"/>
      <c r="K106" s="230"/>
      <c r="L106" s="230"/>
    </row>
    <row r="107" spans="2:12">
      <c r="B107" s="230"/>
      <c r="C107" s="230"/>
      <c r="D107" s="230"/>
      <c r="E107" s="230"/>
      <c r="F107" s="230"/>
      <c r="G107" s="230"/>
      <c r="H107" s="230"/>
      <c r="I107" s="230"/>
      <c r="J107" s="230"/>
      <c r="K107" s="230"/>
      <c r="L107" s="230"/>
    </row>
    <row r="108" spans="2:12">
      <c r="B108" s="230"/>
      <c r="C108" s="230"/>
      <c r="D108" s="230"/>
      <c r="E108" s="230"/>
      <c r="F108" s="230"/>
      <c r="G108" s="230"/>
      <c r="H108" s="230"/>
      <c r="I108" s="230"/>
      <c r="J108" s="230"/>
      <c r="K108" s="230"/>
      <c r="L108" s="230"/>
    </row>
    <row r="109" spans="2:12">
      <c r="B109" s="230"/>
      <c r="C109" s="230"/>
      <c r="D109" s="230"/>
      <c r="E109" s="230"/>
      <c r="F109" s="230"/>
      <c r="G109" s="230"/>
      <c r="H109" s="230"/>
      <c r="I109" s="230"/>
      <c r="J109" s="230"/>
      <c r="K109" s="230"/>
      <c r="L109" s="230"/>
    </row>
    <row r="110" spans="2:12">
      <c r="B110" s="230"/>
      <c r="C110" s="230"/>
      <c r="D110" s="230"/>
      <c r="E110" s="230"/>
      <c r="F110" s="230"/>
      <c r="G110" s="230"/>
      <c r="H110" s="230"/>
      <c r="I110" s="230"/>
      <c r="J110" s="230"/>
      <c r="K110" s="230"/>
      <c r="L110" s="230"/>
    </row>
    <row r="111" spans="2:12">
      <c r="B111" s="230"/>
      <c r="C111" s="230"/>
      <c r="D111" s="230"/>
      <c r="E111" s="230"/>
      <c r="F111" s="230"/>
      <c r="G111" s="230"/>
      <c r="H111" s="230"/>
      <c r="I111" s="230"/>
      <c r="J111" s="230"/>
      <c r="K111" s="230"/>
      <c r="L111" s="230"/>
    </row>
    <row r="112" spans="2:12">
      <c r="B112" s="230"/>
      <c r="C112" s="230"/>
      <c r="D112" s="230"/>
      <c r="E112" s="230"/>
      <c r="F112" s="230"/>
      <c r="G112" s="230"/>
      <c r="H112" s="230"/>
      <c r="I112" s="230"/>
      <c r="J112" s="230"/>
      <c r="K112" s="230"/>
      <c r="L112" s="230"/>
    </row>
    <row r="113" spans="2:12">
      <c r="B113" s="230"/>
      <c r="C113" s="230"/>
      <c r="D113" s="230"/>
      <c r="E113" s="230"/>
      <c r="F113" s="230"/>
      <c r="G113" s="230"/>
      <c r="H113" s="230"/>
      <c r="I113" s="230"/>
      <c r="J113" s="230"/>
      <c r="K113" s="230"/>
      <c r="L113" s="230"/>
    </row>
    <row r="114" spans="2:12">
      <c r="B114" s="230"/>
      <c r="C114" s="230"/>
      <c r="D114" s="230"/>
      <c r="E114" s="230"/>
      <c r="F114" s="230"/>
      <c r="G114" s="230"/>
      <c r="H114" s="230"/>
      <c r="I114" s="230"/>
      <c r="J114" s="230"/>
      <c r="K114" s="230"/>
      <c r="L114" s="230"/>
    </row>
    <row r="115" spans="2:12">
      <c r="B115" s="230"/>
      <c r="C115" s="230"/>
      <c r="D115" s="230"/>
      <c r="E115" s="230"/>
      <c r="F115" s="230"/>
      <c r="G115" s="230"/>
      <c r="H115" s="230"/>
      <c r="I115" s="230"/>
      <c r="J115" s="230"/>
      <c r="K115" s="230"/>
      <c r="L115" s="230"/>
    </row>
    <row r="116" spans="2:12">
      <c r="B116" s="230"/>
      <c r="C116" s="230"/>
      <c r="D116" s="230"/>
      <c r="E116" s="230"/>
      <c r="F116" s="230"/>
      <c r="G116" s="230"/>
      <c r="H116" s="230"/>
      <c r="I116" s="230"/>
      <c r="J116" s="230"/>
      <c r="K116" s="230"/>
      <c r="L116" s="230"/>
    </row>
    <row r="117" spans="2:12">
      <c r="B117" s="230"/>
      <c r="C117" s="230"/>
      <c r="D117" s="230"/>
      <c r="E117" s="230"/>
      <c r="F117" s="230"/>
      <c r="G117" s="230"/>
      <c r="H117" s="230"/>
      <c r="I117" s="230"/>
      <c r="J117" s="230"/>
      <c r="K117" s="230"/>
      <c r="L117" s="230"/>
    </row>
    <row r="118" spans="2:12">
      <c r="B118" s="230"/>
      <c r="C118" s="230"/>
      <c r="D118" s="230"/>
      <c r="E118" s="230"/>
      <c r="F118" s="230"/>
      <c r="G118" s="230"/>
      <c r="H118" s="230"/>
      <c r="I118" s="230"/>
      <c r="J118" s="230"/>
      <c r="K118" s="230"/>
      <c r="L118" s="230"/>
    </row>
    <row r="119" spans="2:12">
      <c r="B119" s="230"/>
      <c r="C119" s="230"/>
      <c r="D119" s="230"/>
      <c r="E119" s="230"/>
      <c r="F119" s="230"/>
      <c r="G119" s="230"/>
      <c r="H119" s="230"/>
      <c r="I119" s="230"/>
      <c r="J119" s="230"/>
      <c r="K119" s="230"/>
      <c r="L119" s="230"/>
    </row>
    <row r="120" spans="2:12">
      <c r="B120" s="230"/>
      <c r="C120" s="230"/>
      <c r="D120" s="230"/>
      <c r="E120" s="230"/>
      <c r="F120" s="230"/>
      <c r="G120" s="230"/>
      <c r="H120" s="230"/>
      <c r="I120" s="230"/>
      <c r="J120" s="230"/>
      <c r="K120" s="230"/>
      <c r="L120" s="230"/>
    </row>
  </sheetData>
  <mergeCells count="6">
    <mergeCell ref="M9:X9"/>
    <mergeCell ref="M39:X39"/>
    <mergeCell ref="B39:L39"/>
    <mergeCell ref="B6:L6"/>
    <mergeCell ref="M6:X6"/>
    <mergeCell ref="B9:L9"/>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2018</oddHeader>
    <oddFooter xml:space="preserve">&amp;C&amp;"Helvetica,Standard" Eidg. Steuerverwaltung  -  Administration fédérale des contributions  -  Amministrazione federale delle contribuzioni&amp;R38 - 39 </oddFooter>
  </headerFooter>
  <colBreaks count="1" manualBreakCount="1">
    <brk id="1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Q76"/>
  <sheetViews>
    <sheetView view="pageLayout" zoomScale="70" zoomScaleNormal="75" zoomScalePageLayoutView="70" workbookViewId="0"/>
  </sheetViews>
  <sheetFormatPr baseColWidth="10" defaultColWidth="10.5" defaultRowHeight="16"/>
  <cols>
    <col min="1" max="1" width="9.1640625" style="494" customWidth="1"/>
    <col min="2" max="2" width="20.1640625" style="494" customWidth="1"/>
    <col min="3" max="3" width="4.5" style="494" customWidth="1"/>
    <col min="4" max="4" width="13.5" style="494" customWidth="1"/>
    <col min="5" max="5" width="7.83203125" style="494" customWidth="1"/>
    <col min="6" max="6" width="10.5" style="505" customWidth="1"/>
    <col min="7" max="7" width="4.5" style="494" customWidth="1"/>
    <col min="8" max="8" width="6.5" style="494" customWidth="1"/>
    <col min="9" max="9" width="8.83203125" style="494" customWidth="1"/>
    <col min="10" max="10" width="4.5" style="494" bestFit="1" customWidth="1"/>
    <col min="11" max="11" width="8.5" style="494" customWidth="1"/>
    <col min="12" max="12" width="20.5" style="494" customWidth="1"/>
    <col min="13" max="13" width="4.1640625" style="494" customWidth="1"/>
    <col min="14" max="14" width="10.5" style="494" bestFit="1" customWidth="1"/>
    <col min="15" max="15" width="6.5" style="505" customWidth="1"/>
    <col min="16" max="16" width="8.5" style="534" customWidth="1"/>
    <col min="17" max="16384" width="10.5" style="505"/>
  </cols>
  <sheetData>
    <row r="1" spans="1:16" s="481" customFormat="1" ht="18">
      <c r="A1" s="478" t="s">
        <v>16</v>
      </c>
      <c r="B1" s="478"/>
      <c r="C1" s="478"/>
      <c r="D1" s="478"/>
      <c r="E1" s="479"/>
      <c r="F1" s="478"/>
      <c r="G1" s="478"/>
      <c r="H1" s="478"/>
      <c r="I1" s="480" t="s">
        <v>391</v>
      </c>
      <c r="J1" s="479"/>
      <c r="K1" s="479"/>
      <c r="L1" s="479"/>
      <c r="M1" s="479"/>
      <c r="N1" s="479"/>
      <c r="P1" s="482"/>
    </row>
    <row r="2" spans="1:16" s="483" customFormat="1">
      <c r="P2" s="484"/>
    </row>
    <row r="3" spans="1:16" s="483" customFormat="1">
      <c r="P3" s="484"/>
    </row>
    <row r="4" spans="1:16" s="485" customFormat="1">
      <c r="A4" s="485" t="s">
        <v>392</v>
      </c>
      <c r="I4" s="485" t="s">
        <v>393</v>
      </c>
      <c r="P4" s="486"/>
    </row>
    <row r="5" spans="1:16" s="483" customFormat="1">
      <c r="B5" s="485"/>
      <c r="C5" s="485"/>
      <c r="D5" s="485"/>
      <c r="E5" s="485"/>
      <c r="F5" s="485"/>
      <c r="G5" s="485"/>
      <c r="H5" s="485"/>
      <c r="J5" s="485"/>
      <c r="K5" s="485"/>
      <c r="L5" s="485"/>
      <c r="M5" s="485"/>
      <c r="N5" s="487"/>
      <c r="P5" s="484"/>
    </row>
    <row r="6" spans="1:16" s="483" customFormat="1" ht="21.75" customHeight="1">
      <c r="A6" s="488" t="s">
        <v>394</v>
      </c>
      <c r="B6" s="485"/>
      <c r="C6" s="485"/>
      <c r="D6" s="485"/>
      <c r="E6" s="485"/>
      <c r="F6" s="485"/>
      <c r="G6" s="485"/>
      <c r="H6" s="485"/>
      <c r="I6" s="488" t="s">
        <v>395</v>
      </c>
      <c r="J6" s="485"/>
      <c r="K6" s="485"/>
      <c r="L6" s="485"/>
      <c r="M6" s="485"/>
      <c r="N6" s="487"/>
      <c r="P6" s="484"/>
    </row>
    <row r="7" spans="1:16" s="483" customFormat="1">
      <c r="B7" s="485"/>
      <c r="C7" s="485"/>
      <c r="D7" s="485"/>
      <c r="E7" s="485"/>
      <c r="F7" s="485"/>
      <c r="G7" s="485"/>
      <c r="H7" s="485"/>
      <c r="J7" s="485"/>
      <c r="K7" s="485"/>
      <c r="L7" s="485"/>
      <c r="M7" s="485"/>
      <c r="N7" s="487"/>
      <c r="P7" s="484"/>
    </row>
    <row r="8" spans="1:16" s="483" customFormat="1">
      <c r="A8" s="485" t="s">
        <v>396</v>
      </c>
      <c r="B8" s="485"/>
      <c r="C8" s="485"/>
      <c r="D8" s="485"/>
      <c r="E8" s="485"/>
      <c r="F8" s="485"/>
      <c r="G8" s="485"/>
      <c r="H8" s="485"/>
      <c r="I8" s="485" t="s">
        <v>397</v>
      </c>
      <c r="J8" s="485"/>
      <c r="K8" s="485"/>
      <c r="L8" s="485"/>
      <c r="M8" s="485"/>
      <c r="N8" s="487"/>
      <c r="P8" s="484"/>
    </row>
    <row r="9" spans="1:16" s="483" customFormat="1">
      <c r="A9" s="489" t="s">
        <v>398</v>
      </c>
      <c r="B9" s="490"/>
      <c r="C9" s="490"/>
      <c r="D9" s="490"/>
      <c r="E9" s="490"/>
      <c r="F9" s="485"/>
      <c r="G9" s="485"/>
      <c r="H9" s="485"/>
      <c r="I9" s="489" t="s">
        <v>399</v>
      </c>
      <c r="J9" s="489"/>
      <c r="K9" s="490"/>
      <c r="L9" s="490"/>
      <c r="M9" s="490"/>
      <c r="N9" s="487"/>
      <c r="P9" s="484"/>
    </row>
    <row r="10" spans="1:16" s="483" customFormat="1">
      <c r="A10" s="485" t="s">
        <v>400</v>
      </c>
      <c r="B10" s="485"/>
      <c r="C10" s="485"/>
      <c r="D10" s="485"/>
      <c r="E10" s="485"/>
      <c r="F10" s="485"/>
      <c r="G10" s="485"/>
      <c r="H10" s="485"/>
      <c r="I10" s="485" t="s">
        <v>401</v>
      </c>
      <c r="J10" s="485"/>
      <c r="K10" s="485"/>
      <c r="L10" s="485"/>
      <c r="M10" s="485"/>
      <c r="N10" s="487"/>
      <c r="P10" s="484"/>
    </row>
    <row r="11" spans="1:16" s="483" customFormat="1">
      <c r="A11" s="485"/>
      <c r="B11" s="485"/>
      <c r="C11" s="485"/>
      <c r="D11" s="485"/>
      <c r="E11" s="485"/>
      <c r="F11" s="485"/>
      <c r="G11" s="485"/>
      <c r="H11" s="485"/>
      <c r="I11" s="485" t="s">
        <v>402</v>
      </c>
      <c r="J11" s="485"/>
      <c r="K11" s="485"/>
      <c r="L11" s="485"/>
      <c r="M11" s="485"/>
      <c r="N11" s="487"/>
      <c r="P11" s="484"/>
    </row>
    <row r="12" spans="1:16" s="483" customFormat="1">
      <c r="A12" s="485"/>
      <c r="B12" s="485"/>
      <c r="C12" s="485"/>
      <c r="D12" s="485"/>
      <c r="E12" s="485"/>
      <c r="F12" s="485"/>
      <c r="G12" s="485"/>
      <c r="H12" s="485"/>
      <c r="I12" s="485"/>
      <c r="J12" s="485"/>
      <c r="K12" s="485"/>
      <c r="L12" s="485"/>
      <c r="M12" s="485"/>
      <c r="N12" s="487"/>
      <c r="P12" s="484"/>
    </row>
    <row r="13" spans="1:16" s="483" customFormat="1">
      <c r="A13" s="489" t="s">
        <v>403</v>
      </c>
      <c r="B13" s="490"/>
      <c r="C13" s="490"/>
      <c r="D13" s="490"/>
      <c r="E13" s="490"/>
      <c r="F13" s="485"/>
      <c r="G13" s="485"/>
      <c r="H13" s="485"/>
      <c r="I13" s="489" t="s">
        <v>404</v>
      </c>
      <c r="J13" s="489"/>
      <c r="K13" s="490"/>
      <c r="L13" s="490"/>
      <c r="M13" s="490"/>
      <c r="N13" s="487"/>
      <c r="P13" s="484"/>
    </row>
    <row r="14" spans="1:16" s="483" customFormat="1">
      <c r="A14" s="485" t="s">
        <v>405</v>
      </c>
      <c r="B14" s="485"/>
      <c r="C14" s="485"/>
      <c r="D14" s="485"/>
      <c r="E14" s="485"/>
      <c r="F14" s="485"/>
      <c r="G14" s="485"/>
      <c r="H14" s="485"/>
      <c r="I14" s="485" t="s">
        <v>406</v>
      </c>
      <c r="J14" s="485"/>
      <c r="K14" s="485"/>
      <c r="L14" s="485"/>
      <c r="M14" s="485"/>
      <c r="N14" s="487"/>
      <c r="P14" s="484"/>
    </row>
    <row r="15" spans="1:16" s="483" customFormat="1">
      <c r="A15" s="485"/>
      <c r="B15" s="485"/>
      <c r="C15" s="485"/>
      <c r="D15" s="485"/>
      <c r="E15" s="485"/>
      <c r="F15" s="485"/>
      <c r="G15" s="485"/>
      <c r="H15" s="485"/>
      <c r="I15" s="485"/>
      <c r="J15" s="485"/>
      <c r="K15" s="485"/>
      <c r="L15" s="485"/>
      <c r="M15" s="485"/>
      <c r="N15" s="487"/>
      <c r="P15" s="491"/>
    </row>
    <row r="16" spans="1:16" s="483" customFormat="1">
      <c r="A16" s="485" t="s">
        <v>407</v>
      </c>
      <c r="B16" s="485"/>
      <c r="C16" s="485"/>
      <c r="D16" s="485"/>
      <c r="E16" s="485"/>
      <c r="F16" s="485"/>
      <c r="G16" s="485"/>
      <c r="H16" s="485"/>
      <c r="I16" s="485" t="s">
        <v>408</v>
      </c>
      <c r="J16" s="485"/>
      <c r="K16" s="485"/>
      <c r="L16" s="485"/>
      <c r="M16" s="485"/>
      <c r="N16" s="487"/>
      <c r="P16" s="484"/>
    </row>
    <row r="17" spans="1:17" s="483" customFormat="1">
      <c r="A17" s="485"/>
      <c r="B17" s="485"/>
      <c r="C17" s="485"/>
      <c r="D17" s="485"/>
      <c r="E17" s="485"/>
      <c r="F17" s="485"/>
      <c r="G17" s="485"/>
      <c r="H17" s="485"/>
      <c r="I17" s="485"/>
      <c r="J17" s="485"/>
      <c r="K17" s="485"/>
      <c r="L17" s="485"/>
      <c r="M17" s="485"/>
      <c r="N17" s="487"/>
      <c r="P17" s="484"/>
    </row>
    <row r="18" spans="1:17" s="483" customFormat="1">
      <c r="A18" s="485" t="s">
        <v>409</v>
      </c>
      <c r="B18" s="485"/>
      <c r="C18" s="485"/>
      <c r="D18" s="485"/>
      <c r="E18" s="485"/>
      <c r="F18" s="492">
        <v>50000</v>
      </c>
      <c r="G18" s="485" t="s">
        <v>323</v>
      </c>
      <c r="H18" s="485"/>
      <c r="I18" s="485" t="s">
        <v>410</v>
      </c>
      <c r="J18" s="485"/>
      <c r="K18" s="485"/>
      <c r="L18" s="485"/>
      <c r="M18" s="485"/>
      <c r="N18" s="487"/>
      <c r="P18" s="484"/>
    </row>
    <row r="19" spans="1:17" s="483" customFormat="1">
      <c r="A19" s="485"/>
      <c r="B19" s="485"/>
      <c r="C19" s="485"/>
      <c r="D19" s="485"/>
      <c r="E19" s="485"/>
      <c r="F19" s="492"/>
      <c r="G19" s="485"/>
      <c r="H19" s="485"/>
      <c r="I19" s="485"/>
      <c r="J19" s="485"/>
      <c r="K19" s="485"/>
      <c r="L19" s="485"/>
      <c r="M19" s="485"/>
      <c r="N19" s="487"/>
      <c r="P19" s="484"/>
    </row>
    <row r="20" spans="1:17" s="483" customFormat="1">
      <c r="A20" s="485" t="s">
        <v>411</v>
      </c>
      <c r="B20" s="485"/>
      <c r="C20" s="485"/>
      <c r="D20" s="485"/>
      <c r="E20" s="485"/>
      <c r="F20" s="492"/>
      <c r="G20" s="485"/>
      <c r="H20" s="485"/>
      <c r="I20" s="485" t="s">
        <v>412</v>
      </c>
      <c r="J20" s="485"/>
      <c r="K20" s="485"/>
      <c r="L20" s="485"/>
      <c r="M20" s="485"/>
      <c r="N20" s="487"/>
      <c r="P20" s="484"/>
    </row>
    <row r="21" spans="1:17" s="483" customFormat="1">
      <c r="A21" s="485"/>
      <c r="B21" s="485"/>
      <c r="C21" s="485"/>
      <c r="D21" s="485"/>
      <c r="E21" s="485"/>
      <c r="F21" s="492"/>
      <c r="G21" s="485"/>
      <c r="H21" s="485"/>
      <c r="I21" s="485"/>
      <c r="J21" s="485"/>
      <c r="K21" s="485"/>
      <c r="L21" s="485"/>
      <c r="M21" s="485"/>
      <c r="N21" s="487"/>
      <c r="P21" s="484"/>
    </row>
    <row r="22" spans="1:17" s="483" customFormat="1">
      <c r="A22" s="493" t="s">
        <v>701</v>
      </c>
      <c r="B22" s="485" t="s">
        <v>413</v>
      </c>
      <c r="C22" s="485"/>
      <c r="D22" s="485"/>
      <c r="E22" s="485"/>
      <c r="F22" s="492">
        <v>2562.5</v>
      </c>
      <c r="G22" s="485" t="s">
        <v>323</v>
      </c>
      <c r="H22" s="485"/>
      <c r="I22" s="493" t="str">
        <f>A22</f>
        <v>5.125 %</v>
      </c>
      <c r="J22" s="493"/>
      <c r="K22" s="485" t="s">
        <v>414</v>
      </c>
      <c r="L22" s="485"/>
      <c r="M22" s="485"/>
      <c r="N22" s="487"/>
      <c r="P22" s="484"/>
      <c r="Q22" s="494"/>
    </row>
    <row r="23" spans="1:17" s="483" customFormat="1" ht="17.75" customHeight="1">
      <c r="A23" s="493" t="s">
        <v>415</v>
      </c>
      <c r="B23" s="485" t="s">
        <v>416</v>
      </c>
      <c r="C23" s="485"/>
      <c r="D23" s="485"/>
      <c r="E23" s="485"/>
      <c r="F23" s="492">
        <v>550</v>
      </c>
      <c r="G23" s="485" t="s">
        <v>323</v>
      </c>
      <c r="H23" s="485"/>
      <c r="I23" s="493" t="str">
        <f>A23</f>
        <v>1.10 %</v>
      </c>
      <c r="J23" s="493"/>
      <c r="K23" s="485" t="s">
        <v>417</v>
      </c>
      <c r="L23" s="485"/>
      <c r="M23" s="485"/>
      <c r="N23" s="487"/>
      <c r="P23" s="484"/>
      <c r="Q23" s="494"/>
    </row>
    <row r="24" spans="1:17" s="483" customFormat="1" ht="17.75" customHeight="1">
      <c r="A24" s="493" t="s">
        <v>418</v>
      </c>
      <c r="B24" s="485" t="s">
        <v>419</v>
      </c>
      <c r="C24" s="485"/>
      <c r="D24" s="485"/>
      <c r="E24" s="485"/>
      <c r="F24" s="492">
        <v>2500</v>
      </c>
      <c r="G24" s="485" t="s">
        <v>323</v>
      </c>
      <c r="H24" s="485"/>
      <c r="I24" s="493" t="str">
        <f>A24</f>
        <v>5.00 %</v>
      </c>
      <c r="J24" s="493"/>
      <c r="K24" s="485" t="s">
        <v>420</v>
      </c>
      <c r="L24" s="485"/>
      <c r="M24" s="485"/>
      <c r="N24" s="487"/>
      <c r="P24" s="484"/>
      <c r="Q24" s="494"/>
    </row>
    <row r="25" spans="1:17" s="483" customFormat="1">
      <c r="A25" s="493"/>
      <c r="B25" s="485"/>
      <c r="C25" s="485"/>
      <c r="D25" s="485"/>
      <c r="E25" s="485"/>
      <c r="F25" s="492"/>
      <c r="G25" s="485"/>
      <c r="H25" s="485"/>
      <c r="I25" s="493"/>
      <c r="J25" s="493"/>
      <c r="K25" s="485"/>
      <c r="L25" s="485"/>
      <c r="M25" s="485"/>
      <c r="N25" s="487"/>
      <c r="P25" s="484"/>
      <c r="Q25" s="494"/>
    </row>
    <row r="26" spans="1:17" s="483" customFormat="1" ht="17.75" customHeight="1">
      <c r="A26" s="493"/>
      <c r="B26" s="485" t="s">
        <v>421</v>
      </c>
      <c r="C26" s="485"/>
      <c r="D26" s="485"/>
      <c r="E26" s="485"/>
      <c r="F26" s="495">
        <v>2600</v>
      </c>
      <c r="G26" s="496" t="s">
        <v>323</v>
      </c>
      <c r="H26" s="485"/>
      <c r="I26" s="493"/>
      <c r="J26" s="493"/>
      <c r="K26" s="485" t="s">
        <v>422</v>
      </c>
      <c r="L26" s="485"/>
      <c r="M26" s="485"/>
      <c r="N26" s="487"/>
      <c r="P26" s="484"/>
      <c r="Q26" s="494"/>
    </row>
    <row r="27" spans="1:17" s="483" customFormat="1">
      <c r="A27" s="497"/>
      <c r="B27" s="485" t="s">
        <v>423</v>
      </c>
      <c r="C27" s="485"/>
      <c r="D27" s="485"/>
      <c r="E27" s="485"/>
      <c r="F27" s="498"/>
      <c r="G27" s="499"/>
      <c r="H27" s="485"/>
      <c r="I27" s="497"/>
      <c r="J27" s="497"/>
      <c r="K27" s="485" t="s">
        <v>424</v>
      </c>
      <c r="L27" s="485"/>
      <c r="M27" s="485"/>
      <c r="N27" s="487"/>
      <c r="P27" s="484"/>
      <c r="Q27" s="494"/>
    </row>
    <row r="28" spans="1:17" s="483" customFormat="1">
      <c r="A28" s="497"/>
      <c r="B28" s="485"/>
      <c r="C28" s="485"/>
      <c r="D28" s="485"/>
      <c r="E28" s="485"/>
      <c r="F28" s="498"/>
      <c r="G28" s="499"/>
      <c r="H28" s="485"/>
      <c r="I28" s="497"/>
      <c r="J28" s="497"/>
      <c r="K28" s="485" t="s">
        <v>425</v>
      </c>
      <c r="L28" s="485"/>
      <c r="M28" s="485"/>
      <c r="N28" s="487"/>
      <c r="P28" s="484"/>
      <c r="Q28" s="494"/>
    </row>
    <row r="29" spans="1:17" s="483" customFormat="1">
      <c r="A29" s="497"/>
      <c r="B29" s="485" t="s">
        <v>426</v>
      </c>
      <c r="C29" s="485"/>
      <c r="D29" s="485"/>
      <c r="E29" s="485"/>
      <c r="F29" s="500">
        <v>0</v>
      </c>
      <c r="G29" s="501" t="s">
        <v>323</v>
      </c>
      <c r="H29" s="485"/>
      <c r="I29" s="497"/>
      <c r="J29" s="497"/>
      <c r="K29" s="485" t="s">
        <v>427</v>
      </c>
      <c r="L29" s="485"/>
      <c r="M29" s="485"/>
      <c r="N29" s="487"/>
      <c r="P29" s="502"/>
      <c r="Q29" s="494"/>
    </row>
    <row r="30" spans="1:17" s="483" customFormat="1">
      <c r="A30" s="497"/>
      <c r="B30" s="485"/>
      <c r="C30" s="485"/>
      <c r="D30" s="485"/>
      <c r="E30" s="485"/>
      <c r="F30" s="503">
        <f>F26-F29</f>
        <v>2600</v>
      </c>
      <c r="G30" s="485" t="s">
        <v>323</v>
      </c>
      <c r="H30" s="485"/>
      <c r="I30" s="497"/>
      <c r="J30" s="497"/>
      <c r="K30" s="485"/>
      <c r="L30" s="485"/>
      <c r="M30" s="485"/>
      <c r="N30" s="487"/>
      <c r="P30" s="484"/>
      <c r="Q30" s="494"/>
    </row>
    <row r="31" spans="1:17" s="483" customFormat="1">
      <c r="A31" s="497"/>
      <c r="B31" s="485"/>
      <c r="C31" s="485"/>
      <c r="D31" s="485"/>
      <c r="E31" s="485"/>
      <c r="F31" s="503"/>
      <c r="G31" s="485"/>
      <c r="H31" s="485"/>
      <c r="I31" s="485"/>
      <c r="J31" s="485"/>
      <c r="K31" s="485"/>
      <c r="L31" s="485"/>
      <c r="M31" s="485"/>
      <c r="N31" s="487"/>
      <c r="P31" s="484"/>
    </row>
    <row r="32" spans="1:17" s="483" customFormat="1">
      <c r="A32" s="497"/>
      <c r="B32" s="485" t="s">
        <v>428</v>
      </c>
      <c r="C32" s="485"/>
      <c r="D32" s="485"/>
      <c r="E32" s="485"/>
      <c r="F32" s="504">
        <v>2000</v>
      </c>
      <c r="G32" s="485" t="s">
        <v>323</v>
      </c>
      <c r="H32" s="485"/>
      <c r="I32" s="485"/>
      <c r="J32" s="485"/>
      <c r="K32" s="485" t="s">
        <v>429</v>
      </c>
      <c r="L32" s="485"/>
      <c r="M32" s="485"/>
      <c r="N32" s="487"/>
      <c r="P32" s="484"/>
    </row>
    <row r="33" spans="1:17" s="483" customFormat="1">
      <c r="A33" s="490"/>
      <c r="B33" s="485" t="s">
        <v>430</v>
      </c>
      <c r="C33" s="485"/>
      <c r="D33" s="485"/>
      <c r="E33" s="485"/>
      <c r="F33" s="505"/>
      <c r="G33" s="490"/>
      <c r="H33" s="490"/>
      <c r="I33" s="490"/>
      <c r="J33" s="490"/>
      <c r="K33" s="485" t="s">
        <v>431</v>
      </c>
      <c r="L33" s="485"/>
      <c r="M33" s="485"/>
      <c r="N33" s="506"/>
      <c r="O33" s="506"/>
      <c r="P33" s="506"/>
      <c r="Q33" s="506"/>
    </row>
    <row r="34" spans="1:17" s="483" customFormat="1">
      <c r="A34" s="490"/>
      <c r="B34" s="485" t="s">
        <v>432</v>
      </c>
      <c r="C34" s="485"/>
      <c r="D34" s="485"/>
      <c r="E34" s="485"/>
      <c r="F34" s="505"/>
      <c r="G34" s="490"/>
      <c r="H34" s="490"/>
      <c r="I34" s="490"/>
      <c r="J34" s="490"/>
      <c r="K34" s="485" t="s">
        <v>433</v>
      </c>
      <c r="L34" s="485"/>
      <c r="M34" s="485"/>
      <c r="N34" s="506"/>
      <c r="O34" s="506"/>
      <c r="P34" s="506"/>
      <c r="Q34" s="506"/>
    </row>
    <row r="35" spans="1:17" s="483" customFormat="1" ht="7" customHeight="1">
      <c r="A35" s="497"/>
      <c r="B35" s="485"/>
      <c r="C35" s="485"/>
      <c r="D35" s="485"/>
      <c r="E35" s="485"/>
      <c r="F35" s="507"/>
      <c r="G35" s="508"/>
      <c r="H35" s="485"/>
      <c r="I35" s="485"/>
      <c r="J35" s="485"/>
      <c r="K35" s="485"/>
      <c r="L35" s="485"/>
      <c r="M35" s="485"/>
      <c r="N35" s="487"/>
      <c r="P35" s="484"/>
    </row>
    <row r="36" spans="1:17" s="483" customFormat="1">
      <c r="A36" s="497"/>
      <c r="B36" s="485"/>
      <c r="C36" s="485"/>
      <c r="D36" s="485"/>
      <c r="E36" s="485"/>
      <c r="F36" s="503"/>
      <c r="G36" s="485"/>
      <c r="H36" s="485"/>
      <c r="I36" s="485"/>
      <c r="J36" s="485"/>
      <c r="K36" s="485"/>
      <c r="L36" s="485"/>
      <c r="M36" s="485"/>
      <c r="N36" s="487"/>
      <c r="P36" s="484"/>
    </row>
    <row r="37" spans="1:17" s="483" customFormat="1">
      <c r="A37" s="497" t="s">
        <v>434</v>
      </c>
      <c r="B37" s="485"/>
      <c r="C37" s="485"/>
      <c r="D37" s="485"/>
      <c r="E37" s="485"/>
      <c r="F37" s="503">
        <v>39700</v>
      </c>
      <c r="G37" s="485" t="s">
        <v>323</v>
      </c>
      <c r="H37" s="485"/>
      <c r="I37" s="485"/>
      <c r="J37" s="485"/>
      <c r="K37" s="485" t="s">
        <v>435</v>
      </c>
      <c r="L37" s="485"/>
      <c r="M37" s="485"/>
      <c r="N37" s="487"/>
      <c r="P37" s="484"/>
    </row>
    <row r="38" spans="1:17" s="483" customFormat="1" ht="7" customHeight="1">
      <c r="A38" s="497"/>
      <c r="B38" s="485"/>
      <c r="C38" s="485"/>
      <c r="D38" s="485"/>
      <c r="E38" s="485"/>
      <c r="F38" s="507"/>
      <c r="G38" s="508"/>
      <c r="H38" s="485"/>
      <c r="I38" s="485"/>
      <c r="J38" s="485"/>
      <c r="K38" s="485"/>
      <c r="L38" s="485"/>
      <c r="M38" s="485"/>
      <c r="N38" s="487"/>
      <c r="P38" s="484"/>
    </row>
    <row r="39" spans="1:17" s="483" customFormat="1">
      <c r="A39" s="497"/>
      <c r="B39" s="485"/>
      <c r="C39" s="485"/>
      <c r="D39" s="485"/>
      <c r="E39" s="485"/>
      <c r="F39" s="503"/>
      <c r="G39" s="485"/>
      <c r="H39" s="485"/>
      <c r="I39" s="485"/>
      <c r="J39" s="485"/>
      <c r="K39" s="485"/>
      <c r="L39" s="485"/>
      <c r="M39" s="485"/>
      <c r="N39" s="487"/>
      <c r="P39" s="484"/>
    </row>
    <row r="40" spans="1:17" s="483" customFormat="1">
      <c r="A40" s="509" t="s">
        <v>436</v>
      </c>
      <c r="B40" s="486"/>
      <c r="C40" s="486"/>
      <c r="D40" s="486"/>
      <c r="E40" s="486"/>
      <c r="F40" s="510">
        <v>1406</v>
      </c>
      <c r="G40" s="486" t="s">
        <v>323</v>
      </c>
      <c r="H40" s="486"/>
      <c r="I40" s="486"/>
      <c r="J40" s="486"/>
      <c r="K40" s="486" t="s">
        <v>437</v>
      </c>
      <c r="L40" s="486"/>
      <c r="M40" s="486"/>
      <c r="N40" s="487"/>
      <c r="P40" s="484"/>
    </row>
    <row r="41" spans="1:17" s="483" customFormat="1" ht="7" customHeight="1">
      <c r="A41" s="497"/>
      <c r="B41" s="485"/>
      <c r="C41" s="485"/>
      <c r="D41" s="485"/>
      <c r="E41" s="485"/>
      <c r="F41" s="511"/>
      <c r="G41" s="508"/>
      <c r="H41" s="485"/>
      <c r="I41" s="485"/>
      <c r="J41" s="485"/>
      <c r="K41" s="485"/>
      <c r="L41" s="485"/>
      <c r="M41" s="485"/>
      <c r="N41" s="487"/>
      <c r="P41" s="484"/>
    </row>
    <row r="42" spans="1:17" s="483" customFormat="1">
      <c r="A42" s="497"/>
      <c r="B42" s="485"/>
      <c r="C42" s="485"/>
      <c r="D42" s="485"/>
      <c r="E42" s="485"/>
      <c r="F42" s="492"/>
      <c r="G42" s="485"/>
      <c r="H42" s="485"/>
      <c r="I42" s="485"/>
      <c r="J42" s="485"/>
      <c r="K42" s="485"/>
      <c r="L42" s="485"/>
      <c r="M42" s="485"/>
      <c r="N42" s="487" t="s">
        <v>438</v>
      </c>
      <c r="P42" s="484"/>
    </row>
    <row r="43" spans="1:17" s="483" customFormat="1">
      <c r="A43" s="497" t="s">
        <v>439</v>
      </c>
      <c r="B43" s="485"/>
      <c r="C43" s="485"/>
      <c r="D43" s="512">
        <v>1</v>
      </c>
      <c r="E43" s="512"/>
      <c r="F43" s="513">
        <f>F40*1</f>
        <v>1406</v>
      </c>
      <c r="G43" s="485" t="s">
        <v>323</v>
      </c>
      <c r="H43" s="485"/>
      <c r="I43" s="485"/>
      <c r="J43" s="485"/>
      <c r="K43" s="485" t="s">
        <v>440</v>
      </c>
      <c r="N43" s="512">
        <f>D43</f>
        <v>1</v>
      </c>
      <c r="P43" s="484"/>
      <c r="Q43" s="514"/>
    </row>
    <row r="44" spans="1:17" s="483" customFormat="1" ht="17.75" customHeight="1">
      <c r="A44" s="497" t="s">
        <v>441</v>
      </c>
      <c r="B44" s="485"/>
      <c r="C44" s="485"/>
      <c r="D44" s="512">
        <v>1.19</v>
      </c>
      <c r="E44" s="512"/>
      <c r="F44" s="513">
        <f>INT((F40*D44+0.025)/0.05)*0.05</f>
        <v>1673.15</v>
      </c>
      <c r="G44" s="485" t="s">
        <v>323</v>
      </c>
      <c r="H44" s="485"/>
      <c r="I44" s="485"/>
      <c r="J44" s="485"/>
      <c r="K44" s="485" t="s">
        <v>442</v>
      </c>
      <c r="N44" s="512">
        <f>D44</f>
        <v>1.19</v>
      </c>
      <c r="P44" s="484"/>
      <c r="Q44" s="514"/>
    </row>
    <row r="45" spans="1:17" s="483" customFormat="1" ht="17.75" customHeight="1">
      <c r="A45" s="497" t="s">
        <v>443</v>
      </c>
      <c r="B45" s="485"/>
      <c r="C45" s="485"/>
      <c r="D45" s="512">
        <v>0.1</v>
      </c>
      <c r="E45" s="512"/>
      <c r="F45" s="513">
        <f>ROUND(F40*D45,2)</f>
        <v>140.6</v>
      </c>
      <c r="G45" s="485" t="s">
        <v>323</v>
      </c>
      <c r="H45" s="485"/>
      <c r="I45" s="485"/>
      <c r="J45" s="485"/>
      <c r="K45" s="485" t="s">
        <v>444</v>
      </c>
      <c r="N45" s="512">
        <f>D45</f>
        <v>0.1</v>
      </c>
      <c r="P45" s="484"/>
      <c r="Q45" s="514"/>
    </row>
    <row r="46" spans="1:17" s="483" customFormat="1" ht="17.75" customHeight="1">
      <c r="A46" s="497" t="s">
        <v>445</v>
      </c>
      <c r="B46" s="485"/>
      <c r="C46" s="485"/>
      <c r="D46" s="485"/>
      <c r="E46" s="485"/>
      <c r="F46" s="515">
        <v>24</v>
      </c>
      <c r="G46" s="485" t="s">
        <v>323</v>
      </c>
      <c r="H46" s="485"/>
      <c r="I46" s="485"/>
      <c r="J46" s="485"/>
      <c r="K46" s="485" t="s">
        <v>446</v>
      </c>
      <c r="L46" s="485"/>
      <c r="M46" s="485"/>
      <c r="N46" s="487"/>
      <c r="P46" s="484"/>
      <c r="Q46" s="514"/>
    </row>
    <row r="47" spans="1:17" s="483" customFormat="1" ht="7" customHeight="1">
      <c r="A47" s="497"/>
      <c r="B47" s="485"/>
      <c r="C47" s="485"/>
      <c r="D47" s="485"/>
      <c r="E47" s="485"/>
      <c r="F47" s="511"/>
      <c r="G47" s="508"/>
      <c r="H47" s="485"/>
      <c r="I47" s="485"/>
      <c r="J47" s="485"/>
      <c r="K47" s="485"/>
      <c r="L47" s="485"/>
      <c r="M47" s="485"/>
      <c r="N47" s="487"/>
      <c r="P47" s="484"/>
    </row>
    <row r="48" spans="1:17" s="483" customFormat="1">
      <c r="A48" s="497"/>
      <c r="B48" s="485"/>
      <c r="C48" s="485"/>
      <c r="D48" s="485"/>
      <c r="E48" s="485"/>
      <c r="F48" s="492"/>
      <c r="G48" s="485"/>
      <c r="H48" s="485"/>
      <c r="I48" s="485"/>
      <c r="J48" s="485"/>
      <c r="K48" s="485"/>
      <c r="L48" s="485"/>
      <c r="M48" s="485"/>
      <c r="N48" s="487"/>
      <c r="P48" s="484"/>
    </row>
    <row r="49" spans="1:16" s="483" customFormat="1">
      <c r="A49" s="516" t="s">
        <v>447</v>
      </c>
      <c r="B49" s="517"/>
      <c r="C49" s="517"/>
      <c r="D49" s="517"/>
      <c r="E49" s="517"/>
      <c r="F49" s="518">
        <f>SUM(F43:F46)</f>
        <v>3243.75</v>
      </c>
      <c r="G49" s="517" t="s">
        <v>323</v>
      </c>
      <c r="H49" s="517"/>
      <c r="I49" s="517"/>
      <c r="J49" s="517"/>
      <c r="K49" s="517" t="s">
        <v>448</v>
      </c>
      <c r="L49" s="517"/>
      <c r="M49" s="517"/>
      <c r="N49" s="519"/>
      <c r="O49" s="520"/>
      <c r="P49" s="484"/>
    </row>
    <row r="50" spans="1:16" s="483" customFormat="1" ht="7" customHeight="1">
      <c r="A50" s="497"/>
      <c r="B50" s="485"/>
      <c r="C50" s="485"/>
      <c r="D50" s="485"/>
      <c r="E50" s="485"/>
      <c r="F50" s="511"/>
      <c r="G50" s="508"/>
      <c r="H50" s="485"/>
      <c r="I50" s="485"/>
      <c r="J50" s="485"/>
      <c r="K50" s="485"/>
      <c r="L50" s="485"/>
      <c r="M50" s="485"/>
      <c r="N50" s="487"/>
      <c r="P50" s="484"/>
    </row>
    <row r="51" spans="1:16" s="483" customFormat="1" ht="7" customHeight="1">
      <c r="A51" s="497"/>
      <c r="B51" s="485"/>
      <c r="C51" s="485"/>
      <c r="D51" s="485"/>
      <c r="E51" s="485"/>
      <c r="F51" s="492"/>
      <c r="G51" s="485"/>
      <c r="H51" s="485"/>
      <c r="I51" s="485"/>
      <c r="J51" s="485"/>
      <c r="K51" s="485"/>
      <c r="L51" s="485"/>
      <c r="M51" s="485"/>
      <c r="N51" s="487"/>
      <c r="P51" s="484"/>
    </row>
    <row r="52" spans="1:16" s="483" customFormat="1">
      <c r="A52" s="497"/>
      <c r="B52" s="485"/>
      <c r="C52" s="485"/>
      <c r="D52" s="485"/>
      <c r="E52" s="485"/>
      <c r="F52" s="492"/>
      <c r="G52" s="485"/>
      <c r="H52" s="485"/>
      <c r="I52" s="485"/>
      <c r="J52" s="485"/>
      <c r="K52" s="485"/>
      <c r="L52" s="485"/>
      <c r="M52" s="485"/>
      <c r="N52" s="487"/>
      <c r="P52" s="484"/>
    </row>
    <row r="53" spans="1:16" s="525" customFormat="1">
      <c r="A53" s="521" t="s">
        <v>449</v>
      </c>
      <c r="B53" s="522"/>
      <c r="C53" s="522"/>
      <c r="D53" s="522"/>
      <c r="E53" s="522"/>
      <c r="F53" s="523"/>
      <c r="G53" s="522"/>
      <c r="H53" s="522"/>
      <c r="I53" s="522" t="s">
        <v>450</v>
      </c>
      <c r="J53" s="522"/>
      <c r="K53" s="522"/>
      <c r="L53" s="522"/>
      <c r="M53" s="522"/>
      <c r="N53" s="524"/>
      <c r="P53" s="526"/>
    </row>
    <row r="54" spans="1:16" s="483" customFormat="1" ht="22.75" customHeight="1">
      <c r="A54" s="497" t="s">
        <v>451</v>
      </c>
      <c r="B54" s="485"/>
      <c r="C54" s="485"/>
      <c r="D54" s="485"/>
      <c r="E54" s="485"/>
      <c r="F54" s="492"/>
      <c r="G54" s="485"/>
      <c r="H54" s="485"/>
      <c r="I54" s="485" t="s">
        <v>452</v>
      </c>
      <c r="J54" s="485"/>
      <c r="L54" s="485"/>
      <c r="M54" s="485"/>
      <c r="N54" s="487"/>
      <c r="P54" s="484"/>
    </row>
    <row r="55" spans="1:16" s="483" customFormat="1">
      <c r="A55" s="497" t="s">
        <v>453</v>
      </c>
      <c r="B55" s="485"/>
      <c r="C55" s="485"/>
      <c r="D55" s="485"/>
      <c r="E55" s="485"/>
      <c r="F55" s="492"/>
      <c r="G55" s="485"/>
      <c r="H55" s="485"/>
      <c r="I55" s="485" t="s">
        <v>454</v>
      </c>
      <c r="J55" s="485"/>
      <c r="L55" s="485"/>
      <c r="M55" s="485"/>
      <c r="N55" s="487"/>
      <c r="P55" s="484"/>
    </row>
    <row r="56" spans="1:16" s="483" customFormat="1">
      <c r="A56" s="497" t="s">
        <v>455</v>
      </c>
      <c r="B56" s="485"/>
      <c r="C56" s="485"/>
      <c r="D56" s="485"/>
      <c r="E56" s="485"/>
      <c r="F56" s="492"/>
      <c r="G56" s="485"/>
      <c r="H56" s="485"/>
      <c r="I56" s="485" t="s">
        <v>456</v>
      </c>
      <c r="J56" s="485"/>
      <c r="L56" s="485"/>
      <c r="M56" s="485"/>
      <c r="N56" s="487"/>
      <c r="P56" s="484"/>
    </row>
    <row r="57" spans="1:16" s="483" customFormat="1">
      <c r="A57" s="497"/>
      <c r="B57" s="485"/>
      <c r="C57" s="485"/>
      <c r="D57" s="485"/>
      <c r="E57" s="485"/>
      <c r="F57" s="492"/>
      <c r="G57" s="485"/>
      <c r="H57" s="485"/>
      <c r="I57" s="485" t="s">
        <v>457</v>
      </c>
      <c r="J57" s="485"/>
      <c r="L57" s="485"/>
      <c r="M57" s="485"/>
      <c r="N57" s="487"/>
      <c r="P57" s="484"/>
    </row>
    <row r="58" spans="1:16" s="483" customFormat="1">
      <c r="A58" s="497" t="s">
        <v>458</v>
      </c>
      <c r="B58" s="485"/>
      <c r="C58" s="485"/>
      <c r="D58" s="485"/>
      <c r="E58" s="485"/>
      <c r="F58" s="492"/>
      <c r="G58" s="485"/>
      <c r="H58" s="485"/>
      <c r="I58" s="485" t="s">
        <v>459</v>
      </c>
      <c r="J58" s="485"/>
      <c r="L58" s="485"/>
      <c r="M58" s="485"/>
      <c r="N58" s="487"/>
      <c r="P58" s="484"/>
    </row>
    <row r="59" spans="1:16" s="483" customFormat="1">
      <c r="A59" s="497" t="s">
        <v>460</v>
      </c>
      <c r="B59" s="485"/>
      <c r="C59" s="485"/>
      <c r="D59" s="485"/>
      <c r="E59" s="485"/>
      <c r="F59" s="492"/>
      <c r="G59" s="485"/>
      <c r="H59" s="485"/>
      <c r="I59" s="485" t="s">
        <v>461</v>
      </c>
      <c r="J59" s="485"/>
      <c r="L59" s="485"/>
      <c r="M59" s="485"/>
      <c r="N59" s="487"/>
      <c r="P59" s="484"/>
    </row>
    <row r="60" spans="1:16" s="483" customFormat="1">
      <c r="A60" s="527"/>
      <c r="B60" s="487"/>
      <c r="C60" s="487"/>
      <c r="D60" s="487"/>
      <c r="E60" s="487"/>
      <c r="F60" s="528"/>
      <c r="G60" s="487"/>
      <c r="H60" s="487"/>
      <c r="I60" s="487"/>
      <c r="J60" s="487"/>
      <c r="L60" s="487"/>
      <c r="M60" s="487"/>
      <c r="N60" s="487"/>
      <c r="P60" s="484" t="s">
        <v>438</v>
      </c>
    </row>
    <row r="61" spans="1:16" s="483" customFormat="1">
      <c r="A61" s="497" t="s">
        <v>462</v>
      </c>
      <c r="B61" s="497"/>
      <c r="C61" s="497"/>
      <c r="D61" s="497"/>
      <c r="E61" s="497"/>
      <c r="F61" s="497"/>
      <c r="G61" s="497"/>
      <c r="H61" s="497"/>
      <c r="I61" s="497" t="s">
        <v>463</v>
      </c>
      <c r="J61" s="497"/>
      <c r="K61" s="497"/>
      <c r="L61" s="497"/>
      <c r="M61" s="497"/>
      <c r="N61" s="497"/>
      <c r="O61" s="497"/>
      <c r="P61" s="484"/>
    </row>
    <row r="62" spans="1:16" s="483" customFormat="1">
      <c r="A62" s="497"/>
      <c r="B62" s="497"/>
      <c r="C62" s="497"/>
      <c r="D62" s="497"/>
      <c r="E62" s="497"/>
      <c r="F62" s="497"/>
      <c r="G62" s="497"/>
      <c r="H62" s="497"/>
      <c r="I62" s="529"/>
      <c r="J62" s="497"/>
      <c r="K62" s="497"/>
      <c r="L62" s="497"/>
      <c r="M62" s="497"/>
      <c r="N62" s="497"/>
      <c r="O62" s="497"/>
      <c r="P62" s="484"/>
    </row>
    <row r="63" spans="1:16" s="483" customFormat="1">
      <c r="A63" s="497" t="s">
        <v>155</v>
      </c>
      <c r="B63" s="529">
        <v>10880</v>
      </c>
      <c r="C63" s="497" t="s">
        <v>323</v>
      </c>
      <c r="D63" s="497"/>
      <c r="E63" s="497" t="s">
        <v>53</v>
      </c>
      <c r="F63" s="497"/>
      <c r="G63" s="497"/>
      <c r="H63" s="497"/>
      <c r="I63" s="529">
        <v>12415</v>
      </c>
      <c r="J63" s="497" t="s">
        <v>54</v>
      </c>
      <c r="K63" s="497"/>
      <c r="L63" s="497" t="s">
        <v>55</v>
      </c>
      <c r="M63" s="497"/>
      <c r="N63" s="529">
        <v>21405</v>
      </c>
      <c r="O63" s="497" t="s">
        <v>323</v>
      </c>
      <c r="P63" s="484"/>
    </row>
    <row r="64" spans="1:16" s="483" customFormat="1">
      <c r="A64" s="497" t="s">
        <v>56</v>
      </c>
      <c r="B64" s="529">
        <v>14760</v>
      </c>
      <c r="C64" s="497" t="s">
        <v>323</v>
      </c>
      <c r="D64" s="497"/>
      <c r="E64" s="497" t="s">
        <v>57</v>
      </c>
      <c r="F64" s="497"/>
      <c r="G64" s="497"/>
      <c r="H64" s="497"/>
      <c r="I64" s="529">
        <v>13520.319065052099</v>
      </c>
      <c r="J64" s="497" t="s">
        <v>323</v>
      </c>
      <c r="K64" s="497"/>
      <c r="L64" s="497" t="s">
        <v>58</v>
      </c>
      <c r="M64" s="497"/>
      <c r="N64" s="529">
        <v>18339.624612785134</v>
      </c>
      <c r="O64" s="497" t="s">
        <v>323</v>
      </c>
      <c r="P64" s="484"/>
    </row>
    <row r="65" spans="1:16" s="483" customFormat="1">
      <c r="A65" s="497" t="s">
        <v>59</v>
      </c>
      <c r="B65" s="529">
        <v>12845</v>
      </c>
      <c r="C65" s="497" t="s">
        <v>323</v>
      </c>
      <c r="D65" s="497"/>
      <c r="E65" s="497" t="s">
        <v>60</v>
      </c>
      <c r="F65" s="497"/>
      <c r="G65" s="497"/>
      <c r="H65" s="497"/>
      <c r="I65" s="529">
        <v>27150.282455646298</v>
      </c>
      <c r="J65" s="497" t="s">
        <v>323</v>
      </c>
      <c r="K65" s="497"/>
      <c r="L65" s="497" t="s">
        <v>61</v>
      </c>
      <c r="M65" s="497"/>
      <c r="N65" s="529">
        <v>16950</v>
      </c>
      <c r="O65" s="497" t="s">
        <v>54</v>
      </c>
      <c r="P65" s="484"/>
    </row>
    <row r="66" spans="1:16" s="483" customFormat="1">
      <c r="A66" s="497" t="s">
        <v>62</v>
      </c>
      <c r="B66" s="529">
        <v>18814.871141319738</v>
      </c>
      <c r="C66" s="497" t="s">
        <v>323</v>
      </c>
      <c r="D66" s="497"/>
      <c r="E66" s="497" t="s">
        <v>63</v>
      </c>
      <c r="F66" s="497"/>
      <c r="G66" s="497"/>
      <c r="H66" s="497"/>
      <c r="I66" s="529">
        <v>20724.797240214026</v>
      </c>
      <c r="J66" s="497" t="s">
        <v>323</v>
      </c>
      <c r="K66" s="497"/>
      <c r="L66" s="497" t="s">
        <v>64</v>
      </c>
      <c r="M66" s="497"/>
      <c r="N66" s="529">
        <v>27710</v>
      </c>
      <c r="O66" s="497" t="s">
        <v>54</v>
      </c>
      <c r="P66" s="484"/>
    </row>
    <row r="67" spans="1:16" s="483" customFormat="1">
      <c r="A67" s="497" t="s">
        <v>65</v>
      </c>
      <c r="B67" s="529">
        <v>4650</v>
      </c>
      <c r="C67" s="497" t="s">
        <v>323</v>
      </c>
      <c r="D67" s="497"/>
      <c r="E67" s="497" t="s">
        <v>66</v>
      </c>
      <c r="F67" s="497"/>
      <c r="G67" s="497"/>
      <c r="H67" s="497"/>
      <c r="I67" s="529">
        <v>13400</v>
      </c>
      <c r="J67" s="497" t="s">
        <v>323</v>
      </c>
      <c r="K67" s="497"/>
      <c r="L67" s="497" t="s">
        <v>67</v>
      </c>
      <c r="M67" s="497"/>
      <c r="N67" s="529">
        <v>21595</v>
      </c>
      <c r="O67" s="497" t="s">
        <v>54</v>
      </c>
      <c r="P67" s="484"/>
    </row>
    <row r="68" spans="1:16" s="483" customFormat="1">
      <c r="A68" s="497" t="s">
        <v>68</v>
      </c>
      <c r="B68" s="529">
        <v>16995</v>
      </c>
      <c r="C68" s="497" t="s">
        <v>323</v>
      </c>
      <c r="D68" s="497"/>
      <c r="E68" s="497" t="s">
        <v>69</v>
      </c>
      <c r="F68" s="497"/>
      <c r="G68" s="497"/>
      <c r="H68" s="497"/>
      <c r="I68" s="529">
        <v>11015</v>
      </c>
      <c r="J68" s="497" t="s">
        <v>323</v>
      </c>
      <c r="K68" s="497"/>
      <c r="L68" s="497" t="s">
        <v>70</v>
      </c>
      <c r="M68" s="497"/>
      <c r="N68" s="529">
        <v>8890</v>
      </c>
      <c r="O68" s="497" t="s">
        <v>54</v>
      </c>
      <c r="P68" s="484"/>
    </row>
    <row r="69" spans="1:16" s="483" customFormat="1">
      <c r="A69" s="497" t="s">
        <v>71</v>
      </c>
      <c r="B69" s="529">
        <v>13045</v>
      </c>
      <c r="C69" s="497" t="s">
        <v>323</v>
      </c>
      <c r="D69" s="497"/>
      <c r="E69" s="497" t="s">
        <v>72</v>
      </c>
      <c r="F69" s="497"/>
      <c r="G69" s="497"/>
      <c r="H69" s="497"/>
      <c r="I69" s="529">
        <v>4865</v>
      </c>
      <c r="J69" s="497" t="s">
        <v>323</v>
      </c>
      <c r="K69" s="497"/>
      <c r="L69" s="497" t="s">
        <v>73</v>
      </c>
      <c r="M69" s="497"/>
      <c r="N69" s="529">
        <v>27545</v>
      </c>
      <c r="O69" s="497" t="s">
        <v>54</v>
      </c>
      <c r="P69" s="484"/>
    </row>
    <row r="70" spans="1:16" s="483" customFormat="1">
      <c r="A70" s="497" t="s">
        <v>74</v>
      </c>
      <c r="B70" s="529">
        <v>13630</v>
      </c>
      <c r="C70" s="497" t="s">
        <v>323</v>
      </c>
      <c r="D70" s="497"/>
      <c r="E70" s="497" t="s">
        <v>75</v>
      </c>
      <c r="F70" s="497"/>
      <c r="G70" s="497"/>
      <c r="H70" s="497"/>
      <c r="I70" s="529">
        <v>15340</v>
      </c>
      <c r="J70" s="497" t="s">
        <v>323</v>
      </c>
      <c r="K70" s="497"/>
      <c r="L70" s="497" t="s">
        <v>76</v>
      </c>
      <c r="M70" s="497"/>
      <c r="N70" s="529">
        <v>12745</v>
      </c>
      <c r="O70" s="497" t="s">
        <v>54</v>
      </c>
      <c r="P70" s="484"/>
    </row>
    <row r="71" spans="1:16" s="483" customFormat="1">
      <c r="A71" s="497" t="s">
        <v>77</v>
      </c>
      <c r="B71" s="529">
        <v>12620</v>
      </c>
      <c r="C71" s="497" t="s">
        <v>323</v>
      </c>
      <c r="D71" s="497"/>
      <c r="E71" s="497" t="s">
        <v>78</v>
      </c>
      <c r="F71" s="497"/>
      <c r="G71" s="497"/>
      <c r="H71" s="497"/>
      <c r="I71" s="529">
        <v>18900</v>
      </c>
      <c r="J71" s="497" t="s">
        <v>323</v>
      </c>
      <c r="K71" s="497"/>
      <c r="L71" s="497" t="s">
        <v>79</v>
      </c>
      <c r="M71" s="497"/>
      <c r="N71" s="529">
        <v>24225</v>
      </c>
      <c r="O71" s="497" t="s">
        <v>323</v>
      </c>
      <c r="P71" s="484"/>
    </row>
    <row r="72" spans="1:16" s="483" customFormat="1">
      <c r="A72" s="497"/>
      <c r="B72" s="497"/>
      <c r="C72" s="497"/>
      <c r="D72" s="497"/>
      <c r="E72" s="497"/>
      <c r="F72" s="497"/>
      <c r="G72" s="497"/>
      <c r="H72" s="497"/>
      <c r="I72" s="529"/>
      <c r="J72" s="497"/>
      <c r="K72" s="497"/>
      <c r="L72" s="497" t="s">
        <v>80</v>
      </c>
      <c r="M72" s="497"/>
      <c r="N72" s="497"/>
      <c r="O72" s="497"/>
      <c r="P72" s="484"/>
    </row>
    <row r="73" spans="1:16">
      <c r="O73" s="483"/>
      <c r="P73" s="484"/>
    </row>
    <row r="74" spans="1:16" s="532" customFormat="1">
      <c r="A74" s="530"/>
      <c r="B74" s="531"/>
      <c r="C74" s="531"/>
      <c r="D74" s="531"/>
      <c r="E74" s="531"/>
      <c r="F74" s="531"/>
      <c r="G74" s="531"/>
      <c r="H74" s="531"/>
      <c r="I74" s="531"/>
      <c r="J74" s="531"/>
      <c r="K74" s="531"/>
      <c r="L74" s="531"/>
      <c r="M74" s="531"/>
      <c r="O74" s="533"/>
      <c r="P74" s="484"/>
    </row>
    <row r="76" spans="1:16">
      <c r="O76" s="532"/>
      <c r="P76" s="535"/>
    </row>
  </sheetData>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2018</oddHeader>
    <oddFooter>&amp;L8&amp;C&amp;"Helvetica,Standard" Eidg. Steuerverwaltung  -  Administration fédérale des contributions  -  Amministrazione federale delle contribuzioni</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P67"/>
  <sheetViews>
    <sheetView view="pageLayout" zoomScale="70" zoomScaleNormal="75" zoomScalePageLayoutView="70" workbookViewId="0"/>
  </sheetViews>
  <sheetFormatPr baseColWidth="10" defaultColWidth="10.5" defaultRowHeight="10"/>
  <cols>
    <col min="1" max="1" width="9.1640625" style="561" customWidth="1"/>
    <col min="2" max="2" width="20.5" style="561" customWidth="1"/>
    <col min="3" max="3" width="4.5" style="561" customWidth="1"/>
    <col min="4" max="4" width="13.5" style="562" customWidth="1"/>
    <col min="5" max="5" width="7.5" style="561" customWidth="1"/>
    <col min="6" max="6" width="10.5" style="561" customWidth="1"/>
    <col min="7" max="7" width="8.83203125" style="561" customWidth="1"/>
    <col min="8" max="8" width="8.5" style="561" customWidth="1"/>
    <col min="9" max="9" width="4.1640625" style="561" customWidth="1"/>
    <col min="10" max="10" width="8.5" style="562" customWidth="1"/>
    <col min="11" max="11" width="20" style="563" customWidth="1"/>
    <col min="12" max="12" width="4" style="562" customWidth="1"/>
    <col min="13" max="13" width="8.5" style="562" customWidth="1"/>
    <col min="14" max="14" width="6.5" style="562" customWidth="1"/>
    <col min="15" max="16384" width="10.5" style="562"/>
  </cols>
  <sheetData>
    <row r="1" spans="1:13" s="664" customFormat="1" ht="18.75" customHeight="1">
      <c r="A1" s="536" t="s">
        <v>84</v>
      </c>
      <c r="B1" s="536"/>
      <c r="C1" s="536"/>
      <c r="D1" s="537"/>
      <c r="E1" s="536"/>
      <c r="F1" s="536"/>
      <c r="G1" s="536"/>
      <c r="H1" s="538" t="s">
        <v>606</v>
      </c>
      <c r="I1" s="536"/>
      <c r="J1" s="537"/>
      <c r="K1" s="663"/>
      <c r="L1" s="537"/>
      <c r="M1" s="537"/>
    </row>
    <row r="2" spans="1:13" ht="15" customHeight="1"/>
    <row r="3" spans="1:13" ht="15" customHeight="1"/>
    <row r="4" spans="1:13" s="543" customFormat="1" ht="19" customHeight="1">
      <c r="A4" s="485" t="s">
        <v>607</v>
      </c>
      <c r="B4" s="485"/>
      <c r="C4" s="485"/>
      <c r="D4" s="485"/>
      <c r="E4" s="485"/>
      <c r="F4" s="485"/>
      <c r="G4" s="485"/>
      <c r="H4" s="485" t="s">
        <v>608</v>
      </c>
      <c r="I4" s="485"/>
      <c r="J4" s="485"/>
      <c r="K4" s="486"/>
      <c r="L4" s="485"/>
      <c r="M4" s="485"/>
    </row>
    <row r="5" spans="1:13" s="543" customFormat="1" ht="19" customHeight="1">
      <c r="A5" s="485"/>
      <c r="B5" s="485"/>
      <c r="C5" s="485"/>
      <c r="D5" s="485"/>
      <c r="E5" s="485"/>
      <c r="F5" s="485"/>
      <c r="G5" s="485"/>
      <c r="H5" s="485"/>
      <c r="I5" s="485"/>
      <c r="J5" s="485"/>
      <c r="K5" s="486"/>
      <c r="L5" s="485"/>
      <c r="M5" s="485"/>
    </row>
    <row r="6" spans="1:13" s="665" customFormat="1" ht="19" customHeight="1">
      <c r="A6" s="485" t="s">
        <v>609</v>
      </c>
      <c r="B6" s="485"/>
      <c r="C6" s="485"/>
      <c r="D6" s="485"/>
      <c r="E6" s="485"/>
      <c r="F6" s="485"/>
      <c r="G6" s="485"/>
      <c r="H6" s="485" t="s">
        <v>610</v>
      </c>
      <c r="I6" s="485"/>
      <c r="J6" s="485"/>
      <c r="K6" s="486"/>
      <c r="L6" s="485"/>
      <c r="M6" s="485"/>
    </row>
    <row r="7" spans="1:13" s="665" customFormat="1" ht="19" customHeight="1">
      <c r="A7" s="485"/>
      <c r="B7" s="485"/>
      <c r="C7" s="485"/>
      <c r="D7" s="485"/>
      <c r="E7" s="485"/>
      <c r="F7" s="485"/>
      <c r="G7" s="485"/>
      <c r="H7" s="485"/>
      <c r="I7" s="485"/>
      <c r="J7" s="485"/>
      <c r="K7" s="486"/>
      <c r="L7" s="485"/>
      <c r="M7" s="485"/>
    </row>
    <row r="8" spans="1:13" s="665" customFormat="1" ht="19" customHeight="1">
      <c r="A8" s="485" t="s">
        <v>396</v>
      </c>
      <c r="B8" s="485"/>
      <c r="C8" s="485"/>
      <c r="D8" s="485"/>
      <c r="E8" s="485"/>
      <c r="F8" s="485"/>
      <c r="G8" s="485"/>
      <c r="H8" s="485" t="s">
        <v>397</v>
      </c>
      <c r="I8" s="485"/>
      <c r="J8" s="485"/>
      <c r="K8" s="486"/>
      <c r="L8" s="485"/>
      <c r="M8" s="485"/>
    </row>
    <row r="9" spans="1:13" s="665" customFormat="1" ht="19" customHeight="1">
      <c r="A9" s="489" t="s">
        <v>611</v>
      </c>
      <c r="B9" s="490"/>
      <c r="C9" s="490"/>
      <c r="D9" s="485"/>
      <c r="E9" s="485"/>
      <c r="F9" s="485"/>
      <c r="G9" s="485"/>
      <c r="H9" s="489" t="s">
        <v>612</v>
      </c>
      <c r="I9" s="490"/>
      <c r="J9" s="485"/>
      <c r="K9" s="486"/>
      <c r="L9" s="485"/>
      <c r="M9" s="485"/>
    </row>
    <row r="10" spans="1:13" s="665" customFormat="1" ht="19" customHeight="1">
      <c r="A10" s="485" t="s">
        <v>613</v>
      </c>
      <c r="B10" s="485"/>
      <c r="C10" s="485"/>
      <c r="D10" s="485"/>
      <c r="E10" s="485"/>
      <c r="F10" s="485"/>
      <c r="G10" s="485"/>
      <c r="H10" s="485" t="s">
        <v>614</v>
      </c>
      <c r="I10" s="485"/>
      <c r="J10" s="485"/>
      <c r="K10" s="486"/>
      <c r="L10" s="485"/>
      <c r="M10" s="485"/>
    </row>
    <row r="11" spans="1:13" s="665" customFormat="1" ht="19" customHeight="1">
      <c r="A11" s="666" t="s">
        <v>615</v>
      </c>
      <c r="B11" s="485"/>
      <c r="C11" s="485"/>
      <c r="D11" s="485"/>
      <c r="E11" s="485"/>
      <c r="F11" s="485" t="s">
        <v>438</v>
      </c>
      <c r="G11" s="485"/>
      <c r="H11" s="666" t="s">
        <v>616</v>
      </c>
      <c r="I11" s="485"/>
      <c r="J11" s="485"/>
      <c r="K11" s="486"/>
      <c r="L11" s="485"/>
      <c r="M11" s="485"/>
    </row>
    <row r="12" spans="1:13" s="665" customFormat="1" ht="19" customHeight="1">
      <c r="A12" s="485"/>
      <c r="B12" s="485"/>
      <c r="C12" s="485"/>
      <c r="D12" s="485"/>
      <c r="E12" s="485"/>
      <c r="F12" s="485"/>
      <c r="G12" s="485"/>
      <c r="H12" s="485"/>
      <c r="I12" s="485"/>
      <c r="J12" s="485"/>
      <c r="K12" s="486"/>
      <c r="L12" s="485"/>
      <c r="M12" s="485"/>
    </row>
    <row r="13" spans="1:13" s="665" customFormat="1" ht="19" customHeight="1">
      <c r="A13" s="489" t="s">
        <v>617</v>
      </c>
      <c r="B13" s="490"/>
      <c r="C13" s="490"/>
      <c r="D13" s="485"/>
      <c r="E13" s="485"/>
      <c r="F13" s="485"/>
      <c r="G13" s="485"/>
      <c r="H13" s="489" t="s">
        <v>618</v>
      </c>
      <c r="I13" s="490"/>
      <c r="J13" s="485"/>
      <c r="K13" s="486"/>
      <c r="L13" s="485"/>
      <c r="M13" s="485"/>
    </row>
    <row r="14" spans="1:13" s="665" customFormat="1" ht="19" customHeight="1">
      <c r="A14" s="485" t="s">
        <v>438</v>
      </c>
      <c r="B14" s="485"/>
      <c r="C14" s="485"/>
      <c r="D14" s="485"/>
      <c r="E14" s="485"/>
      <c r="F14" s="485"/>
      <c r="G14" s="485"/>
      <c r="H14" s="522" t="s">
        <v>619</v>
      </c>
      <c r="I14" s="485"/>
      <c r="J14" s="485"/>
      <c r="K14" s="486"/>
      <c r="L14" s="485"/>
      <c r="M14" s="485"/>
    </row>
    <row r="15" spans="1:13" s="665" customFormat="1" ht="19" customHeight="1">
      <c r="A15" s="485"/>
      <c r="B15" s="485"/>
      <c r="C15" s="485"/>
      <c r="D15" s="485"/>
      <c r="E15" s="485"/>
      <c r="F15" s="485"/>
      <c r="G15" s="485"/>
      <c r="H15" s="485"/>
      <c r="I15" s="485"/>
      <c r="J15" s="485"/>
      <c r="K15" s="667" t="s">
        <v>438</v>
      </c>
      <c r="L15" s="485"/>
      <c r="M15" s="485"/>
    </row>
    <row r="16" spans="1:13" s="665" customFormat="1" ht="19" customHeight="1">
      <c r="A16" s="485" t="s">
        <v>407</v>
      </c>
      <c r="B16" s="485"/>
      <c r="C16" s="485"/>
      <c r="D16" s="485"/>
      <c r="E16" s="485"/>
      <c r="F16" s="485"/>
      <c r="G16" s="485"/>
      <c r="H16" s="485" t="s">
        <v>408</v>
      </c>
      <c r="I16" s="485"/>
      <c r="J16" s="485"/>
      <c r="K16" s="486"/>
      <c r="L16" s="485"/>
      <c r="M16" s="485"/>
    </row>
    <row r="17" spans="1:16" s="665" customFormat="1" ht="19" customHeight="1">
      <c r="A17" s="485"/>
      <c r="B17" s="485"/>
      <c r="C17" s="485"/>
      <c r="D17" s="485"/>
      <c r="E17" s="485"/>
      <c r="F17" s="485"/>
      <c r="G17" s="485"/>
      <c r="H17" s="485"/>
      <c r="I17" s="485"/>
      <c r="J17" s="485"/>
      <c r="K17" s="486"/>
      <c r="L17" s="485"/>
      <c r="M17" s="485"/>
    </row>
    <row r="18" spans="1:16" s="665" customFormat="1" ht="19" customHeight="1">
      <c r="A18" s="485" t="s">
        <v>620</v>
      </c>
      <c r="B18" s="485"/>
      <c r="C18" s="485"/>
      <c r="D18" s="485"/>
      <c r="E18" s="485"/>
      <c r="F18" s="492">
        <v>50000</v>
      </c>
      <c r="G18" s="485" t="s">
        <v>323</v>
      </c>
      <c r="H18" s="485" t="s">
        <v>621</v>
      </c>
      <c r="I18" s="485"/>
      <c r="J18" s="485"/>
      <c r="K18" s="485"/>
      <c r="L18" s="485"/>
      <c r="M18" s="485"/>
      <c r="O18" s="668"/>
    </row>
    <row r="19" spans="1:16" s="665" customFormat="1" ht="19" customHeight="1">
      <c r="A19" s="651"/>
      <c r="B19" s="651"/>
      <c r="C19" s="651"/>
      <c r="F19" s="669"/>
      <c r="G19" s="651"/>
      <c r="H19" s="651"/>
      <c r="I19" s="651"/>
      <c r="J19" s="651"/>
      <c r="K19" s="543"/>
      <c r="O19" s="668"/>
    </row>
    <row r="20" spans="1:16" s="665" customFormat="1" ht="19" customHeight="1">
      <c r="A20" s="485" t="s">
        <v>411</v>
      </c>
      <c r="B20" s="485"/>
      <c r="C20" s="485"/>
      <c r="D20" s="485"/>
      <c r="E20" s="485"/>
      <c r="F20" s="492"/>
      <c r="G20" s="485"/>
      <c r="H20" s="485" t="s">
        <v>412</v>
      </c>
      <c r="I20" s="485"/>
      <c r="J20" s="485"/>
      <c r="K20" s="485"/>
      <c r="L20" s="485"/>
      <c r="M20" s="485"/>
      <c r="N20" s="485"/>
      <c r="O20" s="486"/>
    </row>
    <row r="21" spans="1:16" s="665" customFormat="1" ht="19" customHeight="1">
      <c r="A21" s="485"/>
      <c r="B21" s="485"/>
      <c r="C21" s="485"/>
      <c r="D21" s="485"/>
      <c r="E21" s="485"/>
      <c r="F21" s="492"/>
      <c r="G21" s="485"/>
      <c r="H21" s="485"/>
      <c r="I21" s="485"/>
      <c r="J21" s="485"/>
      <c r="K21" s="485"/>
      <c r="L21" s="485"/>
      <c r="M21" s="485"/>
      <c r="N21" s="485"/>
      <c r="O21" s="486"/>
    </row>
    <row r="22" spans="1:16" s="665" customFormat="1" ht="19" customHeight="1">
      <c r="A22" s="670"/>
      <c r="B22" s="485" t="s">
        <v>421</v>
      </c>
      <c r="C22" s="485"/>
      <c r="D22" s="485"/>
      <c r="E22" s="485"/>
      <c r="F22" s="495">
        <v>7800</v>
      </c>
      <c r="G22" s="496" t="s">
        <v>323</v>
      </c>
      <c r="H22" s="670"/>
      <c r="I22" s="485" t="s">
        <v>422</v>
      </c>
      <c r="J22" s="485"/>
      <c r="K22" s="485"/>
      <c r="L22" s="485"/>
      <c r="M22" s="485"/>
      <c r="N22" s="485"/>
      <c r="O22" s="486"/>
      <c r="P22" s="671"/>
    </row>
    <row r="23" spans="1:16" s="665" customFormat="1" ht="19" customHeight="1">
      <c r="A23" s="497"/>
      <c r="B23" s="485" t="s">
        <v>423</v>
      </c>
      <c r="C23" s="485"/>
      <c r="D23" s="485"/>
      <c r="E23" s="485"/>
      <c r="F23" s="498"/>
      <c r="G23" s="499"/>
      <c r="H23" s="497"/>
      <c r="I23" s="485" t="s">
        <v>424</v>
      </c>
      <c r="J23" s="485"/>
      <c r="K23" s="485"/>
      <c r="L23" s="485"/>
      <c r="M23" s="485"/>
      <c r="N23" s="485"/>
      <c r="O23" s="486"/>
      <c r="P23" s="671"/>
    </row>
    <row r="24" spans="1:16" s="665" customFormat="1" ht="19" customHeight="1">
      <c r="A24" s="670"/>
      <c r="B24" s="485"/>
      <c r="C24" s="485"/>
      <c r="D24" s="485"/>
      <c r="E24" s="485"/>
      <c r="F24" s="672"/>
      <c r="G24" s="499"/>
      <c r="H24" s="670"/>
      <c r="I24" s="485" t="s">
        <v>425</v>
      </c>
      <c r="J24" s="485"/>
      <c r="K24" s="485"/>
      <c r="L24" s="485"/>
      <c r="M24" s="485"/>
      <c r="N24" s="485"/>
      <c r="O24" s="486"/>
      <c r="P24" s="671"/>
    </row>
    <row r="25" spans="1:16" s="665" customFormat="1" ht="19" customHeight="1">
      <c r="A25" s="670"/>
      <c r="B25" s="485" t="s">
        <v>426</v>
      </c>
      <c r="C25" s="485"/>
      <c r="D25" s="485"/>
      <c r="E25" s="485"/>
      <c r="F25" s="549">
        <v>816</v>
      </c>
      <c r="G25" s="501" t="s">
        <v>323</v>
      </c>
      <c r="H25" s="670"/>
      <c r="I25" s="485" t="s">
        <v>427</v>
      </c>
      <c r="J25" s="485"/>
      <c r="K25" s="485"/>
      <c r="L25" s="485"/>
      <c r="M25" s="485"/>
      <c r="N25" s="485"/>
      <c r="O25" s="502"/>
      <c r="P25" s="671"/>
    </row>
    <row r="26" spans="1:16" s="665" customFormat="1" ht="19" customHeight="1">
      <c r="A26" s="670"/>
      <c r="B26" s="485"/>
      <c r="C26" s="485"/>
      <c r="D26" s="485"/>
      <c r="E26" s="485"/>
      <c r="F26" s="492">
        <f>F22-F25</f>
        <v>6984</v>
      </c>
      <c r="G26" s="485" t="s">
        <v>323</v>
      </c>
      <c r="H26" s="670"/>
      <c r="I26" s="485"/>
      <c r="J26" s="485"/>
      <c r="K26" s="490"/>
      <c r="L26" s="490"/>
      <c r="M26" s="485"/>
      <c r="N26" s="485"/>
      <c r="O26" s="490"/>
      <c r="P26" s="576"/>
    </row>
    <row r="27" spans="1:16" s="665" customFormat="1" ht="19" customHeight="1">
      <c r="A27" s="497"/>
      <c r="B27" s="485"/>
      <c r="C27" s="485"/>
      <c r="D27" s="485"/>
      <c r="E27" s="485"/>
      <c r="F27" s="511"/>
      <c r="G27" s="508"/>
      <c r="H27" s="485"/>
      <c r="I27" s="485"/>
      <c r="J27" s="485"/>
      <c r="K27" s="485"/>
      <c r="L27" s="485"/>
      <c r="M27" s="485"/>
      <c r="N27" s="485"/>
      <c r="O27" s="486"/>
    </row>
    <row r="28" spans="1:16" s="665" customFormat="1" ht="19" customHeight="1">
      <c r="A28" s="497" t="s">
        <v>434</v>
      </c>
      <c r="B28" s="485"/>
      <c r="C28" s="485"/>
      <c r="D28" s="485"/>
      <c r="E28" s="485"/>
      <c r="F28" s="492">
        <v>43000</v>
      </c>
      <c r="G28" s="485" t="s">
        <v>323</v>
      </c>
      <c r="H28" s="485"/>
      <c r="I28" s="485" t="s">
        <v>435</v>
      </c>
      <c r="J28" s="485"/>
      <c r="K28" s="485"/>
      <c r="L28" s="485"/>
      <c r="M28" s="485"/>
      <c r="N28" s="485"/>
      <c r="O28" s="486"/>
    </row>
    <row r="29" spans="1:16" s="665" customFormat="1" ht="19" customHeight="1">
      <c r="A29" s="497"/>
      <c r="B29" s="485"/>
      <c r="C29" s="485"/>
      <c r="D29" s="485"/>
      <c r="E29" s="485"/>
      <c r="F29" s="511"/>
      <c r="G29" s="508"/>
      <c r="H29" s="485"/>
      <c r="I29" s="485"/>
      <c r="J29" s="485"/>
      <c r="K29" s="485"/>
      <c r="L29" s="485"/>
      <c r="M29" s="485"/>
      <c r="N29" s="485"/>
      <c r="O29" s="486"/>
    </row>
    <row r="30" spans="1:16" s="665" customFormat="1" ht="19" customHeight="1">
      <c r="A30" s="509" t="s">
        <v>436</v>
      </c>
      <c r="B30" s="486"/>
      <c r="C30" s="486"/>
      <c r="D30" s="485"/>
      <c r="E30" s="485"/>
      <c r="F30" s="567">
        <v>1044</v>
      </c>
      <c r="G30" s="486" t="s">
        <v>323</v>
      </c>
      <c r="H30" s="486"/>
      <c r="I30" s="486" t="s">
        <v>470</v>
      </c>
      <c r="J30" s="486"/>
      <c r="K30" s="485"/>
      <c r="L30" s="485"/>
      <c r="M30" s="485"/>
      <c r="N30" s="485"/>
      <c r="O30" s="502"/>
    </row>
    <row r="31" spans="1:16" s="665" customFormat="1" ht="19" customHeight="1">
      <c r="A31" s="497"/>
      <c r="B31" s="485"/>
      <c r="C31" s="485"/>
      <c r="D31" s="485"/>
      <c r="E31" s="485"/>
      <c r="F31" s="511"/>
      <c r="G31" s="508"/>
      <c r="H31" s="485"/>
      <c r="I31" s="485"/>
      <c r="J31" s="485"/>
      <c r="K31" s="485"/>
      <c r="L31" s="485"/>
      <c r="M31" s="485"/>
      <c r="N31" s="485"/>
      <c r="O31" s="486"/>
    </row>
    <row r="32" spans="1:16" s="665" customFormat="1" ht="19" customHeight="1">
      <c r="A32" s="497" t="s">
        <v>622</v>
      </c>
      <c r="B32" s="485"/>
      <c r="C32" s="485"/>
      <c r="D32" s="485"/>
      <c r="E32" s="485"/>
      <c r="F32" s="513">
        <v>1044</v>
      </c>
      <c r="G32" s="485" t="s">
        <v>323</v>
      </c>
      <c r="H32" s="485"/>
      <c r="I32" s="485" t="s">
        <v>623</v>
      </c>
      <c r="J32" s="485"/>
      <c r="K32" s="673"/>
      <c r="L32" s="485"/>
      <c r="M32" s="485"/>
      <c r="N32" s="485"/>
      <c r="O32" s="668"/>
      <c r="P32" s="674"/>
    </row>
    <row r="33" spans="1:16" s="665" customFormat="1" ht="19" customHeight="1">
      <c r="A33" s="497" t="s">
        <v>624</v>
      </c>
      <c r="B33" s="485"/>
      <c r="C33" s="485"/>
      <c r="D33" s="485"/>
      <c r="E33" s="485"/>
      <c r="F33" s="513">
        <v>1242.3500000000001</v>
      </c>
      <c r="G33" s="485" t="s">
        <v>323</v>
      </c>
      <c r="H33" s="485"/>
      <c r="I33" s="485" t="s">
        <v>625</v>
      </c>
      <c r="J33" s="485"/>
      <c r="K33" s="673"/>
      <c r="L33" s="485"/>
      <c r="M33" s="485"/>
      <c r="N33" s="485"/>
      <c r="O33" s="668"/>
      <c r="P33" s="674"/>
    </row>
    <row r="34" spans="1:16" s="665" customFormat="1" ht="19" customHeight="1">
      <c r="A34" s="497" t="s">
        <v>626</v>
      </c>
      <c r="B34" s="485"/>
      <c r="C34" s="485"/>
      <c r="D34" s="485"/>
      <c r="E34" s="485"/>
      <c r="F34" s="513">
        <v>104.4</v>
      </c>
      <c r="G34" s="485" t="s">
        <v>323</v>
      </c>
      <c r="H34" s="485"/>
      <c r="I34" s="485" t="s">
        <v>627</v>
      </c>
      <c r="J34" s="485"/>
      <c r="K34" s="673"/>
      <c r="L34" s="485"/>
      <c r="M34" s="485"/>
      <c r="N34" s="485"/>
      <c r="O34" s="668"/>
      <c r="P34" s="674"/>
    </row>
    <row r="35" spans="1:16" s="665" customFormat="1" ht="19" customHeight="1">
      <c r="A35" s="497" t="s">
        <v>445</v>
      </c>
      <c r="B35" s="485"/>
      <c r="C35" s="485"/>
      <c r="D35" s="485"/>
      <c r="E35" s="485"/>
      <c r="F35" s="515">
        <v>48</v>
      </c>
      <c r="G35" s="485" t="s">
        <v>323</v>
      </c>
      <c r="H35" s="485"/>
      <c r="I35" s="485" t="s">
        <v>446</v>
      </c>
      <c r="J35" s="485"/>
      <c r="K35" s="485"/>
      <c r="L35" s="485"/>
      <c r="M35" s="485"/>
      <c r="N35" s="485"/>
      <c r="O35" s="668"/>
      <c r="P35" s="674"/>
    </row>
    <row r="36" spans="1:16" s="665" customFormat="1" ht="9" customHeight="1">
      <c r="A36" s="497"/>
      <c r="B36" s="485"/>
      <c r="C36" s="485"/>
      <c r="D36" s="485"/>
      <c r="E36" s="485"/>
      <c r="F36" s="511"/>
      <c r="G36" s="508"/>
      <c r="H36" s="485"/>
      <c r="I36" s="485"/>
      <c r="J36" s="485"/>
      <c r="K36" s="485"/>
      <c r="L36" s="485"/>
      <c r="M36" s="485"/>
      <c r="N36" s="485"/>
      <c r="O36" s="668"/>
    </row>
    <row r="37" spans="1:16" s="665" customFormat="1" ht="19" customHeight="1">
      <c r="A37" s="574"/>
      <c r="B37" s="651"/>
      <c r="C37" s="651"/>
      <c r="F37" s="669"/>
      <c r="G37" s="651"/>
      <c r="H37" s="651"/>
      <c r="I37" s="651"/>
      <c r="J37" s="651"/>
      <c r="K37" s="543"/>
      <c r="O37" s="668"/>
    </row>
    <row r="38" spans="1:16" s="665" customFormat="1" ht="19" customHeight="1">
      <c r="A38" s="516" t="s">
        <v>447</v>
      </c>
      <c r="B38" s="517"/>
      <c r="C38" s="517"/>
      <c r="D38" s="517"/>
      <c r="E38" s="517"/>
      <c r="F38" s="518">
        <f>SUM(F32:F35)</f>
        <v>2438.7500000000005</v>
      </c>
      <c r="G38" s="517" t="s">
        <v>323</v>
      </c>
      <c r="H38" s="517"/>
      <c r="I38" s="517" t="s">
        <v>448</v>
      </c>
      <c r="J38" s="517"/>
      <c r="K38" s="517"/>
      <c r="L38" s="517"/>
      <c r="M38" s="517"/>
      <c r="N38" s="517"/>
      <c r="O38" s="668"/>
    </row>
    <row r="39" spans="1:16" s="665" customFormat="1" ht="9" customHeight="1">
      <c r="A39" s="497"/>
      <c r="B39" s="485"/>
      <c r="C39" s="485"/>
      <c r="D39" s="485"/>
      <c r="E39" s="485"/>
      <c r="F39" s="511"/>
      <c r="G39" s="508"/>
      <c r="H39" s="485"/>
      <c r="I39" s="485"/>
      <c r="J39" s="485"/>
      <c r="K39" s="485"/>
      <c r="L39" s="485"/>
      <c r="M39" s="486"/>
      <c r="N39" s="485"/>
    </row>
    <row r="40" spans="1:16" s="665" customFormat="1" ht="19" customHeight="1">
      <c r="A40" s="497"/>
      <c r="B40" s="485"/>
      <c r="C40" s="485"/>
      <c r="D40" s="485"/>
      <c r="E40" s="485"/>
      <c r="F40" s="492"/>
      <c r="G40" s="485"/>
      <c r="H40" s="485"/>
      <c r="I40" s="485"/>
      <c r="J40" s="485"/>
      <c r="K40" s="485"/>
      <c r="L40" s="485"/>
      <c r="M40" s="486"/>
      <c r="N40" s="485"/>
    </row>
    <row r="41" spans="1:16" s="576" customFormat="1" ht="19" customHeight="1">
      <c r="A41" s="521" t="s">
        <v>449</v>
      </c>
      <c r="B41" s="485"/>
      <c r="C41" s="485"/>
      <c r="D41" s="485"/>
      <c r="E41" s="485"/>
      <c r="F41" s="492"/>
      <c r="G41" s="485"/>
      <c r="H41" s="522" t="s">
        <v>450</v>
      </c>
      <c r="I41" s="485"/>
      <c r="J41" s="485"/>
      <c r="K41" s="485"/>
      <c r="L41" s="485"/>
      <c r="M41" s="485"/>
      <c r="N41" s="485"/>
    </row>
    <row r="42" spans="1:16" s="576" customFormat="1" ht="19" customHeight="1">
      <c r="A42" s="497" t="s">
        <v>628</v>
      </c>
      <c r="B42" s="485"/>
      <c r="C42" s="485"/>
      <c r="D42" s="485"/>
      <c r="E42" s="485"/>
      <c r="F42" s="492"/>
      <c r="G42" s="485"/>
      <c r="H42" s="485" t="s">
        <v>452</v>
      </c>
      <c r="I42" s="485"/>
      <c r="J42" s="485"/>
      <c r="K42" s="485"/>
      <c r="L42" s="485"/>
      <c r="M42" s="485"/>
      <c r="N42" s="485"/>
    </row>
    <row r="43" spans="1:16" s="665" customFormat="1" ht="19" customHeight="1">
      <c r="A43" s="497" t="s">
        <v>629</v>
      </c>
      <c r="B43" s="485"/>
      <c r="C43" s="485"/>
      <c r="D43" s="485"/>
      <c r="E43" s="485"/>
      <c r="F43" s="492"/>
      <c r="G43" s="485"/>
      <c r="H43" s="485" t="s">
        <v>630</v>
      </c>
      <c r="I43" s="485"/>
      <c r="J43" s="485"/>
      <c r="K43" s="485"/>
      <c r="L43" s="485"/>
      <c r="M43" s="485"/>
      <c r="N43" s="485"/>
    </row>
    <row r="44" spans="1:16" s="665" customFormat="1" ht="19" customHeight="1">
      <c r="A44" s="497" t="s">
        <v>631</v>
      </c>
      <c r="B44" s="485"/>
      <c r="C44" s="485"/>
      <c r="D44" s="485"/>
      <c r="E44" s="485"/>
      <c r="F44" s="492"/>
      <c r="G44" s="485"/>
      <c r="H44" s="485" t="s">
        <v>632</v>
      </c>
      <c r="I44" s="485"/>
      <c r="J44" s="485"/>
      <c r="K44" s="485"/>
      <c r="L44" s="485"/>
      <c r="M44" s="485"/>
      <c r="N44" s="485"/>
    </row>
    <row r="45" spans="1:16" s="665" customFormat="1" ht="19" customHeight="1">
      <c r="A45" s="497"/>
      <c r="B45" s="485"/>
      <c r="C45" s="485"/>
      <c r="D45" s="485"/>
      <c r="E45" s="485"/>
      <c r="F45" s="492"/>
      <c r="G45" s="485"/>
      <c r="H45" s="485"/>
      <c r="I45" s="485"/>
      <c r="J45" s="485"/>
      <c r="K45" s="485"/>
      <c r="L45" s="485"/>
      <c r="M45" s="485"/>
      <c r="N45" s="485"/>
    </row>
    <row r="46" spans="1:16" s="665" customFormat="1" ht="19" customHeight="1">
      <c r="A46" s="497" t="s">
        <v>458</v>
      </c>
      <c r="B46" s="485"/>
      <c r="C46" s="485"/>
      <c r="D46" s="485"/>
      <c r="E46" s="485"/>
      <c r="F46" s="492"/>
      <c r="G46" s="485"/>
      <c r="H46" s="485" t="s">
        <v>459</v>
      </c>
      <c r="I46" s="485"/>
      <c r="J46" s="485"/>
      <c r="K46" s="485"/>
      <c r="L46" s="485"/>
      <c r="M46" s="485"/>
      <c r="N46" s="485"/>
    </row>
    <row r="47" spans="1:16" s="665" customFormat="1" ht="19" customHeight="1">
      <c r="A47" s="497" t="s">
        <v>460</v>
      </c>
      <c r="B47" s="485"/>
      <c r="C47" s="485"/>
      <c r="D47" s="485"/>
      <c r="E47" s="485"/>
      <c r="F47" s="492"/>
      <c r="G47" s="485"/>
      <c r="H47" s="485" t="s">
        <v>461</v>
      </c>
      <c r="I47" s="485"/>
      <c r="J47" s="485"/>
      <c r="K47" s="485"/>
      <c r="L47" s="485"/>
      <c r="M47" s="485"/>
      <c r="N47" s="485"/>
    </row>
    <row r="48" spans="1:16" s="665" customFormat="1" ht="19" customHeight="1">
      <c r="A48" s="497"/>
      <c r="B48" s="485"/>
      <c r="C48" s="485"/>
      <c r="D48" s="485"/>
      <c r="E48" s="485"/>
      <c r="F48" s="492"/>
      <c r="G48" s="485"/>
      <c r="H48" s="485"/>
      <c r="I48" s="485"/>
      <c r="J48" s="485"/>
      <c r="K48" s="485"/>
      <c r="L48" s="485"/>
      <c r="M48" s="485"/>
      <c r="N48" s="485"/>
    </row>
    <row r="49" spans="1:16" s="665" customFormat="1" ht="19" customHeight="1">
      <c r="A49" s="497" t="s">
        <v>462</v>
      </c>
      <c r="B49" s="485"/>
      <c r="C49" s="485"/>
      <c r="D49" s="485"/>
      <c r="E49" s="485"/>
      <c r="F49" s="492"/>
      <c r="G49" s="485"/>
      <c r="H49" s="485" t="s">
        <v>463</v>
      </c>
      <c r="I49" s="485"/>
      <c r="J49" s="485"/>
      <c r="K49" s="485"/>
      <c r="L49" s="485"/>
      <c r="M49" s="485"/>
      <c r="N49" s="485"/>
      <c r="O49" s="485"/>
      <c r="P49" s="485"/>
    </row>
    <row r="50" spans="1:16" s="665" customFormat="1" ht="19" customHeight="1">
      <c r="A50" s="497" t="s">
        <v>155</v>
      </c>
      <c r="B50" s="630">
        <v>17010</v>
      </c>
      <c r="C50" s="572" t="s">
        <v>323</v>
      </c>
      <c r="D50" s="485"/>
      <c r="E50" s="492" t="s">
        <v>53</v>
      </c>
      <c r="F50" s="485"/>
      <c r="G50" s="485"/>
      <c r="H50" s="630">
        <v>18830</v>
      </c>
      <c r="I50" s="572" t="s">
        <v>54</v>
      </c>
      <c r="J50" s="485"/>
      <c r="K50" s="485" t="s">
        <v>55</v>
      </c>
      <c r="L50" s="485"/>
      <c r="M50" s="630">
        <v>19600</v>
      </c>
      <c r="N50" s="572" t="s">
        <v>323</v>
      </c>
      <c r="O50" s="485"/>
      <c r="P50" s="485"/>
    </row>
    <row r="51" spans="1:16" s="665" customFormat="1" ht="19" customHeight="1">
      <c r="A51" s="497" t="s">
        <v>56</v>
      </c>
      <c r="B51" s="630">
        <v>19500</v>
      </c>
      <c r="C51" s="572" t="s">
        <v>323</v>
      </c>
      <c r="D51" s="485"/>
      <c r="E51" s="492" t="s">
        <v>57</v>
      </c>
      <c r="F51" s="485"/>
      <c r="G51" s="485"/>
      <c r="H51" s="630">
        <v>24005</v>
      </c>
      <c r="I51" s="572" t="s">
        <v>323</v>
      </c>
      <c r="J51" s="485"/>
      <c r="K51" s="485" t="s">
        <v>58</v>
      </c>
      <c r="L51" s="485"/>
      <c r="M51" s="630">
        <v>30650.053022269352</v>
      </c>
      <c r="N51" s="572" t="s">
        <v>323</v>
      </c>
      <c r="O51" s="485"/>
      <c r="P51" s="485"/>
    </row>
    <row r="52" spans="1:16" s="665" customFormat="1" ht="19" customHeight="1">
      <c r="A52" s="497" t="s">
        <v>59</v>
      </c>
      <c r="B52" s="630">
        <v>18810</v>
      </c>
      <c r="C52" s="572" t="s">
        <v>323</v>
      </c>
      <c r="D52" s="485"/>
      <c r="E52" s="492" t="s">
        <v>60</v>
      </c>
      <c r="F52" s="485"/>
      <c r="G52" s="485"/>
      <c r="H52" s="630">
        <v>39100</v>
      </c>
      <c r="I52" s="572" t="s">
        <v>323</v>
      </c>
      <c r="J52" s="485"/>
      <c r="K52" s="485" t="s">
        <v>61</v>
      </c>
      <c r="L52" s="485"/>
      <c r="M52" s="630">
        <v>32000</v>
      </c>
      <c r="N52" s="572" t="s">
        <v>54</v>
      </c>
      <c r="O52" s="485"/>
      <c r="P52" s="485"/>
    </row>
    <row r="53" spans="1:16" s="665" customFormat="1" ht="19" customHeight="1">
      <c r="A53" s="497" t="s">
        <v>62</v>
      </c>
      <c r="B53" s="630">
        <v>25700</v>
      </c>
      <c r="C53" s="572" t="s">
        <v>323</v>
      </c>
      <c r="D53" s="485"/>
      <c r="E53" s="492" t="s">
        <v>63</v>
      </c>
      <c r="F53" s="485"/>
      <c r="G53" s="485"/>
      <c r="H53" s="630">
        <v>43555</v>
      </c>
      <c r="I53" s="572" t="s">
        <v>323</v>
      </c>
      <c r="J53" s="485"/>
      <c r="K53" s="485" t="s">
        <v>64</v>
      </c>
      <c r="L53" s="485"/>
      <c r="M53" s="630">
        <v>30355</v>
      </c>
      <c r="N53" s="572" t="s">
        <v>54</v>
      </c>
      <c r="O53" s="485"/>
      <c r="P53" s="485"/>
    </row>
    <row r="54" spans="1:16" s="665" customFormat="1" ht="19" customHeight="1">
      <c r="A54" s="497" t="s">
        <v>65</v>
      </c>
      <c r="B54" s="630">
        <v>12900</v>
      </c>
      <c r="C54" s="572" t="s">
        <v>323</v>
      </c>
      <c r="D54" s="485"/>
      <c r="E54" s="492" t="s">
        <v>66</v>
      </c>
      <c r="F54" s="485"/>
      <c r="G54" s="485"/>
      <c r="H54" s="630">
        <v>21900</v>
      </c>
      <c r="I54" s="572" t="s">
        <v>323</v>
      </c>
      <c r="J54" s="485"/>
      <c r="K54" s="485" t="s">
        <v>67</v>
      </c>
      <c r="L54" s="485"/>
      <c r="M54" s="630">
        <v>20900</v>
      </c>
      <c r="N54" s="572" t="s">
        <v>54</v>
      </c>
      <c r="O54" s="485"/>
      <c r="P54" s="485"/>
    </row>
    <row r="55" spans="1:16" s="665" customFormat="1" ht="19" customHeight="1">
      <c r="A55" s="497" t="s">
        <v>68</v>
      </c>
      <c r="B55" s="630">
        <v>19910</v>
      </c>
      <c r="C55" s="572" t="s">
        <v>323</v>
      </c>
      <c r="D55" s="485"/>
      <c r="E55" s="492" t="s">
        <v>69</v>
      </c>
      <c r="F55" s="485"/>
      <c r="G55" s="485"/>
      <c r="H55" s="630">
        <v>16100</v>
      </c>
      <c r="I55" s="572" t="s">
        <v>323</v>
      </c>
      <c r="J55" s="485"/>
      <c r="K55" s="485" t="s">
        <v>70</v>
      </c>
      <c r="L55" s="485"/>
      <c r="M55" s="630">
        <v>12900</v>
      </c>
      <c r="N55" s="572" t="s">
        <v>54</v>
      </c>
      <c r="O55" s="485"/>
      <c r="P55" s="485"/>
    </row>
    <row r="56" spans="1:16" s="665" customFormat="1" ht="19" customHeight="1">
      <c r="A56" s="497" t="s">
        <v>71</v>
      </c>
      <c r="B56" s="630">
        <v>20350</v>
      </c>
      <c r="C56" s="572" t="s">
        <v>323</v>
      </c>
      <c r="D56" s="485"/>
      <c r="E56" s="492" t="s">
        <v>72</v>
      </c>
      <c r="F56" s="485"/>
      <c r="G56" s="485"/>
      <c r="H56" s="630">
        <v>6200</v>
      </c>
      <c r="I56" s="572" t="s">
        <v>323</v>
      </c>
      <c r="J56" s="485"/>
      <c r="K56" s="485" t="s">
        <v>73</v>
      </c>
      <c r="L56" s="485"/>
      <c r="M56" s="630">
        <v>58135</v>
      </c>
      <c r="N56" s="572" t="s">
        <v>54</v>
      </c>
      <c r="O56" s="485"/>
      <c r="P56" s="485"/>
    </row>
    <row r="57" spans="1:16" s="665" customFormat="1" ht="19" customHeight="1">
      <c r="A57" s="497" t="s">
        <v>74</v>
      </c>
      <c r="B57" s="630">
        <v>18100</v>
      </c>
      <c r="C57" s="572" t="s">
        <v>323</v>
      </c>
      <c r="D57" s="485"/>
      <c r="E57" s="492" t="s">
        <v>75</v>
      </c>
      <c r="F57" s="485"/>
      <c r="G57" s="485"/>
      <c r="H57" s="630">
        <v>23769.894</v>
      </c>
      <c r="I57" s="572" t="s">
        <v>323</v>
      </c>
      <c r="J57" s="485"/>
      <c r="K57" s="485" t="s">
        <v>76</v>
      </c>
      <c r="L57" s="485"/>
      <c r="M57" s="630">
        <v>30960</v>
      </c>
      <c r="N57" s="572" t="s">
        <v>54</v>
      </c>
      <c r="O57" s="485"/>
      <c r="P57" s="485"/>
    </row>
    <row r="58" spans="1:16" s="665" customFormat="1" ht="19" customHeight="1">
      <c r="A58" s="497" t="s">
        <v>77</v>
      </c>
      <c r="B58" s="630">
        <v>21600</v>
      </c>
      <c r="C58" s="572" t="s">
        <v>323</v>
      </c>
      <c r="D58" s="485"/>
      <c r="E58" s="492" t="s">
        <v>78</v>
      </c>
      <c r="F58" s="485"/>
      <c r="G58" s="485"/>
      <c r="H58" s="630">
        <v>28600</v>
      </c>
      <c r="I58" s="572" t="s">
        <v>323</v>
      </c>
      <c r="J58" s="485"/>
      <c r="K58" s="485" t="s">
        <v>79</v>
      </c>
      <c r="L58" s="485"/>
      <c r="M58" s="630">
        <v>38050</v>
      </c>
      <c r="N58" s="572" t="s">
        <v>323</v>
      </c>
      <c r="O58" s="485"/>
      <c r="P58" s="485"/>
    </row>
    <row r="59" spans="1:16" s="665" customFormat="1" ht="19" customHeight="1">
      <c r="A59" s="497"/>
      <c r="B59" s="485"/>
      <c r="C59" s="485"/>
      <c r="D59" s="485"/>
      <c r="E59" s="485"/>
      <c r="F59" s="485"/>
      <c r="G59" s="485"/>
      <c r="H59" s="497"/>
      <c r="I59" s="497"/>
      <c r="J59" s="485"/>
      <c r="K59" s="485" t="s">
        <v>80</v>
      </c>
      <c r="L59" s="485"/>
      <c r="M59" s="485"/>
      <c r="N59" s="485"/>
      <c r="O59" s="485"/>
      <c r="P59" s="485"/>
    </row>
    <row r="60" spans="1:16" s="665" customFormat="1" ht="19" customHeight="1">
      <c r="A60" s="497"/>
      <c r="B60" s="485"/>
      <c r="C60" s="485"/>
      <c r="D60" s="492"/>
      <c r="E60" s="485"/>
      <c r="F60" s="485"/>
      <c r="G60" s="485"/>
      <c r="H60" s="485"/>
      <c r="I60" s="485"/>
      <c r="J60" s="485"/>
      <c r="K60" s="486"/>
      <c r="L60" s="485"/>
      <c r="M60" s="485"/>
      <c r="N60" s="485"/>
      <c r="O60" s="485"/>
      <c r="P60" s="485"/>
    </row>
    <row r="61" spans="1:16" ht="19" customHeight="1">
      <c r="J61" s="576"/>
      <c r="K61" s="577"/>
    </row>
    <row r="62" spans="1:16" ht="19" customHeight="1"/>
    <row r="63" spans="1:16" ht="19" customHeight="1"/>
    <row r="64" spans="1:16" ht="19" customHeight="1"/>
    <row r="65" ht="19" customHeight="1"/>
    <row r="66" ht="19" customHeight="1"/>
    <row r="67" ht="19" customHeight="1"/>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2018</oddHeader>
    <oddFooter>&amp;L44&amp;C&amp;"Helvetica,Standard" Eidg. Steuerverwaltung  -  Administration fédérale des contributions  -  Amministrazione federale delle contribuzioni</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22"/>
  <dimension ref="A1:AG295"/>
  <sheetViews>
    <sheetView view="pageLayout" zoomScale="70" zoomScaleNormal="60" zoomScalePageLayoutView="70" workbookViewId="0"/>
  </sheetViews>
  <sheetFormatPr baseColWidth="10" defaultColWidth="12.5" defaultRowHeight="18"/>
  <cols>
    <col min="1" max="1" width="31.1640625" style="4" customWidth="1"/>
    <col min="2" max="2" width="13.5" style="4" bestFit="1" customWidth="1"/>
    <col min="3" max="13" width="11.5" style="4" customWidth="1"/>
    <col min="14" max="15" width="12.5" style="192" customWidth="1"/>
    <col min="16" max="16" width="14.5" style="192" customWidth="1"/>
    <col min="17" max="18" width="5.5" style="194" customWidth="1"/>
    <col min="19" max="19" width="4.5" style="194" customWidth="1"/>
    <col min="20" max="24" width="5.5" style="194" customWidth="1"/>
    <col min="25" max="33" width="12.5" style="192" customWidth="1"/>
    <col min="34" max="16384" width="12.5" style="4"/>
  </cols>
  <sheetData>
    <row r="1" spans="1:33" s="408" customFormat="1" ht="19" customHeight="1">
      <c r="A1" s="409" t="s">
        <v>252</v>
      </c>
      <c r="B1" s="409"/>
      <c r="C1" s="409"/>
      <c r="D1" s="409"/>
      <c r="E1" s="409"/>
      <c r="F1" s="409"/>
      <c r="G1" s="409"/>
      <c r="H1" s="409"/>
      <c r="I1" s="409"/>
      <c r="J1" s="409"/>
      <c r="K1" s="409"/>
      <c r="L1" s="409"/>
      <c r="M1" s="409"/>
      <c r="N1" s="406"/>
      <c r="O1" s="406"/>
      <c r="P1" s="406"/>
      <c r="Q1" s="407"/>
      <c r="R1" s="407"/>
      <c r="S1" s="407"/>
      <c r="T1" s="407"/>
      <c r="U1" s="407"/>
      <c r="V1" s="407"/>
      <c r="W1" s="407"/>
      <c r="X1" s="407"/>
      <c r="Y1" s="406"/>
      <c r="Z1" s="406"/>
      <c r="AA1" s="406"/>
      <c r="AB1" s="406"/>
      <c r="AC1" s="406"/>
      <c r="AD1" s="406"/>
      <c r="AE1" s="406"/>
      <c r="AF1" s="406"/>
      <c r="AG1" s="406"/>
    </row>
    <row r="2" spans="1:33" ht="35.25" customHeight="1">
      <c r="A2" s="849" t="s">
        <v>139</v>
      </c>
      <c r="B2" s="849"/>
      <c r="C2" s="849"/>
      <c r="D2" s="849"/>
      <c r="E2" s="849"/>
      <c r="F2" s="849"/>
      <c r="G2" s="849"/>
      <c r="H2" s="849"/>
      <c r="I2" s="849"/>
      <c r="J2" s="849"/>
      <c r="K2" s="849"/>
      <c r="L2" s="849"/>
      <c r="M2" s="849"/>
    </row>
    <row r="3" spans="1:33">
      <c r="B3" s="6"/>
      <c r="C3" s="6"/>
      <c r="D3" s="6"/>
      <c r="E3" s="6"/>
      <c r="F3" s="6"/>
      <c r="G3" s="6"/>
      <c r="H3" s="6"/>
      <c r="I3" s="6"/>
      <c r="J3" s="6"/>
      <c r="K3" s="6"/>
      <c r="L3" s="6"/>
      <c r="M3" s="6"/>
    </row>
    <row r="4" spans="1:33" ht="19" customHeight="1">
      <c r="A4" s="7" t="s">
        <v>51</v>
      </c>
      <c r="B4" s="3"/>
      <c r="C4" s="3"/>
      <c r="D4" s="3"/>
      <c r="E4" s="3"/>
      <c r="F4" s="3"/>
      <c r="G4" s="3"/>
      <c r="H4" s="3"/>
      <c r="I4" s="3"/>
      <c r="J4" s="3"/>
    </row>
    <row r="5" spans="1:33" ht="19" customHeight="1">
      <c r="A5" s="856" t="s">
        <v>34</v>
      </c>
      <c r="B5" s="856"/>
      <c r="C5" s="856"/>
      <c r="D5" s="856"/>
      <c r="E5" s="856"/>
      <c r="F5" s="856"/>
      <c r="G5" s="856"/>
      <c r="H5" s="856"/>
      <c r="I5" s="856"/>
      <c r="J5" s="856"/>
    </row>
    <row r="6" spans="1:33" ht="19" customHeight="1">
      <c r="A6" s="383" t="s">
        <v>35</v>
      </c>
    </row>
    <row r="7" spans="1:33" ht="19" customHeight="1">
      <c r="A7" s="3"/>
    </row>
    <row r="8" spans="1:33" ht="19" customHeight="1">
      <c r="A8" s="6">
        <v>20</v>
      </c>
    </row>
    <row r="9" spans="1:33" ht="19" customHeight="1" thickBot="1">
      <c r="A9" s="7" t="s">
        <v>10</v>
      </c>
      <c r="C9" s="182"/>
      <c r="D9" s="182"/>
      <c r="E9" s="182"/>
      <c r="F9" s="182"/>
      <c r="G9" s="182"/>
      <c r="H9" s="182"/>
      <c r="I9" s="182"/>
      <c r="J9" s="182"/>
      <c r="K9" s="182"/>
      <c r="L9" s="182"/>
      <c r="M9" s="182"/>
    </row>
    <row r="10" spans="1:33" ht="19" customHeight="1" thickBot="1">
      <c r="A10" s="7" t="s">
        <v>11</v>
      </c>
      <c r="B10" s="850" t="s">
        <v>281</v>
      </c>
      <c r="C10" s="851"/>
      <c r="D10" s="851"/>
      <c r="E10" s="851"/>
      <c r="F10" s="851"/>
      <c r="G10" s="851"/>
      <c r="H10" s="851"/>
      <c r="I10" s="851"/>
      <c r="J10" s="851"/>
      <c r="K10" s="851"/>
      <c r="L10" s="851"/>
      <c r="M10" s="852"/>
    </row>
    <row r="11" spans="1:33" s="185" customFormat="1" ht="19" customHeight="1">
      <c r="A11" s="7" t="s">
        <v>279</v>
      </c>
      <c r="B11" s="190">
        <v>20000</v>
      </c>
      <c r="C11" s="190">
        <v>30000</v>
      </c>
      <c r="D11" s="190">
        <v>40000</v>
      </c>
      <c r="E11" s="190">
        <v>50000</v>
      </c>
      <c r="F11" s="190">
        <v>60000</v>
      </c>
      <c r="G11" s="190">
        <v>70000</v>
      </c>
      <c r="H11" s="190">
        <v>80000</v>
      </c>
      <c r="I11" s="190">
        <v>90000</v>
      </c>
      <c r="J11" s="190">
        <v>100000</v>
      </c>
      <c r="K11" s="190">
        <v>150000</v>
      </c>
      <c r="L11" s="190">
        <v>200000</v>
      </c>
      <c r="M11" s="190">
        <v>500000</v>
      </c>
      <c r="N11" s="193"/>
      <c r="O11" s="193"/>
      <c r="P11" s="193"/>
      <c r="Q11" s="195"/>
      <c r="R11" s="195"/>
      <c r="S11" s="195"/>
      <c r="T11" s="195"/>
      <c r="U11" s="195"/>
      <c r="V11" s="195"/>
      <c r="W11" s="195"/>
      <c r="X11" s="195"/>
      <c r="Y11" s="193"/>
      <c r="Z11" s="193"/>
      <c r="AA11" s="193"/>
      <c r="AB11" s="193"/>
      <c r="AC11" s="193"/>
      <c r="AD11" s="193"/>
      <c r="AE11" s="193"/>
      <c r="AF11" s="193"/>
      <c r="AG11" s="193"/>
    </row>
    <row r="12" spans="1:33" s="185" customFormat="1" ht="19" customHeight="1">
      <c r="A12" s="7"/>
      <c r="B12" s="184"/>
      <c r="C12" s="184"/>
      <c r="D12" s="184"/>
      <c r="E12" s="184"/>
      <c r="F12" s="184"/>
      <c r="G12" s="184"/>
      <c r="H12" s="184"/>
      <c r="I12" s="184"/>
      <c r="J12" s="184"/>
      <c r="K12" s="184"/>
      <c r="L12" s="184"/>
      <c r="M12" s="184"/>
      <c r="N12" s="193"/>
      <c r="O12" s="193"/>
      <c r="P12" s="193"/>
      <c r="Q12" s="195"/>
      <c r="R12" s="195"/>
      <c r="S12" s="195"/>
      <c r="T12" s="195"/>
      <c r="U12" s="195"/>
      <c r="V12" s="195"/>
      <c r="W12" s="195"/>
      <c r="X12" s="195"/>
      <c r="Y12" s="193"/>
      <c r="Z12" s="193"/>
      <c r="AA12" s="193"/>
      <c r="AB12" s="193"/>
      <c r="AC12" s="193"/>
      <c r="AD12" s="193"/>
      <c r="AE12" s="193"/>
      <c r="AF12" s="193"/>
      <c r="AG12" s="193"/>
    </row>
    <row r="13" spans="1:33" s="185" customFormat="1" ht="19" customHeight="1">
      <c r="A13" s="183"/>
      <c r="B13" s="853" t="s">
        <v>251</v>
      </c>
      <c r="C13" s="854"/>
      <c r="D13" s="854"/>
      <c r="E13" s="854"/>
      <c r="F13" s="854"/>
      <c r="G13" s="854"/>
      <c r="H13" s="854"/>
      <c r="I13" s="854"/>
      <c r="J13" s="854"/>
      <c r="K13" s="854"/>
      <c r="L13" s="854"/>
      <c r="M13" s="855"/>
      <c r="N13" s="193"/>
      <c r="O13" s="193"/>
      <c r="P13" s="193"/>
      <c r="Q13" s="195"/>
      <c r="R13" s="195"/>
      <c r="S13" s="195"/>
      <c r="T13" s="195"/>
      <c r="U13" s="195"/>
      <c r="V13" s="195"/>
      <c r="W13" s="195"/>
      <c r="X13" s="195"/>
      <c r="Y13" s="193"/>
      <c r="Z13" s="193"/>
      <c r="AA13" s="193"/>
      <c r="AB13" s="193"/>
      <c r="AC13" s="193"/>
      <c r="AD13" s="193"/>
      <c r="AE13" s="193"/>
      <c r="AF13" s="193"/>
      <c r="AG13" s="193"/>
    </row>
    <row r="14" spans="1:33" ht="19" customHeight="1">
      <c r="A14" s="9" t="s">
        <v>155</v>
      </c>
      <c r="B14" s="15">
        <v>77.899999999999991</v>
      </c>
      <c r="C14" s="15">
        <v>103.05000000000007</v>
      </c>
      <c r="D14" s="15">
        <v>357.25000000000023</v>
      </c>
      <c r="E14" s="15">
        <v>492.35000000000036</v>
      </c>
      <c r="F14" s="15">
        <v>728.25</v>
      </c>
      <c r="G14" s="15">
        <v>1023.6500000000005</v>
      </c>
      <c r="H14" s="15">
        <v>1378.6000000000004</v>
      </c>
      <c r="I14" s="15">
        <v>1587.0000000000009</v>
      </c>
      <c r="J14" s="15">
        <v>1813.6999999999998</v>
      </c>
      <c r="K14" s="15">
        <v>3771.6500000000015</v>
      </c>
      <c r="L14" s="15">
        <v>5388.3500000000022</v>
      </c>
      <c r="M14" s="15">
        <v>16522.349999999991</v>
      </c>
    </row>
    <row r="15" spans="1:33" ht="19" customHeight="1">
      <c r="A15" s="9" t="s">
        <v>56</v>
      </c>
      <c r="B15" s="15">
        <v>44.45</v>
      </c>
      <c r="C15" s="15">
        <v>436.34999999999991</v>
      </c>
      <c r="D15" s="15">
        <v>855.60000000000014</v>
      </c>
      <c r="E15" s="15">
        <v>1111.5499999999997</v>
      </c>
      <c r="F15" s="15">
        <v>1199.8500000000004</v>
      </c>
      <c r="G15" s="15">
        <v>1399.7999999999993</v>
      </c>
      <c r="H15" s="15">
        <v>1777.2500000000018</v>
      </c>
      <c r="I15" s="15">
        <v>2118.8500000000004</v>
      </c>
      <c r="J15" s="15">
        <v>2412.0999999999985</v>
      </c>
      <c r="K15" s="15">
        <v>4651.9500000000007</v>
      </c>
      <c r="L15" s="15">
        <v>6609.8499999999985</v>
      </c>
      <c r="M15" s="15">
        <v>17206.150000000023</v>
      </c>
    </row>
    <row r="16" spans="1:33" ht="19" customHeight="1">
      <c r="A16" s="9" t="s">
        <v>59</v>
      </c>
      <c r="B16" s="15">
        <v>22.200000000000003</v>
      </c>
      <c r="C16" s="15">
        <v>654.90000000000009</v>
      </c>
      <c r="D16" s="15">
        <v>1082.2000000000003</v>
      </c>
      <c r="E16" s="15">
        <v>1281.9999999999995</v>
      </c>
      <c r="F16" s="15">
        <v>1315.4000000000005</v>
      </c>
      <c r="G16" s="15">
        <v>1498.5</v>
      </c>
      <c r="H16" s="15">
        <v>1665</v>
      </c>
      <c r="I16" s="15">
        <v>1881.4000000000015</v>
      </c>
      <c r="J16" s="15">
        <v>2173.7000000000007</v>
      </c>
      <c r="K16" s="15">
        <v>3849.9000000000015</v>
      </c>
      <c r="L16" s="15">
        <v>5322.1000000000022</v>
      </c>
      <c r="M16" s="15">
        <v>12167.899999999994</v>
      </c>
    </row>
    <row r="17" spans="1:13" ht="19" customHeight="1">
      <c r="A17" s="9" t="s">
        <v>62</v>
      </c>
      <c r="B17" s="15">
        <v>0</v>
      </c>
      <c r="C17" s="15">
        <v>645.26</v>
      </c>
      <c r="D17" s="15">
        <v>953.22499999999991</v>
      </c>
      <c r="E17" s="15">
        <v>1129.2050000000004</v>
      </c>
      <c r="F17" s="15">
        <v>1275.8550000000005</v>
      </c>
      <c r="G17" s="15">
        <v>1231.8600000000006</v>
      </c>
      <c r="H17" s="15">
        <v>1305.1849999999995</v>
      </c>
      <c r="I17" s="15">
        <v>1451.8349999999982</v>
      </c>
      <c r="J17" s="15">
        <v>1657.1450000000004</v>
      </c>
      <c r="K17" s="15">
        <v>2815.6800000000039</v>
      </c>
      <c r="L17" s="15">
        <v>3592.9250000000029</v>
      </c>
      <c r="M17" s="15">
        <v>8271.0599999999977</v>
      </c>
    </row>
    <row r="18" spans="1:13" ht="19" customHeight="1">
      <c r="A18" s="9" t="s">
        <v>65</v>
      </c>
      <c r="B18" s="15">
        <v>-25.05000000000004</v>
      </c>
      <c r="C18" s="15">
        <v>192.30000000000007</v>
      </c>
      <c r="D18" s="15">
        <v>526.69999999999982</v>
      </c>
      <c r="E18" s="15">
        <v>714.79999999999973</v>
      </c>
      <c r="F18" s="15">
        <v>476.55000000000018</v>
      </c>
      <c r="G18" s="15">
        <v>1074.2500000000014</v>
      </c>
      <c r="H18" s="15">
        <v>1291.6000000000004</v>
      </c>
      <c r="I18" s="15">
        <v>1467.1999999999989</v>
      </c>
      <c r="J18" s="15">
        <v>1726.3000000000011</v>
      </c>
      <c r="K18" s="15">
        <v>2474.5499999999975</v>
      </c>
      <c r="L18" s="15">
        <v>3176.7999999999993</v>
      </c>
      <c r="M18" s="15">
        <v>10841</v>
      </c>
    </row>
    <row r="19" spans="1:13" ht="19" customHeight="1">
      <c r="A19" s="9" t="s">
        <v>68</v>
      </c>
      <c r="B19" s="15">
        <v>27.55</v>
      </c>
      <c r="C19" s="15">
        <v>716.05</v>
      </c>
      <c r="D19" s="15">
        <v>963.90000000000032</v>
      </c>
      <c r="E19" s="15">
        <v>1198</v>
      </c>
      <c r="F19" s="15">
        <v>1556</v>
      </c>
      <c r="G19" s="15">
        <v>1225.5</v>
      </c>
      <c r="H19" s="15">
        <v>1790.1000000000004</v>
      </c>
      <c r="I19" s="15">
        <v>1762.5</v>
      </c>
      <c r="J19" s="15">
        <v>1886.5</v>
      </c>
      <c r="K19" s="15">
        <v>2657.6000000000004</v>
      </c>
      <c r="L19" s="15">
        <v>3387.3999999999978</v>
      </c>
      <c r="M19" s="15">
        <v>7780.0499999999956</v>
      </c>
    </row>
    <row r="20" spans="1:13" ht="19" customHeight="1">
      <c r="A20" s="9" t="s">
        <v>71</v>
      </c>
      <c r="B20" s="15">
        <v>0</v>
      </c>
      <c r="C20" s="15">
        <v>320.74999999999994</v>
      </c>
      <c r="D20" s="15">
        <v>733.35000000000014</v>
      </c>
      <c r="E20" s="15">
        <v>1068.6999999999998</v>
      </c>
      <c r="F20" s="15">
        <v>1299.1999999999998</v>
      </c>
      <c r="G20" s="15">
        <v>1476.9499999999998</v>
      </c>
      <c r="H20" s="15">
        <v>1789.4499999999998</v>
      </c>
      <c r="I20" s="15">
        <v>1970.5500000000002</v>
      </c>
      <c r="J20" s="15">
        <v>2255.6500000000015</v>
      </c>
      <c r="K20" s="15">
        <v>3585.0999999999949</v>
      </c>
      <c r="L20" s="15">
        <v>4636.1500000000051</v>
      </c>
      <c r="M20" s="15">
        <v>8898.5</v>
      </c>
    </row>
    <row r="21" spans="1:13" ht="19" customHeight="1">
      <c r="A21" s="9" t="s">
        <v>74</v>
      </c>
      <c r="B21" s="15">
        <v>202.4</v>
      </c>
      <c r="C21" s="15">
        <v>344.04999999999984</v>
      </c>
      <c r="D21" s="15">
        <v>904.45000000000027</v>
      </c>
      <c r="E21" s="15">
        <v>1122.0499999999997</v>
      </c>
      <c r="F21" s="15">
        <v>1430.6999999999998</v>
      </c>
      <c r="G21" s="15">
        <v>1628.0500000000002</v>
      </c>
      <c r="H21" s="15">
        <v>1825.4000000000005</v>
      </c>
      <c r="I21" s="15">
        <v>2111.2499999999982</v>
      </c>
      <c r="J21" s="15">
        <v>2466.75</v>
      </c>
      <c r="K21" s="15">
        <v>3510.3499999999985</v>
      </c>
      <c r="L21" s="15">
        <v>4817.1500000000015</v>
      </c>
      <c r="M21" s="15">
        <v>13387.5</v>
      </c>
    </row>
    <row r="22" spans="1:13" ht="19" customHeight="1">
      <c r="A22" s="9" t="s">
        <v>77</v>
      </c>
      <c r="B22" s="15">
        <v>0</v>
      </c>
      <c r="C22" s="15">
        <v>58.8</v>
      </c>
      <c r="D22" s="15">
        <v>219</v>
      </c>
      <c r="E22" s="15">
        <v>295.10000000000014</v>
      </c>
      <c r="F22" s="15">
        <v>464.55000000000018</v>
      </c>
      <c r="G22" s="15">
        <v>458.65000000000032</v>
      </c>
      <c r="H22" s="15">
        <v>532.15000000000009</v>
      </c>
      <c r="I22" s="15">
        <v>829.80000000000018</v>
      </c>
      <c r="J22" s="15">
        <v>1062.0499999999997</v>
      </c>
      <c r="K22" s="15">
        <v>1888.2000000000007</v>
      </c>
      <c r="L22" s="15">
        <v>4547.4000000000015</v>
      </c>
      <c r="M22" s="15">
        <v>6444.4999999999927</v>
      </c>
    </row>
    <row r="23" spans="1:13" ht="19" customHeight="1">
      <c r="A23" s="9" t="s">
        <v>53</v>
      </c>
      <c r="B23" s="15">
        <v>-33.950000000000017</v>
      </c>
      <c r="C23" s="15">
        <v>-113.25</v>
      </c>
      <c r="D23" s="15">
        <v>40.900000000000091</v>
      </c>
      <c r="E23" s="15">
        <v>432.90000000000055</v>
      </c>
      <c r="F23" s="15">
        <v>906.35000000000036</v>
      </c>
      <c r="G23" s="15">
        <v>1817.8000000000002</v>
      </c>
      <c r="H23" s="15">
        <v>2126.3000000000011</v>
      </c>
      <c r="I23" s="15">
        <v>2561.8500000000004</v>
      </c>
      <c r="J23" s="15">
        <v>3131.2000000000007</v>
      </c>
      <c r="K23" s="15">
        <v>5284.3999999999978</v>
      </c>
      <c r="L23" s="15">
        <v>6687.0500000000065</v>
      </c>
      <c r="M23" s="15">
        <v>14767.399999999994</v>
      </c>
    </row>
    <row r="24" spans="1:13" ht="19" customHeight="1">
      <c r="A24" s="9" t="s">
        <v>57</v>
      </c>
      <c r="B24" s="15">
        <v>0</v>
      </c>
      <c r="C24" s="15">
        <v>50.149999999999977</v>
      </c>
      <c r="D24" s="15">
        <v>1067.5500000000004</v>
      </c>
      <c r="E24" s="15">
        <v>1127.8499999999995</v>
      </c>
      <c r="F24" s="15">
        <v>1378.1000000000004</v>
      </c>
      <c r="G24" s="15">
        <v>2065.0999999999995</v>
      </c>
      <c r="H24" s="15">
        <v>2432.4999999999991</v>
      </c>
      <c r="I24" s="15">
        <v>2761.4000000000015</v>
      </c>
      <c r="J24" s="15">
        <v>2944.1999999999989</v>
      </c>
      <c r="K24" s="15">
        <v>4417.2000000000007</v>
      </c>
      <c r="L24" s="15">
        <v>5980.8499999999985</v>
      </c>
      <c r="M24" s="15">
        <v>15002.599999999991</v>
      </c>
    </row>
    <row r="25" spans="1:13" ht="19" customHeight="1">
      <c r="A25" s="9" t="s">
        <v>60</v>
      </c>
      <c r="B25" s="15">
        <v>0</v>
      </c>
      <c r="C25" s="15">
        <v>0</v>
      </c>
      <c r="D25" s="15">
        <v>222.5</v>
      </c>
      <c r="E25" s="15">
        <v>2354.0500000000002</v>
      </c>
      <c r="F25" s="15">
        <v>2595.25</v>
      </c>
      <c r="G25" s="15">
        <v>2859.55</v>
      </c>
      <c r="H25" s="15">
        <v>3123.8999999999996</v>
      </c>
      <c r="I25" s="15">
        <v>3412.25</v>
      </c>
      <c r="J25" s="15">
        <v>3676.5999999999985</v>
      </c>
      <c r="K25" s="15">
        <v>5022.25</v>
      </c>
      <c r="L25" s="15">
        <v>6295.8500000000022</v>
      </c>
      <c r="M25" s="15">
        <v>16314.5</v>
      </c>
    </row>
    <row r="26" spans="1:13" ht="19" customHeight="1">
      <c r="A26" s="9" t="s">
        <v>63</v>
      </c>
      <c r="B26" s="15">
        <v>0</v>
      </c>
      <c r="C26" s="15">
        <v>-300.60000000000002</v>
      </c>
      <c r="D26" s="15">
        <v>-421.20000000000005</v>
      </c>
      <c r="E26" s="15">
        <v>-790.80000000000018</v>
      </c>
      <c r="F26" s="15">
        <v>1111.25</v>
      </c>
      <c r="G26" s="15">
        <v>1488.5000000000009</v>
      </c>
      <c r="H26" s="15">
        <v>1887.75</v>
      </c>
      <c r="I26" s="15">
        <v>2306.1500000000005</v>
      </c>
      <c r="J26" s="15">
        <v>2688.25</v>
      </c>
      <c r="K26" s="15">
        <v>4491.6999999999971</v>
      </c>
      <c r="L26" s="15">
        <v>6345.7000000000007</v>
      </c>
      <c r="M26" s="15">
        <v>16561</v>
      </c>
    </row>
    <row r="27" spans="1:13" ht="19" customHeight="1">
      <c r="A27" s="9" t="s">
        <v>66</v>
      </c>
      <c r="B27" s="15">
        <v>0</v>
      </c>
      <c r="C27" s="15">
        <v>165.69999999999993</v>
      </c>
      <c r="D27" s="15">
        <v>492.04999999999995</v>
      </c>
      <c r="E27" s="15">
        <v>914.09999999999945</v>
      </c>
      <c r="F27" s="15">
        <v>1030.1000000000004</v>
      </c>
      <c r="G27" s="15">
        <v>985.85000000000127</v>
      </c>
      <c r="H27" s="15">
        <v>1243.25</v>
      </c>
      <c r="I27" s="15">
        <v>1516.9999999999991</v>
      </c>
      <c r="J27" s="15">
        <v>1932.2000000000007</v>
      </c>
      <c r="K27" s="15">
        <v>4552.8999999999978</v>
      </c>
      <c r="L27" s="15">
        <v>6021.4000000000015</v>
      </c>
      <c r="M27" s="15">
        <v>12266.75</v>
      </c>
    </row>
    <row r="28" spans="1:13" ht="19" customHeight="1">
      <c r="A28" s="9" t="s">
        <v>69</v>
      </c>
      <c r="B28" s="15">
        <v>221.20000000000002</v>
      </c>
      <c r="C28" s="15">
        <v>736.25</v>
      </c>
      <c r="D28" s="15">
        <v>795.54999999999973</v>
      </c>
      <c r="E28" s="15">
        <v>1155.7499999999995</v>
      </c>
      <c r="F28" s="15">
        <v>1519.9500000000007</v>
      </c>
      <c r="G28" s="15">
        <v>1813.8499999999995</v>
      </c>
      <c r="H28" s="15">
        <v>2242.0499999999993</v>
      </c>
      <c r="I28" s="15">
        <v>2504.3000000000011</v>
      </c>
      <c r="J28" s="15">
        <v>2879.5500000000011</v>
      </c>
      <c r="K28" s="15">
        <v>4269.1500000000051</v>
      </c>
      <c r="L28" s="15">
        <v>5635.8500000000058</v>
      </c>
      <c r="M28" s="15">
        <v>11605.100000000006</v>
      </c>
    </row>
    <row r="29" spans="1:13" ht="19" customHeight="1">
      <c r="A29" s="9" t="s">
        <v>72</v>
      </c>
      <c r="B29" s="15">
        <v>181.04999999999998</v>
      </c>
      <c r="C29" s="15">
        <v>403.35</v>
      </c>
      <c r="D29" s="15">
        <v>712.19999999999982</v>
      </c>
      <c r="E29" s="15">
        <v>947.69999999999982</v>
      </c>
      <c r="F29" s="15">
        <v>1167.8000000000002</v>
      </c>
      <c r="G29" s="15">
        <v>1625.1999999999998</v>
      </c>
      <c r="H29" s="15">
        <v>1899.2000000000007</v>
      </c>
      <c r="I29" s="15">
        <v>2162.25</v>
      </c>
      <c r="J29" s="15">
        <v>2395.4499999999998</v>
      </c>
      <c r="K29" s="15">
        <v>3104.5499999999993</v>
      </c>
      <c r="L29" s="15">
        <v>4119.1500000000015</v>
      </c>
      <c r="M29" s="15">
        <v>8122</v>
      </c>
    </row>
    <row r="30" spans="1:13" ht="19" customHeight="1">
      <c r="A30" s="9" t="s">
        <v>75</v>
      </c>
      <c r="B30" s="15">
        <v>0</v>
      </c>
      <c r="C30" s="15">
        <v>478.09999999999997</v>
      </c>
      <c r="D30" s="15">
        <v>925.34999999999991</v>
      </c>
      <c r="E30" s="15">
        <v>1225.5</v>
      </c>
      <c r="F30" s="15">
        <v>1402.1999999999998</v>
      </c>
      <c r="G30" s="15">
        <v>1609.4000000000005</v>
      </c>
      <c r="H30" s="15">
        <v>2359.8000000000002</v>
      </c>
      <c r="I30" s="15">
        <v>2644.7999999999993</v>
      </c>
      <c r="J30" s="15">
        <v>2905.2999999999975</v>
      </c>
      <c r="K30" s="15">
        <v>4807.6499999999978</v>
      </c>
      <c r="L30" s="15">
        <v>6234.6500000000015</v>
      </c>
      <c r="M30" s="15">
        <v>14871.449999999997</v>
      </c>
    </row>
    <row r="31" spans="1:13" ht="19" customHeight="1">
      <c r="A31" s="9" t="s">
        <v>78</v>
      </c>
      <c r="B31" s="15">
        <v>0</v>
      </c>
      <c r="C31" s="15">
        <v>75.180000000000007</v>
      </c>
      <c r="D31" s="15">
        <v>918.81999999999994</v>
      </c>
      <c r="E31" s="15">
        <v>1375.01</v>
      </c>
      <c r="F31" s="15">
        <v>1476.62</v>
      </c>
      <c r="G31" s="15">
        <v>1743.3599999999997</v>
      </c>
      <c r="H31" s="15">
        <v>2035.5299999999997</v>
      </c>
      <c r="I31" s="15">
        <v>2388.0000000000009</v>
      </c>
      <c r="J31" s="15">
        <v>2827.3099999999995</v>
      </c>
      <c r="K31" s="15">
        <v>4155.68</v>
      </c>
      <c r="L31" s="15">
        <v>4896.7099999999991</v>
      </c>
      <c r="M31" s="15">
        <v>12344.330000000002</v>
      </c>
    </row>
    <row r="32" spans="1:13" ht="19" customHeight="1">
      <c r="A32" s="9" t="s">
        <v>55</v>
      </c>
      <c r="B32" s="15">
        <v>11.35</v>
      </c>
      <c r="C32" s="15">
        <v>326.89999999999992</v>
      </c>
      <c r="D32" s="15">
        <v>705.94999999999993</v>
      </c>
      <c r="E32" s="15">
        <v>871.64999999999986</v>
      </c>
      <c r="F32" s="15">
        <v>1180.3999999999996</v>
      </c>
      <c r="G32" s="15">
        <v>1439.1499999999996</v>
      </c>
      <c r="H32" s="15">
        <v>1779.6499999999996</v>
      </c>
      <c r="I32" s="15">
        <v>2167.8500000000004</v>
      </c>
      <c r="J32" s="15">
        <v>2524.2000000000007</v>
      </c>
      <c r="K32" s="15">
        <v>4337.9500000000025</v>
      </c>
      <c r="L32" s="15">
        <v>5650</v>
      </c>
      <c r="M32" s="15">
        <v>13848.100000000006</v>
      </c>
    </row>
    <row r="33" spans="1:33" ht="19" customHeight="1">
      <c r="A33" s="9" t="s">
        <v>58</v>
      </c>
      <c r="B33" s="15">
        <v>0</v>
      </c>
      <c r="C33" s="15">
        <v>100.4</v>
      </c>
      <c r="D33" s="15">
        <v>572.15</v>
      </c>
      <c r="E33" s="15">
        <v>1257.5000000000002</v>
      </c>
      <c r="F33" s="15">
        <v>1447.3499999999995</v>
      </c>
      <c r="G33" s="15">
        <v>1666.3499999999995</v>
      </c>
      <c r="H33" s="15">
        <v>2016.7499999999991</v>
      </c>
      <c r="I33" s="15">
        <v>2451.0999999999995</v>
      </c>
      <c r="J33" s="15">
        <v>2707.1499999999996</v>
      </c>
      <c r="K33" s="15">
        <v>4087.5499999999993</v>
      </c>
      <c r="L33" s="15">
        <v>5482.3499999999985</v>
      </c>
      <c r="M33" s="15">
        <v>12970.949999999997</v>
      </c>
    </row>
    <row r="34" spans="1:33" ht="19" customHeight="1">
      <c r="A34" s="9" t="s">
        <v>61</v>
      </c>
      <c r="B34" s="15">
        <v>0</v>
      </c>
      <c r="C34" s="15">
        <v>-317.70000000000005</v>
      </c>
      <c r="D34" s="15">
        <v>-270.40000000000009</v>
      </c>
      <c r="E34" s="15">
        <v>-146.29999999999973</v>
      </c>
      <c r="F34" s="15">
        <v>546.84999999999991</v>
      </c>
      <c r="G34" s="15">
        <v>1093.6499999999992</v>
      </c>
      <c r="H34" s="15">
        <v>1608.1999999999989</v>
      </c>
      <c r="I34" s="15">
        <v>1859.6000000000013</v>
      </c>
      <c r="J34" s="15">
        <v>2297.6500000000015</v>
      </c>
      <c r="K34" s="15">
        <v>3823.25</v>
      </c>
      <c r="L34" s="15">
        <v>5490.6000000000058</v>
      </c>
      <c r="M34" s="15">
        <v>15037.949999999997</v>
      </c>
    </row>
    <row r="35" spans="1:33" ht="19" customHeight="1">
      <c r="A35" s="9" t="s">
        <v>64</v>
      </c>
      <c r="B35" s="15">
        <v>0</v>
      </c>
      <c r="C35" s="15">
        <v>35.049999999999997</v>
      </c>
      <c r="D35" s="15">
        <v>1175.95</v>
      </c>
      <c r="E35" s="15">
        <v>2209.5499999999997</v>
      </c>
      <c r="F35" s="15">
        <v>2670.35</v>
      </c>
      <c r="G35" s="15">
        <v>2441.2500000000009</v>
      </c>
      <c r="H35" s="15">
        <v>2200.7500000000018</v>
      </c>
      <c r="I35" s="15">
        <v>2635.1000000000022</v>
      </c>
      <c r="J35" s="15">
        <v>2919.5500000000011</v>
      </c>
      <c r="K35" s="15">
        <v>5544.5999999999985</v>
      </c>
      <c r="L35" s="15">
        <v>7463.5</v>
      </c>
      <c r="M35" s="15">
        <v>20348.449999999997</v>
      </c>
    </row>
    <row r="36" spans="1:33" ht="19" customHeight="1">
      <c r="A36" s="9" t="s">
        <v>67</v>
      </c>
      <c r="B36" s="15">
        <v>-10</v>
      </c>
      <c r="C36" s="15">
        <v>519.79999999999995</v>
      </c>
      <c r="D36" s="15">
        <v>706.59999999999968</v>
      </c>
      <c r="E36" s="15">
        <v>911.99999999999955</v>
      </c>
      <c r="F36" s="15">
        <v>1173.7999999999993</v>
      </c>
      <c r="G36" s="15">
        <v>1417.2500000000009</v>
      </c>
      <c r="H36" s="15">
        <v>1741.4500000000016</v>
      </c>
      <c r="I36" s="15">
        <v>2064.8000000000029</v>
      </c>
      <c r="J36" s="15">
        <v>2467.1500000000015</v>
      </c>
      <c r="K36" s="15">
        <v>6102.9000000000051</v>
      </c>
      <c r="L36" s="15">
        <v>6835.9499999999971</v>
      </c>
      <c r="M36" s="15">
        <v>14716.75</v>
      </c>
    </row>
    <row r="37" spans="1:33" ht="19" customHeight="1">
      <c r="A37" s="9" t="s">
        <v>70</v>
      </c>
      <c r="B37" s="15">
        <v>158.44999999999999</v>
      </c>
      <c r="C37" s="15">
        <v>413.49999999999989</v>
      </c>
      <c r="D37" s="15">
        <v>942.30000000000018</v>
      </c>
      <c r="E37" s="15">
        <v>818.99999999999955</v>
      </c>
      <c r="F37" s="15">
        <v>1533.7000000000007</v>
      </c>
      <c r="G37" s="15">
        <v>2422.7000000000025</v>
      </c>
      <c r="H37" s="15">
        <v>2451.0999999999985</v>
      </c>
      <c r="I37" s="15">
        <v>2804.5</v>
      </c>
      <c r="J37" s="15">
        <v>3168.5999999999967</v>
      </c>
      <c r="K37" s="15">
        <v>5320.8000000000029</v>
      </c>
      <c r="L37" s="15">
        <v>7158.5499999999956</v>
      </c>
      <c r="M37" s="15">
        <v>15135.400000000009</v>
      </c>
    </row>
    <row r="38" spans="1:33" ht="19" customHeight="1">
      <c r="A38" s="9" t="s">
        <v>73</v>
      </c>
      <c r="B38" s="15">
        <v>0</v>
      </c>
      <c r="C38" s="15">
        <v>0</v>
      </c>
      <c r="D38" s="15">
        <v>0</v>
      </c>
      <c r="E38" s="15">
        <v>0</v>
      </c>
      <c r="F38" s="15">
        <v>-228.7000000000001</v>
      </c>
      <c r="G38" s="15">
        <v>-62.5499999999995</v>
      </c>
      <c r="H38" s="15">
        <v>425.20000000000027</v>
      </c>
      <c r="I38" s="15">
        <v>1754.9500000000007</v>
      </c>
      <c r="J38" s="15">
        <v>2672.0999999999995</v>
      </c>
      <c r="K38" s="15">
        <v>4916.8499999999949</v>
      </c>
      <c r="L38" s="15">
        <v>6538.8000000000029</v>
      </c>
      <c r="M38" s="15">
        <v>16140.349999999991</v>
      </c>
    </row>
    <row r="39" spans="1:33" ht="19" customHeight="1">
      <c r="A39" s="9" t="s">
        <v>76</v>
      </c>
      <c r="B39" s="15">
        <v>0</v>
      </c>
      <c r="C39" s="15">
        <v>-95.25</v>
      </c>
      <c r="D39" s="15">
        <v>-210.74999999999989</v>
      </c>
      <c r="E39" s="15">
        <v>885.95000000000027</v>
      </c>
      <c r="F39" s="15">
        <v>1916.6000000000004</v>
      </c>
      <c r="G39" s="15">
        <v>2359.1499999999996</v>
      </c>
      <c r="H39" s="15">
        <v>2614.1499999999996</v>
      </c>
      <c r="I39" s="15">
        <v>2848.0499999999993</v>
      </c>
      <c r="J39" s="15">
        <v>3292.4500000000007</v>
      </c>
      <c r="K39" s="15">
        <v>4944.1999999999971</v>
      </c>
      <c r="L39" s="15">
        <v>6338.6499999999978</v>
      </c>
      <c r="M39" s="15">
        <v>17107.399999999994</v>
      </c>
    </row>
    <row r="40" spans="1:33" ht="19" customHeight="1">
      <c r="A40" s="9"/>
      <c r="B40" s="16"/>
      <c r="C40" s="191"/>
      <c r="D40" s="191"/>
      <c r="E40" s="191"/>
      <c r="F40" s="191"/>
      <c r="G40" s="191"/>
      <c r="H40" s="191"/>
      <c r="I40" s="191"/>
      <c r="J40" s="191"/>
      <c r="K40" s="16"/>
      <c r="L40" s="16"/>
      <c r="M40" s="16"/>
    </row>
    <row r="41" spans="1:33" ht="19" customHeight="1">
      <c r="A41" s="10" t="s">
        <v>79</v>
      </c>
      <c r="B41" s="15">
        <v>0</v>
      </c>
      <c r="C41" s="15">
        <v>0</v>
      </c>
      <c r="D41" s="15">
        <v>38</v>
      </c>
      <c r="E41" s="15">
        <v>58.099999999999994</v>
      </c>
      <c r="F41" s="15">
        <v>81.300000000000011</v>
      </c>
      <c r="G41" s="15">
        <v>198.2</v>
      </c>
      <c r="H41" s="15">
        <v>279.3</v>
      </c>
      <c r="I41" s="15">
        <v>389</v>
      </c>
      <c r="J41" s="15">
        <v>501.59999999999991</v>
      </c>
      <c r="K41" s="15">
        <v>1671.5</v>
      </c>
      <c r="L41" s="15">
        <v>3164.2000000000007</v>
      </c>
      <c r="M41" s="15">
        <v>7307.9000000000015</v>
      </c>
    </row>
    <row r="42" spans="1:33" ht="19" customHeight="1">
      <c r="A42" s="10" t="s">
        <v>80</v>
      </c>
      <c r="B42" s="8"/>
      <c r="C42" s="8"/>
      <c r="D42" s="196"/>
      <c r="E42" s="8"/>
      <c r="F42" s="8"/>
      <c r="G42" s="8"/>
      <c r="H42" s="8"/>
      <c r="I42" s="8"/>
      <c r="J42" s="8"/>
      <c r="K42" s="8"/>
      <c r="L42" s="8"/>
      <c r="M42" s="8"/>
    </row>
    <row r="43" spans="1:33" ht="19" customHeight="1">
      <c r="A43" s="10"/>
      <c r="B43" s="8"/>
      <c r="C43" s="186"/>
      <c r="D43" s="186"/>
      <c r="E43" s="186"/>
      <c r="F43" s="186"/>
      <c r="G43" s="186"/>
      <c r="H43" s="186"/>
      <c r="I43" s="186"/>
      <c r="J43" s="186"/>
      <c r="K43" s="8"/>
      <c r="L43" s="8"/>
      <c r="M43" s="8"/>
    </row>
    <row r="44" spans="1:33" s="185" customFormat="1" ht="19" customHeight="1">
      <c r="A44" s="187"/>
      <c r="B44" s="853" t="s">
        <v>140</v>
      </c>
      <c r="C44" s="854"/>
      <c r="D44" s="854"/>
      <c r="E44" s="854"/>
      <c r="F44" s="854"/>
      <c r="G44" s="854"/>
      <c r="H44" s="854"/>
      <c r="I44" s="854"/>
      <c r="J44" s="854"/>
      <c r="K44" s="854"/>
      <c r="L44" s="854"/>
      <c r="M44" s="855"/>
      <c r="N44" s="193"/>
      <c r="O44" s="193"/>
      <c r="P44" s="193"/>
      <c r="Q44" s="195"/>
      <c r="R44" s="195"/>
      <c r="S44" s="195"/>
      <c r="T44" s="195"/>
      <c r="U44" s="195"/>
      <c r="V44" s="195"/>
      <c r="W44" s="195"/>
      <c r="X44" s="195"/>
      <c r="Y44" s="193"/>
      <c r="Z44" s="193"/>
      <c r="AA44" s="193"/>
      <c r="AB44" s="193"/>
      <c r="AC44" s="193"/>
      <c r="AD44" s="193"/>
      <c r="AE44" s="193"/>
      <c r="AF44" s="193"/>
      <c r="AG44" s="193"/>
    </row>
    <row r="45" spans="1:33" ht="19" customHeight="1">
      <c r="A45" s="9" t="s">
        <v>155</v>
      </c>
      <c r="B45" s="27">
        <v>69.491525423728802</v>
      </c>
      <c r="C45" s="27">
        <v>16.731612274719932</v>
      </c>
      <c r="D45" s="27">
        <v>31.078729882557656</v>
      </c>
      <c r="E45" s="27">
        <v>25.295417180435692</v>
      </c>
      <c r="F45" s="27">
        <v>25.340571011013104</v>
      </c>
      <c r="G45" s="27">
        <v>25.764840613634377</v>
      </c>
      <c r="H45" s="27">
        <v>26.404397540748121</v>
      </c>
      <c r="I45" s="27">
        <v>23.988391251114788</v>
      </c>
      <c r="J45" s="27">
        <v>22.68741478303291</v>
      </c>
      <c r="K45" s="27">
        <v>24.118030732240729</v>
      </c>
      <c r="L45" s="27">
        <v>21.682628465655316</v>
      </c>
      <c r="M45" s="27">
        <v>17.129647388877878</v>
      </c>
      <c r="Y45" s="194"/>
    </row>
    <row r="46" spans="1:33" ht="19" customHeight="1">
      <c r="A46" s="9" t="s">
        <v>56</v>
      </c>
      <c r="B46" s="27">
        <v>100</v>
      </c>
      <c r="C46" s="27">
        <v>68.371983704167945</v>
      </c>
      <c r="D46" s="27">
        <v>45.548191327956566</v>
      </c>
      <c r="E46" s="27">
        <v>30.666832202174025</v>
      </c>
      <c r="F46" s="27">
        <v>22.409301022552185</v>
      </c>
      <c r="G46" s="27">
        <v>20.076876739049354</v>
      </c>
      <c r="H46" s="27">
        <v>20.777315345226704</v>
      </c>
      <c r="I46" s="27">
        <v>20.632857156768232</v>
      </c>
      <c r="J46" s="27">
        <v>20.036632622970554</v>
      </c>
      <c r="K46" s="27">
        <v>21.329387140332098</v>
      </c>
      <c r="L46" s="27">
        <v>19.717270005951104</v>
      </c>
      <c r="M46" s="27">
        <v>15.34396771784327</v>
      </c>
      <c r="Y46" s="194"/>
    </row>
    <row r="47" spans="1:33" ht="19" customHeight="1">
      <c r="A47" s="9" t="s">
        <v>59</v>
      </c>
      <c r="B47" s="27">
        <v>44.400000000000006</v>
      </c>
      <c r="C47" s="27">
        <v>251.0157148332695</v>
      </c>
      <c r="D47" s="27">
        <v>73.669162695711393</v>
      </c>
      <c r="E47" s="27">
        <v>43.691636561924867</v>
      </c>
      <c r="F47" s="27">
        <v>30.013462021128543</v>
      </c>
      <c r="G47" s="27">
        <v>26.609251531563526</v>
      </c>
      <c r="H47" s="27">
        <v>24.199877910525853</v>
      </c>
      <c r="I47" s="27">
        <v>23.144298191659505</v>
      </c>
      <c r="J47" s="27">
        <v>23.05652492124273</v>
      </c>
      <c r="K47" s="27">
        <v>22.470801790706776</v>
      </c>
      <c r="L47" s="27">
        <v>20.225278462877327</v>
      </c>
      <c r="M47" s="27">
        <v>14.511802863027626</v>
      </c>
      <c r="Y47" s="194"/>
    </row>
    <row r="48" spans="1:33" ht="19" customHeight="1">
      <c r="A48" s="9" t="s">
        <v>62</v>
      </c>
      <c r="B48" s="27">
        <v>0</v>
      </c>
      <c r="C48" s="27">
        <v>645.26</v>
      </c>
      <c r="D48" s="27">
        <v>75.74084153400581</v>
      </c>
      <c r="E48" s="27">
        <v>44.298965695130171</v>
      </c>
      <c r="F48" s="27">
        <v>33.102635020133683</v>
      </c>
      <c r="G48" s="27">
        <v>23.875916405413406</v>
      </c>
      <c r="H48" s="27">
        <v>20.610489331043595</v>
      </c>
      <c r="I48" s="27">
        <v>19.418658074405162</v>
      </c>
      <c r="J48" s="27">
        <v>19.223605961000498</v>
      </c>
      <c r="K48" s="27">
        <v>19.032156238234542</v>
      </c>
      <c r="L48" s="27">
        <v>16.829015645971587</v>
      </c>
      <c r="M48" s="27">
        <v>13.633664076272797</v>
      </c>
      <c r="Y48" s="194"/>
    </row>
    <row r="49" spans="1:25" ht="19" customHeight="1">
      <c r="A49" s="9" t="s">
        <v>65</v>
      </c>
      <c r="B49" s="27">
        <v>-13.62153344208811</v>
      </c>
      <c r="C49" s="27">
        <v>29.680506250964665</v>
      </c>
      <c r="D49" s="27">
        <v>39.749443417229529</v>
      </c>
      <c r="E49" s="27">
        <v>31.262437402960906</v>
      </c>
      <c r="F49" s="27">
        <v>14.268818492125281</v>
      </c>
      <c r="G49" s="27">
        <v>27.166628733277733</v>
      </c>
      <c r="H49" s="27">
        <v>25.749601275917076</v>
      </c>
      <c r="I49" s="27">
        <v>23.877876509455437</v>
      </c>
      <c r="J49" s="27">
        <v>23.721384010773093</v>
      </c>
      <c r="K49" s="27">
        <v>17.788376865872795</v>
      </c>
      <c r="L49" s="27">
        <v>14.98716787439613</v>
      </c>
      <c r="M49" s="27">
        <v>16.362279369204774</v>
      </c>
      <c r="Y49" s="194"/>
    </row>
    <row r="50" spans="1:25" ht="19" customHeight="1">
      <c r="A50" s="9" t="s">
        <v>68</v>
      </c>
      <c r="B50" s="27">
        <v>100</v>
      </c>
      <c r="C50" s="27">
        <v>120.93396385745652</v>
      </c>
      <c r="D50" s="27">
        <v>60.869565217391326</v>
      </c>
      <c r="E50" s="27">
        <v>46.277160791887979</v>
      </c>
      <c r="F50" s="27">
        <v>42.321710275798289</v>
      </c>
      <c r="G50" s="27">
        <v>24.584984201815541</v>
      </c>
      <c r="H50" s="27">
        <v>30.660272330221812</v>
      </c>
      <c r="I50" s="27">
        <v>24.520033388981638</v>
      </c>
      <c r="J50" s="27">
        <v>22.349247719464518</v>
      </c>
      <c r="K50" s="27">
        <v>18.259142969034485</v>
      </c>
      <c r="L50" s="27">
        <v>16.356270611923637</v>
      </c>
      <c r="M50" s="27">
        <v>13.500597371565107</v>
      </c>
    </row>
    <row r="51" spans="1:25" ht="19" customHeight="1">
      <c r="A51" s="9" t="s">
        <v>71</v>
      </c>
      <c r="B51" s="27">
        <v>0</v>
      </c>
      <c r="C51" s="27">
        <v>150.90566925429306</v>
      </c>
      <c r="D51" s="27">
        <v>84.511668107173733</v>
      </c>
      <c r="E51" s="27">
        <v>56.594381338205309</v>
      </c>
      <c r="F51" s="27">
        <v>43.911177206205423</v>
      </c>
      <c r="G51" s="27">
        <v>35.928092730213933</v>
      </c>
      <c r="H51" s="27">
        <v>33.806262693052467</v>
      </c>
      <c r="I51" s="27">
        <v>29.826991190627563</v>
      </c>
      <c r="J51" s="27">
        <v>28.423367229929834</v>
      </c>
      <c r="K51" s="27">
        <v>24.198469160468122</v>
      </c>
      <c r="L51" s="27">
        <v>20.858518940101209</v>
      </c>
      <c r="M51" s="27">
        <v>13.598326359832637</v>
      </c>
    </row>
    <row r="52" spans="1:25" ht="19" customHeight="1">
      <c r="A52" s="9" t="s">
        <v>74</v>
      </c>
      <c r="B52" s="27">
        <v>100</v>
      </c>
      <c r="C52" s="27">
        <v>39.530074108117404</v>
      </c>
      <c r="D52" s="27">
        <v>49.478924478240671</v>
      </c>
      <c r="E52" s="27">
        <v>36.758996871365611</v>
      </c>
      <c r="F52" s="27">
        <v>34.960780001466162</v>
      </c>
      <c r="G52" s="27">
        <v>31.443801724720679</v>
      </c>
      <c r="H52" s="27">
        <v>27.970763549439951</v>
      </c>
      <c r="I52" s="27">
        <v>26.699167251550708</v>
      </c>
      <c r="J52" s="27">
        <v>26.369097886623834</v>
      </c>
      <c r="K52" s="27">
        <v>20.043165590857566</v>
      </c>
      <c r="L52" s="27">
        <v>18.44972730336735</v>
      </c>
      <c r="M52" s="27">
        <v>15.783991289476926</v>
      </c>
    </row>
    <row r="53" spans="1:25" ht="19" customHeight="1">
      <c r="A53" s="9" t="s">
        <v>77</v>
      </c>
      <c r="B53" s="27">
        <v>0</v>
      </c>
      <c r="C53" s="27">
        <v>75.481386392811302</v>
      </c>
      <c r="D53" s="27">
        <v>56.86096326106712</v>
      </c>
      <c r="E53" s="27">
        <v>37.330803289057577</v>
      </c>
      <c r="F53" s="27">
        <v>37.779042817061786</v>
      </c>
      <c r="G53" s="27">
        <v>27.453386406488516</v>
      </c>
      <c r="H53" s="27">
        <v>25.200672459924704</v>
      </c>
      <c r="I53" s="27">
        <v>34.025627883136863</v>
      </c>
      <c r="J53" s="27">
        <v>35.704560353666935</v>
      </c>
      <c r="K53" s="27">
        <v>29.892663774815574</v>
      </c>
      <c r="L53" s="27">
        <v>39.170151645010286</v>
      </c>
      <c r="M53" s="27">
        <v>13.014157149304848</v>
      </c>
    </row>
    <row r="54" spans="1:25" ht="19" customHeight="1">
      <c r="A54" s="9" t="s">
        <v>53</v>
      </c>
      <c r="B54" s="27">
        <v>-22.498343273691194</v>
      </c>
      <c r="C54" s="27">
        <v>-20.115452930728242</v>
      </c>
      <c r="D54" s="27">
        <v>3.0493942218080221</v>
      </c>
      <c r="E54" s="27">
        <v>17.277643631138893</v>
      </c>
      <c r="F54" s="27">
        <v>24.219710330821453</v>
      </c>
      <c r="G54" s="27">
        <v>35.744764526595226</v>
      </c>
      <c r="H54" s="27">
        <v>31.896972015331208</v>
      </c>
      <c r="I54" s="27">
        <v>30.970140232108321</v>
      </c>
      <c r="J54" s="27">
        <v>31.385756527840432</v>
      </c>
      <c r="K54" s="27">
        <v>26.713713754195805</v>
      </c>
      <c r="L54" s="27">
        <v>21.364923065126284</v>
      </c>
      <c r="M54" s="27">
        <v>13.444617678187337</v>
      </c>
      <c r="P54" s="194"/>
    </row>
    <row r="55" spans="1:25" ht="19" customHeight="1">
      <c r="A55" s="9" t="s">
        <v>57</v>
      </c>
      <c r="B55" s="27">
        <v>0</v>
      </c>
      <c r="C55" s="27">
        <v>6.6711007648819391</v>
      </c>
      <c r="D55" s="27">
        <v>52.574425648223411</v>
      </c>
      <c r="E55" s="27">
        <v>32.51928205867511</v>
      </c>
      <c r="F55" s="27">
        <v>29.288249420865839</v>
      </c>
      <c r="G55" s="27">
        <v>34.401419302176414</v>
      </c>
      <c r="H55" s="27">
        <v>31.538890401545494</v>
      </c>
      <c r="I55" s="27">
        <v>29.10091105010514</v>
      </c>
      <c r="J55" s="27">
        <v>25.800402227587192</v>
      </c>
      <c r="K55" s="27">
        <v>20.671162296608625</v>
      </c>
      <c r="L55" s="27">
        <v>18.521925077383077</v>
      </c>
      <c r="M55" s="27">
        <v>14.378018860691549</v>
      </c>
    </row>
    <row r="56" spans="1:25" ht="19" customHeight="1">
      <c r="A56" s="9" t="s">
        <v>60</v>
      </c>
      <c r="B56" s="27">
        <v>0</v>
      </c>
      <c r="C56" s="27">
        <v>0</v>
      </c>
      <c r="D56" s="27">
        <v>100</v>
      </c>
      <c r="E56" s="27">
        <v>813.84615384615392</v>
      </c>
      <c r="F56" s="27">
        <v>105.88319291732115</v>
      </c>
      <c r="G56" s="27">
        <v>62.302957677433412</v>
      </c>
      <c r="H56" s="27">
        <v>46.428571428571431</v>
      </c>
      <c r="I56" s="27">
        <v>38.586799803235309</v>
      </c>
      <c r="J56" s="27">
        <v>33.479333800777638</v>
      </c>
      <c r="K56" s="27">
        <v>23.196334588853659</v>
      </c>
      <c r="L56" s="27">
        <v>19.436164908798197</v>
      </c>
      <c r="M56" s="27">
        <v>16.830471773149441</v>
      </c>
    </row>
    <row r="57" spans="1:25" ht="19" customHeight="1">
      <c r="A57" s="9" t="s">
        <v>63</v>
      </c>
      <c r="B57" s="27">
        <v>0</v>
      </c>
      <c r="C57" s="27">
        <v>-100</v>
      </c>
      <c r="D57" s="27">
        <v>-100</v>
      </c>
      <c r="E57" s="27">
        <v>-64.883491959304237</v>
      </c>
      <c r="F57" s="27">
        <v>47.054962737127369</v>
      </c>
      <c r="G57" s="27">
        <v>39.746859103592861</v>
      </c>
      <c r="H57" s="27">
        <v>35.407151766371882</v>
      </c>
      <c r="I57" s="27">
        <v>32.509832668424103</v>
      </c>
      <c r="J57" s="27">
        <v>29.832154251629909</v>
      </c>
      <c r="K57" s="27">
        <v>22.806006524415771</v>
      </c>
      <c r="L57" s="27">
        <v>20.099329462778378</v>
      </c>
      <c r="M57" s="27">
        <v>14.957233115084714</v>
      </c>
    </row>
    <row r="58" spans="1:25" ht="19" customHeight="1">
      <c r="A58" s="9" t="s">
        <v>66</v>
      </c>
      <c r="B58" s="27">
        <v>0</v>
      </c>
      <c r="C58" s="27">
        <v>34.865860073645436</v>
      </c>
      <c r="D58" s="27">
        <v>33.396681033019981</v>
      </c>
      <c r="E58" s="27">
        <v>35.70633386066676</v>
      </c>
      <c r="F58" s="27">
        <v>26.637876417424142</v>
      </c>
      <c r="G58" s="27">
        <v>18.658149988171306</v>
      </c>
      <c r="H58" s="27">
        <v>18.671061918993196</v>
      </c>
      <c r="I58" s="27">
        <v>18.612126714597686</v>
      </c>
      <c r="J58" s="27">
        <v>19.930477477384557</v>
      </c>
      <c r="K58" s="27">
        <v>25.34895244670366</v>
      </c>
      <c r="L58" s="27">
        <v>21.181788600726421</v>
      </c>
      <c r="M58" s="27">
        <v>13.002344646002971</v>
      </c>
    </row>
    <row r="59" spans="1:25" ht="19" customHeight="1">
      <c r="A59" s="9" t="s">
        <v>69</v>
      </c>
      <c r="B59" s="27">
        <v>100</v>
      </c>
      <c r="C59" s="27">
        <v>113.92649903288201</v>
      </c>
      <c r="D59" s="27">
        <v>44.226706693351097</v>
      </c>
      <c r="E59" s="27">
        <v>42.577686087421</v>
      </c>
      <c r="F59" s="27">
        <v>38.821275780601511</v>
      </c>
      <c r="G59" s="27">
        <v>34.248463506509431</v>
      </c>
      <c r="H59" s="27">
        <v>32.764377936416302</v>
      </c>
      <c r="I59" s="27">
        <v>29.216589861751164</v>
      </c>
      <c r="J59" s="27">
        <v>27.877629063097523</v>
      </c>
      <c r="K59" s="27">
        <v>21.464826122916907</v>
      </c>
      <c r="L59" s="27">
        <v>18.920025849552268</v>
      </c>
      <c r="M59" s="27">
        <v>12.855517633674635</v>
      </c>
    </row>
    <row r="60" spans="1:25" ht="19" customHeight="1">
      <c r="A60" s="9" t="s">
        <v>72</v>
      </c>
      <c r="B60" s="27">
        <v>75.768989328311363</v>
      </c>
      <c r="C60" s="27">
        <v>62.375318951519375</v>
      </c>
      <c r="D60" s="27">
        <v>55.51917680074834</v>
      </c>
      <c r="E60" s="27">
        <v>44.944512946979032</v>
      </c>
      <c r="F60" s="27">
        <v>40.747396151363432</v>
      </c>
      <c r="G60" s="27">
        <v>44.397093372671151</v>
      </c>
      <c r="H60" s="27">
        <v>40.362994920621453</v>
      </c>
      <c r="I60" s="27">
        <v>37.258652330119666</v>
      </c>
      <c r="J60" s="27">
        <v>34.359625342455928</v>
      </c>
      <c r="K60" s="27">
        <v>22.926274512699891</v>
      </c>
      <c r="L60" s="27">
        <v>20.231730587406105</v>
      </c>
      <c r="M60" s="27">
        <v>13.330926041427306</v>
      </c>
    </row>
    <row r="61" spans="1:25" ht="19" customHeight="1">
      <c r="A61" s="9" t="s">
        <v>75</v>
      </c>
      <c r="B61" s="27">
        <v>0</v>
      </c>
      <c r="C61" s="27">
        <v>261.11414527580558</v>
      </c>
      <c r="D61" s="27">
        <v>82.561563169164856</v>
      </c>
      <c r="E61" s="27">
        <v>57.951482479784367</v>
      </c>
      <c r="F61" s="27">
        <v>38.4375</v>
      </c>
      <c r="G61" s="27">
        <v>31.176630118941546</v>
      </c>
      <c r="H61" s="27">
        <v>35.264054514480407</v>
      </c>
      <c r="I61" s="27">
        <v>30.446194225721779</v>
      </c>
      <c r="J61" s="27">
        <v>27.136358966216125</v>
      </c>
      <c r="K61" s="27">
        <v>22.638297671965631</v>
      </c>
      <c r="L61" s="27">
        <v>18.912077411918162</v>
      </c>
      <c r="M61" s="27">
        <v>14.203908893721755</v>
      </c>
    </row>
    <row r="62" spans="1:25" ht="19" customHeight="1">
      <c r="A62" s="9" t="s">
        <v>78</v>
      </c>
      <c r="B62" s="27">
        <v>0</v>
      </c>
      <c r="C62" s="27">
        <v>100</v>
      </c>
      <c r="D62" s="418">
        <v>344.46277273749712</v>
      </c>
      <c r="E62" s="27">
        <v>100.54403065290991</v>
      </c>
      <c r="F62" s="27">
        <v>53.224190257863128</v>
      </c>
      <c r="G62" s="27">
        <v>43.262237111483337</v>
      </c>
      <c r="H62" s="27">
        <v>37.966814266582602</v>
      </c>
      <c r="I62" s="27">
        <v>35.377148850687114</v>
      </c>
      <c r="J62" s="27">
        <v>34.235151661924071</v>
      </c>
      <c r="K62" s="27">
        <v>24.813348173128826</v>
      </c>
      <c r="L62" s="27">
        <v>18.685033039399627</v>
      </c>
      <c r="M62" s="27">
        <v>14.381526430532759</v>
      </c>
    </row>
    <row r="63" spans="1:25" ht="19" customHeight="1">
      <c r="A63" s="9" t="s">
        <v>55</v>
      </c>
      <c r="B63" s="27">
        <v>100</v>
      </c>
      <c r="C63" s="27">
        <v>120.00734214390599</v>
      </c>
      <c r="D63" s="27">
        <v>84.277442846057411</v>
      </c>
      <c r="E63" s="27">
        <v>49.738936916887781</v>
      </c>
      <c r="F63" s="27">
        <v>42.763467739013862</v>
      </c>
      <c r="G63" s="27">
        <v>36.394097639308598</v>
      </c>
      <c r="H63" s="27">
        <v>34.205291330712974</v>
      </c>
      <c r="I63" s="27">
        <v>32.919782848031588</v>
      </c>
      <c r="J63" s="27">
        <v>31.376399955251163</v>
      </c>
      <c r="K63" s="27">
        <v>26.671195944554277</v>
      </c>
      <c r="L63" s="27">
        <v>21.954536623275693</v>
      </c>
      <c r="M63" s="27">
        <v>15.843148471241031</v>
      </c>
    </row>
    <row r="64" spans="1:25" ht="19" customHeight="1">
      <c r="A64" s="9" t="s">
        <v>58</v>
      </c>
      <c r="B64" s="27">
        <v>0</v>
      </c>
      <c r="C64" s="27">
        <v>100</v>
      </c>
      <c r="D64" s="27">
        <v>109.07444476217708</v>
      </c>
      <c r="E64" s="27">
        <v>82.945813132812262</v>
      </c>
      <c r="F64" s="27">
        <v>49.881100082712955</v>
      </c>
      <c r="G64" s="27">
        <v>38.916135360470804</v>
      </c>
      <c r="H64" s="27">
        <v>35.658400742607057</v>
      </c>
      <c r="I64" s="27">
        <v>34.73165893230366</v>
      </c>
      <c r="J64" s="27">
        <v>31.3001503063938</v>
      </c>
      <c r="K64" s="27">
        <v>24.124590550948735</v>
      </c>
      <c r="L64" s="27">
        <v>21.261656418519959</v>
      </c>
      <c r="M64" s="27">
        <v>15.483070436842469</v>
      </c>
    </row>
    <row r="65" spans="1:13" ht="19" customHeight="1">
      <c r="A65" s="9" t="s">
        <v>61</v>
      </c>
      <c r="B65" s="27">
        <v>0</v>
      </c>
      <c r="C65" s="27">
        <v>-88.817444786133635</v>
      </c>
      <c r="D65" s="27">
        <v>-29.921434104238138</v>
      </c>
      <c r="E65" s="27">
        <v>-11.044009964520249</v>
      </c>
      <c r="F65" s="27">
        <v>29.180896478121664</v>
      </c>
      <c r="G65" s="27">
        <v>36.379815048898912</v>
      </c>
      <c r="H65" s="27">
        <v>36.424996036329837</v>
      </c>
      <c r="I65" s="27">
        <v>30.274811148736671</v>
      </c>
      <c r="J65" s="27">
        <v>29.189295627925908</v>
      </c>
      <c r="K65" s="27">
        <v>20.80516095328532</v>
      </c>
      <c r="L65" s="27">
        <v>18.695572970313403</v>
      </c>
      <c r="M65" s="27">
        <v>14.342660830900439</v>
      </c>
    </row>
    <row r="66" spans="1:13" ht="19" customHeight="1">
      <c r="A66" s="9" t="s">
        <v>64</v>
      </c>
      <c r="B66" s="27">
        <v>0</v>
      </c>
      <c r="C66" s="27">
        <v>100</v>
      </c>
      <c r="D66" s="27">
        <v>534.40127243808229</v>
      </c>
      <c r="E66" s="27">
        <v>128.43607405469817</v>
      </c>
      <c r="F66" s="27">
        <v>66.165739559200659</v>
      </c>
      <c r="G66" s="27">
        <v>36.402880916167142</v>
      </c>
      <c r="H66" s="27">
        <v>24.752001979485357</v>
      </c>
      <c r="I66" s="27">
        <v>25.003320998197193</v>
      </c>
      <c r="J66" s="27">
        <v>23.669500147957187</v>
      </c>
      <c r="K66" s="27">
        <v>25.421292613538668</v>
      </c>
      <c r="L66" s="27">
        <v>22.214384360787676</v>
      </c>
      <c r="M66" s="27">
        <v>17.285091089175349</v>
      </c>
    </row>
    <row r="67" spans="1:13" ht="19" customHeight="1">
      <c r="A67" s="9" t="s">
        <v>67</v>
      </c>
      <c r="B67" s="27">
        <v>-29.411764705882351</v>
      </c>
      <c r="C67" s="27">
        <v>115.71682991985753</v>
      </c>
      <c r="D67" s="27">
        <v>59.283496937662527</v>
      </c>
      <c r="E67" s="27">
        <v>41.353042531966963</v>
      </c>
      <c r="F67" s="27">
        <v>35.960908060414788</v>
      </c>
      <c r="G67" s="27">
        <v>31.836510058068381</v>
      </c>
      <c r="H67" s="27">
        <v>30.593888073926404</v>
      </c>
      <c r="I67" s="27">
        <v>29.369386027921443</v>
      </c>
      <c r="J67" s="27">
        <v>29.222632838225209</v>
      </c>
      <c r="K67" s="27">
        <v>35.575258380987393</v>
      </c>
      <c r="L67" s="27">
        <v>22.815475654080672</v>
      </c>
      <c r="M67" s="27">
        <v>14.580126920689677</v>
      </c>
    </row>
    <row r="68" spans="1:13" ht="19" customHeight="1">
      <c r="A68" s="9" t="s">
        <v>70</v>
      </c>
      <c r="B68" s="27">
        <v>133.656684943062</v>
      </c>
      <c r="C68" s="27">
        <v>74.491082687803981</v>
      </c>
      <c r="D68" s="27">
        <v>66.02438340807177</v>
      </c>
      <c r="E68" s="27">
        <v>27.977522332484998</v>
      </c>
      <c r="F68" s="27">
        <v>35.324059145976349</v>
      </c>
      <c r="G68" s="27">
        <v>38.598308028103986</v>
      </c>
      <c r="H68" s="27">
        <v>28.028107007884351</v>
      </c>
      <c r="I68" s="27">
        <v>25.819964554514694</v>
      </c>
      <c r="J68" s="27">
        <v>24.379472185889021</v>
      </c>
      <c r="K68" s="27">
        <v>22.135321329916479</v>
      </c>
      <c r="L68" s="27">
        <v>19.723077092626305</v>
      </c>
      <c r="M68" s="27">
        <v>13.172402479148607</v>
      </c>
    </row>
    <row r="69" spans="1:13" ht="19" customHeight="1">
      <c r="A69" s="9" t="s">
        <v>73</v>
      </c>
      <c r="B69" s="27">
        <v>0</v>
      </c>
      <c r="C69" s="27">
        <v>0</v>
      </c>
      <c r="D69" s="27">
        <v>0</v>
      </c>
      <c r="E69" s="27">
        <v>0</v>
      </c>
      <c r="F69" s="27">
        <v>-44.567865146643292</v>
      </c>
      <c r="G69" s="27">
        <v>-3.7560799855881526</v>
      </c>
      <c r="H69" s="27">
        <v>12.979441078160544</v>
      </c>
      <c r="I69" s="27">
        <v>35.302696559146291</v>
      </c>
      <c r="J69" s="27">
        <v>38.565954406702595</v>
      </c>
      <c r="K69" s="27">
        <v>27.049024758562041</v>
      </c>
      <c r="L69" s="27">
        <v>21.850809112858094</v>
      </c>
      <c r="M69" s="27">
        <v>15.252818969786077</v>
      </c>
    </row>
    <row r="70" spans="1:13" ht="19" customHeight="1">
      <c r="A70" s="9" t="s">
        <v>76</v>
      </c>
      <c r="B70" s="27">
        <v>0</v>
      </c>
      <c r="C70" s="27">
        <v>-100</v>
      </c>
      <c r="D70" s="27">
        <v>-24.501540428994936</v>
      </c>
      <c r="E70" s="27">
        <v>40.875222035110397</v>
      </c>
      <c r="F70" s="27">
        <v>52.434887283869564</v>
      </c>
      <c r="G70" s="27">
        <v>44.195391532409133</v>
      </c>
      <c r="H70" s="27">
        <v>36.265580888830307</v>
      </c>
      <c r="I70" s="27">
        <v>31.297596676886553</v>
      </c>
      <c r="J70" s="27">
        <v>29.954510303416281</v>
      </c>
      <c r="K70" s="27">
        <v>22.848877243087603</v>
      </c>
      <c r="L70" s="27">
        <v>19.423483825892969</v>
      </c>
      <c r="M70" s="27">
        <v>15.495735081389876</v>
      </c>
    </row>
    <row r="71" spans="1:13" ht="19" customHeight="1">
      <c r="A71" s="9"/>
      <c r="B71" s="106"/>
      <c r="C71" s="197"/>
      <c r="D71" s="197"/>
      <c r="E71" s="197"/>
      <c r="F71" s="197"/>
      <c r="G71" s="197"/>
      <c r="H71" s="197"/>
      <c r="I71" s="197"/>
      <c r="J71" s="197"/>
      <c r="K71" s="106"/>
      <c r="L71" s="106"/>
      <c r="M71" s="106"/>
    </row>
    <row r="72" spans="1:13" ht="19" customHeight="1">
      <c r="A72" s="10" t="s">
        <v>79</v>
      </c>
      <c r="B72" s="27">
        <v>0</v>
      </c>
      <c r="C72" s="27">
        <v>0</v>
      </c>
      <c r="D72" s="27">
        <v>100</v>
      </c>
      <c r="E72" s="27">
        <v>72.715894868585721</v>
      </c>
      <c r="F72" s="27">
        <v>48.192056905749865</v>
      </c>
      <c r="G72" s="27">
        <v>68.62880886426592</v>
      </c>
      <c r="H72" s="27">
        <v>55.012802836320667</v>
      </c>
      <c r="I72" s="27">
        <v>50.783289817232372</v>
      </c>
      <c r="J72" s="27">
        <v>46.817248459958925</v>
      </c>
      <c r="K72" s="27">
        <v>49.125642909625277</v>
      </c>
      <c r="L72" s="27">
        <v>37.800449180484549</v>
      </c>
      <c r="M72" s="27">
        <v>16.905829907627396</v>
      </c>
    </row>
    <row r="73" spans="1:13" ht="19" customHeight="1">
      <c r="A73" s="10" t="s">
        <v>80</v>
      </c>
      <c r="B73" s="188"/>
      <c r="C73" s="7"/>
      <c r="D73" s="7"/>
      <c r="E73" s="7"/>
      <c r="F73" s="7"/>
      <c r="G73" s="7"/>
      <c r="H73" s="7"/>
      <c r="I73" s="7"/>
      <c r="J73" s="7"/>
      <c r="K73" s="189"/>
      <c r="L73" s="189"/>
      <c r="M73" s="189"/>
    </row>
    <row r="74" spans="1:13" ht="19" customHeight="1">
      <c r="B74" s="13"/>
      <c r="C74" s="13"/>
      <c r="D74" s="13"/>
      <c r="E74" s="13"/>
      <c r="F74" s="13"/>
      <c r="G74" s="13"/>
      <c r="H74" s="13"/>
      <c r="I74" s="13"/>
      <c r="J74" s="13"/>
      <c r="K74" s="13"/>
      <c r="L74" s="13"/>
      <c r="M74" s="13"/>
    </row>
    <row r="75" spans="1:13" ht="19" customHeight="1">
      <c r="B75" s="13"/>
      <c r="C75" s="13"/>
      <c r="D75" s="13"/>
      <c r="E75" s="13"/>
      <c r="F75" s="13"/>
      <c r="G75" s="13"/>
      <c r="H75" s="13"/>
      <c r="I75" s="13"/>
      <c r="J75" s="13"/>
      <c r="K75" s="13"/>
      <c r="L75" s="13"/>
      <c r="M75" s="13"/>
    </row>
    <row r="76" spans="1:13" ht="19" customHeight="1">
      <c r="B76" s="13"/>
      <c r="C76" s="13"/>
      <c r="D76" s="13"/>
      <c r="E76" s="13"/>
      <c r="F76" s="13"/>
      <c r="G76" s="13"/>
      <c r="H76" s="13"/>
      <c r="I76" s="13"/>
      <c r="J76" s="13"/>
      <c r="K76" s="13"/>
      <c r="L76" s="13"/>
      <c r="M76" s="13"/>
    </row>
    <row r="77" spans="1:13" ht="19" customHeight="1">
      <c r="B77" s="13"/>
      <c r="C77" s="13"/>
      <c r="D77" s="13"/>
      <c r="E77" s="13"/>
      <c r="F77" s="13"/>
      <c r="G77" s="13"/>
      <c r="H77" s="13"/>
      <c r="I77" s="13"/>
      <c r="J77" s="13"/>
      <c r="K77" s="13"/>
      <c r="L77" s="13"/>
      <c r="M77" s="13"/>
    </row>
    <row r="78" spans="1:13" ht="19" customHeight="1">
      <c r="B78" s="13"/>
      <c r="C78" s="13"/>
      <c r="D78" s="13"/>
      <c r="E78" s="13"/>
      <c r="F78" s="13"/>
      <c r="G78" s="13"/>
      <c r="H78" s="13"/>
      <c r="I78" s="13"/>
      <c r="J78" s="13"/>
      <c r="K78" s="13"/>
      <c r="L78" s="13"/>
      <c r="M78" s="13"/>
    </row>
    <row r="79" spans="1:13" ht="19" customHeight="1">
      <c r="B79" s="13"/>
      <c r="C79" s="13"/>
      <c r="D79" s="13"/>
      <c r="E79" s="13"/>
      <c r="F79" s="13"/>
      <c r="G79" s="13"/>
      <c r="H79" s="13"/>
      <c r="I79" s="13"/>
      <c r="J79" s="13"/>
      <c r="K79" s="13"/>
      <c r="L79" s="13"/>
      <c r="M79" s="13"/>
    </row>
    <row r="80" spans="1:13" ht="19" customHeight="1">
      <c r="B80" s="13"/>
      <c r="C80" s="13"/>
      <c r="D80" s="13"/>
      <c r="E80" s="13"/>
      <c r="F80" s="13"/>
      <c r="G80" s="13"/>
      <c r="H80" s="13"/>
      <c r="I80" s="13"/>
      <c r="J80" s="13"/>
      <c r="K80" s="13"/>
      <c r="L80" s="13"/>
      <c r="M80" s="13"/>
    </row>
    <row r="81" spans="2:13" ht="19" customHeight="1">
      <c r="B81" s="13"/>
      <c r="C81" s="13"/>
      <c r="D81" s="13"/>
      <c r="E81" s="13"/>
      <c r="F81" s="13"/>
      <c r="G81" s="13"/>
      <c r="H81" s="13"/>
      <c r="I81" s="13"/>
      <c r="J81" s="13"/>
      <c r="K81" s="13"/>
      <c r="L81" s="13"/>
      <c r="M81" s="13"/>
    </row>
    <row r="82" spans="2:13" ht="15" customHeight="1">
      <c r="B82" s="13"/>
      <c r="C82" s="13"/>
      <c r="D82" s="13"/>
      <c r="E82" s="13"/>
      <c r="F82" s="13"/>
      <c r="G82" s="13"/>
      <c r="H82" s="13"/>
      <c r="I82" s="13"/>
      <c r="J82" s="13"/>
      <c r="K82" s="13"/>
      <c r="L82" s="13"/>
      <c r="M82" s="13"/>
    </row>
    <row r="83" spans="2:13" ht="15" customHeight="1">
      <c r="B83" s="13"/>
      <c r="C83" s="13"/>
      <c r="D83" s="13"/>
      <c r="E83" s="13"/>
      <c r="F83" s="13"/>
      <c r="G83" s="13"/>
      <c r="H83" s="13"/>
      <c r="I83" s="13"/>
      <c r="J83" s="13"/>
      <c r="K83" s="13"/>
      <c r="L83" s="13"/>
      <c r="M83" s="13"/>
    </row>
    <row r="84" spans="2:13" ht="15" customHeight="1">
      <c r="B84" s="13"/>
      <c r="C84" s="13"/>
      <c r="D84" s="13"/>
      <c r="E84" s="13"/>
      <c r="F84" s="13"/>
      <c r="G84" s="13"/>
      <c r="H84" s="13"/>
      <c r="I84" s="13"/>
      <c r="J84" s="13"/>
      <c r="K84" s="13"/>
      <c r="L84" s="13"/>
      <c r="M84" s="13"/>
    </row>
    <row r="85" spans="2:13" ht="15" customHeight="1">
      <c r="B85" s="13"/>
      <c r="C85" s="13"/>
      <c r="D85" s="13"/>
      <c r="E85" s="13"/>
      <c r="F85" s="13"/>
      <c r="G85" s="13"/>
      <c r="H85" s="13"/>
      <c r="I85" s="13"/>
      <c r="J85" s="13"/>
      <c r="K85" s="13"/>
      <c r="L85" s="13"/>
      <c r="M85" s="13"/>
    </row>
    <row r="86" spans="2:13" ht="15" customHeight="1">
      <c r="B86" s="13"/>
      <c r="C86" s="13"/>
      <c r="D86" s="13"/>
      <c r="E86" s="13"/>
      <c r="F86" s="13"/>
      <c r="G86" s="13"/>
      <c r="H86" s="13"/>
      <c r="I86" s="13"/>
      <c r="J86" s="13"/>
      <c r="K86" s="13"/>
      <c r="L86" s="13"/>
      <c r="M86" s="13"/>
    </row>
    <row r="87" spans="2:13" ht="15" customHeight="1">
      <c r="B87" s="13"/>
      <c r="C87" s="13"/>
      <c r="D87" s="13"/>
      <c r="E87" s="13"/>
      <c r="F87" s="13"/>
      <c r="G87" s="13"/>
      <c r="H87" s="13"/>
      <c r="I87" s="13"/>
      <c r="J87" s="13"/>
      <c r="K87" s="13"/>
      <c r="L87" s="13"/>
      <c r="M87" s="13"/>
    </row>
    <row r="88" spans="2:13" ht="15" customHeight="1">
      <c r="B88" s="13"/>
      <c r="C88" s="13"/>
      <c r="D88" s="13"/>
      <c r="E88" s="13"/>
      <c r="F88" s="13"/>
      <c r="G88" s="13"/>
      <c r="H88" s="13"/>
      <c r="I88" s="13"/>
      <c r="J88" s="13"/>
      <c r="K88" s="13"/>
      <c r="L88" s="13"/>
      <c r="M88" s="13"/>
    </row>
    <row r="89" spans="2:13" ht="15" customHeight="1">
      <c r="B89" s="13"/>
      <c r="C89" s="13"/>
      <c r="D89" s="13"/>
      <c r="E89" s="13"/>
      <c r="F89" s="13"/>
      <c r="G89" s="13"/>
      <c r="H89" s="13"/>
      <c r="I89" s="13"/>
      <c r="J89" s="13"/>
      <c r="K89" s="13"/>
      <c r="L89" s="13"/>
      <c r="M89" s="13"/>
    </row>
    <row r="90" spans="2:13" ht="15" customHeight="1">
      <c r="B90" s="13"/>
      <c r="C90" s="13"/>
      <c r="D90" s="13"/>
      <c r="E90" s="13"/>
      <c r="F90" s="13"/>
      <c r="G90" s="13"/>
      <c r="H90" s="13"/>
      <c r="I90" s="13"/>
      <c r="J90" s="13"/>
      <c r="K90" s="13"/>
      <c r="L90" s="13"/>
      <c r="M90" s="13"/>
    </row>
    <row r="91" spans="2:13" ht="15" customHeight="1">
      <c r="B91" s="13"/>
      <c r="C91" s="13"/>
      <c r="D91" s="13"/>
      <c r="E91" s="13"/>
      <c r="F91" s="13"/>
      <c r="G91" s="13"/>
      <c r="H91" s="13"/>
      <c r="I91" s="13"/>
      <c r="J91" s="13"/>
      <c r="K91" s="13"/>
      <c r="L91" s="13"/>
      <c r="M91" s="13"/>
    </row>
    <row r="92" spans="2:13" ht="15" customHeight="1">
      <c r="B92" s="13"/>
      <c r="C92" s="13"/>
      <c r="D92" s="13"/>
      <c r="E92" s="13"/>
      <c r="F92" s="13"/>
      <c r="G92" s="13"/>
      <c r="H92" s="13"/>
      <c r="I92" s="13"/>
      <c r="J92" s="13"/>
      <c r="K92" s="13"/>
      <c r="L92" s="13"/>
      <c r="M92" s="13"/>
    </row>
    <row r="93" spans="2:13" ht="15" customHeight="1">
      <c r="B93" s="13"/>
      <c r="C93" s="13"/>
      <c r="D93" s="13"/>
      <c r="E93" s="13"/>
      <c r="F93" s="13"/>
      <c r="G93" s="13"/>
      <c r="H93" s="13"/>
      <c r="I93" s="13"/>
      <c r="J93" s="13"/>
      <c r="K93" s="13"/>
      <c r="L93" s="13"/>
      <c r="M93" s="13"/>
    </row>
    <row r="94" spans="2:13" ht="15" customHeight="1">
      <c r="B94" s="13"/>
      <c r="C94" s="13"/>
      <c r="D94" s="13"/>
      <c r="E94" s="13"/>
      <c r="F94" s="13"/>
      <c r="G94" s="13"/>
      <c r="H94" s="13"/>
      <c r="I94" s="13"/>
      <c r="J94" s="13"/>
      <c r="K94" s="13"/>
      <c r="L94" s="13"/>
      <c r="M94" s="13"/>
    </row>
    <row r="95" spans="2:13" ht="15" customHeight="1">
      <c r="B95" s="13"/>
      <c r="C95" s="13"/>
      <c r="D95" s="13"/>
      <c r="E95" s="13"/>
      <c r="F95" s="13"/>
      <c r="G95" s="13"/>
      <c r="H95" s="13"/>
      <c r="I95" s="13"/>
      <c r="J95" s="13"/>
      <c r="K95" s="13"/>
      <c r="L95" s="13"/>
      <c r="M95" s="13"/>
    </row>
    <row r="96" spans="2:13" ht="15" customHeight="1">
      <c r="B96" s="13"/>
      <c r="C96" s="13"/>
      <c r="D96" s="13"/>
      <c r="E96" s="13"/>
      <c r="F96" s="13"/>
      <c r="G96" s="13"/>
      <c r="H96" s="13"/>
      <c r="I96" s="13"/>
      <c r="J96" s="13"/>
      <c r="K96" s="13"/>
      <c r="L96" s="13"/>
      <c r="M96" s="13"/>
    </row>
    <row r="97" spans="2:13" ht="15" customHeight="1">
      <c r="B97" s="13"/>
      <c r="C97" s="13"/>
      <c r="D97" s="13"/>
      <c r="E97" s="13"/>
      <c r="F97" s="13"/>
      <c r="G97" s="13"/>
      <c r="H97" s="13"/>
      <c r="I97" s="13"/>
      <c r="J97" s="13"/>
      <c r="K97" s="13"/>
      <c r="L97" s="13"/>
      <c r="M97" s="13"/>
    </row>
    <row r="98" spans="2:13" ht="15" customHeight="1">
      <c r="B98" s="13"/>
      <c r="C98" s="13"/>
      <c r="D98" s="13"/>
      <c r="E98" s="13"/>
      <c r="F98" s="13"/>
      <c r="G98" s="13"/>
      <c r="H98" s="13"/>
      <c r="I98" s="13"/>
      <c r="J98" s="13"/>
      <c r="K98" s="13"/>
      <c r="L98" s="13"/>
      <c r="M98" s="13"/>
    </row>
    <row r="99" spans="2:13" ht="15" customHeight="1">
      <c r="B99" s="13"/>
      <c r="C99" s="13"/>
      <c r="D99" s="13"/>
      <c r="E99" s="13"/>
      <c r="F99" s="13"/>
      <c r="G99" s="13"/>
      <c r="H99" s="13"/>
      <c r="I99" s="13"/>
      <c r="J99" s="13"/>
      <c r="K99" s="13"/>
      <c r="L99" s="13"/>
      <c r="M99" s="13"/>
    </row>
    <row r="100" spans="2:13" ht="15" customHeight="1">
      <c r="B100" s="13"/>
      <c r="C100" s="13"/>
      <c r="D100" s="13"/>
      <c r="E100" s="13"/>
      <c r="F100" s="13"/>
      <c r="G100" s="13"/>
      <c r="H100" s="13"/>
      <c r="I100" s="13"/>
      <c r="J100" s="13"/>
      <c r="K100" s="13"/>
      <c r="L100" s="13"/>
      <c r="M100" s="13"/>
    </row>
    <row r="101" spans="2:13" ht="15" customHeight="1">
      <c r="B101" s="13"/>
      <c r="C101" s="13"/>
      <c r="D101" s="13"/>
      <c r="E101" s="13"/>
      <c r="F101" s="13"/>
      <c r="G101" s="13"/>
      <c r="H101" s="13"/>
      <c r="I101" s="13"/>
      <c r="J101" s="13"/>
      <c r="K101" s="13"/>
      <c r="L101" s="13"/>
      <c r="M101" s="13"/>
    </row>
    <row r="102" spans="2:13" ht="15" customHeight="1">
      <c r="B102" s="13"/>
      <c r="C102" s="13"/>
      <c r="D102" s="13"/>
      <c r="E102" s="13"/>
      <c r="F102" s="13"/>
      <c r="G102" s="13"/>
      <c r="H102" s="13"/>
      <c r="I102" s="13"/>
      <c r="J102" s="13"/>
      <c r="K102" s="13"/>
      <c r="L102" s="13"/>
      <c r="M102" s="13"/>
    </row>
    <row r="103" spans="2:13" ht="15" customHeight="1">
      <c r="B103" s="13"/>
      <c r="C103" s="13"/>
      <c r="D103" s="13"/>
      <c r="E103" s="13"/>
      <c r="F103" s="13"/>
      <c r="G103" s="13"/>
      <c r="H103" s="13"/>
      <c r="I103" s="13"/>
      <c r="J103" s="13"/>
      <c r="K103" s="13"/>
      <c r="L103" s="13"/>
      <c r="M103" s="13"/>
    </row>
    <row r="104" spans="2:13" ht="15" customHeight="1">
      <c r="B104" s="13"/>
      <c r="C104" s="13"/>
      <c r="D104" s="13"/>
      <c r="E104" s="13"/>
      <c r="F104" s="13"/>
      <c r="G104" s="13"/>
      <c r="H104" s="13"/>
      <c r="I104" s="13"/>
      <c r="J104" s="13"/>
      <c r="K104" s="13"/>
      <c r="L104" s="13"/>
      <c r="M104" s="13"/>
    </row>
    <row r="105" spans="2:13" ht="15" customHeight="1">
      <c r="B105" s="13"/>
      <c r="C105" s="13"/>
      <c r="D105" s="13"/>
      <c r="E105" s="13"/>
      <c r="F105" s="13"/>
      <c r="G105" s="13"/>
      <c r="H105" s="13"/>
      <c r="I105" s="13"/>
      <c r="J105" s="13"/>
      <c r="K105" s="13"/>
      <c r="L105" s="13"/>
      <c r="M105" s="13"/>
    </row>
    <row r="106" spans="2:13" ht="15" customHeight="1">
      <c r="B106" s="13"/>
      <c r="C106" s="13"/>
      <c r="D106" s="13"/>
      <c r="E106" s="13"/>
      <c r="F106" s="13"/>
      <c r="G106" s="13"/>
      <c r="H106" s="13"/>
      <c r="I106" s="13"/>
      <c r="J106" s="13"/>
      <c r="K106" s="13"/>
      <c r="L106" s="13"/>
      <c r="M106" s="13"/>
    </row>
    <row r="107" spans="2:13" ht="15" customHeight="1">
      <c r="B107" s="13"/>
      <c r="C107" s="13"/>
      <c r="D107" s="13"/>
      <c r="E107" s="13"/>
      <c r="F107" s="13"/>
      <c r="G107" s="13"/>
      <c r="H107" s="13"/>
      <c r="I107" s="13"/>
      <c r="J107" s="13"/>
      <c r="K107" s="13"/>
      <c r="L107" s="13"/>
      <c r="M107" s="13"/>
    </row>
    <row r="108" spans="2:13" ht="15" customHeight="1">
      <c r="B108" s="13"/>
      <c r="C108" s="13"/>
      <c r="D108" s="13"/>
      <c r="E108" s="13"/>
      <c r="F108" s="13"/>
      <c r="G108" s="13"/>
      <c r="H108" s="13"/>
      <c r="I108" s="13"/>
      <c r="J108" s="13"/>
      <c r="K108" s="13"/>
      <c r="L108" s="13"/>
      <c r="M108" s="13"/>
    </row>
    <row r="109" spans="2:13" ht="15" customHeight="1">
      <c r="B109" s="13"/>
      <c r="C109" s="13"/>
      <c r="D109" s="13"/>
      <c r="E109" s="13"/>
      <c r="F109" s="13"/>
      <c r="G109" s="13"/>
      <c r="H109" s="13"/>
      <c r="I109" s="13"/>
      <c r="J109" s="13"/>
      <c r="K109" s="13"/>
      <c r="L109" s="13"/>
      <c r="M109" s="13"/>
    </row>
    <row r="110" spans="2:13" ht="15" customHeight="1">
      <c r="B110" s="13"/>
      <c r="C110" s="13"/>
      <c r="D110" s="13"/>
      <c r="E110" s="13"/>
      <c r="F110" s="13"/>
      <c r="G110" s="13"/>
      <c r="H110" s="13"/>
      <c r="I110" s="13"/>
      <c r="J110" s="13"/>
      <c r="K110" s="13"/>
      <c r="L110" s="13"/>
      <c r="M110" s="13"/>
    </row>
    <row r="111" spans="2:13" ht="15" customHeight="1">
      <c r="B111" s="13"/>
      <c r="C111" s="13"/>
      <c r="D111" s="13"/>
      <c r="E111" s="13"/>
      <c r="F111" s="13"/>
      <c r="G111" s="13"/>
      <c r="H111" s="13"/>
      <c r="I111" s="13"/>
      <c r="J111" s="13"/>
      <c r="K111" s="13"/>
      <c r="L111" s="13"/>
      <c r="M111" s="13"/>
    </row>
    <row r="112" spans="2:13" ht="15" customHeight="1">
      <c r="B112" s="13"/>
      <c r="C112" s="13"/>
      <c r="D112" s="13"/>
      <c r="E112" s="13"/>
      <c r="F112" s="13"/>
      <c r="G112" s="13"/>
      <c r="H112" s="13"/>
      <c r="I112" s="13"/>
      <c r="J112" s="13"/>
      <c r="K112" s="13"/>
      <c r="L112" s="13"/>
      <c r="M112" s="13"/>
    </row>
    <row r="113" spans="2:13" ht="15" customHeight="1">
      <c r="B113" s="13"/>
      <c r="C113" s="13"/>
      <c r="D113" s="13"/>
      <c r="E113" s="13"/>
      <c r="F113" s="13"/>
      <c r="G113" s="13"/>
      <c r="H113" s="13"/>
      <c r="I113" s="13"/>
      <c r="J113" s="13"/>
      <c r="K113" s="13"/>
      <c r="L113" s="13"/>
      <c r="M113" s="13"/>
    </row>
    <row r="114" spans="2:13" ht="15" customHeight="1">
      <c r="B114" s="13"/>
      <c r="C114" s="13"/>
      <c r="D114" s="13"/>
      <c r="E114" s="13"/>
      <c r="F114" s="13"/>
      <c r="G114" s="13"/>
      <c r="H114" s="13"/>
      <c r="I114" s="13"/>
      <c r="J114" s="13"/>
      <c r="K114" s="13"/>
      <c r="L114" s="13"/>
      <c r="M114" s="13"/>
    </row>
    <row r="115" spans="2:13" ht="15" customHeight="1">
      <c r="B115" s="13"/>
      <c r="C115" s="13"/>
      <c r="D115" s="13"/>
      <c r="E115" s="13"/>
      <c r="F115" s="13"/>
      <c r="G115" s="13"/>
      <c r="H115" s="13"/>
      <c r="I115" s="13"/>
      <c r="J115" s="13"/>
      <c r="K115" s="13"/>
      <c r="L115" s="13"/>
      <c r="M115" s="13"/>
    </row>
    <row r="116" spans="2:13" ht="15" customHeight="1">
      <c r="B116" s="13"/>
      <c r="C116" s="13"/>
      <c r="D116" s="13"/>
      <c r="E116" s="13"/>
      <c r="F116" s="13"/>
      <c r="G116" s="13"/>
      <c r="H116" s="13"/>
      <c r="I116" s="13"/>
      <c r="J116" s="13"/>
      <c r="K116" s="13"/>
      <c r="L116" s="13"/>
      <c r="M116" s="13"/>
    </row>
    <row r="117" spans="2:13" ht="15" customHeight="1">
      <c r="B117" s="13"/>
      <c r="C117" s="13"/>
      <c r="D117" s="13"/>
      <c r="E117" s="13"/>
      <c r="F117" s="13"/>
      <c r="G117" s="13"/>
      <c r="H117" s="13"/>
      <c r="I117" s="13"/>
      <c r="J117" s="13"/>
      <c r="K117" s="13"/>
      <c r="L117" s="13"/>
      <c r="M117" s="13"/>
    </row>
    <row r="118" spans="2:13" ht="15" customHeight="1">
      <c r="B118" s="13"/>
      <c r="C118" s="13"/>
      <c r="D118" s="13"/>
      <c r="E118" s="13"/>
      <c r="F118" s="13"/>
      <c r="G118" s="13"/>
      <c r="H118" s="13"/>
      <c r="I118" s="13"/>
      <c r="J118" s="13"/>
      <c r="K118" s="13"/>
      <c r="L118" s="13"/>
      <c r="M118" s="13"/>
    </row>
    <row r="119" spans="2:13" ht="15" customHeight="1">
      <c r="B119" s="13"/>
      <c r="C119" s="13"/>
      <c r="D119" s="13"/>
      <c r="E119" s="13"/>
      <c r="F119" s="13"/>
      <c r="G119" s="13"/>
      <c r="H119" s="13"/>
      <c r="I119" s="13"/>
      <c r="J119" s="13"/>
      <c r="K119" s="13"/>
      <c r="L119" s="13"/>
      <c r="M119" s="13"/>
    </row>
    <row r="120" spans="2:13" ht="15" customHeight="1">
      <c r="B120" s="13"/>
      <c r="C120" s="13"/>
      <c r="D120" s="13"/>
      <c r="E120" s="13"/>
      <c r="F120" s="13"/>
      <c r="G120" s="13"/>
      <c r="H120" s="13"/>
      <c r="I120" s="13"/>
      <c r="J120" s="13"/>
      <c r="K120" s="13"/>
      <c r="L120" s="13"/>
      <c r="M120" s="13"/>
    </row>
    <row r="121" spans="2:13" ht="15" customHeight="1">
      <c r="B121" s="13"/>
      <c r="C121" s="13"/>
      <c r="D121" s="13"/>
      <c r="E121" s="13"/>
      <c r="F121" s="13"/>
      <c r="G121" s="13"/>
      <c r="H121" s="13"/>
      <c r="I121" s="13"/>
      <c r="J121" s="13"/>
      <c r="K121" s="13"/>
      <c r="L121" s="13"/>
      <c r="M121" s="13"/>
    </row>
    <row r="122" spans="2:13" ht="15" customHeight="1">
      <c r="B122" s="13"/>
      <c r="C122" s="13"/>
      <c r="D122" s="13"/>
      <c r="E122" s="13"/>
      <c r="F122" s="13"/>
      <c r="G122" s="13"/>
      <c r="H122" s="13"/>
      <c r="I122" s="13"/>
      <c r="J122" s="13"/>
      <c r="K122" s="13"/>
      <c r="L122" s="13"/>
      <c r="M122" s="13"/>
    </row>
    <row r="123" spans="2:13" ht="15" customHeight="1">
      <c r="B123" s="13"/>
      <c r="C123" s="13"/>
      <c r="D123" s="13"/>
      <c r="E123" s="13"/>
      <c r="F123" s="13"/>
      <c r="G123" s="13"/>
      <c r="H123" s="13"/>
      <c r="I123" s="13"/>
      <c r="J123" s="13"/>
      <c r="K123" s="13"/>
      <c r="L123" s="13"/>
      <c r="M123" s="13"/>
    </row>
    <row r="124" spans="2:13" ht="15" customHeight="1">
      <c r="B124" s="13"/>
      <c r="C124" s="13"/>
      <c r="D124" s="13"/>
      <c r="E124" s="13"/>
      <c r="F124" s="13"/>
      <c r="G124" s="13"/>
      <c r="H124" s="13"/>
      <c r="I124" s="13"/>
      <c r="J124" s="13"/>
      <c r="K124" s="13"/>
      <c r="L124" s="13"/>
      <c r="M124" s="13"/>
    </row>
    <row r="125" spans="2:13" ht="15" customHeight="1"/>
    <row r="126" spans="2:13" ht="15" customHeight="1"/>
    <row r="127" spans="2:13" ht="15" customHeight="1"/>
    <row r="128" spans="2:13"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sheetData>
  <mergeCells count="5">
    <mergeCell ref="A2:M2"/>
    <mergeCell ref="B10:M10"/>
    <mergeCell ref="B13:M13"/>
    <mergeCell ref="B44:M44"/>
    <mergeCell ref="A5:J5"/>
  </mergeCells>
  <phoneticPr fontId="7" type="noConversion"/>
  <printOptions horizontalCentered="1"/>
  <pageMargins left="0.39370078740157483" right="0.39370078740157483" top="0.59055118110236227" bottom="0.59055118110236227" header="0.39370078740157483" footer="0.39370078740157483"/>
  <pageSetup paperSize="9" scale="54" orientation="portrait" r:id="rId1"/>
  <headerFooter alignWithMargins="0">
    <oddHeader>&amp;C&amp;"Helvetica,Fett"&amp;12 2018</oddHeader>
    <oddFooter>&amp;C&amp;"Helvetica,Standard" Eidg. Steuerverwaltung  -  Administration fédérale des contributions  -  Amministrazione federale delle contribuzioni&amp;R41</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3"/>
  <dimension ref="A1:W121"/>
  <sheetViews>
    <sheetView view="pageLayout" zoomScale="70" zoomScaleNormal="60" zoomScalePageLayoutView="70" workbookViewId="0"/>
  </sheetViews>
  <sheetFormatPr baseColWidth="10" defaultColWidth="12.5" defaultRowHeight="13"/>
  <cols>
    <col min="1" max="1" width="30.5" style="5" customWidth="1"/>
    <col min="2" max="11" width="14.1640625" style="5" customWidth="1"/>
    <col min="12" max="19" width="12.5" style="5" customWidth="1"/>
    <col min="20" max="20" width="15.5" style="5" bestFit="1" customWidth="1"/>
    <col min="21" max="21" width="13" style="5" bestFit="1" customWidth="1"/>
    <col min="22" max="22" width="15.5" style="5" bestFit="1" customWidth="1"/>
    <col min="23" max="23" width="34.5" style="5" bestFit="1" customWidth="1"/>
    <col min="24" max="16384" width="12.5" style="5"/>
  </cols>
  <sheetData>
    <row r="1" spans="1:23" ht="19" customHeight="1">
      <c r="A1" s="3" t="s">
        <v>84</v>
      </c>
      <c r="B1" s="3"/>
      <c r="C1" s="3"/>
      <c r="D1" s="3"/>
      <c r="E1" s="3"/>
      <c r="F1" s="3"/>
      <c r="G1" s="3"/>
      <c r="H1" s="3"/>
      <c r="I1" s="3"/>
      <c r="J1" s="3"/>
      <c r="K1" s="3"/>
      <c r="L1" s="4"/>
    </row>
    <row r="2" spans="1:23" ht="19" customHeight="1">
      <c r="A2" s="3" t="s">
        <v>633</v>
      </c>
      <c r="B2" s="3"/>
      <c r="C2" s="3"/>
      <c r="D2" s="3"/>
      <c r="E2" s="3"/>
      <c r="F2" s="3"/>
      <c r="G2" s="3"/>
      <c r="H2" s="3"/>
      <c r="I2" s="3"/>
      <c r="J2" s="3"/>
      <c r="K2" s="3"/>
      <c r="L2" s="4"/>
    </row>
    <row r="3" spans="1:23" ht="19" customHeight="1">
      <c r="A3" s="856" t="s">
        <v>34</v>
      </c>
      <c r="B3" s="856"/>
      <c r="C3" s="856"/>
      <c r="D3" s="856"/>
      <c r="E3" s="856"/>
      <c r="F3" s="856"/>
      <c r="G3" s="856"/>
      <c r="H3" s="856"/>
      <c r="I3" s="856"/>
      <c r="J3" s="856"/>
      <c r="K3" s="384"/>
      <c r="L3" s="384"/>
      <c r="M3" s="384"/>
      <c r="N3" s="384"/>
      <c r="O3" s="384"/>
      <c r="P3" s="384"/>
      <c r="Q3" s="384"/>
      <c r="R3" s="384"/>
      <c r="S3" s="384"/>
      <c r="T3" s="384"/>
    </row>
    <row r="4" spans="1:23" ht="19" customHeight="1">
      <c r="A4" s="856" t="s">
        <v>35</v>
      </c>
      <c r="B4" s="856"/>
      <c r="C4" s="856"/>
      <c r="D4" s="856"/>
      <c r="E4" s="856"/>
      <c r="F4" s="856"/>
      <c r="G4" s="856"/>
      <c r="H4" s="856"/>
      <c r="I4" s="856"/>
      <c r="J4" s="856"/>
      <c r="K4" s="384"/>
      <c r="L4" s="4"/>
    </row>
    <row r="5" spans="1:23" ht="19" customHeight="1" thickBot="1">
      <c r="A5" s="6">
        <v>21</v>
      </c>
      <c r="B5" s="4"/>
      <c r="C5" s="4"/>
      <c r="D5" s="4"/>
      <c r="E5" s="4"/>
      <c r="F5" s="4"/>
      <c r="G5" s="4"/>
      <c r="H5" s="4"/>
      <c r="I5" s="4"/>
      <c r="J5" s="4"/>
      <c r="K5" s="4"/>
      <c r="U5" s="8"/>
      <c r="W5" s="8">
        <v>21</v>
      </c>
    </row>
    <row r="6" spans="1:23" ht="19" customHeight="1" thickBot="1">
      <c r="A6" s="7" t="s">
        <v>10</v>
      </c>
      <c r="B6" s="850" t="s">
        <v>85</v>
      </c>
      <c r="C6" s="851"/>
      <c r="D6" s="851"/>
      <c r="E6" s="851"/>
      <c r="F6" s="851"/>
      <c r="G6" s="851"/>
      <c r="H6" s="851"/>
      <c r="I6" s="851"/>
      <c r="J6" s="851"/>
      <c r="K6" s="852"/>
      <c r="L6" s="850" t="s">
        <v>774</v>
      </c>
      <c r="M6" s="851"/>
      <c r="N6" s="851"/>
      <c r="O6" s="851"/>
      <c r="P6" s="851"/>
      <c r="Q6" s="851"/>
      <c r="R6" s="851"/>
      <c r="S6" s="851"/>
      <c r="T6" s="851"/>
      <c r="U6" s="851"/>
      <c r="V6" s="852"/>
      <c r="W6" s="8" t="s">
        <v>11</v>
      </c>
    </row>
    <row r="7" spans="1:23" ht="19" customHeight="1">
      <c r="A7" s="7" t="s">
        <v>13</v>
      </c>
      <c r="B7" s="17">
        <v>20000</v>
      </c>
      <c r="C7" s="17">
        <v>25000</v>
      </c>
      <c r="D7" s="17">
        <v>30000</v>
      </c>
      <c r="E7" s="17">
        <v>35000</v>
      </c>
      <c r="F7" s="17">
        <v>40000</v>
      </c>
      <c r="G7" s="17">
        <v>45000</v>
      </c>
      <c r="H7" s="17">
        <v>50000</v>
      </c>
      <c r="I7" s="17">
        <v>60000</v>
      </c>
      <c r="J7" s="17">
        <v>70000</v>
      </c>
      <c r="K7" s="17">
        <v>80000</v>
      </c>
      <c r="L7" s="17">
        <v>90000</v>
      </c>
      <c r="M7" s="17">
        <v>100000</v>
      </c>
      <c r="N7" s="17">
        <v>125000</v>
      </c>
      <c r="O7" s="17">
        <v>150000</v>
      </c>
      <c r="P7" s="17">
        <v>175000</v>
      </c>
      <c r="Q7" s="17">
        <v>200000</v>
      </c>
      <c r="R7" s="17">
        <v>250000</v>
      </c>
      <c r="S7" s="17">
        <v>300000</v>
      </c>
      <c r="T7" s="17">
        <v>400000</v>
      </c>
      <c r="U7" s="17">
        <v>500000</v>
      </c>
      <c r="V7" s="17">
        <v>1000000</v>
      </c>
      <c r="W7" s="8" t="s">
        <v>14</v>
      </c>
    </row>
    <row r="8" spans="1:23" ht="19" customHeight="1">
      <c r="A8" s="7"/>
      <c r="U8" s="8"/>
      <c r="W8" s="8"/>
    </row>
    <row r="9" spans="1:23" ht="19" customHeight="1">
      <c r="A9" s="7"/>
      <c r="B9" s="860" t="s">
        <v>18</v>
      </c>
      <c r="C9" s="861"/>
      <c r="D9" s="861"/>
      <c r="E9" s="861"/>
      <c r="F9" s="861"/>
      <c r="G9" s="861"/>
      <c r="H9" s="861"/>
      <c r="I9" s="861"/>
      <c r="J9" s="861"/>
      <c r="K9" s="439"/>
      <c r="L9" s="857" t="s">
        <v>820</v>
      </c>
      <c r="M9" s="858"/>
      <c r="N9" s="858"/>
      <c r="O9" s="858"/>
      <c r="P9" s="858"/>
      <c r="Q9" s="858"/>
      <c r="R9" s="858"/>
      <c r="S9" s="858"/>
      <c r="T9" s="858"/>
      <c r="U9" s="858"/>
      <c r="V9" s="859"/>
      <c r="W9" s="8"/>
    </row>
    <row r="10" spans="1:23" ht="19" customHeight="1">
      <c r="A10" s="9" t="s">
        <v>155</v>
      </c>
      <c r="B10" s="15">
        <v>190</v>
      </c>
      <c r="C10" s="15">
        <v>464.8</v>
      </c>
      <c r="D10" s="15">
        <v>718.95</v>
      </c>
      <c r="E10" s="15">
        <v>1131.1499999999999</v>
      </c>
      <c r="F10" s="15">
        <v>1506.7500000000002</v>
      </c>
      <c r="G10" s="15">
        <v>1946.4</v>
      </c>
      <c r="H10" s="15">
        <v>2438.7500000000005</v>
      </c>
      <c r="I10" s="15">
        <v>3602.1</v>
      </c>
      <c r="J10" s="15">
        <v>4996.7000000000007</v>
      </c>
      <c r="K10" s="15">
        <v>6599.7000000000007</v>
      </c>
      <c r="L10" s="15">
        <v>8202.7000000000007</v>
      </c>
      <c r="M10" s="15">
        <v>9808</v>
      </c>
      <c r="N10" s="15">
        <v>14388</v>
      </c>
      <c r="O10" s="15">
        <v>19409.95</v>
      </c>
      <c r="P10" s="15">
        <v>24562.45</v>
      </c>
      <c r="Q10" s="15">
        <v>30239.350000000002</v>
      </c>
      <c r="R10" s="15">
        <v>42090.1</v>
      </c>
      <c r="S10" s="15">
        <v>54854.55</v>
      </c>
      <c r="T10" s="15">
        <v>83207.049999999988</v>
      </c>
      <c r="U10" s="15">
        <v>112977.04999999999</v>
      </c>
      <c r="V10" s="15">
        <v>261827.05</v>
      </c>
      <c r="W10" s="8" t="s">
        <v>330</v>
      </c>
    </row>
    <row r="11" spans="1:23" ht="19" customHeight="1">
      <c r="A11" s="9" t="s">
        <v>56</v>
      </c>
      <c r="B11" s="15">
        <v>44.45</v>
      </c>
      <c r="C11" s="15">
        <v>427.2</v>
      </c>
      <c r="D11" s="15">
        <v>1074.55</v>
      </c>
      <c r="E11" s="15">
        <v>1756.2500000000002</v>
      </c>
      <c r="F11" s="15">
        <v>2734.05</v>
      </c>
      <c r="G11" s="15">
        <v>3711.9</v>
      </c>
      <c r="H11" s="15">
        <v>4736.1499999999996</v>
      </c>
      <c r="I11" s="15">
        <v>6554.1</v>
      </c>
      <c r="J11" s="15">
        <v>8372</v>
      </c>
      <c r="K11" s="15">
        <v>10331.050000000001</v>
      </c>
      <c r="L11" s="15">
        <v>12388.150000000001</v>
      </c>
      <c r="M11" s="15">
        <v>14450.55</v>
      </c>
      <c r="N11" s="15">
        <v>20251.150000000001</v>
      </c>
      <c r="O11" s="15">
        <v>26462</v>
      </c>
      <c r="P11" s="15">
        <v>33250.450000000004</v>
      </c>
      <c r="Q11" s="15">
        <v>40133</v>
      </c>
      <c r="R11" s="15">
        <v>54161.1</v>
      </c>
      <c r="S11" s="15">
        <v>68459.3</v>
      </c>
      <c r="T11" s="15">
        <v>98633.85</v>
      </c>
      <c r="U11" s="15">
        <v>129342.40000000001</v>
      </c>
      <c r="V11" s="15">
        <v>284822.40000000002</v>
      </c>
      <c r="W11" s="8" t="s">
        <v>331</v>
      </c>
    </row>
    <row r="12" spans="1:23" ht="19" customHeight="1">
      <c r="A12" s="9" t="s">
        <v>59</v>
      </c>
      <c r="B12" s="15">
        <v>72.2</v>
      </c>
      <c r="C12" s="15">
        <v>301.60000000000002</v>
      </c>
      <c r="D12" s="15">
        <v>915.80000000000007</v>
      </c>
      <c r="E12" s="15">
        <v>1718.7</v>
      </c>
      <c r="F12" s="15">
        <v>2551.2000000000003</v>
      </c>
      <c r="G12" s="15">
        <v>3383.7000000000003</v>
      </c>
      <c r="H12" s="15">
        <v>4216.2</v>
      </c>
      <c r="I12" s="15">
        <v>5698.1</v>
      </c>
      <c r="J12" s="15">
        <v>7130</v>
      </c>
      <c r="K12" s="15">
        <v>8545.2000000000007</v>
      </c>
      <c r="L12" s="15">
        <v>10010.400000000001</v>
      </c>
      <c r="M12" s="15">
        <v>11601.400000000001</v>
      </c>
      <c r="N12" s="15">
        <v>16115.400000000001</v>
      </c>
      <c r="O12" s="15">
        <v>20982.800000000003</v>
      </c>
      <c r="P12" s="15">
        <v>26271.200000000001</v>
      </c>
      <c r="Q12" s="15">
        <v>31636.2</v>
      </c>
      <c r="R12" s="15">
        <v>42366.2</v>
      </c>
      <c r="S12" s="15">
        <v>53096.2</v>
      </c>
      <c r="T12" s="15">
        <v>74556.2</v>
      </c>
      <c r="U12" s="15">
        <v>96016.2</v>
      </c>
      <c r="V12" s="15">
        <v>203316.2</v>
      </c>
      <c r="W12" s="8" t="s">
        <v>332</v>
      </c>
    </row>
    <row r="13" spans="1:23" ht="19" customHeight="1">
      <c r="A13" s="9" t="s">
        <v>62</v>
      </c>
      <c r="B13" s="15">
        <v>100</v>
      </c>
      <c r="C13" s="15">
        <v>100</v>
      </c>
      <c r="D13" s="15">
        <v>745.26</v>
      </c>
      <c r="E13" s="15">
        <v>1478.5099999999998</v>
      </c>
      <c r="F13" s="15">
        <v>2211.7599999999998</v>
      </c>
      <c r="G13" s="15">
        <v>2945.01</v>
      </c>
      <c r="H13" s="15">
        <v>3678.26</v>
      </c>
      <c r="I13" s="15">
        <v>5130.0950000000003</v>
      </c>
      <c r="J13" s="15">
        <v>6391.2849999999999</v>
      </c>
      <c r="K13" s="15">
        <v>7637.8099999999995</v>
      </c>
      <c r="L13" s="15">
        <v>8928.3299999999981</v>
      </c>
      <c r="M13" s="15">
        <v>10277.51</v>
      </c>
      <c r="N13" s="15">
        <v>13943.76</v>
      </c>
      <c r="O13" s="15">
        <v>17610.010000000002</v>
      </c>
      <c r="P13" s="15">
        <v>21276.260000000002</v>
      </c>
      <c r="Q13" s="15">
        <v>24942.510000000002</v>
      </c>
      <c r="R13" s="15">
        <v>32275.010000000002</v>
      </c>
      <c r="S13" s="15">
        <v>39607.51</v>
      </c>
      <c r="T13" s="15">
        <v>54272.51</v>
      </c>
      <c r="U13" s="15">
        <v>68937.509999999995</v>
      </c>
      <c r="V13" s="15">
        <v>142262.50999999998</v>
      </c>
      <c r="W13" s="8" t="s">
        <v>333</v>
      </c>
    </row>
    <row r="14" spans="1:23" ht="19" customHeight="1">
      <c r="A14" s="9" t="s">
        <v>65</v>
      </c>
      <c r="B14" s="15">
        <v>158.85</v>
      </c>
      <c r="C14" s="15">
        <v>438.9</v>
      </c>
      <c r="D14" s="15">
        <v>840.2</v>
      </c>
      <c r="E14" s="15">
        <v>1325.05</v>
      </c>
      <c r="F14" s="15">
        <v>1851.7499999999998</v>
      </c>
      <c r="G14" s="15">
        <v>2424.4</v>
      </c>
      <c r="H14" s="15">
        <v>3001.25</v>
      </c>
      <c r="I14" s="15">
        <v>3816.3500000000004</v>
      </c>
      <c r="J14" s="15">
        <v>5028.5500000000011</v>
      </c>
      <c r="K14" s="15">
        <v>6307.6</v>
      </c>
      <c r="L14" s="15">
        <v>7611.7999999999993</v>
      </c>
      <c r="M14" s="15">
        <v>9003.7000000000007</v>
      </c>
      <c r="N14" s="15">
        <v>12540</v>
      </c>
      <c r="O14" s="15">
        <v>16385.599999999999</v>
      </c>
      <c r="P14" s="15">
        <v>20298.100000000002</v>
      </c>
      <c r="Q14" s="15">
        <v>24373.600000000002</v>
      </c>
      <c r="R14" s="15">
        <v>32524.600000000002</v>
      </c>
      <c r="S14" s="15">
        <v>40675.599999999999</v>
      </c>
      <c r="T14" s="15">
        <v>56977.599999999999</v>
      </c>
      <c r="U14" s="15">
        <v>77097.05</v>
      </c>
      <c r="V14" s="15">
        <v>171587.35</v>
      </c>
      <c r="W14" s="8" t="s">
        <v>334</v>
      </c>
    </row>
    <row r="15" spans="1:23" ht="19" customHeight="1">
      <c r="A15" s="9" t="s">
        <v>68</v>
      </c>
      <c r="B15" s="15">
        <v>27.55</v>
      </c>
      <c r="C15" s="15">
        <v>688.5</v>
      </c>
      <c r="D15" s="15">
        <v>1308.1499999999999</v>
      </c>
      <c r="E15" s="15">
        <v>1927.8</v>
      </c>
      <c r="F15" s="15">
        <v>2547.4500000000003</v>
      </c>
      <c r="G15" s="15">
        <v>3167.1000000000004</v>
      </c>
      <c r="H15" s="15">
        <v>3786.75</v>
      </c>
      <c r="I15" s="15">
        <v>5232.6000000000004</v>
      </c>
      <c r="J15" s="15">
        <v>6210.25</v>
      </c>
      <c r="K15" s="15">
        <v>7628.6</v>
      </c>
      <c r="L15" s="15">
        <v>8950.5</v>
      </c>
      <c r="M15" s="15">
        <v>10327.5</v>
      </c>
      <c r="N15" s="15">
        <v>13770</v>
      </c>
      <c r="O15" s="15">
        <v>17212.5</v>
      </c>
      <c r="P15" s="15">
        <v>20655</v>
      </c>
      <c r="Q15" s="15">
        <v>24097.5</v>
      </c>
      <c r="R15" s="15">
        <v>30982.5</v>
      </c>
      <c r="S15" s="15">
        <v>37867.5</v>
      </c>
      <c r="T15" s="15">
        <v>51637.5</v>
      </c>
      <c r="U15" s="15">
        <v>65407.5</v>
      </c>
      <c r="V15" s="15">
        <v>134257.5</v>
      </c>
      <c r="W15" s="8" t="s">
        <v>335</v>
      </c>
    </row>
    <row r="16" spans="1:23" ht="19" customHeight="1">
      <c r="A16" s="9" t="s">
        <v>71</v>
      </c>
      <c r="B16" s="15">
        <v>50</v>
      </c>
      <c r="C16" s="15">
        <v>201.64999999999998</v>
      </c>
      <c r="D16" s="15">
        <v>533.29999999999995</v>
      </c>
      <c r="E16" s="15">
        <v>1000.5</v>
      </c>
      <c r="F16" s="15">
        <v>1601.1000000000001</v>
      </c>
      <c r="G16" s="15">
        <v>2307.9</v>
      </c>
      <c r="H16" s="15">
        <v>2957.0499999999997</v>
      </c>
      <c r="I16" s="15">
        <v>4257.8999999999996</v>
      </c>
      <c r="J16" s="15">
        <v>5587.8</v>
      </c>
      <c r="K16" s="15">
        <v>7082.7</v>
      </c>
      <c r="L16" s="15">
        <v>8577.15</v>
      </c>
      <c r="M16" s="15">
        <v>10191.550000000001</v>
      </c>
      <c r="N16" s="15">
        <v>14285.8</v>
      </c>
      <c r="O16" s="15">
        <v>18400.499999999996</v>
      </c>
      <c r="P16" s="15">
        <v>22631.649999999998</v>
      </c>
      <c r="Q16" s="15">
        <v>26862.800000000003</v>
      </c>
      <c r="R16" s="15">
        <v>35561.950000000004</v>
      </c>
      <c r="S16" s="15">
        <v>44306.7</v>
      </c>
      <c r="T16" s="15">
        <v>59321.7</v>
      </c>
      <c r="U16" s="15">
        <v>74336.7</v>
      </c>
      <c r="V16" s="15">
        <v>149411.70000000001</v>
      </c>
      <c r="W16" s="8" t="s">
        <v>336</v>
      </c>
    </row>
    <row r="17" spans="1:23" ht="19" customHeight="1">
      <c r="A17" s="9" t="s">
        <v>74</v>
      </c>
      <c r="B17" s="15">
        <v>202.4</v>
      </c>
      <c r="C17" s="15">
        <v>708.4</v>
      </c>
      <c r="D17" s="15">
        <v>1214.3999999999999</v>
      </c>
      <c r="E17" s="15">
        <v>2036.65</v>
      </c>
      <c r="F17" s="15">
        <v>2732.4</v>
      </c>
      <c r="G17" s="15">
        <v>3428.15</v>
      </c>
      <c r="H17" s="15">
        <v>4174.5</v>
      </c>
      <c r="I17" s="15">
        <v>5523</v>
      </c>
      <c r="J17" s="15">
        <v>6805.7</v>
      </c>
      <c r="K17" s="15">
        <v>8351.5</v>
      </c>
      <c r="L17" s="15">
        <v>10018.799999999999</v>
      </c>
      <c r="M17" s="15">
        <v>11821.45</v>
      </c>
      <c r="N17" s="15">
        <v>16280.55</v>
      </c>
      <c r="O17" s="15">
        <v>21024.3</v>
      </c>
      <c r="P17" s="15">
        <v>25866.75</v>
      </c>
      <c r="Q17" s="15">
        <v>30926.75</v>
      </c>
      <c r="R17" s="15">
        <v>41099.85</v>
      </c>
      <c r="S17" s="15">
        <v>52168.6</v>
      </c>
      <c r="T17" s="15">
        <v>74306.099999999991</v>
      </c>
      <c r="U17" s="15">
        <v>98204.45</v>
      </c>
      <c r="V17" s="15">
        <v>213501.65000000002</v>
      </c>
      <c r="W17" s="8" t="s">
        <v>337</v>
      </c>
    </row>
    <row r="18" spans="1:23" ht="19" customHeight="1">
      <c r="A18" s="9" t="s">
        <v>77</v>
      </c>
      <c r="B18" s="15">
        <v>0</v>
      </c>
      <c r="C18" s="15">
        <v>35.299999999999997</v>
      </c>
      <c r="D18" s="15">
        <v>136.69999999999999</v>
      </c>
      <c r="E18" s="15">
        <v>380.74999999999994</v>
      </c>
      <c r="F18" s="15">
        <v>604.15</v>
      </c>
      <c r="G18" s="15">
        <v>843.05</v>
      </c>
      <c r="H18" s="15">
        <v>1085.6000000000001</v>
      </c>
      <c r="I18" s="15">
        <v>1694.2</v>
      </c>
      <c r="J18" s="15">
        <v>2129.3000000000002</v>
      </c>
      <c r="K18" s="15">
        <v>2643.8</v>
      </c>
      <c r="L18" s="15">
        <v>3268.55</v>
      </c>
      <c r="M18" s="15">
        <v>4036.5999999999995</v>
      </c>
      <c r="N18" s="15">
        <v>5936.5999999999995</v>
      </c>
      <c r="O18" s="15">
        <v>8204.8000000000011</v>
      </c>
      <c r="P18" s="15">
        <v>11254.3</v>
      </c>
      <c r="Q18" s="15">
        <v>16156.750000000002</v>
      </c>
      <c r="R18" s="15">
        <v>24777.950000000004</v>
      </c>
      <c r="S18" s="15">
        <v>32182</v>
      </c>
      <c r="T18" s="15">
        <v>44203.649999999994</v>
      </c>
      <c r="U18" s="15">
        <v>55963.65</v>
      </c>
      <c r="V18" s="15">
        <v>114763.65</v>
      </c>
      <c r="W18" s="8" t="s">
        <v>338</v>
      </c>
    </row>
    <row r="19" spans="1:23" ht="19" customHeight="1">
      <c r="A19" s="9" t="s">
        <v>19</v>
      </c>
      <c r="B19" s="15">
        <v>116.94999999999999</v>
      </c>
      <c r="C19" s="15">
        <v>221.70000000000002</v>
      </c>
      <c r="D19" s="15">
        <v>449.75</v>
      </c>
      <c r="E19" s="15">
        <v>805.15</v>
      </c>
      <c r="F19" s="15">
        <v>1382.1499999999999</v>
      </c>
      <c r="G19" s="15">
        <v>2113.5499999999997</v>
      </c>
      <c r="H19" s="15">
        <v>2938.4500000000007</v>
      </c>
      <c r="I19" s="15">
        <v>4648.55</v>
      </c>
      <c r="J19" s="15">
        <v>6903.3</v>
      </c>
      <c r="K19" s="15">
        <v>8792.4500000000007</v>
      </c>
      <c r="L19" s="15">
        <v>10833.85</v>
      </c>
      <c r="M19" s="15">
        <v>13107.7</v>
      </c>
      <c r="N19" s="15">
        <v>18768.449999999997</v>
      </c>
      <c r="O19" s="15">
        <v>25066</v>
      </c>
      <c r="P19" s="15">
        <v>31576.9</v>
      </c>
      <c r="Q19" s="15">
        <v>37986.250000000007</v>
      </c>
      <c r="R19" s="15">
        <v>51821.9</v>
      </c>
      <c r="S19" s="15">
        <v>66859.95</v>
      </c>
      <c r="T19" s="15">
        <v>98074.35</v>
      </c>
      <c r="U19" s="15">
        <v>124606.15</v>
      </c>
      <c r="V19" s="15">
        <v>251911.15</v>
      </c>
      <c r="W19" s="8" t="s">
        <v>339</v>
      </c>
    </row>
    <row r="20" spans="1:23" ht="19" customHeight="1">
      <c r="A20" s="9" t="s">
        <v>57</v>
      </c>
      <c r="B20" s="15">
        <v>90</v>
      </c>
      <c r="C20" s="15">
        <v>207.4</v>
      </c>
      <c r="D20" s="15">
        <v>801.9</v>
      </c>
      <c r="E20" s="15">
        <v>1946.5</v>
      </c>
      <c r="F20" s="15">
        <v>3098.1000000000004</v>
      </c>
      <c r="G20" s="15">
        <v>3871.8500000000004</v>
      </c>
      <c r="H20" s="15">
        <v>4596.0999999999995</v>
      </c>
      <c r="I20" s="15">
        <v>6083.4000000000005</v>
      </c>
      <c r="J20" s="15">
        <v>8068.05</v>
      </c>
      <c r="K20" s="15">
        <v>10145.199999999999</v>
      </c>
      <c r="L20" s="15">
        <v>12250.45</v>
      </c>
      <c r="M20" s="15">
        <v>14355.65</v>
      </c>
      <c r="N20" s="15">
        <v>19887.600000000002</v>
      </c>
      <c r="O20" s="15">
        <v>25786.100000000002</v>
      </c>
      <c r="P20" s="15">
        <v>31954.9</v>
      </c>
      <c r="Q20" s="15">
        <v>38271.5</v>
      </c>
      <c r="R20" s="15">
        <v>51784.25</v>
      </c>
      <c r="S20" s="15">
        <v>65296.649999999994</v>
      </c>
      <c r="T20" s="15">
        <v>92321.75</v>
      </c>
      <c r="U20" s="15">
        <v>119346.59999999999</v>
      </c>
      <c r="V20" s="15">
        <v>244989.49999999997</v>
      </c>
      <c r="W20" s="8" t="s">
        <v>340</v>
      </c>
    </row>
    <row r="21" spans="1:23" ht="19" customHeight="1">
      <c r="A21" s="9" t="s">
        <v>60</v>
      </c>
      <c r="B21" s="217">
        <v>0</v>
      </c>
      <c r="C21" s="217">
        <v>0</v>
      </c>
      <c r="D21" s="217">
        <v>0</v>
      </c>
      <c r="E21" s="217">
        <v>0</v>
      </c>
      <c r="F21" s="217">
        <v>222.5</v>
      </c>
      <c r="G21" s="217">
        <v>1441.8</v>
      </c>
      <c r="H21" s="217">
        <v>2643.3</v>
      </c>
      <c r="I21" s="217">
        <v>5046.3</v>
      </c>
      <c r="J21" s="217">
        <v>7449.3</v>
      </c>
      <c r="K21" s="217">
        <v>9852.2999999999993</v>
      </c>
      <c r="L21" s="217">
        <v>12255.3</v>
      </c>
      <c r="M21" s="217">
        <v>14658.3</v>
      </c>
      <c r="N21" s="217">
        <v>20665.8</v>
      </c>
      <c r="O21" s="217">
        <v>26673.3</v>
      </c>
      <c r="P21" s="217">
        <v>32680.799999999999</v>
      </c>
      <c r="Q21" s="217">
        <v>38688.300000000003</v>
      </c>
      <c r="R21" s="217">
        <v>50703.3</v>
      </c>
      <c r="S21" s="217">
        <v>62718.3</v>
      </c>
      <c r="T21" s="217">
        <v>86748.3</v>
      </c>
      <c r="U21" s="217">
        <v>113248.8</v>
      </c>
      <c r="V21" s="217">
        <v>253648.8</v>
      </c>
      <c r="W21" s="8" t="s">
        <v>341</v>
      </c>
    </row>
    <row r="22" spans="1:23" ht="19" customHeight="1">
      <c r="A22" s="9" t="s">
        <v>63</v>
      </c>
      <c r="B22" s="15">
        <v>0</v>
      </c>
      <c r="C22" s="15">
        <v>0</v>
      </c>
      <c r="D22" s="15">
        <v>0</v>
      </c>
      <c r="E22" s="15">
        <v>0</v>
      </c>
      <c r="F22" s="15">
        <v>0</v>
      </c>
      <c r="G22" s="15">
        <v>257.54999999999995</v>
      </c>
      <c r="H22" s="15">
        <v>428</v>
      </c>
      <c r="I22" s="15">
        <v>3472.85</v>
      </c>
      <c r="J22" s="15">
        <v>5233.4500000000007</v>
      </c>
      <c r="K22" s="15">
        <v>7219.3</v>
      </c>
      <c r="L22" s="15">
        <v>9399.85</v>
      </c>
      <c r="M22" s="15">
        <v>11699.5</v>
      </c>
      <c r="N22" s="15">
        <v>17758.2</v>
      </c>
      <c r="O22" s="15">
        <v>24186.949999999997</v>
      </c>
      <c r="P22" s="15">
        <v>30921.65</v>
      </c>
      <c r="Q22" s="15">
        <v>37917.4</v>
      </c>
      <c r="R22" s="15">
        <v>52424.800000000003</v>
      </c>
      <c r="S22" s="15">
        <v>67141.600000000006</v>
      </c>
      <c r="T22" s="15">
        <v>96992.6</v>
      </c>
      <c r="U22" s="15">
        <v>127283.35</v>
      </c>
      <c r="V22" s="15">
        <v>283019.55</v>
      </c>
      <c r="W22" s="8" t="s">
        <v>342</v>
      </c>
    </row>
    <row r="23" spans="1:23" ht="19" customHeight="1">
      <c r="A23" s="9" t="s">
        <v>66</v>
      </c>
      <c r="B23" s="15">
        <v>60</v>
      </c>
      <c r="C23" s="15">
        <v>204.45000000000002</v>
      </c>
      <c r="D23" s="15">
        <v>640.94999999999993</v>
      </c>
      <c r="E23" s="15">
        <v>1288</v>
      </c>
      <c r="F23" s="15">
        <v>1965.4</v>
      </c>
      <c r="G23" s="15">
        <v>2661.65</v>
      </c>
      <c r="H23" s="15">
        <v>3474.1499999999996</v>
      </c>
      <c r="I23" s="15">
        <v>4897.1500000000005</v>
      </c>
      <c r="J23" s="15">
        <v>6269.6</v>
      </c>
      <c r="K23" s="15">
        <v>7901.95</v>
      </c>
      <c r="L23" s="15">
        <v>9667.5999999999985</v>
      </c>
      <c r="M23" s="15">
        <v>11626.900000000001</v>
      </c>
      <c r="N23" s="15">
        <v>16780.25</v>
      </c>
      <c r="O23" s="15">
        <v>22513.8</v>
      </c>
      <c r="P23" s="15">
        <v>28488.05</v>
      </c>
      <c r="Q23" s="15">
        <v>34448.65</v>
      </c>
      <c r="R23" s="15">
        <v>46383.55</v>
      </c>
      <c r="S23" s="15">
        <v>58924.85</v>
      </c>
      <c r="T23" s="15">
        <v>84973.5</v>
      </c>
      <c r="U23" s="15">
        <v>106609.35</v>
      </c>
      <c r="V23" s="15">
        <v>214024.35</v>
      </c>
      <c r="W23" s="8" t="s">
        <v>343</v>
      </c>
    </row>
    <row r="24" spans="1:23" ht="19" customHeight="1">
      <c r="A24" s="9" t="s">
        <v>69</v>
      </c>
      <c r="B24" s="15">
        <v>221.20000000000002</v>
      </c>
      <c r="C24" s="15">
        <v>734.7</v>
      </c>
      <c r="D24" s="15">
        <v>1382.5</v>
      </c>
      <c r="E24" s="15">
        <v>2054</v>
      </c>
      <c r="F24" s="15">
        <v>2594.35</v>
      </c>
      <c r="G24" s="15">
        <v>3164.75</v>
      </c>
      <c r="H24" s="15">
        <v>3870.2</v>
      </c>
      <c r="I24" s="15">
        <v>5435.2000000000007</v>
      </c>
      <c r="J24" s="15">
        <v>7110</v>
      </c>
      <c r="K24" s="15">
        <v>9085</v>
      </c>
      <c r="L24" s="15">
        <v>11075.800000000001</v>
      </c>
      <c r="M24" s="15">
        <v>13208.800000000001</v>
      </c>
      <c r="N24" s="15">
        <v>18628.2</v>
      </c>
      <c r="O24" s="15">
        <v>24158.200000000004</v>
      </c>
      <c r="P24" s="15">
        <v>29696.100000000002</v>
      </c>
      <c r="Q24" s="15">
        <v>35423.600000000006</v>
      </c>
      <c r="R24" s="15">
        <v>46878.600000000006</v>
      </c>
      <c r="S24" s="15">
        <v>58333.600000000006</v>
      </c>
      <c r="T24" s="15">
        <v>81243.600000000006</v>
      </c>
      <c r="U24" s="15">
        <v>101878.40000000001</v>
      </c>
      <c r="V24" s="15">
        <v>204578.40000000002</v>
      </c>
      <c r="W24" s="8" t="s">
        <v>344</v>
      </c>
    </row>
    <row r="25" spans="1:23" ht="19" customHeight="1">
      <c r="A25" s="9" t="s">
        <v>72</v>
      </c>
      <c r="B25" s="15">
        <v>420</v>
      </c>
      <c r="C25" s="15">
        <v>700</v>
      </c>
      <c r="D25" s="15">
        <v>1050</v>
      </c>
      <c r="E25" s="15">
        <v>1487.5</v>
      </c>
      <c r="F25" s="15">
        <v>1995</v>
      </c>
      <c r="G25" s="15">
        <v>2537.5</v>
      </c>
      <c r="H25" s="15">
        <v>3056.2999999999997</v>
      </c>
      <c r="I25" s="15">
        <v>4033.75</v>
      </c>
      <c r="J25" s="15">
        <v>5285.7999999999993</v>
      </c>
      <c r="K25" s="15">
        <v>6604.5</v>
      </c>
      <c r="L25" s="15">
        <v>7965.6</v>
      </c>
      <c r="M25" s="15">
        <v>9367.15</v>
      </c>
      <c r="N25" s="15">
        <v>12927.25</v>
      </c>
      <c r="O25" s="15">
        <v>16646</v>
      </c>
      <c r="P25" s="15">
        <v>20541.5</v>
      </c>
      <c r="Q25" s="15">
        <v>24479</v>
      </c>
      <c r="R25" s="15">
        <v>32354</v>
      </c>
      <c r="S25" s="15">
        <v>40113.5</v>
      </c>
      <c r="T25" s="15">
        <v>54988.5</v>
      </c>
      <c r="U25" s="15">
        <v>69048</v>
      </c>
      <c r="V25" s="15">
        <v>139048</v>
      </c>
      <c r="W25" s="8" t="s">
        <v>345</v>
      </c>
    </row>
    <row r="26" spans="1:23" ht="19" customHeight="1">
      <c r="A26" s="9" t="s">
        <v>75</v>
      </c>
      <c r="B26" s="15">
        <v>0</v>
      </c>
      <c r="C26" s="15">
        <v>160.35</v>
      </c>
      <c r="D26" s="15">
        <v>661.19999999999993</v>
      </c>
      <c r="E26" s="15">
        <v>1257.95</v>
      </c>
      <c r="F26" s="15">
        <v>2046.15</v>
      </c>
      <c r="G26" s="15">
        <v>2485.1999999999998</v>
      </c>
      <c r="H26" s="15">
        <v>3340.2</v>
      </c>
      <c r="I26" s="15">
        <v>5050.2</v>
      </c>
      <c r="J26" s="15">
        <v>6771.6</v>
      </c>
      <c r="K26" s="15">
        <v>9051.6</v>
      </c>
      <c r="L26" s="15">
        <v>11331.599999999999</v>
      </c>
      <c r="M26" s="15">
        <v>13611.599999999999</v>
      </c>
      <c r="N26" s="15">
        <v>19489.449999999997</v>
      </c>
      <c r="O26" s="15">
        <v>26044.45</v>
      </c>
      <c r="P26" s="15">
        <v>32599.450000000004</v>
      </c>
      <c r="Q26" s="15">
        <v>39201.15</v>
      </c>
      <c r="R26" s="15">
        <v>52596.149999999994</v>
      </c>
      <c r="S26" s="15">
        <v>65991.149999999994</v>
      </c>
      <c r="T26" s="15">
        <v>92781.15</v>
      </c>
      <c r="U26" s="15">
        <v>119571.15</v>
      </c>
      <c r="V26" s="15">
        <v>240844.95</v>
      </c>
      <c r="W26" s="8" t="s">
        <v>346</v>
      </c>
    </row>
    <row r="27" spans="1:23" ht="19" customHeight="1">
      <c r="A27" s="9" t="s">
        <v>78</v>
      </c>
      <c r="B27" s="15">
        <v>0</v>
      </c>
      <c r="C27" s="15">
        <v>0</v>
      </c>
      <c r="D27" s="15">
        <v>75.180000000000007</v>
      </c>
      <c r="E27" s="15">
        <v>531.37</v>
      </c>
      <c r="F27" s="15">
        <v>1185.56</v>
      </c>
      <c r="G27" s="15">
        <v>1946.58</v>
      </c>
      <c r="H27" s="15">
        <v>2742.58</v>
      </c>
      <c r="I27" s="15">
        <v>4250.96</v>
      </c>
      <c r="J27" s="15">
        <v>5773.11</v>
      </c>
      <c r="K27" s="15">
        <v>7396.87</v>
      </c>
      <c r="L27" s="15">
        <v>9138.1200000000008</v>
      </c>
      <c r="M27" s="15">
        <v>11085.81</v>
      </c>
      <c r="N27" s="15">
        <v>15926.33</v>
      </c>
      <c r="O27" s="15">
        <v>20903.439999999999</v>
      </c>
      <c r="P27" s="15">
        <v>25908.09</v>
      </c>
      <c r="Q27" s="15">
        <v>31103.3</v>
      </c>
      <c r="R27" s="15">
        <v>42241.97</v>
      </c>
      <c r="S27" s="15">
        <v>53385.97</v>
      </c>
      <c r="T27" s="15">
        <v>75691.960000000006</v>
      </c>
      <c r="U27" s="15">
        <v>98178.96</v>
      </c>
      <c r="V27" s="15">
        <v>212360.54</v>
      </c>
      <c r="W27" s="8" t="s">
        <v>347</v>
      </c>
    </row>
    <row r="28" spans="1:23" ht="19" customHeight="1">
      <c r="A28" s="9" t="s">
        <v>55</v>
      </c>
      <c r="B28" s="15">
        <v>11.35</v>
      </c>
      <c r="C28" s="15">
        <v>290.55</v>
      </c>
      <c r="D28" s="15">
        <v>599.29999999999995</v>
      </c>
      <c r="E28" s="15">
        <v>1007.9</v>
      </c>
      <c r="F28" s="15">
        <v>1543.6</v>
      </c>
      <c r="G28" s="15">
        <v>2056.6</v>
      </c>
      <c r="H28" s="15">
        <v>2624.1</v>
      </c>
      <c r="I28" s="15">
        <v>3940.7</v>
      </c>
      <c r="J28" s="15">
        <v>5393.5</v>
      </c>
      <c r="K28" s="15">
        <v>6982.4999999999991</v>
      </c>
      <c r="L28" s="15">
        <v>8753.1</v>
      </c>
      <c r="M28" s="15">
        <v>10569.1</v>
      </c>
      <c r="N28" s="15">
        <v>15426.9</v>
      </c>
      <c r="O28" s="15">
        <v>20602.500000000004</v>
      </c>
      <c r="P28" s="15">
        <v>25993.75</v>
      </c>
      <c r="Q28" s="15">
        <v>31385</v>
      </c>
      <c r="R28" s="15">
        <v>42621.5</v>
      </c>
      <c r="S28" s="15">
        <v>53971.5</v>
      </c>
      <c r="T28" s="15">
        <v>77420.600000000006</v>
      </c>
      <c r="U28" s="15">
        <v>101255.6</v>
      </c>
      <c r="V28" s="15">
        <v>224244.2</v>
      </c>
      <c r="W28" s="8" t="s">
        <v>348</v>
      </c>
    </row>
    <row r="29" spans="1:23" ht="19" customHeight="1">
      <c r="A29" s="9" t="s">
        <v>58</v>
      </c>
      <c r="B29" s="217">
        <v>0</v>
      </c>
      <c r="C29" s="217">
        <v>0</v>
      </c>
      <c r="D29" s="217">
        <v>100.4</v>
      </c>
      <c r="E29" s="217">
        <v>507.75000000000006</v>
      </c>
      <c r="F29" s="217">
        <v>1096.7</v>
      </c>
      <c r="G29" s="217">
        <v>1964.2000000000003</v>
      </c>
      <c r="H29" s="217">
        <v>2773.55</v>
      </c>
      <c r="I29" s="217">
        <v>4348.95</v>
      </c>
      <c r="J29" s="217">
        <v>5948.25</v>
      </c>
      <c r="K29" s="217">
        <v>7672.5</v>
      </c>
      <c r="L29" s="217">
        <v>9508.3499999999985</v>
      </c>
      <c r="M29" s="217">
        <v>11356.15</v>
      </c>
      <c r="N29" s="217">
        <v>16148.550000000001</v>
      </c>
      <c r="O29" s="217">
        <v>21031.05</v>
      </c>
      <c r="P29" s="217">
        <v>26036.25</v>
      </c>
      <c r="Q29" s="217">
        <v>31267.5</v>
      </c>
      <c r="R29" s="217">
        <v>41730</v>
      </c>
      <c r="S29" s="217">
        <v>52192.499999999993</v>
      </c>
      <c r="T29" s="217">
        <v>74426</v>
      </c>
      <c r="U29" s="217">
        <v>96746</v>
      </c>
      <c r="V29" s="217">
        <v>208346</v>
      </c>
      <c r="W29" s="8" t="s">
        <v>349</v>
      </c>
    </row>
    <row r="30" spans="1:23" ht="19" customHeight="1">
      <c r="A30" s="9" t="s">
        <v>61</v>
      </c>
      <c r="B30" s="15">
        <v>40</v>
      </c>
      <c r="C30" s="15">
        <v>40</v>
      </c>
      <c r="D30" s="15">
        <v>40</v>
      </c>
      <c r="E30" s="15">
        <v>436.45</v>
      </c>
      <c r="F30" s="15">
        <v>633.29999999999995</v>
      </c>
      <c r="G30" s="15">
        <v>883.15000000000009</v>
      </c>
      <c r="H30" s="15">
        <v>1178.4000000000001</v>
      </c>
      <c r="I30" s="15">
        <v>2420.85</v>
      </c>
      <c r="J30" s="15">
        <v>4099.8499999999995</v>
      </c>
      <c r="K30" s="15">
        <v>6023.2999999999993</v>
      </c>
      <c r="L30" s="15">
        <v>8002.0000000000009</v>
      </c>
      <c r="M30" s="15">
        <v>10169.200000000001</v>
      </c>
      <c r="N30" s="15">
        <v>16274.4</v>
      </c>
      <c r="O30" s="15">
        <v>22199.7</v>
      </c>
      <c r="P30" s="15">
        <v>28431.15</v>
      </c>
      <c r="Q30" s="15">
        <v>34859.050000000003</v>
      </c>
      <c r="R30" s="15">
        <v>48388.149999999994</v>
      </c>
      <c r="S30" s="15">
        <v>62423.1</v>
      </c>
      <c r="T30" s="15">
        <v>91132.5</v>
      </c>
      <c r="U30" s="15">
        <v>119885.65</v>
      </c>
      <c r="V30" s="15">
        <v>264525.60000000003</v>
      </c>
      <c r="W30" s="8" t="s">
        <v>350</v>
      </c>
    </row>
    <row r="31" spans="1:23" ht="19" customHeight="1">
      <c r="A31" s="9" t="s">
        <v>64</v>
      </c>
      <c r="B31" s="217">
        <v>0</v>
      </c>
      <c r="C31" s="217">
        <v>0</v>
      </c>
      <c r="D31" s="217">
        <v>35.049999999999997</v>
      </c>
      <c r="E31" s="217">
        <v>521.25</v>
      </c>
      <c r="F31" s="217">
        <v>1396</v>
      </c>
      <c r="G31" s="217">
        <v>2553</v>
      </c>
      <c r="H31" s="217">
        <v>3929.8999999999996</v>
      </c>
      <c r="I31" s="217">
        <v>6706.2</v>
      </c>
      <c r="J31" s="217">
        <v>9147.4500000000007</v>
      </c>
      <c r="K31" s="217">
        <v>11091.95</v>
      </c>
      <c r="L31" s="217">
        <v>13174.100000000002</v>
      </c>
      <c r="M31" s="217">
        <v>15254.2</v>
      </c>
      <c r="N31" s="217">
        <v>20906.100000000002</v>
      </c>
      <c r="O31" s="217">
        <v>27355.449999999997</v>
      </c>
      <c r="P31" s="217">
        <v>34029.25</v>
      </c>
      <c r="Q31" s="217">
        <v>41061.1</v>
      </c>
      <c r="R31" s="217">
        <v>55684.6</v>
      </c>
      <c r="S31" s="217">
        <v>71076.25</v>
      </c>
      <c r="T31" s="217">
        <v>103541.4</v>
      </c>
      <c r="U31" s="217">
        <v>138071</v>
      </c>
      <c r="V31" s="217">
        <v>297840</v>
      </c>
      <c r="W31" s="8" t="s">
        <v>351</v>
      </c>
    </row>
    <row r="32" spans="1:23" ht="19" customHeight="1">
      <c r="A32" s="9" t="s">
        <v>20</v>
      </c>
      <c r="B32" s="15">
        <v>24</v>
      </c>
      <c r="C32" s="15">
        <v>498.24999999999994</v>
      </c>
      <c r="D32" s="15">
        <v>968.99999999999989</v>
      </c>
      <c r="E32" s="15">
        <v>1408</v>
      </c>
      <c r="F32" s="15">
        <v>1898.4999999999998</v>
      </c>
      <c r="G32" s="15">
        <v>2540.9500000000003</v>
      </c>
      <c r="H32" s="15">
        <v>3117.3999999999996</v>
      </c>
      <c r="I32" s="15">
        <v>4437.8999999999996</v>
      </c>
      <c r="J32" s="15">
        <v>5868.9000000000005</v>
      </c>
      <c r="K32" s="15">
        <v>7433.6000000000013</v>
      </c>
      <c r="L32" s="15">
        <v>9095.2500000000018</v>
      </c>
      <c r="M32" s="15">
        <v>10909.750000000002</v>
      </c>
      <c r="N32" s="15">
        <v>15996.45</v>
      </c>
      <c r="O32" s="15">
        <v>23257.800000000003</v>
      </c>
      <c r="P32" s="15">
        <v>30290.249999999996</v>
      </c>
      <c r="Q32" s="15">
        <v>36797.85</v>
      </c>
      <c r="R32" s="15">
        <v>49778.1</v>
      </c>
      <c r="S32" s="15">
        <v>63189.999999999993</v>
      </c>
      <c r="T32" s="15">
        <v>90323.8</v>
      </c>
      <c r="U32" s="15">
        <v>115653.8</v>
      </c>
      <c r="V32" s="15">
        <v>242303.8</v>
      </c>
      <c r="W32" s="8" t="s">
        <v>352</v>
      </c>
    </row>
    <row r="33" spans="1:23" ht="19" customHeight="1">
      <c r="A33" s="9" t="s">
        <v>21</v>
      </c>
      <c r="B33" s="15">
        <v>277</v>
      </c>
      <c r="C33" s="15">
        <v>583.9</v>
      </c>
      <c r="D33" s="15">
        <v>968.59999999999991</v>
      </c>
      <c r="E33" s="15">
        <v>1651.1</v>
      </c>
      <c r="F33" s="15">
        <v>2369.5</v>
      </c>
      <c r="G33" s="15">
        <v>3005.5</v>
      </c>
      <c r="H33" s="15">
        <v>3746.3499999999995</v>
      </c>
      <c r="I33" s="15">
        <v>5875.5</v>
      </c>
      <c r="J33" s="15">
        <v>8699.4000000000015</v>
      </c>
      <c r="K33" s="15">
        <v>11196.25</v>
      </c>
      <c r="L33" s="15">
        <v>13666.25</v>
      </c>
      <c r="M33" s="15">
        <v>16165.599999999999</v>
      </c>
      <c r="N33" s="15">
        <v>22642</v>
      </c>
      <c r="O33" s="15">
        <v>29358.400000000001</v>
      </c>
      <c r="P33" s="15">
        <v>36295.300000000003</v>
      </c>
      <c r="Q33" s="15">
        <v>43453.85</v>
      </c>
      <c r="R33" s="15">
        <v>58330.7</v>
      </c>
      <c r="S33" s="15">
        <v>73530</v>
      </c>
      <c r="T33" s="15">
        <v>103437.75</v>
      </c>
      <c r="U33" s="15">
        <v>130037.75</v>
      </c>
      <c r="V33" s="15">
        <v>263037.75</v>
      </c>
      <c r="W33" s="8" t="s">
        <v>353</v>
      </c>
    </row>
    <row r="34" spans="1:23" ht="19" customHeight="1">
      <c r="A34" s="9" t="s">
        <v>22</v>
      </c>
      <c r="B34" s="15">
        <v>25</v>
      </c>
      <c r="C34" s="15">
        <v>25</v>
      </c>
      <c r="D34" s="15">
        <v>25</v>
      </c>
      <c r="E34" s="15">
        <v>25</v>
      </c>
      <c r="F34" s="15">
        <v>25</v>
      </c>
      <c r="G34" s="15">
        <v>25</v>
      </c>
      <c r="H34" s="15">
        <v>25</v>
      </c>
      <c r="I34" s="15">
        <v>284.45</v>
      </c>
      <c r="J34" s="15">
        <v>1602.7500000000002</v>
      </c>
      <c r="K34" s="15">
        <v>3701.15</v>
      </c>
      <c r="L34" s="15">
        <v>6726.1</v>
      </c>
      <c r="M34" s="15">
        <v>9600.75</v>
      </c>
      <c r="N34" s="15">
        <v>16575.7</v>
      </c>
      <c r="O34" s="15">
        <v>23094.399999999998</v>
      </c>
      <c r="P34" s="15">
        <v>29727.55</v>
      </c>
      <c r="Q34" s="15">
        <v>36463.550000000003</v>
      </c>
      <c r="R34" s="15">
        <v>49935.5</v>
      </c>
      <c r="S34" s="15">
        <v>63790.05</v>
      </c>
      <c r="T34" s="15">
        <v>92284.3</v>
      </c>
      <c r="U34" s="15">
        <v>121959.15</v>
      </c>
      <c r="V34" s="15">
        <v>281405.45</v>
      </c>
      <c r="W34" s="8" t="s">
        <v>354</v>
      </c>
    </row>
    <row r="35" spans="1:23" ht="19" customHeight="1">
      <c r="A35" s="9" t="s">
        <v>23</v>
      </c>
      <c r="B35" s="217">
        <v>0</v>
      </c>
      <c r="C35" s="217">
        <v>0</v>
      </c>
      <c r="D35" s="217">
        <v>0</v>
      </c>
      <c r="E35" s="217">
        <v>186.05</v>
      </c>
      <c r="F35" s="217">
        <v>649.4</v>
      </c>
      <c r="G35" s="217">
        <v>1716.1000000000001</v>
      </c>
      <c r="H35" s="217">
        <v>3053.4</v>
      </c>
      <c r="I35" s="217">
        <v>5571.8</v>
      </c>
      <c r="J35" s="217">
        <v>7697.15</v>
      </c>
      <c r="K35" s="217">
        <v>9822.5</v>
      </c>
      <c r="L35" s="217">
        <v>11947.949999999999</v>
      </c>
      <c r="M35" s="217">
        <v>14283.95</v>
      </c>
      <c r="N35" s="217">
        <v>20433.450000000004</v>
      </c>
      <c r="O35" s="217">
        <v>26582.899999999998</v>
      </c>
      <c r="P35" s="217">
        <v>32732.350000000002</v>
      </c>
      <c r="Q35" s="217">
        <v>38972.6</v>
      </c>
      <c r="R35" s="217">
        <v>53661.299999999996</v>
      </c>
      <c r="S35" s="217">
        <v>68350</v>
      </c>
      <c r="T35" s="217">
        <v>97727.349999999991</v>
      </c>
      <c r="U35" s="217">
        <v>127508.1</v>
      </c>
      <c r="V35" s="217">
        <v>276787.19999999995</v>
      </c>
      <c r="W35" s="8" t="s">
        <v>355</v>
      </c>
    </row>
    <row r="36" spans="1:23" ht="19" customHeight="1">
      <c r="A36" s="9"/>
      <c r="B36" s="16"/>
      <c r="C36" s="16"/>
      <c r="D36" s="16"/>
      <c r="E36" s="16"/>
      <c r="F36" s="16"/>
      <c r="G36" s="16"/>
      <c r="H36" s="16"/>
      <c r="I36" s="16"/>
      <c r="J36" s="16"/>
      <c r="K36" s="16"/>
      <c r="L36" s="16"/>
      <c r="M36" s="16"/>
      <c r="N36" s="16"/>
      <c r="O36" s="16"/>
      <c r="P36" s="16"/>
      <c r="Q36" s="16"/>
      <c r="R36" s="16"/>
      <c r="S36" s="16"/>
      <c r="T36" s="16"/>
      <c r="U36" s="16"/>
      <c r="V36" s="16"/>
      <c r="W36" s="8"/>
    </row>
    <row r="37" spans="1:23" ht="19" customHeight="1">
      <c r="A37" s="10" t="s">
        <v>79</v>
      </c>
      <c r="B37" s="217">
        <v>0</v>
      </c>
      <c r="C37" s="217">
        <v>0</v>
      </c>
      <c r="D37" s="217">
        <v>0</v>
      </c>
      <c r="E37" s="217">
        <v>0</v>
      </c>
      <c r="F37" s="217">
        <v>38</v>
      </c>
      <c r="G37" s="217">
        <v>88</v>
      </c>
      <c r="H37" s="217">
        <v>138</v>
      </c>
      <c r="I37" s="217">
        <v>250</v>
      </c>
      <c r="J37" s="217">
        <v>487</v>
      </c>
      <c r="K37" s="217">
        <v>787</v>
      </c>
      <c r="L37" s="217">
        <v>1155</v>
      </c>
      <c r="M37" s="217">
        <v>1573</v>
      </c>
      <c r="N37" s="217">
        <v>2984</v>
      </c>
      <c r="O37" s="217">
        <v>5074</v>
      </c>
      <c r="P37" s="217">
        <v>8285</v>
      </c>
      <c r="Q37" s="217">
        <v>11535</v>
      </c>
      <c r="R37" s="217">
        <v>18035</v>
      </c>
      <c r="S37" s="217">
        <v>24535</v>
      </c>
      <c r="T37" s="217">
        <v>37535</v>
      </c>
      <c r="U37" s="217">
        <v>50535</v>
      </c>
      <c r="V37" s="217">
        <v>114090.5</v>
      </c>
      <c r="W37" s="8" t="s">
        <v>819</v>
      </c>
    </row>
    <row r="38" spans="1:23" ht="19" customHeight="1">
      <c r="A38" s="1"/>
      <c r="B38" s="2"/>
      <c r="C38" s="2"/>
      <c r="D38" s="2"/>
      <c r="E38" s="2"/>
      <c r="F38" s="2"/>
      <c r="G38" s="2"/>
      <c r="H38" s="2"/>
      <c r="I38" s="2"/>
      <c r="J38" s="2"/>
      <c r="K38" s="2"/>
      <c r="L38" s="15"/>
      <c r="M38" s="15"/>
      <c r="N38" s="15"/>
      <c r="O38" s="15"/>
      <c r="P38" s="15"/>
      <c r="Q38" s="15"/>
      <c r="R38" s="15"/>
      <c r="S38" s="15"/>
      <c r="T38" s="15"/>
      <c r="U38" s="8"/>
      <c r="W38" s="8"/>
    </row>
    <row r="39" spans="1:23" ht="19" customHeight="1">
      <c r="A39" s="7"/>
      <c r="B39" s="857" t="s">
        <v>44</v>
      </c>
      <c r="C39" s="862"/>
      <c r="D39" s="862"/>
      <c r="E39" s="862"/>
      <c r="F39" s="862"/>
      <c r="G39" s="862"/>
      <c r="H39" s="862"/>
      <c r="I39" s="862"/>
      <c r="J39" s="862"/>
      <c r="K39" s="438"/>
      <c r="L39" s="857" t="s">
        <v>820</v>
      </c>
      <c r="M39" s="862"/>
      <c r="N39" s="862"/>
      <c r="O39" s="862"/>
      <c r="P39" s="862"/>
      <c r="Q39" s="862"/>
      <c r="R39" s="862"/>
      <c r="S39" s="862"/>
      <c r="T39" s="862"/>
      <c r="U39" s="862"/>
      <c r="V39" s="863"/>
      <c r="W39" s="8"/>
    </row>
    <row r="40" spans="1:23" ht="19" customHeight="1">
      <c r="A40" s="9" t="s">
        <v>155</v>
      </c>
      <c r="B40" s="11">
        <v>0.95</v>
      </c>
      <c r="C40" s="11">
        <v>1.8592000000000002</v>
      </c>
      <c r="D40" s="11">
        <v>2.3965000000000001</v>
      </c>
      <c r="E40" s="11">
        <v>3.2318571428571428</v>
      </c>
      <c r="F40" s="11">
        <v>3.7668750000000006</v>
      </c>
      <c r="G40" s="11">
        <v>4.3253333333333339</v>
      </c>
      <c r="H40" s="11">
        <v>4.8775000000000004</v>
      </c>
      <c r="I40" s="11">
        <v>6.0034999999999998</v>
      </c>
      <c r="J40" s="11">
        <v>7.1381428571428582</v>
      </c>
      <c r="K40" s="11">
        <v>8.249625</v>
      </c>
      <c r="L40" s="11">
        <v>9.1141111111111108</v>
      </c>
      <c r="M40" s="11">
        <v>9.8079999999999998</v>
      </c>
      <c r="N40" s="11">
        <v>11.510400000000001</v>
      </c>
      <c r="O40" s="11">
        <v>12.939966666666667</v>
      </c>
      <c r="P40" s="11">
        <v>14.035685714285714</v>
      </c>
      <c r="Q40" s="11">
        <v>15.119675000000003</v>
      </c>
      <c r="R40" s="11">
        <v>16.836040000000001</v>
      </c>
      <c r="S40" s="11">
        <v>18.284849999999999</v>
      </c>
      <c r="T40" s="11">
        <v>20.801762499999999</v>
      </c>
      <c r="U40" s="11">
        <v>22.595409999999998</v>
      </c>
      <c r="V40" s="11">
        <v>26.182705000000002</v>
      </c>
      <c r="W40" s="8" t="s">
        <v>330</v>
      </c>
    </row>
    <row r="41" spans="1:23" ht="19" customHeight="1">
      <c r="A41" s="9" t="s">
        <v>56</v>
      </c>
      <c r="B41" s="11">
        <v>0.22225</v>
      </c>
      <c r="C41" s="11">
        <v>1.7087999999999999</v>
      </c>
      <c r="D41" s="11">
        <v>3.5818333333333334</v>
      </c>
      <c r="E41" s="11">
        <v>5.0178571428571432</v>
      </c>
      <c r="F41" s="11">
        <v>6.8351250000000006</v>
      </c>
      <c r="G41" s="11">
        <v>8.2486666666666668</v>
      </c>
      <c r="H41" s="11">
        <v>9.4722999999999988</v>
      </c>
      <c r="I41" s="11">
        <v>10.923500000000001</v>
      </c>
      <c r="J41" s="11">
        <v>11.959999999999999</v>
      </c>
      <c r="K41" s="11">
        <v>12.913812500000002</v>
      </c>
      <c r="L41" s="11">
        <v>13.764611111111114</v>
      </c>
      <c r="M41" s="11">
        <v>14.450549999999998</v>
      </c>
      <c r="N41" s="11">
        <v>16.200920000000004</v>
      </c>
      <c r="O41" s="11">
        <v>17.641333333333336</v>
      </c>
      <c r="P41" s="11">
        <v>19.000257142857148</v>
      </c>
      <c r="Q41" s="11">
        <v>20.066500000000001</v>
      </c>
      <c r="R41" s="11">
        <v>21.664439999999999</v>
      </c>
      <c r="S41" s="11">
        <v>22.81976666666667</v>
      </c>
      <c r="T41" s="11">
        <v>24.658462499999999</v>
      </c>
      <c r="U41" s="11">
        <v>25.868479999999998</v>
      </c>
      <c r="V41" s="11">
        <v>28.482240000000004</v>
      </c>
      <c r="W41" s="8" t="s">
        <v>331</v>
      </c>
    </row>
    <row r="42" spans="1:23" ht="19" customHeight="1">
      <c r="A42" s="9" t="s">
        <v>59</v>
      </c>
      <c r="B42" s="11">
        <v>0.36099999999999999</v>
      </c>
      <c r="C42" s="11">
        <v>1.2063999999999999</v>
      </c>
      <c r="D42" s="11">
        <v>3.0526666666666666</v>
      </c>
      <c r="E42" s="11">
        <v>4.910571428571429</v>
      </c>
      <c r="F42" s="11">
        <v>6.3780000000000001</v>
      </c>
      <c r="G42" s="11">
        <v>7.5193333333333339</v>
      </c>
      <c r="H42" s="11">
        <v>8.4323999999999995</v>
      </c>
      <c r="I42" s="11">
        <v>9.496833333333333</v>
      </c>
      <c r="J42" s="11">
        <v>10.185714285714285</v>
      </c>
      <c r="K42" s="11">
        <v>10.681500000000002</v>
      </c>
      <c r="L42" s="11">
        <v>11.122666666666667</v>
      </c>
      <c r="M42" s="11">
        <v>11.601400000000002</v>
      </c>
      <c r="N42" s="11">
        <v>12.892320000000002</v>
      </c>
      <c r="O42" s="11">
        <v>13.988533333333336</v>
      </c>
      <c r="P42" s="11">
        <v>15.012114285714286</v>
      </c>
      <c r="Q42" s="11">
        <v>15.818100000000001</v>
      </c>
      <c r="R42" s="11">
        <v>16.946480000000001</v>
      </c>
      <c r="S42" s="11">
        <v>17.698733333333333</v>
      </c>
      <c r="T42" s="11">
        <v>18.639049999999997</v>
      </c>
      <c r="U42" s="11">
        <v>19.203240000000001</v>
      </c>
      <c r="V42" s="11">
        <v>20.331620000000001</v>
      </c>
      <c r="W42" s="8" t="s">
        <v>332</v>
      </c>
    </row>
    <row r="43" spans="1:23" ht="19" customHeight="1">
      <c r="A43" s="9" t="s">
        <v>62</v>
      </c>
      <c r="B43" s="11">
        <v>0.5</v>
      </c>
      <c r="C43" s="11">
        <v>0.4</v>
      </c>
      <c r="D43" s="11">
        <v>2.4842</v>
      </c>
      <c r="E43" s="11">
        <v>4.2243142857142848</v>
      </c>
      <c r="F43" s="11">
        <v>5.5293999999999999</v>
      </c>
      <c r="G43" s="11">
        <v>6.5444666666666667</v>
      </c>
      <c r="H43" s="11">
        <v>7.3565200000000015</v>
      </c>
      <c r="I43" s="11">
        <v>8.550158333333334</v>
      </c>
      <c r="J43" s="11">
        <v>9.1304071428571429</v>
      </c>
      <c r="K43" s="11">
        <v>9.5472624999999987</v>
      </c>
      <c r="L43" s="11">
        <v>9.9203666666666646</v>
      </c>
      <c r="M43" s="11">
        <v>10.277510000000001</v>
      </c>
      <c r="N43" s="11">
        <v>11.155007999999999</v>
      </c>
      <c r="O43" s="11">
        <v>11.740006666666668</v>
      </c>
      <c r="P43" s="11">
        <v>12.157862857142858</v>
      </c>
      <c r="Q43" s="11">
        <v>12.471255000000001</v>
      </c>
      <c r="R43" s="11">
        <v>12.910004000000001</v>
      </c>
      <c r="S43" s="11">
        <v>13.202503333333334</v>
      </c>
      <c r="T43" s="11">
        <v>13.568127500000001</v>
      </c>
      <c r="U43" s="11">
        <v>13.787501999999998</v>
      </c>
      <c r="V43" s="11">
        <v>14.226250999999998</v>
      </c>
      <c r="W43" s="8" t="s">
        <v>333</v>
      </c>
    </row>
    <row r="44" spans="1:23" ht="19" customHeight="1">
      <c r="A44" s="9" t="s">
        <v>65</v>
      </c>
      <c r="B44" s="11">
        <v>0.79425000000000001</v>
      </c>
      <c r="C44" s="11">
        <v>1.7555999999999998</v>
      </c>
      <c r="D44" s="11">
        <v>2.8006666666666669</v>
      </c>
      <c r="E44" s="11">
        <v>3.785857142857143</v>
      </c>
      <c r="F44" s="11">
        <v>4.6293749999999996</v>
      </c>
      <c r="G44" s="11">
        <v>5.3875555555555561</v>
      </c>
      <c r="H44" s="11">
        <v>6.0025000000000004</v>
      </c>
      <c r="I44" s="11">
        <v>6.3605833333333335</v>
      </c>
      <c r="J44" s="11">
        <v>7.1836428571428597</v>
      </c>
      <c r="K44" s="11">
        <v>7.8845000000000001</v>
      </c>
      <c r="L44" s="11">
        <v>8.4575555555555546</v>
      </c>
      <c r="M44" s="11">
        <v>9.0037000000000003</v>
      </c>
      <c r="N44" s="11">
        <v>10.032</v>
      </c>
      <c r="O44" s="11">
        <v>10.923733333333333</v>
      </c>
      <c r="P44" s="11">
        <v>11.598914285714287</v>
      </c>
      <c r="Q44" s="11">
        <v>12.1868</v>
      </c>
      <c r="R44" s="11">
        <v>13.009840000000001</v>
      </c>
      <c r="S44" s="11">
        <v>13.558533333333333</v>
      </c>
      <c r="T44" s="11">
        <v>14.244399999999999</v>
      </c>
      <c r="U44" s="11">
        <v>15.419409999999999</v>
      </c>
      <c r="V44" s="11">
        <v>17.158735</v>
      </c>
      <c r="W44" s="8" t="s">
        <v>334</v>
      </c>
    </row>
    <row r="45" spans="1:23" ht="19" customHeight="1">
      <c r="A45" s="9" t="s">
        <v>68</v>
      </c>
      <c r="B45" s="11">
        <v>0.13775000000000001</v>
      </c>
      <c r="C45" s="11">
        <v>2.754</v>
      </c>
      <c r="D45" s="11">
        <v>4.3605</v>
      </c>
      <c r="E45" s="11">
        <v>5.508</v>
      </c>
      <c r="F45" s="11">
        <v>6.3686250000000015</v>
      </c>
      <c r="G45" s="11">
        <v>7.0380000000000011</v>
      </c>
      <c r="H45" s="11">
        <v>7.5734999999999992</v>
      </c>
      <c r="I45" s="11">
        <v>8.7210000000000001</v>
      </c>
      <c r="J45" s="11">
        <v>8.8717857142857142</v>
      </c>
      <c r="K45" s="11">
        <v>9.5357500000000002</v>
      </c>
      <c r="L45" s="11">
        <v>9.9450000000000003</v>
      </c>
      <c r="M45" s="11">
        <v>10.327500000000001</v>
      </c>
      <c r="N45" s="11">
        <v>11.016</v>
      </c>
      <c r="O45" s="11">
        <v>11.475</v>
      </c>
      <c r="P45" s="11">
        <v>11.802857142857142</v>
      </c>
      <c r="Q45" s="11">
        <v>12.04875</v>
      </c>
      <c r="R45" s="11">
        <v>12.393000000000001</v>
      </c>
      <c r="S45" s="11">
        <v>12.6225</v>
      </c>
      <c r="T45" s="11">
        <v>12.909375000000001</v>
      </c>
      <c r="U45" s="11">
        <v>13.081499999999998</v>
      </c>
      <c r="V45" s="11">
        <v>13.425750000000001</v>
      </c>
      <c r="W45" s="8" t="s">
        <v>335</v>
      </c>
    </row>
    <row r="46" spans="1:23" ht="19" customHeight="1">
      <c r="A46" s="9" t="s">
        <v>71</v>
      </c>
      <c r="B46" s="11">
        <v>0.25</v>
      </c>
      <c r="C46" s="11">
        <v>0.80659999999999987</v>
      </c>
      <c r="D46" s="11">
        <v>1.7776666666666667</v>
      </c>
      <c r="E46" s="11">
        <v>2.8585714285714285</v>
      </c>
      <c r="F46" s="11">
        <v>4.0027499999999998</v>
      </c>
      <c r="G46" s="11">
        <v>5.1286666666666667</v>
      </c>
      <c r="H46" s="11">
        <v>5.9140999999999995</v>
      </c>
      <c r="I46" s="11">
        <v>7.0964999999999998</v>
      </c>
      <c r="J46" s="11">
        <v>7.9825714285714291</v>
      </c>
      <c r="K46" s="11">
        <v>8.8533749999999998</v>
      </c>
      <c r="L46" s="11">
        <v>9.5301666666666662</v>
      </c>
      <c r="M46" s="11">
        <v>10.191550000000001</v>
      </c>
      <c r="N46" s="11">
        <v>11.42864</v>
      </c>
      <c r="O46" s="11">
        <v>12.266999999999998</v>
      </c>
      <c r="P46" s="11">
        <v>12.932371428571427</v>
      </c>
      <c r="Q46" s="11">
        <v>13.431400000000002</v>
      </c>
      <c r="R46" s="11">
        <v>14.224780000000001</v>
      </c>
      <c r="S46" s="11">
        <v>14.768899999999999</v>
      </c>
      <c r="T46" s="11">
        <v>14.830425</v>
      </c>
      <c r="U46" s="11">
        <v>14.867339999999999</v>
      </c>
      <c r="V46" s="11">
        <v>14.941170000000001</v>
      </c>
      <c r="W46" s="8" t="s">
        <v>336</v>
      </c>
    </row>
    <row r="47" spans="1:23" ht="19" customHeight="1">
      <c r="A47" s="9" t="s">
        <v>74</v>
      </c>
      <c r="B47" s="11">
        <v>1.012</v>
      </c>
      <c r="C47" s="11">
        <v>2.8336000000000001</v>
      </c>
      <c r="D47" s="11">
        <v>4.0479999999999992</v>
      </c>
      <c r="E47" s="11">
        <v>5.8190000000000008</v>
      </c>
      <c r="F47" s="11">
        <v>6.8309999999999995</v>
      </c>
      <c r="G47" s="11">
        <v>7.6181111111111113</v>
      </c>
      <c r="H47" s="11">
        <v>8.3490000000000002</v>
      </c>
      <c r="I47" s="11">
        <v>9.2050000000000001</v>
      </c>
      <c r="J47" s="11">
        <v>9.722428571428571</v>
      </c>
      <c r="K47" s="11">
        <v>10.439375</v>
      </c>
      <c r="L47" s="11">
        <v>11.132</v>
      </c>
      <c r="M47" s="11">
        <v>11.821450000000002</v>
      </c>
      <c r="N47" s="11">
        <v>13.024439999999998</v>
      </c>
      <c r="O47" s="11">
        <v>14.016200000000001</v>
      </c>
      <c r="P47" s="11">
        <v>14.780999999999999</v>
      </c>
      <c r="Q47" s="11">
        <v>15.463374999999999</v>
      </c>
      <c r="R47" s="11">
        <v>16.43994</v>
      </c>
      <c r="S47" s="11">
        <v>17.389533333333333</v>
      </c>
      <c r="T47" s="11">
        <v>18.576524999999997</v>
      </c>
      <c r="U47" s="11">
        <v>19.640889999999999</v>
      </c>
      <c r="V47" s="11">
        <v>21.350165000000001</v>
      </c>
      <c r="W47" s="8" t="s">
        <v>337</v>
      </c>
    </row>
    <row r="48" spans="1:23" ht="19" customHeight="1">
      <c r="A48" s="9" t="s">
        <v>77</v>
      </c>
      <c r="B48" s="11">
        <v>0</v>
      </c>
      <c r="C48" s="11">
        <v>0.14119999999999999</v>
      </c>
      <c r="D48" s="11">
        <v>0.45566666666666661</v>
      </c>
      <c r="E48" s="11">
        <v>1.0878571428571426</v>
      </c>
      <c r="F48" s="11">
        <v>1.5103749999999998</v>
      </c>
      <c r="G48" s="11">
        <v>1.8734444444444442</v>
      </c>
      <c r="H48" s="11">
        <v>2.1712000000000002</v>
      </c>
      <c r="I48" s="11">
        <v>2.8236666666666665</v>
      </c>
      <c r="J48" s="11">
        <v>3.0418571428571428</v>
      </c>
      <c r="K48" s="11">
        <v>3.3047499999999999</v>
      </c>
      <c r="L48" s="11">
        <v>3.6317222222222223</v>
      </c>
      <c r="M48" s="11">
        <v>4.0365999999999991</v>
      </c>
      <c r="N48" s="11">
        <v>4.7492799999999997</v>
      </c>
      <c r="O48" s="11">
        <v>5.4698666666666673</v>
      </c>
      <c r="P48" s="11">
        <v>6.4310285714285707</v>
      </c>
      <c r="Q48" s="11">
        <v>8.0783750000000012</v>
      </c>
      <c r="R48" s="11">
        <v>9.9111800000000017</v>
      </c>
      <c r="S48" s="11">
        <v>10.727333333333334</v>
      </c>
      <c r="T48" s="11">
        <v>11.050912499999999</v>
      </c>
      <c r="U48" s="11">
        <v>11.192730000000001</v>
      </c>
      <c r="V48" s="11">
        <v>11.476364999999999</v>
      </c>
      <c r="W48" s="8" t="s">
        <v>338</v>
      </c>
    </row>
    <row r="49" spans="1:23" ht="19" customHeight="1">
      <c r="A49" s="9" t="s">
        <v>19</v>
      </c>
      <c r="B49" s="11">
        <v>0.58474999999999999</v>
      </c>
      <c r="C49" s="11">
        <v>0.88680000000000003</v>
      </c>
      <c r="D49" s="11">
        <v>1.4991666666666668</v>
      </c>
      <c r="E49" s="11">
        <v>2.3004285714285713</v>
      </c>
      <c r="F49" s="11">
        <v>3.4553749999999992</v>
      </c>
      <c r="G49" s="11">
        <v>4.6967777777777773</v>
      </c>
      <c r="H49" s="11">
        <v>5.8769000000000018</v>
      </c>
      <c r="I49" s="11">
        <v>7.7475833333333339</v>
      </c>
      <c r="J49" s="11">
        <v>9.8618571428571435</v>
      </c>
      <c r="K49" s="11">
        <v>10.990562500000001</v>
      </c>
      <c r="L49" s="11">
        <v>12.037611111111111</v>
      </c>
      <c r="M49" s="11">
        <v>13.107699999999999</v>
      </c>
      <c r="N49" s="11">
        <v>15.014759999999997</v>
      </c>
      <c r="O49" s="11">
        <v>16.710666666666665</v>
      </c>
      <c r="P49" s="11">
        <v>18.043942857142859</v>
      </c>
      <c r="Q49" s="11">
        <v>18.993125000000003</v>
      </c>
      <c r="R49" s="11">
        <v>20.728760000000001</v>
      </c>
      <c r="S49" s="11">
        <v>22.286649999999998</v>
      </c>
      <c r="T49" s="11">
        <v>24.518587500000002</v>
      </c>
      <c r="U49" s="11">
        <v>24.921230000000001</v>
      </c>
      <c r="V49" s="11">
        <v>25.191114999999996</v>
      </c>
      <c r="W49" s="8" t="s">
        <v>339</v>
      </c>
    </row>
    <row r="50" spans="1:23" ht="19" customHeight="1">
      <c r="A50" s="9" t="s">
        <v>57</v>
      </c>
      <c r="B50" s="11">
        <v>0.44999999999999996</v>
      </c>
      <c r="C50" s="11">
        <v>0.8296</v>
      </c>
      <c r="D50" s="11">
        <v>2.673</v>
      </c>
      <c r="E50" s="11">
        <v>5.5614285714285714</v>
      </c>
      <c r="F50" s="11">
        <v>7.7452500000000004</v>
      </c>
      <c r="G50" s="11">
        <v>8.6041111111111128</v>
      </c>
      <c r="H50" s="11">
        <v>9.1921999999999997</v>
      </c>
      <c r="I50" s="11">
        <v>10.139000000000001</v>
      </c>
      <c r="J50" s="11">
        <v>11.525785714285714</v>
      </c>
      <c r="K50" s="11">
        <v>12.681499999999998</v>
      </c>
      <c r="L50" s="11">
        <v>13.611611111111113</v>
      </c>
      <c r="M50" s="11">
        <v>14.355650000000001</v>
      </c>
      <c r="N50" s="11">
        <v>15.910080000000001</v>
      </c>
      <c r="O50" s="11">
        <v>17.190733333333334</v>
      </c>
      <c r="P50" s="11">
        <v>18.259942857142857</v>
      </c>
      <c r="Q50" s="11">
        <v>19.135750000000002</v>
      </c>
      <c r="R50" s="11">
        <v>20.713699999999999</v>
      </c>
      <c r="S50" s="11">
        <v>21.765549999999998</v>
      </c>
      <c r="T50" s="11">
        <v>23.080437500000002</v>
      </c>
      <c r="U50" s="11">
        <v>23.869319999999998</v>
      </c>
      <c r="V50" s="11">
        <v>24.498949999999997</v>
      </c>
      <c r="W50" s="8" t="s">
        <v>340</v>
      </c>
    </row>
    <row r="51" spans="1:23" ht="19" customHeight="1">
      <c r="A51" s="9" t="s">
        <v>60</v>
      </c>
      <c r="B51" s="246">
        <v>0</v>
      </c>
      <c r="C51" s="246">
        <v>0</v>
      </c>
      <c r="D51" s="246">
        <v>0</v>
      </c>
      <c r="E51" s="246">
        <v>0</v>
      </c>
      <c r="F51" s="246">
        <v>0.55625000000000002</v>
      </c>
      <c r="G51" s="246">
        <v>3.2039999999999997</v>
      </c>
      <c r="H51" s="246">
        <v>5.2866</v>
      </c>
      <c r="I51" s="246">
        <v>8.4105000000000008</v>
      </c>
      <c r="J51" s="246">
        <v>10.641857142857143</v>
      </c>
      <c r="K51" s="246">
        <v>12.315375</v>
      </c>
      <c r="L51" s="246">
        <v>13.616999999999999</v>
      </c>
      <c r="M51" s="246">
        <v>14.658299999999999</v>
      </c>
      <c r="N51" s="246">
        <v>16.532639999999997</v>
      </c>
      <c r="O51" s="246">
        <v>17.7822</v>
      </c>
      <c r="P51" s="246">
        <v>18.674742857142856</v>
      </c>
      <c r="Q51" s="246">
        <v>19.344150000000003</v>
      </c>
      <c r="R51" s="246">
        <v>20.281320000000001</v>
      </c>
      <c r="S51" s="246">
        <v>20.906099999999999</v>
      </c>
      <c r="T51" s="246">
        <v>21.687075</v>
      </c>
      <c r="U51" s="246">
        <v>22.649760000000001</v>
      </c>
      <c r="V51" s="246">
        <v>25.364879999999999</v>
      </c>
      <c r="W51" s="8" t="s">
        <v>341</v>
      </c>
    </row>
    <row r="52" spans="1:23" ht="19" customHeight="1">
      <c r="A52" s="9" t="s">
        <v>63</v>
      </c>
      <c r="B52" s="11">
        <v>0</v>
      </c>
      <c r="C52" s="11">
        <v>0</v>
      </c>
      <c r="D52" s="11">
        <v>0</v>
      </c>
      <c r="E52" s="11">
        <v>0</v>
      </c>
      <c r="F52" s="11">
        <v>0</v>
      </c>
      <c r="G52" s="11">
        <v>0.57233333333333325</v>
      </c>
      <c r="H52" s="11">
        <v>0.85599999999999998</v>
      </c>
      <c r="I52" s="11">
        <v>5.7880833333333337</v>
      </c>
      <c r="J52" s="11">
        <v>7.476357142857144</v>
      </c>
      <c r="K52" s="11">
        <v>9.0241250000000015</v>
      </c>
      <c r="L52" s="11">
        <v>10.44427777777778</v>
      </c>
      <c r="M52" s="11">
        <v>11.6995</v>
      </c>
      <c r="N52" s="11">
        <v>14.206560000000001</v>
      </c>
      <c r="O52" s="11">
        <v>16.124633333333332</v>
      </c>
      <c r="P52" s="11">
        <v>17.669514285714286</v>
      </c>
      <c r="Q52" s="11">
        <v>18.9587</v>
      </c>
      <c r="R52" s="11">
        <v>20.969920000000002</v>
      </c>
      <c r="S52" s="11">
        <v>22.380533333333336</v>
      </c>
      <c r="T52" s="11">
        <v>24.248150000000003</v>
      </c>
      <c r="U52" s="11">
        <v>25.456670000000003</v>
      </c>
      <c r="V52" s="11">
        <v>28.301955</v>
      </c>
      <c r="W52" s="8" t="s">
        <v>342</v>
      </c>
    </row>
    <row r="53" spans="1:23" ht="19" customHeight="1">
      <c r="A53" s="9" t="s">
        <v>66</v>
      </c>
      <c r="B53" s="11">
        <v>0.3</v>
      </c>
      <c r="C53" s="11">
        <v>0.81780000000000008</v>
      </c>
      <c r="D53" s="11">
        <v>2.1364999999999998</v>
      </c>
      <c r="E53" s="11">
        <v>3.6799999999999997</v>
      </c>
      <c r="F53" s="11">
        <v>4.9135000000000009</v>
      </c>
      <c r="G53" s="11">
        <v>5.9147777777777781</v>
      </c>
      <c r="H53" s="11">
        <v>6.9482999999999988</v>
      </c>
      <c r="I53" s="11">
        <v>8.1619166666666665</v>
      </c>
      <c r="J53" s="11">
        <v>8.9565714285714293</v>
      </c>
      <c r="K53" s="11">
        <v>9.8774374999999992</v>
      </c>
      <c r="L53" s="11">
        <v>10.741777777777777</v>
      </c>
      <c r="M53" s="11">
        <v>11.626900000000001</v>
      </c>
      <c r="N53" s="11">
        <v>13.424200000000001</v>
      </c>
      <c r="O53" s="11">
        <v>15.0092</v>
      </c>
      <c r="P53" s="11">
        <v>16.278885714285714</v>
      </c>
      <c r="Q53" s="11">
        <v>17.224325</v>
      </c>
      <c r="R53" s="11">
        <v>18.553420000000003</v>
      </c>
      <c r="S53" s="11">
        <v>19.641616666666668</v>
      </c>
      <c r="T53" s="11">
        <v>21.243375</v>
      </c>
      <c r="U53" s="11">
        <v>21.321870000000001</v>
      </c>
      <c r="V53" s="11">
        <v>21.402435000000001</v>
      </c>
      <c r="W53" s="8" t="s">
        <v>343</v>
      </c>
    </row>
    <row r="54" spans="1:23" ht="19" customHeight="1">
      <c r="A54" s="9" t="s">
        <v>69</v>
      </c>
      <c r="B54" s="11">
        <v>1.1060000000000001</v>
      </c>
      <c r="C54" s="11">
        <v>2.9388000000000001</v>
      </c>
      <c r="D54" s="11">
        <v>4.6083333333333334</v>
      </c>
      <c r="E54" s="11">
        <v>5.8685714285714283</v>
      </c>
      <c r="F54" s="11">
        <v>6.4858749999999992</v>
      </c>
      <c r="G54" s="11">
        <v>7.0327777777777785</v>
      </c>
      <c r="H54" s="11">
        <v>7.7404000000000002</v>
      </c>
      <c r="I54" s="11">
        <v>9.0586666666666673</v>
      </c>
      <c r="J54" s="11">
        <v>10.157142857142858</v>
      </c>
      <c r="K54" s="11">
        <v>11.356249999999999</v>
      </c>
      <c r="L54" s="11">
        <v>12.306444444444447</v>
      </c>
      <c r="M54" s="11">
        <v>13.208800000000002</v>
      </c>
      <c r="N54" s="11">
        <v>14.902560000000001</v>
      </c>
      <c r="O54" s="11">
        <v>16.105466666666672</v>
      </c>
      <c r="P54" s="11">
        <v>16.969200000000001</v>
      </c>
      <c r="Q54" s="11">
        <v>17.711800000000004</v>
      </c>
      <c r="R54" s="11">
        <v>18.751440000000002</v>
      </c>
      <c r="S54" s="11">
        <v>19.444533333333336</v>
      </c>
      <c r="T54" s="11">
        <v>20.3109</v>
      </c>
      <c r="U54" s="11">
        <v>20.375680000000003</v>
      </c>
      <c r="V54" s="11">
        <v>20.457840000000001</v>
      </c>
      <c r="W54" s="8" t="s">
        <v>344</v>
      </c>
    </row>
    <row r="55" spans="1:23" ht="19" customHeight="1">
      <c r="A55" s="9" t="s">
        <v>72</v>
      </c>
      <c r="B55" s="11">
        <v>2.1</v>
      </c>
      <c r="C55" s="11">
        <v>2.8000000000000003</v>
      </c>
      <c r="D55" s="11">
        <v>3.5000000000000004</v>
      </c>
      <c r="E55" s="11">
        <v>4.25</v>
      </c>
      <c r="F55" s="11">
        <v>4.9875000000000007</v>
      </c>
      <c r="G55" s="11">
        <v>5.6388888888888893</v>
      </c>
      <c r="H55" s="11">
        <v>6.1125999999999996</v>
      </c>
      <c r="I55" s="11">
        <v>6.7229166666666673</v>
      </c>
      <c r="J55" s="11">
        <v>7.5511428571428567</v>
      </c>
      <c r="K55" s="11">
        <v>8.2556250000000002</v>
      </c>
      <c r="L55" s="11">
        <v>8.8506666666666671</v>
      </c>
      <c r="M55" s="11">
        <v>9.3671499999999988</v>
      </c>
      <c r="N55" s="11">
        <v>10.341799999999999</v>
      </c>
      <c r="O55" s="11">
        <v>11.097333333333333</v>
      </c>
      <c r="P55" s="11">
        <v>11.738</v>
      </c>
      <c r="Q55" s="11">
        <v>12.2395</v>
      </c>
      <c r="R55" s="11">
        <v>12.941600000000001</v>
      </c>
      <c r="S55" s="11">
        <v>13.371166666666667</v>
      </c>
      <c r="T55" s="11">
        <v>13.747124999999999</v>
      </c>
      <c r="U55" s="11">
        <v>13.8096</v>
      </c>
      <c r="V55" s="11">
        <v>13.9048</v>
      </c>
      <c r="W55" s="8" t="s">
        <v>345</v>
      </c>
    </row>
    <row r="56" spans="1:23" ht="19" customHeight="1">
      <c r="A56" s="9" t="s">
        <v>75</v>
      </c>
      <c r="B56" s="11">
        <v>0</v>
      </c>
      <c r="C56" s="11">
        <v>0.64139999999999997</v>
      </c>
      <c r="D56" s="11">
        <v>2.2039999999999997</v>
      </c>
      <c r="E56" s="11">
        <v>3.5941428571428577</v>
      </c>
      <c r="F56" s="11">
        <v>5.1153750000000002</v>
      </c>
      <c r="G56" s="11">
        <v>5.5226666666666659</v>
      </c>
      <c r="H56" s="11">
        <v>6.6804000000000006</v>
      </c>
      <c r="I56" s="11">
        <v>8.4169999999999998</v>
      </c>
      <c r="J56" s="11">
        <v>9.6737142857142864</v>
      </c>
      <c r="K56" s="11">
        <v>11.314500000000001</v>
      </c>
      <c r="L56" s="11">
        <v>12.590666666666664</v>
      </c>
      <c r="M56" s="11">
        <v>13.611599999999999</v>
      </c>
      <c r="N56" s="11">
        <v>15.591559999999999</v>
      </c>
      <c r="O56" s="11">
        <v>17.362966666666669</v>
      </c>
      <c r="P56" s="11">
        <v>18.628257142857148</v>
      </c>
      <c r="Q56" s="11">
        <v>19.600574999999999</v>
      </c>
      <c r="R56" s="11">
        <v>21.038459999999997</v>
      </c>
      <c r="S56" s="11">
        <v>21.997049999999998</v>
      </c>
      <c r="T56" s="11">
        <v>23.195287499999999</v>
      </c>
      <c r="U56" s="11">
        <v>23.91423</v>
      </c>
      <c r="V56" s="11">
        <v>24.084495</v>
      </c>
      <c r="W56" s="8" t="s">
        <v>346</v>
      </c>
    </row>
    <row r="57" spans="1:23" ht="19" customHeight="1">
      <c r="A57" s="9" t="s">
        <v>78</v>
      </c>
      <c r="B57" s="11">
        <v>0</v>
      </c>
      <c r="C57" s="11">
        <v>0</v>
      </c>
      <c r="D57" s="11">
        <v>0.25206666666666666</v>
      </c>
      <c r="E57" s="11">
        <v>1.5180857142857143</v>
      </c>
      <c r="F57" s="11">
        <v>2.9651000000000001</v>
      </c>
      <c r="G57" s="11">
        <v>4.3249333333333331</v>
      </c>
      <c r="H57" s="11">
        <v>5.4844399999999993</v>
      </c>
      <c r="I57" s="11">
        <v>7.0844000000000005</v>
      </c>
      <c r="J57" s="11">
        <v>8.2471285714285703</v>
      </c>
      <c r="K57" s="11">
        <v>9.2460374999999999</v>
      </c>
      <c r="L57" s="11">
        <v>10.153422222222222</v>
      </c>
      <c r="M57" s="11">
        <v>11.086289999999998</v>
      </c>
      <c r="N57" s="11">
        <v>12.740775999999999</v>
      </c>
      <c r="O57" s="11">
        <v>13.935306666666666</v>
      </c>
      <c r="P57" s="11">
        <v>14.804462857142859</v>
      </c>
      <c r="Q57" s="11">
        <v>15.55185</v>
      </c>
      <c r="R57" s="11">
        <v>16.896692000000002</v>
      </c>
      <c r="S57" s="11">
        <v>17.795243333333335</v>
      </c>
      <c r="T57" s="11">
        <v>18.922910000000002</v>
      </c>
      <c r="U57" s="11">
        <v>19.635728</v>
      </c>
      <c r="V57" s="11">
        <v>21.236086</v>
      </c>
      <c r="W57" s="8" t="s">
        <v>347</v>
      </c>
    </row>
    <row r="58" spans="1:23" ht="19" customHeight="1">
      <c r="A58" s="9" t="s">
        <v>55</v>
      </c>
      <c r="B58" s="11">
        <v>5.6749999999999995E-2</v>
      </c>
      <c r="C58" s="11">
        <v>1.1622000000000001</v>
      </c>
      <c r="D58" s="11">
        <v>1.9976666666666667</v>
      </c>
      <c r="E58" s="11">
        <v>2.8797142857142859</v>
      </c>
      <c r="F58" s="11">
        <v>3.859</v>
      </c>
      <c r="G58" s="11">
        <v>4.5702222222222222</v>
      </c>
      <c r="H58" s="11">
        <v>5.2481999999999998</v>
      </c>
      <c r="I58" s="11">
        <v>6.5678333333333327</v>
      </c>
      <c r="J58" s="11">
        <v>7.7049999999999992</v>
      </c>
      <c r="K58" s="11">
        <v>8.7281249999999986</v>
      </c>
      <c r="L58" s="11">
        <v>9.7256666666666671</v>
      </c>
      <c r="M58" s="11">
        <v>10.569100000000001</v>
      </c>
      <c r="N58" s="11">
        <v>12.341520000000001</v>
      </c>
      <c r="O58" s="11">
        <v>13.735000000000003</v>
      </c>
      <c r="P58" s="11">
        <v>14.85357142857143</v>
      </c>
      <c r="Q58" s="11">
        <v>15.692500000000001</v>
      </c>
      <c r="R58" s="11">
        <v>17.0486</v>
      </c>
      <c r="S58" s="11">
        <v>17.990500000000001</v>
      </c>
      <c r="T58" s="11">
        <v>19.355150000000002</v>
      </c>
      <c r="U58" s="11">
        <v>20.25112</v>
      </c>
      <c r="V58" s="11">
        <v>22.424420000000001</v>
      </c>
      <c r="W58" s="8" t="s">
        <v>348</v>
      </c>
    </row>
    <row r="59" spans="1:23" ht="19" customHeight="1">
      <c r="A59" s="9" t="s">
        <v>58</v>
      </c>
      <c r="B59" s="246">
        <v>0</v>
      </c>
      <c r="C59" s="246">
        <v>0</v>
      </c>
      <c r="D59" s="246">
        <v>0.33466666666666672</v>
      </c>
      <c r="E59" s="246">
        <v>1.4507142857142858</v>
      </c>
      <c r="F59" s="246">
        <v>2.7417500000000001</v>
      </c>
      <c r="G59" s="246">
        <v>4.3648888888888893</v>
      </c>
      <c r="H59" s="246">
        <v>5.5471000000000004</v>
      </c>
      <c r="I59" s="246">
        <v>7.2482499999999987</v>
      </c>
      <c r="J59" s="246">
        <v>8.4974999999999987</v>
      </c>
      <c r="K59" s="246">
        <v>9.5906249999999993</v>
      </c>
      <c r="L59" s="246">
        <v>10.564833333333331</v>
      </c>
      <c r="M59" s="246">
        <v>11.35615</v>
      </c>
      <c r="N59" s="246">
        <v>12.918840000000001</v>
      </c>
      <c r="O59" s="246">
        <v>14.0207</v>
      </c>
      <c r="P59" s="246">
        <v>14.877857142857142</v>
      </c>
      <c r="Q59" s="246">
        <v>15.633749999999999</v>
      </c>
      <c r="R59" s="246">
        <v>16.692</v>
      </c>
      <c r="S59" s="246">
        <v>17.397499999999997</v>
      </c>
      <c r="T59" s="246">
        <v>18.6065</v>
      </c>
      <c r="U59" s="246">
        <v>19.3492</v>
      </c>
      <c r="V59" s="246">
        <v>20.834600000000002</v>
      </c>
      <c r="W59" s="8" t="s">
        <v>349</v>
      </c>
    </row>
    <row r="60" spans="1:23" ht="19" customHeight="1">
      <c r="A60" s="9" t="s">
        <v>61</v>
      </c>
      <c r="B60" s="11">
        <v>0.2</v>
      </c>
      <c r="C60" s="11">
        <v>0.16</v>
      </c>
      <c r="D60" s="11">
        <v>0.13333333333333333</v>
      </c>
      <c r="E60" s="11">
        <v>1.2470000000000001</v>
      </c>
      <c r="F60" s="11">
        <v>1.58325</v>
      </c>
      <c r="G60" s="11">
        <v>1.9625555555555558</v>
      </c>
      <c r="H60" s="11">
        <v>2.3568000000000002</v>
      </c>
      <c r="I60" s="11">
        <v>4.0347499999999998</v>
      </c>
      <c r="J60" s="11">
        <v>5.8569285714285702</v>
      </c>
      <c r="K60" s="11">
        <v>7.5291249999999987</v>
      </c>
      <c r="L60" s="11">
        <v>8.8911111111111119</v>
      </c>
      <c r="M60" s="11">
        <v>10.1692</v>
      </c>
      <c r="N60" s="11">
        <v>13.019520000000002</v>
      </c>
      <c r="O60" s="11">
        <v>14.799800000000001</v>
      </c>
      <c r="P60" s="11">
        <v>16.246371428571429</v>
      </c>
      <c r="Q60" s="11">
        <v>17.429525000000002</v>
      </c>
      <c r="R60" s="11">
        <v>19.355259999999998</v>
      </c>
      <c r="S60" s="11">
        <v>20.807699999999997</v>
      </c>
      <c r="T60" s="11">
        <v>22.783125000000002</v>
      </c>
      <c r="U60" s="11">
        <v>23.977129999999999</v>
      </c>
      <c r="V60" s="11">
        <v>26.452560000000002</v>
      </c>
      <c r="W60" s="8" t="s">
        <v>350</v>
      </c>
    </row>
    <row r="61" spans="1:23" ht="19" customHeight="1">
      <c r="A61" s="9" t="s">
        <v>64</v>
      </c>
      <c r="B61" s="246">
        <v>0</v>
      </c>
      <c r="C61" s="246">
        <v>0</v>
      </c>
      <c r="D61" s="246">
        <v>0.11683333333333333</v>
      </c>
      <c r="E61" s="246">
        <v>1.4892857142857143</v>
      </c>
      <c r="F61" s="246">
        <v>3.49</v>
      </c>
      <c r="G61" s="246">
        <v>5.6733333333333329</v>
      </c>
      <c r="H61" s="246">
        <v>7.859799999999999</v>
      </c>
      <c r="I61" s="246">
        <v>11.177</v>
      </c>
      <c r="J61" s="246">
        <v>13.067785714285716</v>
      </c>
      <c r="K61" s="246">
        <v>13.864937500000002</v>
      </c>
      <c r="L61" s="246">
        <v>14.637888888888892</v>
      </c>
      <c r="M61" s="246">
        <v>15.254200000000001</v>
      </c>
      <c r="N61" s="246">
        <v>16.724880000000002</v>
      </c>
      <c r="O61" s="246">
        <v>18.236966666666664</v>
      </c>
      <c r="P61" s="246">
        <v>19.445285714285713</v>
      </c>
      <c r="Q61" s="246">
        <v>20.530550000000002</v>
      </c>
      <c r="R61" s="246">
        <v>22.27384</v>
      </c>
      <c r="S61" s="246">
        <v>23.692083333333333</v>
      </c>
      <c r="T61" s="246">
        <v>25.885349999999995</v>
      </c>
      <c r="U61" s="246">
        <v>27.6142</v>
      </c>
      <c r="V61" s="246">
        <v>29.783999999999999</v>
      </c>
      <c r="W61" s="8" t="s">
        <v>351</v>
      </c>
    </row>
    <row r="62" spans="1:23" ht="19" customHeight="1">
      <c r="A62" s="9" t="s">
        <v>20</v>
      </c>
      <c r="B62" s="11">
        <v>0.12</v>
      </c>
      <c r="C62" s="11">
        <v>1.9929999999999997</v>
      </c>
      <c r="D62" s="11">
        <v>3.2299999999999995</v>
      </c>
      <c r="E62" s="11">
        <v>4.0228571428571422</v>
      </c>
      <c r="F62" s="11">
        <v>4.7462499999999999</v>
      </c>
      <c r="G62" s="11">
        <v>5.6465555555555564</v>
      </c>
      <c r="H62" s="11">
        <v>6.234799999999999</v>
      </c>
      <c r="I62" s="11">
        <v>7.3964999999999987</v>
      </c>
      <c r="J62" s="11">
        <v>8.3841428571428587</v>
      </c>
      <c r="K62" s="11">
        <v>9.2920000000000016</v>
      </c>
      <c r="L62" s="11">
        <v>10.105833333333335</v>
      </c>
      <c r="M62" s="11">
        <v>10.909750000000001</v>
      </c>
      <c r="N62" s="11">
        <v>12.797160000000002</v>
      </c>
      <c r="O62" s="11">
        <v>15.505200000000002</v>
      </c>
      <c r="P62" s="11">
        <v>17.308714285714284</v>
      </c>
      <c r="Q62" s="11">
        <v>18.398924999999998</v>
      </c>
      <c r="R62" s="11">
        <v>19.911239999999999</v>
      </c>
      <c r="S62" s="11">
        <v>21.063333333333333</v>
      </c>
      <c r="T62" s="11">
        <v>22.580950000000001</v>
      </c>
      <c r="U62" s="11">
        <v>23.130759999999999</v>
      </c>
      <c r="V62" s="11">
        <v>24.23038</v>
      </c>
      <c r="W62" s="8" t="s">
        <v>352</v>
      </c>
    </row>
    <row r="63" spans="1:23" ht="19" customHeight="1">
      <c r="A63" s="9" t="s">
        <v>21</v>
      </c>
      <c r="B63" s="11">
        <v>1.385</v>
      </c>
      <c r="C63" s="11">
        <v>2.3355999999999999</v>
      </c>
      <c r="D63" s="11">
        <v>3.2286666666666664</v>
      </c>
      <c r="E63" s="11">
        <v>4.7174285714285711</v>
      </c>
      <c r="F63" s="11">
        <v>5.9237500000000001</v>
      </c>
      <c r="G63" s="11">
        <v>6.6788888888888884</v>
      </c>
      <c r="H63" s="11">
        <v>7.4926999999999992</v>
      </c>
      <c r="I63" s="11">
        <v>9.7925000000000004</v>
      </c>
      <c r="J63" s="11">
        <v>12.427714285714288</v>
      </c>
      <c r="K63" s="11">
        <v>13.995312500000001</v>
      </c>
      <c r="L63" s="11">
        <v>15.184722222222222</v>
      </c>
      <c r="M63" s="11">
        <v>16.165599999999998</v>
      </c>
      <c r="N63" s="11">
        <v>18.113599999999998</v>
      </c>
      <c r="O63" s="11">
        <v>19.572266666666668</v>
      </c>
      <c r="P63" s="11">
        <v>20.740171428571429</v>
      </c>
      <c r="Q63" s="11">
        <v>21.726925000000001</v>
      </c>
      <c r="R63" s="11">
        <v>23.332280000000001</v>
      </c>
      <c r="S63" s="11">
        <v>24.51</v>
      </c>
      <c r="T63" s="11">
        <v>25.859437499999999</v>
      </c>
      <c r="U63" s="11">
        <v>26.007550000000002</v>
      </c>
      <c r="V63" s="11">
        <v>26.303775000000002</v>
      </c>
      <c r="W63" s="8" t="s">
        <v>353</v>
      </c>
    </row>
    <row r="64" spans="1:23" ht="19" customHeight="1">
      <c r="A64" s="9" t="s">
        <v>22</v>
      </c>
      <c r="B64" s="11">
        <v>0.125</v>
      </c>
      <c r="C64" s="11">
        <v>0.1</v>
      </c>
      <c r="D64" s="11">
        <v>8.3333333333333343E-2</v>
      </c>
      <c r="E64" s="11">
        <v>7.1428571428571425E-2</v>
      </c>
      <c r="F64" s="11">
        <v>6.25E-2</v>
      </c>
      <c r="G64" s="11">
        <v>5.5555555555555552E-2</v>
      </c>
      <c r="H64" s="11">
        <v>0.05</v>
      </c>
      <c r="I64" s="11">
        <v>0.4740833333333333</v>
      </c>
      <c r="J64" s="11">
        <v>2.2896428571428573</v>
      </c>
      <c r="K64" s="11">
        <v>4.6264375000000006</v>
      </c>
      <c r="L64" s="11">
        <v>7.4734444444444454</v>
      </c>
      <c r="M64" s="11">
        <v>9.6007499999999997</v>
      </c>
      <c r="N64" s="11">
        <v>13.260560000000002</v>
      </c>
      <c r="O64" s="11">
        <v>15.396266666666666</v>
      </c>
      <c r="P64" s="11">
        <v>16.987171428571429</v>
      </c>
      <c r="Q64" s="11">
        <v>18.231775000000003</v>
      </c>
      <c r="R64" s="11">
        <v>19.9742</v>
      </c>
      <c r="S64" s="11">
        <v>21.263349999999999</v>
      </c>
      <c r="T64" s="11">
        <v>23.071075</v>
      </c>
      <c r="U64" s="11">
        <v>24.391829999999999</v>
      </c>
      <c r="V64" s="11">
        <v>28.140544999999999</v>
      </c>
      <c r="W64" s="8" t="s">
        <v>354</v>
      </c>
    </row>
    <row r="65" spans="1:23" ht="19" customHeight="1">
      <c r="A65" s="9" t="s">
        <v>23</v>
      </c>
      <c r="B65" s="246">
        <v>0</v>
      </c>
      <c r="C65" s="246">
        <v>0</v>
      </c>
      <c r="D65" s="246">
        <v>0</v>
      </c>
      <c r="E65" s="246">
        <v>0.53157142857142869</v>
      </c>
      <c r="F65" s="246">
        <v>1.6234999999999999</v>
      </c>
      <c r="G65" s="246">
        <v>3.8135555555555563</v>
      </c>
      <c r="H65" s="246">
        <v>6.1068000000000007</v>
      </c>
      <c r="I65" s="246">
        <v>9.2863333333333333</v>
      </c>
      <c r="J65" s="246">
        <v>10.995928571428571</v>
      </c>
      <c r="K65" s="246">
        <v>12.278124999999999</v>
      </c>
      <c r="L65" s="246">
        <v>13.275499999999999</v>
      </c>
      <c r="M65" s="246">
        <v>14.283950000000001</v>
      </c>
      <c r="N65" s="246">
        <v>16.346760000000003</v>
      </c>
      <c r="O65" s="246">
        <v>17.721933333333332</v>
      </c>
      <c r="P65" s="246">
        <v>18.7042</v>
      </c>
      <c r="Q65" s="246">
        <v>19.486299999999996</v>
      </c>
      <c r="R65" s="246">
        <v>21.464519999999997</v>
      </c>
      <c r="S65" s="246">
        <v>22.783333333333331</v>
      </c>
      <c r="T65" s="246">
        <v>24.431837499999997</v>
      </c>
      <c r="U65" s="246">
        <v>25.501620000000003</v>
      </c>
      <c r="V65" s="246">
        <v>27.678719999999995</v>
      </c>
      <c r="W65" s="8" t="s">
        <v>355</v>
      </c>
    </row>
    <row r="66" spans="1:23" ht="19" customHeight="1">
      <c r="A66" s="9"/>
      <c r="B66" s="12"/>
      <c r="C66" s="12"/>
      <c r="D66" s="12"/>
      <c r="E66" s="12"/>
      <c r="F66" s="12"/>
      <c r="G66" s="12"/>
      <c r="H66" s="12"/>
      <c r="I66" s="12"/>
      <c r="J66" s="12"/>
      <c r="K66" s="12"/>
      <c r="L66" s="12"/>
      <c r="M66" s="12"/>
      <c r="N66" s="12"/>
      <c r="O66" s="12"/>
      <c r="P66" s="12"/>
      <c r="Q66" s="12"/>
      <c r="R66" s="12"/>
      <c r="S66" s="12"/>
      <c r="T66" s="12"/>
      <c r="U66" s="12"/>
      <c r="V66" s="12"/>
      <c r="W66" s="8"/>
    </row>
    <row r="67" spans="1:23" ht="19" customHeight="1">
      <c r="A67" s="10" t="s">
        <v>79</v>
      </c>
      <c r="B67" s="246">
        <v>0</v>
      </c>
      <c r="C67" s="246">
        <v>0</v>
      </c>
      <c r="D67" s="246">
        <v>0</v>
      </c>
      <c r="E67" s="246">
        <v>0</v>
      </c>
      <c r="F67" s="246">
        <v>9.5000000000000001E-2</v>
      </c>
      <c r="G67" s="246">
        <v>0.19555555555555554</v>
      </c>
      <c r="H67" s="246">
        <v>0.27599999999999997</v>
      </c>
      <c r="I67" s="246">
        <v>0.41666666666666669</v>
      </c>
      <c r="J67" s="246">
        <v>0.69571428571428573</v>
      </c>
      <c r="K67" s="246">
        <v>0.98375000000000012</v>
      </c>
      <c r="L67" s="246">
        <v>1.2833333333333334</v>
      </c>
      <c r="M67" s="246">
        <v>1.5730000000000002</v>
      </c>
      <c r="N67" s="246">
        <v>2.3872</v>
      </c>
      <c r="O67" s="246">
        <v>3.3826666666666663</v>
      </c>
      <c r="P67" s="246">
        <v>4.7342857142857149</v>
      </c>
      <c r="Q67" s="246">
        <v>5.7675000000000001</v>
      </c>
      <c r="R67" s="246">
        <v>7.2139999999999995</v>
      </c>
      <c r="S67" s="246">
        <v>8.1783333333333328</v>
      </c>
      <c r="T67" s="246">
        <v>9.3837500000000009</v>
      </c>
      <c r="U67" s="246">
        <v>10.106999999999999</v>
      </c>
      <c r="V67" s="246">
        <v>11.409050000000001</v>
      </c>
      <c r="W67" s="8" t="s">
        <v>80</v>
      </c>
    </row>
    <row r="68" spans="1:23" ht="19" customHeight="1">
      <c r="A68" s="4"/>
      <c r="B68" s="13"/>
      <c r="C68" s="13"/>
      <c r="D68" s="13"/>
      <c r="E68" s="13"/>
      <c r="F68" s="13"/>
      <c r="G68" s="13"/>
      <c r="H68" s="13"/>
      <c r="I68" s="13"/>
      <c r="J68" s="13"/>
      <c r="K68" s="13"/>
      <c r="L68" s="13"/>
    </row>
    <row r="69" spans="1:23" ht="19" customHeight="1">
      <c r="A69" s="4"/>
      <c r="B69" s="13"/>
      <c r="C69" s="13"/>
      <c r="D69" s="13"/>
      <c r="E69" s="13"/>
      <c r="F69" s="13"/>
      <c r="G69" s="13"/>
      <c r="H69" s="13"/>
      <c r="I69" s="13"/>
      <c r="J69" s="13"/>
      <c r="K69" s="13"/>
      <c r="L69" s="13"/>
    </row>
    <row r="70" spans="1:23" ht="19" customHeight="1">
      <c r="B70" s="14"/>
      <c r="C70" s="14"/>
      <c r="D70" s="14"/>
      <c r="E70" s="14"/>
      <c r="F70" s="14"/>
      <c r="G70" s="14"/>
      <c r="H70" s="14"/>
      <c r="I70" s="14"/>
      <c r="J70" s="14"/>
      <c r="K70" s="14"/>
      <c r="L70" s="14"/>
    </row>
    <row r="71" spans="1:23" ht="19" customHeight="1">
      <c r="B71" s="14"/>
      <c r="C71" s="14"/>
      <c r="D71" s="14"/>
      <c r="E71" s="14"/>
      <c r="F71" s="14"/>
      <c r="G71" s="14"/>
      <c r="H71" s="14"/>
      <c r="I71" s="14"/>
      <c r="J71" s="14"/>
      <c r="K71" s="14"/>
      <c r="L71" s="14"/>
    </row>
    <row r="72" spans="1:23" ht="19" customHeight="1">
      <c r="B72" s="14"/>
      <c r="C72" s="14"/>
      <c r="D72" s="14"/>
      <c r="E72" s="14"/>
      <c r="F72" s="14"/>
      <c r="G72" s="14"/>
      <c r="H72" s="14"/>
      <c r="I72" s="14"/>
      <c r="J72" s="14"/>
      <c r="K72" s="14"/>
      <c r="L72" s="14"/>
    </row>
    <row r="73" spans="1:23" ht="19" customHeight="1">
      <c r="B73" s="14"/>
      <c r="C73" s="14"/>
      <c r="D73" s="14"/>
      <c r="E73" s="14"/>
      <c r="F73" s="14"/>
      <c r="G73" s="14"/>
      <c r="H73" s="14"/>
      <c r="I73" s="14"/>
      <c r="J73" s="14"/>
      <c r="K73" s="14"/>
      <c r="L73" s="14"/>
    </row>
    <row r="74" spans="1:23" ht="19" customHeight="1">
      <c r="B74" s="14"/>
      <c r="C74" s="14"/>
      <c r="D74" s="14"/>
      <c r="E74" s="14"/>
      <c r="F74" s="14"/>
      <c r="G74" s="14"/>
      <c r="H74" s="14"/>
      <c r="I74" s="14"/>
      <c r="J74" s="14"/>
      <c r="K74" s="14"/>
      <c r="L74" s="14"/>
    </row>
    <row r="75" spans="1:23" ht="19" customHeight="1">
      <c r="B75" s="14"/>
      <c r="C75" s="14"/>
      <c r="D75" s="14"/>
      <c r="E75" s="14"/>
      <c r="F75" s="14"/>
      <c r="G75" s="14"/>
      <c r="H75" s="14"/>
      <c r="I75" s="14"/>
      <c r="J75" s="14"/>
      <c r="K75" s="14"/>
      <c r="L75" s="14"/>
    </row>
    <row r="76" spans="1:23" ht="19" customHeight="1">
      <c r="B76" s="14"/>
      <c r="C76" s="14"/>
      <c r="D76" s="14"/>
      <c r="E76" s="14"/>
      <c r="F76" s="14"/>
      <c r="G76" s="14"/>
      <c r="H76" s="14"/>
      <c r="I76" s="14"/>
      <c r="J76" s="14"/>
      <c r="K76" s="14"/>
      <c r="L76" s="14"/>
    </row>
    <row r="77" spans="1:23" ht="19" customHeight="1">
      <c r="B77" s="14"/>
      <c r="C77" s="14"/>
      <c r="D77" s="14"/>
      <c r="E77" s="14"/>
      <c r="F77" s="14"/>
      <c r="G77" s="14"/>
      <c r="H77" s="14"/>
      <c r="I77" s="14"/>
      <c r="J77" s="14"/>
      <c r="K77" s="14"/>
      <c r="L77" s="14"/>
    </row>
    <row r="78" spans="1:23" ht="19" customHeight="1">
      <c r="B78" s="14"/>
      <c r="C78" s="14"/>
      <c r="D78" s="14"/>
      <c r="E78" s="14"/>
      <c r="F78" s="14"/>
      <c r="G78" s="14"/>
      <c r="H78" s="14"/>
      <c r="I78" s="14"/>
      <c r="J78" s="14"/>
      <c r="K78" s="14"/>
      <c r="L78" s="14"/>
    </row>
    <row r="79" spans="1:23" ht="19" customHeight="1">
      <c r="B79" s="14"/>
      <c r="C79" s="14"/>
      <c r="D79" s="14"/>
      <c r="E79" s="14"/>
      <c r="F79" s="14"/>
      <c r="G79" s="14"/>
      <c r="H79" s="14"/>
      <c r="I79" s="14"/>
      <c r="J79" s="14"/>
      <c r="K79" s="14"/>
      <c r="L79" s="14"/>
    </row>
    <row r="80" spans="1:23" ht="19" customHeight="1">
      <c r="B80" s="14"/>
      <c r="C80" s="14"/>
      <c r="D80" s="14"/>
      <c r="E80" s="14"/>
      <c r="F80" s="14"/>
      <c r="G80" s="14"/>
      <c r="H80" s="14"/>
      <c r="I80" s="14"/>
      <c r="J80" s="14"/>
      <c r="K80" s="14"/>
      <c r="L80" s="14"/>
    </row>
    <row r="81" spans="2:12">
      <c r="B81" s="14"/>
      <c r="C81" s="14"/>
      <c r="D81" s="14"/>
      <c r="E81" s="14"/>
      <c r="F81" s="14"/>
      <c r="G81" s="14"/>
      <c r="H81" s="14"/>
      <c r="I81" s="14"/>
      <c r="J81" s="14"/>
      <c r="K81" s="14"/>
      <c r="L81" s="14"/>
    </row>
    <row r="82" spans="2:12">
      <c r="B82" s="14"/>
      <c r="C82" s="14"/>
      <c r="D82" s="14"/>
      <c r="E82" s="14"/>
      <c r="F82" s="14"/>
      <c r="G82" s="14"/>
      <c r="H82" s="14"/>
      <c r="I82" s="14"/>
      <c r="J82" s="14"/>
      <c r="K82" s="14"/>
      <c r="L82" s="14"/>
    </row>
    <row r="83" spans="2:12">
      <c r="B83" s="14"/>
      <c r="C83" s="14"/>
      <c r="D83" s="14"/>
      <c r="E83" s="14"/>
      <c r="F83" s="14"/>
      <c r="G83" s="14"/>
      <c r="H83" s="14"/>
      <c r="I83" s="14"/>
      <c r="J83" s="14"/>
      <c r="K83" s="14"/>
      <c r="L83" s="14"/>
    </row>
    <row r="84" spans="2:12">
      <c r="B84" s="14"/>
      <c r="C84" s="14"/>
      <c r="D84" s="14"/>
      <c r="E84" s="14"/>
      <c r="F84" s="14"/>
      <c r="G84" s="14"/>
      <c r="H84" s="14"/>
      <c r="I84" s="14"/>
      <c r="J84" s="14"/>
      <c r="K84" s="14"/>
      <c r="L84" s="14"/>
    </row>
    <row r="85" spans="2:12">
      <c r="B85" s="14"/>
      <c r="C85" s="14"/>
      <c r="D85" s="14"/>
      <c r="E85" s="14"/>
      <c r="F85" s="14"/>
      <c r="G85" s="14"/>
      <c r="H85" s="14"/>
      <c r="I85" s="14"/>
      <c r="J85" s="14"/>
      <c r="K85" s="14"/>
      <c r="L85" s="14"/>
    </row>
    <row r="86" spans="2:12">
      <c r="B86" s="14"/>
      <c r="C86" s="14"/>
      <c r="D86" s="14"/>
      <c r="E86" s="14"/>
      <c r="F86" s="14"/>
      <c r="G86" s="14"/>
      <c r="H86" s="14"/>
      <c r="I86" s="14"/>
      <c r="J86" s="14"/>
      <c r="K86" s="14"/>
      <c r="L86" s="14"/>
    </row>
    <row r="87" spans="2:12">
      <c r="B87" s="14"/>
      <c r="C87" s="14"/>
      <c r="D87" s="14"/>
      <c r="E87" s="14"/>
      <c r="F87" s="14"/>
      <c r="G87" s="14"/>
      <c r="H87" s="14"/>
      <c r="I87" s="14"/>
      <c r="J87" s="14"/>
      <c r="K87" s="14"/>
      <c r="L87" s="14"/>
    </row>
    <row r="88" spans="2:12">
      <c r="B88" s="14"/>
      <c r="C88" s="14"/>
      <c r="D88" s="14"/>
      <c r="E88" s="14"/>
      <c r="F88" s="14"/>
      <c r="G88" s="14"/>
      <c r="H88" s="14"/>
      <c r="I88" s="14"/>
      <c r="J88" s="14"/>
      <c r="K88" s="14"/>
      <c r="L88" s="14"/>
    </row>
    <row r="89" spans="2:12">
      <c r="B89" s="14"/>
      <c r="C89" s="14"/>
      <c r="D89" s="14"/>
      <c r="E89" s="14"/>
      <c r="F89" s="14"/>
      <c r="G89" s="14"/>
      <c r="H89" s="14"/>
      <c r="I89" s="14"/>
      <c r="J89" s="14"/>
      <c r="K89" s="14"/>
      <c r="L89" s="14"/>
    </row>
    <row r="90" spans="2:12">
      <c r="B90" s="14"/>
      <c r="C90" s="14"/>
      <c r="D90" s="14"/>
      <c r="E90" s="14"/>
      <c r="F90" s="14"/>
      <c r="G90" s="14"/>
      <c r="H90" s="14"/>
      <c r="I90" s="14"/>
      <c r="J90" s="14"/>
      <c r="K90" s="14"/>
      <c r="L90" s="14"/>
    </row>
    <row r="91" spans="2:12">
      <c r="B91" s="14"/>
      <c r="C91" s="14"/>
      <c r="D91" s="14"/>
      <c r="E91" s="14"/>
      <c r="F91" s="14"/>
      <c r="G91" s="14"/>
      <c r="H91" s="14"/>
      <c r="I91" s="14"/>
      <c r="J91" s="14"/>
      <c r="K91" s="14"/>
      <c r="L91" s="14"/>
    </row>
    <row r="92" spans="2:12">
      <c r="B92" s="14"/>
      <c r="C92" s="14"/>
      <c r="D92" s="14"/>
      <c r="E92" s="14"/>
      <c r="F92" s="14"/>
      <c r="G92" s="14"/>
      <c r="H92" s="14"/>
      <c r="I92" s="14"/>
      <c r="J92" s="14"/>
      <c r="K92" s="14"/>
      <c r="L92" s="14"/>
    </row>
    <row r="93" spans="2:12">
      <c r="B93" s="14"/>
      <c r="C93" s="14"/>
      <c r="D93" s="14"/>
      <c r="E93" s="14"/>
      <c r="F93" s="14"/>
      <c r="G93" s="14"/>
      <c r="H93" s="14"/>
      <c r="I93" s="14"/>
      <c r="J93" s="14"/>
      <c r="K93" s="14"/>
      <c r="L93" s="14"/>
    </row>
    <row r="94" spans="2:12">
      <c r="B94" s="14"/>
      <c r="C94" s="14"/>
      <c r="D94" s="14"/>
      <c r="E94" s="14"/>
      <c r="F94" s="14"/>
      <c r="G94" s="14"/>
      <c r="H94" s="14"/>
      <c r="I94" s="14"/>
      <c r="J94" s="14"/>
      <c r="K94" s="14"/>
      <c r="L94" s="14"/>
    </row>
    <row r="95" spans="2:12">
      <c r="B95" s="14"/>
      <c r="C95" s="14"/>
      <c r="D95" s="14"/>
      <c r="E95" s="14"/>
      <c r="F95" s="14"/>
      <c r="G95" s="14"/>
      <c r="H95" s="14"/>
      <c r="I95" s="14"/>
      <c r="J95" s="14"/>
      <c r="K95" s="14"/>
      <c r="L95" s="14"/>
    </row>
    <row r="96" spans="2:12">
      <c r="B96" s="14"/>
      <c r="C96" s="14"/>
      <c r="D96" s="14"/>
      <c r="E96" s="14"/>
      <c r="F96" s="14"/>
      <c r="G96" s="14"/>
      <c r="H96" s="14"/>
      <c r="I96" s="14"/>
      <c r="J96" s="14"/>
      <c r="K96" s="14"/>
      <c r="L96" s="14"/>
    </row>
    <row r="97" spans="2:12">
      <c r="B97" s="14"/>
      <c r="C97" s="14"/>
      <c r="D97" s="14"/>
      <c r="E97" s="14"/>
      <c r="F97" s="14"/>
      <c r="G97" s="14"/>
      <c r="H97" s="14"/>
      <c r="I97" s="14"/>
      <c r="J97" s="14"/>
      <c r="K97" s="14"/>
      <c r="L97" s="14"/>
    </row>
    <row r="98" spans="2:12">
      <c r="B98" s="14"/>
      <c r="C98" s="14"/>
      <c r="D98" s="14"/>
      <c r="E98" s="14"/>
      <c r="F98" s="14"/>
      <c r="G98" s="14"/>
      <c r="H98" s="14"/>
      <c r="I98" s="14"/>
      <c r="J98" s="14"/>
      <c r="K98" s="14"/>
      <c r="L98" s="14"/>
    </row>
    <row r="99" spans="2:12">
      <c r="B99" s="14"/>
      <c r="C99" s="14"/>
      <c r="D99" s="14"/>
      <c r="E99" s="14"/>
      <c r="F99" s="14"/>
      <c r="G99" s="14"/>
      <c r="H99" s="14"/>
      <c r="I99" s="14"/>
      <c r="J99" s="14"/>
      <c r="K99" s="14"/>
      <c r="L99" s="14"/>
    </row>
    <row r="100" spans="2:12">
      <c r="B100" s="14"/>
      <c r="C100" s="14"/>
      <c r="D100" s="14"/>
      <c r="E100" s="14"/>
      <c r="F100" s="14"/>
      <c r="G100" s="14"/>
      <c r="H100" s="14"/>
      <c r="I100" s="14"/>
      <c r="J100" s="14"/>
      <c r="K100" s="14"/>
      <c r="L100" s="14"/>
    </row>
    <row r="101" spans="2:12">
      <c r="B101" s="14"/>
      <c r="C101" s="14"/>
      <c r="D101" s="14"/>
      <c r="E101" s="14"/>
      <c r="F101" s="14"/>
      <c r="G101" s="14"/>
      <c r="H101" s="14"/>
      <c r="I101" s="14"/>
      <c r="J101" s="14"/>
      <c r="K101" s="14"/>
      <c r="L101" s="14"/>
    </row>
    <row r="102" spans="2:12">
      <c r="B102" s="14"/>
      <c r="C102" s="14"/>
      <c r="D102" s="14"/>
      <c r="E102" s="14"/>
      <c r="F102" s="14"/>
      <c r="G102" s="14"/>
      <c r="H102" s="14"/>
      <c r="I102" s="14"/>
      <c r="J102" s="14"/>
      <c r="K102" s="14"/>
      <c r="L102" s="14"/>
    </row>
    <row r="103" spans="2:12">
      <c r="B103" s="14"/>
      <c r="C103" s="14"/>
      <c r="D103" s="14"/>
      <c r="E103" s="14"/>
      <c r="F103" s="14"/>
      <c r="G103" s="14"/>
      <c r="H103" s="14"/>
      <c r="I103" s="14"/>
      <c r="J103" s="14"/>
      <c r="K103" s="14"/>
      <c r="L103" s="14"/>
    </row>
    <row r="104" spans="2:12">
      <c r="B104" s="14"/>
      <c r="C104" s="14"/>
      <c r="D104" s="14"/>
      <c r="E104" s="14"/>
      <c r="F104" s="14"/>
      <c r="G104" s="14"/>
      <c r="H104" s="14"/>
      <c r="I104" s="14"/>
      <c r="J104" s="14"/>
      <c r="K104" s="14"/>
      <c r="L104" s="14"/>
    </row>
    <row r="105" spans="2:12">
      <c r="B105" s="14"/>
      <c r="C105" s="14"/>
      <c r="D105" s="14"/>
      <c r="E105" s="14"/>
      <c r="F105" s="14"/>
      <c r="G105" s="14"/>
      <c r="H105" s="14"/>
      <c r="I105" s="14"/>
      <c r="J105" s="14"/>
      <c r="K105" s="14"/>
      <c r="L105" s="14"/>
    </row>
    <row r="106" spans="2:12">
      <c r="B106" s="14"/>
      <c r="C106" s="14"/>
      <c r="D106" s="14"/>
      <c r="E106" s="14"/>
      <c r="F106" s="14"/>
      <c r="G106" s="14"/>
      <c r="H106" s="14"/>
      <c r="I106" s="14"/>
      <c r="J106" s="14"/>
      <c r="K106" s="14"/>
      <c r="L106" s="14"/>
    </row>
    <row r="107" spans="2:12">
      <c r="B107" s="14"/>
      <c r="C107" s="14"/>
      <c r="D107" s="14"/>
      <c r="E107" s="14"/>
      <c r="F107" s="14"/>
      <c r="G107" s="14"/>
      <c r="H107" s="14"/>
      <c r="I107" s="14"/>
      <c r="J107" s="14"/>
      <c r="K107" s="14"/>
      <c r="L107" s="14"/>
    </row>
    <row r="108" spans="2:12">
      <c r="B108" s="14"/>
      <c r="C108" s="14"/>
      <c r="D108" s="14"/>
      <c r="E108" s="14"/>
      <c r="F108" s="14"/>
      <c r="G108" s="14"/>
      <c r="H108" s="14"/>
      <c r="I108" s="14"/>
      <c r="J108" s="14"/>
      <c r="K108" s="14"/>
      <c r="L108" s="14"/>
    </row>
    <row r="109" spans="2:12">
      <c r="B109" s="14"/>
      <c r="C109" s="14"/>
      <c r="D109" s="14"/>
      <c r="E109" s="14"/>
      <c r="F109" s="14"/>
      <c r="G109" s="14"/>
      <c r="H109" s="14"/>
      <c r="I109" s="14"/>
      <c r="J109" s="14"/>
      <c r="K109" s="14"/>
      <c r="L109" s="14"/>
    </row>
    <row r="110" spans="2:12">
      <c r="B110" s="14"/>
      <c r="C110" s="14"/>
      <c r="D110" s="14"/>
      <c r="E110" s="14"/>
      <c r="F110" s="14"/>
      <c r="G110" s="14"/>
      <c r="H110" s="14"/>
      <c r="I110" s="14"/>
      <c r="J110" s="14"/>
      <c r="K110" s="14"/>
      <c r="L110" s="14"/>
    </row>
    <row r="111" spans="2:12">
      <c r="B111" s="14"/>
      <c r="C111" s="14"/>
      <c r="D111" s="14"/>
      <c r="E111" s="14"/>
      <c r="F111" s="14"/>
      <c r="G111" s="14"/>
      <c r="H111" s="14"/>
      <c r="I111" s="14"/>
      <c r="J111" s="14"/>
      <c r="K111" s="14"/>
      <c r="L111" s="14"/>
    </row>
    <row r="112" spans="2:12">
      <c r="B112" s="14"/>
      <c r="C112" s="14"/>
      <c r="D112" s="14"/>
      <c r="E112" s="14"/>
      <c r="F112" s="14"/>
      <c r="G112" s="14"/>
      <c r="H112" s="14"/>
      <c r="I112" s="14"/>
      <c r="J112" s="14"/>
      <c r="K112" s="14"/>
      <c r="L112" s="14"/>
    </row>
    <row r="113" spans="2:12">
      <c r="B113" s="14"/>
      <c r="C113" s="14"/>
      <c r="D113" s="14"/>
      <c r="E113" s="14"/>
      <c r="F113" s="14"/>
      <c r="G113" s="14"/>
      <c r="H113" s="14"/>
      <c r="I113" s="14"/>
      <c r="J113" s="14"/>
      <c r="K113" s="14"/>
      <c r="L113" s="14"/>
    </row>
    <row r="114" spans="2:12">
      <c r="B114" s="14"/>
      <c r="C114" s="14"/>
      <c r="D114" s="14"/>
      <c r="E114" s="14"/>
      <c r="F114" s="14"/>
      <c r="G114" s="14"/>
      <c r="H114" s="14"/>
      <c r="I114" s="14"/>
      <c r="J114" s="14"/>
      <c r="K114" s="14"/>
      <c r="L114" s="14"/>
    </row>
    <row r="115" spans="2:12">
      <c r="B115" s="14"/>
      <c r="C115" s="14"/>
      <c r="D115" s="14"/>
      <c r="E115" s="14"/>
      <c r="F115" s="14"/>
      <c r="G115" s="14"/>
      <c r="H115" s="14"/>
      <c r="I115" s="14"/>
      <c r="J115" s="14"/>
      <c r="K115" s="14"/>
      <c r="L115" s="14"/>
    </row>
    <row r="116" spans="2:12">
      <c r="B116" s="14"/>
      <c r="C116" s="14"/>
      <c r="D116" s="14"/>
      <c r="E116" s="14"/>
      <c r="F116" s="14"/>
      <c r="G116" s="14"/>
      <c r="H116" s="14"/>
      <c r="I116" s="14"/>
      <c r="J116" s="14"/>
      <c r="K116" s="14"/>
      <c r="L116" s="14"/>
    </row>
    <row r="117" spans="2:12">
      <c r="B117" s="14"/>
      <c r="C117" s="14"/>
      <c r="D117" s="14"/>
      <c r="E117" s="14"/>
      <c r="F117" s="14"/>
      <c r="G117" s="14"/>
      <c r="H117" s="14"/>
      <c r="I117" s="14"/>
      <c r="J117" s="14"/>
      <c r="K117" s="14"/>
      <c r="L117" s="14"/>
    </row>
    <row r="118" spans="2:12">
      <c r="B118" s="14"/>
      <c r="C118" s="14"/>
      <c r="D118" s="14"/>
      <c r="E118" s="14"/>
      <c r="F118" s="14"/>
      <c r="G118" s="14"/>
      <c r="H118" s="14"/>
      <c r="I118" s="14"/>
      <c r="J118" s="14"/>
      <c r="K118" s="14"/>
      <c r="L118" s="14"/>
    </row>
    <row r="119" spans="2:12">
      <c r="B119" s="14"/>
      <c r="C119" s="14"/>
      <c r="D119" s="14"/>
      <c r="E119" s="14"/>
      <c r="F119" s="14"/>
      <c r="G119" s="14"/>
      <c r="H119" s="14"/>
      <c r="I119" s="14"/>
      <c r="J119" s="14"/>
      <c r="K119" s="14"/>
      <c r="L119" s="14"/>
    </row>
    <row r="120" spans="2:12">
      <c r="B120" s="14"/>
      <c r="C120" s="14"/>
      <c r="D120" s="14"/>
      <c r="E120" s="14"/>
      <c r="F120" s="14"/>
      <c r="G120" s="14"/>
      <c r="H120" s="14"/>
      <c r="I120" s="14"/>
      <c r="J120" s="14"/>
      <c r="K120" s="14"/>
      <c r="L120" s="14"/>
    </row>
    <row r="121" spans="2:12">
      <c r="B121" s="14"/>
      <c r="C121" s="14"/>
      <c r="D121" s="14"/>
      <c r="E121" s="14"/>
      <c r="F121" s="14"/>
      <c r="G121" s="14"/>
      <c r="H121" s="14"/>
      <c r="I121" s="14"/>
      <c r="J121" s="14"/>
      <c r="K121" s="14"/>
      <c r="L121" s="14"/>
    </row>
  </sheetData>
  <mergeCells count="8">
    <mergeCell ref="L9:V9"/>
    <mergeCell ref="B9:J9"/>
    <mergeCell ref="B39:J39"/>
    <mergeCell ref="L39:V39"/>
    <mergeCell ref="A3:J3"/>
    <mergeCell ref="A4:J4"/>
    <mergeCell ref="B6:K6"/>
    <mergeCell ref="L6:V6"/>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2018</oddHeader>
    <oddFooter>&amp;C&amp;"Helvetica,Standard" Eidg. Steuerverwaltung  -  Administration fédérale des contributions  -  Amministrazione federale delle contribuzioni&amp;R42 - 43</oddFooter>
  </headerFooter>
  <colBreaks count="1" manualBreakCount="1">
    <brk id="11" max="67"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42">
    <pageSetUpPr fitToPage="1"/>
  </sheetPr>
  <dimension ref="A1:N78"/>
  <sheetViews>
    <sheetView view="pageLayout" zoomScale="70" zoomScaleNormal="60"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360</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22</v>
      </c>
      <c r="B10" s="773" t="s">
        <v>359</v>
      </c>
      <c r="C10" s="774"/>
      <c r="D10" s="774"/>
      <c r="E10" s="774"/>
      <c r="F10" s="774"/>
      <c r="G10" s="774"/>
      <c r="H10" s="774"/>
      <c r="I10" s="774"/>
      <c r="J10" s="774"/>
      <c r="K10" s="774"/>
      <c r="L10" s="774"/>
      <c r="M10" s="774"/>
      <c r="N10" s="775"/>
    </row>
    <row r="11" spans="1:14">
      <c r="A11" s="24" t="s">
        <v>10</v>
      </c>
      <c r="B11" s="30">
        <v>20</v>
      </c>
      <c r="C11" s="30">
        <v>30</v>
      </c>
      <c r="D11" s="30">
        <v>40</v>
      </c>
      <c r="E11" s="30">
        <v>50</v>
      </c>
      <c r="F11" s="30">
        <v>60</v>
      </c>
      <c r="G11" s="30">
        <v>80</v>
      </c>
      <c r="H11" s="30">
        <v>100</v>
      </c>
      <c r="I11" s="30">
        <v>150</v>
      </c>
      <c r="J11" s="452">
        <v>200</v>
      </c>
      <c r="K11" s="30">
        <v>250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453" t="s">
        <v>12</v>
      </c>
      <c r="K12" s="453" t="s">
        <v>12</v>
      </c>
      <c r="L12" s="31" t="s">
        <v>12</v>
      </c>
      <c r="M12" s="31" t="s">
        <v>12</v>
      </c>
      <c r="N12" s="31" t="s">
        <v>12</v>
      </c>
    </row>
    <row r="13" spans="1:14">
      <c r="A13" s="24" t="s">
        <v>13</v>
      </c>
      <c r="B13" s="32">
        <v>30</v>
      </c>
      <c r="C13" s="32">
        <v>40</v>
      </c>
      <c r="D13" s="32">
        <v>50</v>
      </c>
      <c r="E13" s="32">
        <v>60</v>
      </c>
      <c r="F13" s="32">
        <v>80</v>
      </c>
      <c r="G13" s="32">
        <v>100</v>
      </c>
      <c r="H13" s="32">
        <v>150</v>
      </c>
      <c r="I13" s="32">
        <v>200</v>
      </c>
      <c r="J13" s="454">
        <v>250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5.2895000000000003</v>
      </c>
      <c r="C16" s="26">
        <v>7.8780000000000019</v>
      </c>
      <c r="D16" s="26">
        <v>9.3200000000000021</v>
      </c>
      <c r="E16" s="26">
        <v>11.633499999999994</v>
      </c>
      <c r="F16" s="26">
        <v>14.988000000000005</v>
      </c>
      <c r="G16" s="26">
        <v>16.041499999999999</v>
      </c>
      <c r="H16" s="26">
        <v>19.203900000000001</v>
      </c>
      <c r="I16" s="26">
        <v>21.658800000000003</v>
      </c>
      <c r="J16" s="26">
        <v>23.701499999999992</v>
      </c>
      <c r="K16" s="26">
        <v>25.528900000000011</v>
      </c>
      <c r="L16" s="26">
        <v>28.352499999999985</v>
      </c>
      <c r="M16" s="26">
        <v>29.770000000000003</v>
      </c>
      <c r="N16" s="26">
        <v>29.770000000000003</v>
      </c>
    </row>
    <row r="17" spans="1:14" ht="19" customHeight="1">
      <c r="A17" s="25" t="s">
        <v>56</v>
      </c>
      <c r="B17" s="26">
        <v>10.300999999999998</v>
      </c>
      <c r="C17" s="26">
        <v>16.595000000000002</v>
      </c>
      <c r="D17" s="26">
        <v>20.020999999999994</v>
      </c>
      <c r="E17" s="26">
        <v>18.179500000000008</v>
      </c>
      <c r="F17" s="26">
        <v>18.884750000000004</v>
      </c>
      <c r="G17" s="26">
        <v>20.597499999999989</v>
      </c>
      <c r="H17" s="26">
        <v>24.022900000000003</v>
      </c>
      <c r="I17" s="26">
        <v>27.341999999999999</v>
      </c>
      <c r="J17" s="26">
        <v>28.056199999999997</v>
      </c>
      <c r="K17" s="26">
        <v>28.59640000000001</v>
      </c>
      <c r="L17" s="26">
        <v>30.174550000000007</v>
      </c>
      <c r="M17" s="26">
        <v>30.708550000000002</v>
      </c>
      <c r="N17" s="26">
        <v>31.096</v>
      </c>
    </row>
    <row r="18" spans="1:14" ht="19" customHeight="1">
      <c r="A18" s="25" t="s">
        <v>59</v>
      </c>
      <c r="B18" s="26">
        <v>8.4359999999999999</v>
      </c>
      <c r="C18" s="26">
        <v>16.354000000000003</v>
      </c>
      <c r="D18" s="26">
        <v>16.649999999999995</v>
      </c>
      <c r="E18" s="26">
        <v>14.819000000000004</v>
      </c>
      <c r="F18" s="26">
        <v>14.235500000000002</v>
      </c>
      <c r="G18" s="26">
        <v>15.281000000000002</v>
      </c>
      <c r="H18" s="26">
        <v>18.762800000000002</v>
      </c>
      <c r="I18" s="26">
        <v>21.306799999999996</v>
      </c>
      <c r="J18" s="26">
        <v>21.459999999999994</v>
      </c>
      <c r="K18" s="26">
        <v>21.46</v>
      </c>
      <c r="L18" s="26">
        <v>21.46</v>
      </c>
      <c r="M18" s="26">
        <v>21.46</v>
      </c>
      <c r="N18" s="26">
        <v>21.460000000000004</v>
      </c>
    </row>
    <row r="19" spans="1:14" ht="19" customHeight="1">
      <c r="A19" s="25" t="s">
        <v>62</v>
      </c>
      <c r="B19" s="26">
        <v>6.4526000000000003</v>
      </c>
      <c r="C19" s="26">
        <v>14.664999999999997</v>
      </c>
      <c r="D19" s="26">
        <v>14.665000000000006</v>
      </c>
      <c r="E19" s="26">
        <v>14.51835</v>
      </c>
      <c r="F19" s="26">
        <v>12.538574999999996</v>
      </c>
      <c r="G19" s="26">
        <v>13.198500000000005</v>
      </c>
      <c r="H19" s="26">
        <v>14.665000000000003</v>
      </c>
      <c r="I19" s="26">
        <v>14.665000000000001</v>
      </c>
      <c r="J19" s="26">
        <v>14.665000000000001</v>
      </c>
      <c r="K19" s="26">
        <v>14.665000000000001</v>
      </c>
      <c r="L19" s="26">
        <v>14.665000000000001</v>
      </c>
      <c r="M19" s="26">
        <v>14.664999999999992</v>
      </c>
      <c r="N19" s="26">
        <v>14.664999999999997</v>
      </c>
    </row>
    <row r="20" spans="1:14" ht="19" customHeight="1">
      <c r="A20" s="25" t="s">
        <v>65</v>
      </c>
      <c r="B20" s="26">
        <v>6.8135000000000003</v>
      </c>
      <c r="C20" s="26">
        <v>10.115499999999997</v>
      </c>
      <c r="D20" s="26">
        <v>11.495000000000003</v>
      </c>
      <c r="E20" s="26">
        <v>8.1510000000000034</v>
      </c>
      <c r="F20" s="26">
        <v>12.456250000000001</v>
      </c>
      <c r="G20" s="26">
        <v>13.480500000000001</v>
      </c>
      <c r="H20" s="26">
        <v>14.763799999999996</v>
      </c>
      <c r="I20" s="26">
        <v>15.976000000000006</v>
      </c>
      <c r="J20" s="26">
        <v>16.302</v>
      </c>
      <c r="K20" s="26">
        <v>16.301999999999992</v>
      </c>
      <c r="L20" s="26">
        <v>16.302</v>
      </c>
      <c r="M20" s="26">
        <v>20.119450000000004</v>
      </c>
      <c r="N20" s="26">
        <v>18.898060000000001</v>
      </c>
    </row>
    <row r="21" spans="1:14" ht="19" customHeight="1">
      <c r="A21" s="25" t="s">
        <v>68</v>
      </c>
      <c r="B21" s="26">
        <v>12.805999999999997</v>
      </c>
      <c r="C21" s="26">
        <v>12.393000000000004</v>
      </c>
      <c r="D21" s="26">
        <v>12.392999999999997</v>
      </c>
      <c r="E21" s="26">
        <v>14.458500000000004</v>
      </c>
      <c r="F21" s="26">
        <v>11.98</v>
      </c>
      <c r="G21" s="26">
        <v>13.494499999999999</v>
      </c>
      <c r="H21" s="26">
        <v>13.77</v>
      </c>
      <c r="I21" s="26">
        <v>13.77</v>
      </c>
      <c r="J21" s="26">
        <v>13.77</v>
      </c>
      <c r="K21" s="26">
        <v>13.77</v>
      </c>
      <c r="L21" s="26">
        <v>13.77</v>
      </c>
      <c r="M21" s="26">
        <v>13.77</v>
      </c>
      <c r="N21" s="26">
        <v>13.77</v>
      </c>
    </row>
    <row r="22" spans="1:14" ht="19" customHeight="1">
      <c r="A22" s="25" t="s">
        <v>71</v>
      </c>
      <c r="B22" s="26">
        <v>4.8330000000000002</v>
      </c>
      <c r="C22" s="26">
        <v>10.678000000000001</v>
      </c>
      <c r="D22" s="26">
        <v>13.559499999999996</v>
      </c>
      <c r="E22" s="26">
        <v>13.008499999999998</v>
      </c>
      <c r="F22" s="26">
        <v>14.124000000000001</v>
      </c>
      <c r="G22" s="26">
        <v>15.544250000000007</v>
      </c>
      <c r="H22" s="26">
        <v>16.417899999999992</v>
      </c>
      <c r="I22" s="26">
        <v>16.924600000000012</v>
      </c>
      <c r="J22" s="26">
        <v>17.398300000000003</v>
      </c>
      <c r="K22" s="26">
        <v>17.489499999999985</v>
      </c>
      <c r="L22" s="26">
        <v>15.015000000000001</v>
      </c>
      <c r="M22" s="26">
        <v>15.015000000000001</v>
      </c>
      <c r="N22" s="26">
        <v>15.015000000000004</v>
      </c>
    </row>
    <row r="23" spans="1:14" ht="19" customHeight="1">
      <c r="A23" s="25" t="s">
        <v>74</v>
      </c>
      <c r="B23" s="26">
        <v>10.119999999999999</v>
      </c>
      <c r="C23" s="26">
        <v>15.180000000000001</v>
      </c>
      <c r="D23" s="26">
        <v>14.420999999999998</v>
      </c>
      <c r="E23" s="26">
        <v>13.484999999999999</v>
      </c>
      <c r="F23" s="26">
        <v>14.1425</v>
      </c>
      <c r="G23" s="26">
        <v>17.349750000000004</v>
      </c>
      <c r="H23" s="26">
        <v>18.405699999999996</v>
      </c>
      <c r="I23" s="26">
        <v>19.8049</v>
      </c>
      <c r="J23" s="26">
        <v>20.346199999999996</v>
      </c>
      <c r="K23" s="26">
        <v>22.137499999999999</v>
      </c>
      <c r="L23" s="26">
        <v>22.137499999999992</v>
      </c>
      <c r="M23" s="26">
        <v>23.898350000000008</v>
      </c>
      <c r="N23" s="26">
        <v>23.059440000000006</v>
      </c>
    </row>
    <row r="24" spans="1:14" ht="19" customHeight="1">
      <c r="A24" s="25" t="s">
        <v>77</v>
      </c>
      <c r="B24" s="26">
        <v>1.3669999999999998</v>
      </c>
      <c r="C24" s="26">
        <v>4.6745000000000001</v>
      </c>
      <c r="D24" s="26">
        <v>4.8145000000000016</v>
      </c>
      <c r="E24" s="26">
        <v>6.0859999999999994</v>
      </c>
      <c r="F24" s="26">
        <v>4.7480000000000011</v>
      </c>
      <c r="G24" s="26">
        <v>6.9639999999999969</v>
      </c>
      <c r="H24" s="26">
        <v>8.3364000000000029</v>
      </c>
      <c r="I24" s="26">
        <v>15.903900000000002</v>
      </c>
      <c r="J24" s="26">
        <v>17.242400000000004</v>
      </c>
      <c r="K24" s="26">
        <v>14.808099999999991</v>
      </c>
      <c r="L24" s="26">
        <v>12.021649999999994</v>
      </c>
      <c r="M24" s="26">
        <v>11.760000000000009</v>
      </c>
      <c r="N24" s="26">
        <v>11.759999999999998</v>
      </c>
    </row>
    <row r="25" spans="1:14" ht="19" customHeight="1">
      <c r="A25" s="25" t="s">
        <v>53</v>
      </c>
      <c r="B25" s="26">
        <v>3.3280000000000003</v>
      </c>
      <c r="C25" s="26">
        <v>9.3239999999999981</v>
      </c>
      <c r="D25" s="26">
        <v>15.563000000000008</v>
      </c>
      <c r="E25" s="26">
        <v>17.100999999999996</v>
      </c>
      <c r="F25" s="26">
        <v>20.719500000000004</v>
      </c>
      <c r="G25" s="26">
        <v>21.576249999999998</v>
      </c>
      <c r="H25" s="26">
        <v>23.916599999999999</v>
      </c>
      <c r="I25" s="26">
        <v>25.840500000000016</v>
      </c>
      <c r="J25" s="26">
        <v>27.671299999999988</v>
      </c>
      <c r="K25" s="26">
        <v>30.07609999999999</v>
      </c>
      <c r="L25" s="26">
        <v>31.214400000000008</v>
      </c>
      <c r="M25" s="26">
        <v>26.53179999999999</v>
      </c>
      <c r="N25" s="26">
        <v>25.460999999999999</v>
      </c>
    </row>
    <row r="26" spans="1:14" ht="19" customHeight="1">
      <c r="A26" s="25" t="s">
        <v>57</v>
      </c>
      <c r="B26" s="26">
        <v>7.1190000000000007</v>
      </c>
      <c r="C26" s="26">
        <v>22.962000000000003</v>
      </c>
      <c r="D26" s="26">
        <v>14.97999999999999</v>
      </c>
      <c r="E26" s="26">
        <v>14.873000000000012</v>
      </c>
      <c r="F26" s="26">
        <v>20.30899999999999</v>
      </c>
      <c r="G26" s="26">
        <v>21.052250000000004</v>
      </c>
      <c r="H26" s="26">
        <v>22.860900000000008</v>
      </c>
      <c r="I26" s="26">
        <v>24.970799999999997</v>
      </c>
      <c r="J26" s="26">
        <v>27.025500000000001</v>
      </c>
      <c r="K26" s="26">
        <v>27.024799999999988</v>
      </c>
      <c r="L26" s="26">
        <v>27.025100000000009</v>
      </c>
      <c r="M26" s="26">
        <v>27.02484999999999</v>
      </c>
      <c r="N26" s="26">
        <v>25.128579999999996</v>
      </c>
    </row>
    <row r="27" spans="1:14" ht="19" customHeight="1">
      <c r="A27" s="25" t="s">
        <v>60</v>
      </c>
      <c r="B27" s="26">
        <v>0</v>
      </c>
      <c r="C27" s="26">
        <v>2.2250000000000001</v>
      </c>
      <c r="D27" s="26">
        <v>24.208000000000002</v>
      </c>
      <c r="E27" s="26">
        <v>24.03</v>
      </c>
      <c r="F27" s="26">
        <v>24.029999999999994</v>
      </c>
      <c r="G27" s="26">
        <v>24.03</v>
      </c>
      <c r="H27" s="26">
        <v>24.03</v>
      </c>
      <c r="I27" s="26">
        <v>24.030000000000008</v>
      </c>
      <c r="J27" s="26">
        <v>24.03</v>
      </c>
      <c r="K27" s="26">
        <v>24.03</v>
      </c>
      <c r="L27" s="26">
        <v>24.03</v>
      </c>
      <c r="M27" s="26">
        <v>26.500499999999999</v>
      </c>
      <c r="N27" s="26">
        <v>28.08</v>
      </c>
    </row>
    <row r="28" spans="1:14" ht="19" customHeight="1">
      <c r="A28" s="25" t="s">
        <v>63</v>
      </c>
      <c r="B28" s="26">
        <v>0</v>
      </c>
      <c r="C28" s="26">
        <v>0</v>
      </c>
      <c r="D28" s="26">
        <v>4.2799999999999994</v>
      </c>
      <c r="E28" s="26">
        <v>30.448499999999999</v>
      </c>
      <c r="F28" s="26">
        <v>18.732250000000001</v>
      </c>
      <c r="G28" s="26">
        <v>22.401</v>
      </c>
      <c r="H28" s="26">
        <v>24.974899999999995</v>
      </c>
      <c r="I28" s="26">
        <v>27.460900000000009</v>
      </c>
      <c r="J28" s="26">
        <v>29.014800000000001</v>
      </c>
      <c r="K28" s="26">
        <v>29.433600000000006</v>
      </c>
      <c r="L28" s="26">
        <v>29.850999999999999</v>
      </c>
      <c r="M28" s="26">
        <v>30.290749999999999</v>
      </c>
      <c r="N28" s="26">
        <v>31.147239999999996</v>
      </c>
    </row>
    <row r="29" spans="1:14" ht="19" customHeight="1">
      <c r="A29" s="25" t="s">
        <v>66</v>
      </c>
      <c r="B29" s="26">
        <v>5.809499999999999</v>
      </c>
      <c r="C29" s="26">
        <v>13.244500000000004</v>
      </c>
      <c r="D29" s="26">
        <v>15.087499999999995</v>
      </c>
      <c r="E29" s="26">
        <v>14.230000000000009</v>
      </c>
      <c r="F29" s="26">
        <v>15.023999999999996</v>
      </c>
      <c r="G29" s="26">
        <v>18.624750000000009</v>
      </c>
      <c r="H29" s="26">
        <v>21.773799999999994</v>
      </c>
      <c r="I29" s="26">
        <v>23.869700000000005</v>
      </c>
      <c r="J29" s="26">
        <v>23.869800000000001</v>
      </c>
      <c r="K29" s="26">
        <v>25.082599999999992</v>
      </c>
      <c r="L29" s="26">
        <v>26.048650000000002</v>
      </c>
      <c r="M29" s="26">
        <v>21.635850000000005</v>
      </c>
      <c r="N29" s="26">
        <v>21.483000000000001</v>
      </c>
    </row>
    <row r="30" spans="1:14" ht="19" customHeight="1">
      <c r="A30" s="25" t="s">
        <v>69</v>
      </c>
      <c r="B30" s="26">
        <v>11.613</v>
      </c>
      <c r="C30" s="26">
        <v>12.118499999999999</v>
      </c>
      <c r="D30" s="26">
        <v>12.7585</v>
      </c>
      <c r="E30" s="26">
        <v>15.650000000000009</v>
      </c>
      <c r="F30" s="26">
        <v>18.248999999999995</v>
      </c>
      <c r="G30" s="26">
        <v>20.619000000000007</v>
      </c>
      <c r="H30" s="26">
        <v>21.898800000000008</v>
      </c>
      <c r="I30" s="26">
        <v>22.530800000000003</v>
      </c>
      <c r="J30" s="26">
        <v>22.91</v>
      </c>
      <c r="K30" s="26">
        <v>22.91</v>
      </c>
      <c r="L30" s="26">
        <v>22.91</v>
      </c>
      <c r="M30" s="26">
        <v>20.634800000000002</v>
      </c>
      <c r="N30" s="26">
        <v>20.540000000000003</v>
      </c>
    </row>
    <row r="31" spans="1:14" ht="19" customHeight="1">
      <c r="A31" s="25" t="s">
        <v>72</v>
      </c>
      <c r="B31" s="26">
        <v>6.3</v>
      </c>
      <c r="C31" s="26">
        <v>9.4499999999999993</v>
      </c>
      <c r="D31" s="26">
        <v>10.612999999999998</v>
      </c>
      <c r="E31" s="26">
        <v>9.7745000000000033</v>
      </c>
      <c r="F31" s="26">
        <v>12.85375</v>
      </c>
      <c r="G31" s="26">
        <v>13.81325</v>
      </c>
      <c r="H31" s="26">
        <v>14.557700000000001</v>
      </c>
      <c r="I31" s="26">
        <v>15.665999999999999</v>
      </c>
      <c r="J31" s="26">
        <v>15.75</v>
      </c>
      <c r="K31" s="26">
        <v>15.519</v>
      </c>
      <c r="L31" s="26">
        <v>14.875</v>
      </c>
      <c r="M31" s="26">
        <v>14.0595</v>
      </c>
      <c r="N31" s="26">
        <v>14.000000000000002</v>
      </c>
    </row>
    <row r="32" spans="1:14" ht="19" customHeight="1">
      <c r="A32" s="25" t="s">
        <v>75</v>
      </c>
      <c r="B32" s="26">
        <v>6.6120000000000001</v>
      </c>
      <c r="C32" s="26">
        <v>13.849500000000003</v>
      </c>
      <c r="D32" s="26">
        <v>12.940499999999997</v>
      </c>
      <c r="E32" s="26">
        <v>17.100000000000001</v>
      </c>
      <c r="F32" s="26">
        <v>20.007000000000001</v>
      </c>
      <c r="G32" s="26">
        <v>22.79999999999999</v>
      </c>
      <c r="H32" s="26">
        <v>24.865700000000004</v>
      </c>
      <c r="I32" s="26">
        <v>26.313400000000005</v>
      </c>
      <c r="J32" s="26">
        <v>26.789999999999985</v>
      </c>
      <c r="K32" s="26">
        <v>26.790000000000003</v>
      </c>
      <c r="L32" s="26">
        <v>26.790000000000003</v>
      </c>
      <c r="M32" s="26">
        <v>26.790000000000003</v>
      </c>
      <c r="N32" s="26">
        <v>24.254760000000005</v>
      </c>
    </row>
    <row r="33" spans="1:14" ht="19" customHeight="1">
      <c r="A33" s="25" t="s">
        <v>78</v>
      </c>
      <c r="B33" s="26">
        <v>0.75180000000000002</v>
      </c>
      <c r="C33" s="26">
        <v>11.103799999999998</v>
      </c>
      <c r="D33" s="26">
        <v>15.5702</v>
      </c>
      <c r="E33" s="26">
        <v>15.0838</v>
      </c>
      <c r="F33" s="26">
        <v>15.72955</v>
      </c>
      <c r="G33" s="26">
        <v>18.444699999999997</v>
      </c>
      <c r="H33" s="26">
        <v>19.635259999999999</v>
      </c>
      <c r="I33" s="26">
        <v>20.399720000000002</v>
      </c>
      <c r="J33" s="26">
        <v>22.277340000000002</v>
      </c>
      <c r="K33" s="26">
        <v>22.288</v>
      </c>
      <c r="L33" s="26">
        <v>22.305990000000005</v>
      </c>
      <c r="M33" s="26">
        <v>22.486999999999998</v>
      </c>
      <c r="N33" s="26">
        <v>22.836316</v>
      </c>
    </row>
    <row r="34" spans="1:14" ht="19" customHeight="1">
      <c r="A34" s="25" t="s">
        <v>55</v>
      </c>
      <c r="B34" s="26">
        <v>5.8794999999999993</v>
      </c>
      <c r="C34" s="26">
        <v>9.4429999999999996</v>
      </c>
      <c r="D34" s="26">
        <v>10.805</v>
      </c>
      <c r="E34" s="26">
        <v>13.166</v>
      </c>
      <c r="F34" s="26">
        <v>15.208999999999998</v>
      </c>
      <c r="G34" s="26">
        <v>17.933000000000007</v>
      </c>
      <c r="H34" s="26">
        <v>20.066800000000008</v>
      </c>
      <c r="I34" s="26">
        <v>21.564999999999994</v>
      </c>
      <c r="J34" s="26">
        <v>22.473000000000003</v>
      </c>
      <c r="K34" s="26">
        <v>22.7</v>
      </c>
      <c r="L34" s="26">
        <v>23.449100000000005</v>
      </c>
      <c r="M34" s="26">
        <v>23.835000000000001</v>
      </c>
      <c r="N34" s="26">
        <v>24.597720000000002</v>
      </c>
    </row>
    <row r="35" spans="1:14" ht="19" customHeight="1">
      <c r="A35" s="25" t="s">
        <v>58</v>
      </c>
      <c r="B35" s="26">
        <v>1.004</v>
      </c>
      <c r="C35" s="26">
        <v>9.963000000000001</v>
      </c>
      <c r="D35" s="26">
        <v>16.7685</v>
      </c>
      <c r="E35" s="26">
        <v>15.753999999999996</v>
      </c>
      <c r="F35" s="26">
        <v>16.617750000000001</v>
      </c>
      <c r="G35" s="26">
        <v>18.418249999999997</v>
      </c>
      <c r="H35" s="26">
        <v>19.349800000000002</v>
      </c>
      <c r="I35" s="26">
        <v>20.472900000000003</v>
      </c>
      <c r="J35" s="26">
        <v>20.925000000000001</v>
      </c>
      <c r="K35" s="26">
        <v>20.924999999999986</v>
      </c>
      <c r="L35" s="26">
        <v>22.233500000000006</v>
      </c>
      <c r="M35" s="26">
        <v>22.32</v>
      </c>
      <c r="N35" s="26">
        <v>22.32</v>
      </c>
    </row>
    <row r="36" spans="1:14" ht="19" customHeight="1">
      <c r="A36" s="25" t="s">
        <v>61</v>
      </c>
      <c r="B36" s="26">
        <v>0</v>
      </c>
      <c r="C36" s="26">
        <v>5.9329999999999998</v>
      </c>
      <c r="D36" s="26">
        <v>5.4510000000000014</v>
      </c>
      <c r="E36" s="26">
        <v>12.424499999999998</v>
      </c>
      <c r="F36" s="26">
        <v>18.012249999999995</v>
      </c>
      <c r="G36" s="26">
        <v>20.729500000000005</v>
      </c>
      <c r="H36" s="26">
        <v>24.061</v>
      </c>
      <c r="I36" s="26">
        <v>25.318700000000007</v>
      </c>
      <c r="J36" s="26">
        <v>27.058199999999982</v>
      </c>
      <c r="K36" s="26">
        <v>28.069900000000008</v>
      </c>
      <c r="L36" s="26">
        <v>28.709400000000002</v>
      </c>
      <c r="M36" s="26">
        <v>28.753149999999994</v>
      </c>
      <c r="N36" s="26">
        <v>28.927990000000008</v>
      </c>
    </row>
    <row r="37" spans="1:14" ht="19" customHeight="1">
      <c r="A37" s="25" t="s">
        <v>64</v>
      </c>
      <c r="B37" s="26">
        <v>0.35049999999999998</v>
      </c>
      <c r="C37" s="26">
        <v>13.609499999999999</v>
      </c>
      <c r="D37" s="26">
        <v>25.338999999999995</v>
      </c>
      <c r="E37" s="26">
        <v>27.763000000000005</v>
      </c>
      <c r="F37" s="26">
        <v>21.928750000000004</v>
      </c>
      <c r="G37" s="26">
        <v>20.811250000000001</v>
      </c>
      <c r="H37" s="26">
        <v>24.202499999999993</v>
      </c>
      <c r="I37" s="26">
        <v>27.411300000000004</v>
      </c>
      <c r="J37" s="26">
        <v>29.247</v>
      </c>
      <c r="K37" s="26">
        <v>30.783300000000004</v>
      </c>
      <c r="L37" s="26">
        <v>32.465149999999994</v>
      </c>
      <c r="M37" s="26">
        <v>34.529600000000002</v>
      </c>
      <c r="N37" s="26">
        <v>31.953799999999998</v>
      </c>
    </row>
    <row r="38" spans="1:14" ht="19" customHeight="1">
      <c r="A38" s="25" t="s">
        <v>67</v>
      </c>
      <c r="B38" s="26">
        <v>9.4499999999999993</v>
      </c>
      <c r="C38" s="26">
        <v>9.2949999999999999</v>
      </c>
      <c r="D38" s="26">
        <v>12.188999999999998</v>
      </c>
      <c r="E38" s="26">
        <v>13.205</v>
      </c>
      <c r="F38" s="26">
        <v>14.978500000000009</v>
      </c>
      <c r="G38" s="26">
        <v>17.380750000000003</v>
      </c>
      <c r="H38" s="26">
        <v>24.696100000000001</v>
      </c>
      <c r="I38" s="26">
        <v>27.080099999999991</v>
      </c>
      <c r="J38" s="26">
        <v>25.960499999999996</v>
      </c>
      <c r="K38" s="26">
        <v>26.823799999999988</v>
      </c>
      <c r="L38" s="26">
        <v>27.133800000000008</v>
      </c>
      <c r="M38" s="26">
        <v>25.330000000000002</v>
      </c>
      <c r="N38" s="26">
        <v>25.33</v>
      </c>
    </row>
    <row r="39" spans="1:14" ht="19" customHeight="1">
      <c r="A39" s="25" t="s">
        <v>70</v>
      </c>
      <c r="B39" s="26">
        <v>6.9159999999999986</v>
      </c>
      <c r="C39" s="26">
        <v>14.009000000000002</v>
      </c>
      <c r="D39" s="26">
        <v>13.768499999999994</v>
      </c>
      <c r="E39" s="26">
        <v>21.291500000000006</v>
      </c>
      <c r="F39" s="26">
        <v>26.603749999999998</v>
      </c>
      <c r="G39" s="26">
        <v>24.846749999999993</v>
      </c>
      <c r="H39" s="26">
        <v>26.385600000000004</v>
      </c>
      <c r="I39" s="26">
        <v>28.190899999999996</v>
      </c>
      <c r="J39" s="26">
        <v>29.753699999999998</v>
      </c>
      <c r="K39" s="26">
        <v>30.398600000000002</v>
      </c>
      <c r="L39" s="26">
        <v>29.90775</v>
      </c>
      <c r="M39" s="26">
        <v>26.6</v>
      </c>
      <c r="N39" s="26">
        <v>26.6</v>
      </c>
    </row>
    <row r="40" spans="1:14" ht="19" customHeight="1">
      <c r="A40" s="25" t="s">
        <v>73</v>
      </c>
      <c r="B40" s="26">
        <v>0</v>
      </c>
      <c r="C40" s="26">
        <v>0</v>
      </c>
      <c r="D40" s="26">
        <v>0</v>
      </c>
      <c r="E40" s="26">
        <v>2.5945</v>
      </c>
      <c r="F40" s="26">
        <v>17.083500000000001</v>
      </c>
      <c r="G40" s="26">
        <v>29.498000000000001</v>
      </c>
      <c r="H40" s="26">
        <v>26.987299999999998</v>
      </c>
      <c r="I40" s="26">
        <v>26.73830000000001</v>
      </c>
      <c r="J40" s="26">
        <v>26.943899999999992</v>
      </c>
      <c r="K40" s="26">
        <v>27.709100000000003</v>
      </c>
      <c r="L40" s="26">
        <v>28.494249999999997</v>
      </c>
      <c r="M40" s="26">
        <v>29.674849999999992</v>
      </c>
      <c r="N40" s="26">
        <v>31.889260000000004</v>
      </c>
    </row>
    <row r="41" spans="1:14" ht="19" customHeight="1">
      <c r="A41" s="25" t="s">
        <v>76</v>
      </c>
      <c r="B41" s="26">
        <v>0</v>
      </c>
      <c r="C41" s="26">
        <v>6.4939999999999998</v>
      </c>
      <c r="D41" s="26">
        <v>24.04</v>
      </c>
      <c r="E41" s="26">
        <v>25.184000000000001</v>
      </c>
      <c r="F41" s="26">
        <v>21.253499999999999</v>
      </c>
      <c r="G41" s="26">
        <v>22.307250000000003</v>
      </c>
      <c r="H41" s="26">
        <v>24.597899999999996</v>
      </c>
      <c r="I41" s="26">
        <v>24.779400000000003</v>
      </c>
      <c r="J41" s="26">
        <v>29.377399999999991</v>
      </c>
      <c r="K41" s="26">
        <v>29.377400000000009</v>
      </c>
      <c r="L41" s="26">
        <v>29.377349999999993</v>
      </c>
      <c r="M41" s="26">
        <v>29.780750000000015</v>
      </c>
      <c r="N41" s="26">
        <v>29.855819999999987</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0.38</v>
      </c>
      <c r="D43" s="26">
        <v>1</v>
      </c>
      <c r="E43" s="26">
        <v>1.1199999999999999</v>
      </c>
      <c r="F43" s="26">
        <v>2.6850000000000001</v>
      </c>
      <c r="G43" s="26">
        <v>3.93</v>
      </c>
      <c r="H43" s="26">
        <v>7.0019999999999998</v>
      </c>
      <c r="I43" s="26">
        <v>12.922000000000001</v>
      </c>
      <c r="J43" s="26">
        <v>13</v>
      </c>
      <c r="K43" s="26">
        <v>13</v>
      </c>
      <c r="L43" s="26">
        <v>13</v>
      </c>
      <c r="M43" s="26">
        <v>13</v>
      </c>
      <c r="N43" s="26">
        <v>12.7111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2018</oddHeader>
    <oddFooter>&amp;L44&amp;C&amp;"Helvetica,Standard" Eidg. Steuerverwaltung  -  Administration fédérale des contributions  -  Amministrazione federale delle contribuzioni</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92D050"/>
  </sheetPr>
  <dimension ref="A1:N50"/>
  <sheetViews>
    <sheetView view="pageLayout" zoomScale="90" zoomScaleNormal="90" zoomScalePageLayoutView="90" workbookViewId="0">
      <selection sqref="A1:D1"/>
    </sheetView>
  </sheetViews>
  <sheetFormatPr baseColWidth="10" defaultColWidth="11.5" defaultRowHeight="13"/>
  <cols>
    <col min="1" max="3" width="13.5" style="702" customWidth="1"/>
    <col min="4" max="4" width="11.5" style="702"/>
    <col min="5" max="5" width="4.5" style="702" customWidth="1"/>
    <col min="6" max="8" width="13.5" style="702" customWidth="1"/>
    <col min="9" max="9" width="11.5" style="702"/>
    <col min="10" max="10" width="13.5" style="702" bestFit="1" customWidth="1"/>
    <col min="11" max="11" width="11.5" style="702" bestFit="1" customWidth="1"/>
    <col min="12" max="12" width="14" style="702" bestFit="1" customWidth="1"/>
    <col min="13" max="13" width="12.5" style="702" bestFit="1" customWidth="1"/>
    <col min="14" max="16384" width="11.5" style="702"/>
  </cols>
  <sheetData>
    <row r="1" spans="1:14" ht="33" customHeight="1">
      <c r="A1" s="874" t="s">
        <v>821</v>
      </c>
      <c r="B1" s="874"/>
      <c r="C1" s="874"/>
      <c r="D1" s="874"/>
      <c r="E1" s="710"/>
      <c r="F1" s="874" t="s">
        <v>822</v>
      </c>
      <c r="G1" s="874"/>
      <c r="H1" s="874"/>
      <c r="I1" s="874"/>
      <c r="J1" s="719"/>
      <c r="K1" s="719"/>
      <c r="L1" s="719"/>
      <c r="M1" s="719"/>
      <c r="N1" s="719"/>
    </row>
    <row r="2" spans="1:14">
      <c r="A2" s="868"/>
      <c r="B2" s="868"/>
      <c r="C2" s="868"/>
      <c r="D2" s="868"/>
      <c r="E2" s="710"/>
      <c r="F2" s="866"/>
      <c r="G2" s="866"/>
      <c r="H2" s="866"/>
      <c r="I2" s="866"/>
      <c r="J2" s="719"/>
      <c r="K2" s="719"/>
      <c r="L2" s="719"/>
      <c r="M2" s="719"/>
      <c r="N2" s="719"/>
    </row>
    <row r="3" spans="1:14" ht="12.75" customHeight="1">
      <c r="A3" s="868" t="s">
        <v>678</v>
      </c>
      <c r="B3" s="868"/>
      <c r="C3" s="868"/>
      <c r="D3" s="868"/>
      <c r="E3" s="719"/>
      <c r="F3" s="866" t="s">
        <v>679</v>
      </c>
      <c r="G3" s="866"/>
      <c r="H3" s="866"/>
      <c r="I3" s="866"/>
      <c r="J3" s="719"/>
      <c r="K3" s="719"/>
      <c r="L3" s="719"/>
      <c r="M3" s="719"/>
      <c r="N3" s="719"/>
    </row>
    <row r="4" spans="1:14" ht="21.75" customHeight="1">
      <c r="A4" s="872" t="s">
        <v>409</v>
      </c>
      <c r="B4" s="872"/>
      <c r="C4" s="872"/>
      <c r="D4" s="872"/>
      <c r="E4" s="703"/>
      <c r="F4" s="873" t="s">
        <v>680</v>
      </c>
      <c r="G4" s="873"/>
      <c r="H4" s="873"/>
      <c r="I4" s="873"/>
      <c r="J4" s="725"/>
      <c r="K4" s="725"/>
      <c r="L4" s="725"/>
      <c r="M4" s="725"/>
      <c r="N4" s="725"/>
    </row>
    <row r="5" spans="1:14" ht="66" customHeight="1">
      <c r="A5" s="869" t="s">
        <v>823</v>
      </c>
      <c r="B5" s="869"/>
      <c r="C5" s="869"/>
      <c r="D5" s="869"/>
      <c r="E5" s="710"/>
      <c r="F5" s="869" t="s">
        <v>833</v>
      </c>
      <c r="G5" s="869"/>
      <c r="H5" s="869"/>
      <c r="I5" s="869"/>
      <c r="J5" s="719"/>
      <c r="K5" s="719"/>
      <c r="L5" s="719"/>
      <c r="M5" s="719"/>
      <c r="N5" s="719"/>
    </row>
    <row r="6" spans="1:14" ht="13.75" customHeight="1">
      <c r="A6" s="868" t="s">
        <v>824</v>
      </c>
      <c r="B6" s="868"/>
      <c r="C6" s="868"/>
      <c r="D6" s="868"/>
      <c r="E6" s="710"/>
      <c r="F6" s="866" t="s">
        <v>834</v>
      </c>
      <c r="G6" s="866"/>
      <c r="H6" s="866"/>
      <c r="I6" s="866"/>
      <c r="J6" s="719"/>
      <c r="K6" s="719"/>
      <c r="L6" s="719"/>
      <c r="M6" s="719"/>
      <c r="N6" s="704"/>
    </row>
    <row r="7" spans="1:14" ht="13.75" customHeight="1">
      <c r="A7" s="868" t="s">
        <v>825</v>
      </c>
      <c r="B7" s="868"/>
      <c r="C7" s="868"/>
      <c r="D7" s="868"/>
      <c r="E7" s="710"/>
      <c r="F7" s="866" t="s">
        <v>835</v>
      </c>
      <c r="G7" s="866"/>
      <c r="H7" s="866"/>
      <c r="I7" s="866"/>
      <c r="J7" s="705"/>
      <c r="K7" s="719"/>
      <c r="L7" s="719"/>
      <c r="M7" s="719"/>
      <c r="N7" s="719"/>
    </row>
    <row r="8" spans="1:14" ht="12.75" customHeight="1">
      <c r="A8" s="868" t="s">
        <v>826</v>
      </c>
      <c r="B8" s="868"/>
      <c r="C8" s="868"/>
      <c r="D8" s="868"/>
      <c r="E8" s="719"/>
      <c r="F8" s="866" t="s">
        <v>836</v>
      </c>
      <c r="G8" s="866"/>
      <c r="H8" s="866"/>
      <c r="I8" s="866"/>
      <c r="J8" s="705"/>
      <c r="K8" s="719"/>
      <c r="L8" s="706"/>
      <c r="M8" s="719"/>
      <c r="N8" s="719"/>
    </row>
    <row r="9" spans="1:14" ht="13.75" customHeight="1">
      <c r="A9" s="868" t="s">
        <v>827</v>
      </c>
      <c r="B9" s="868"/>
      <c r="C9" s="868"/>
      <c r="D9" s="868"/>
      <c r="E9" s="871"/>
      <c r="F9" s="866" t="s">
        <v>837</v>
      </c>
      <c r="G9" s="866"/>
      <c r="H9" s="866"/>
      <c r="I9" s="866"/>
      <c r="J9" s="705"/>
      <c r="K9" s="719"/>
      <c r="L9" s="706"/>
      <c r="M9" s="719"/>
      <c r="N9" s="719"/>
    </row>
    <row r="10" spans="1:14" ht="18.75" customHeight="1">
      <c r="A10" s="872" t="s">
        <v>409</v>
      </c>
      <c r="B10" s="872"/>
      <c r="C10" s="872"/>
      <c r="D10" s="872"/>
      <c r="E10" s="871"/>
      <c r="F10" s="872" t="s">
        <v>680</v>
      </c>
      <c r="G10" s="872"/>
      <c r="H10" s="872"/>
      <c r="I10" s="872"/>
      <c r="J10" s="704"/>
      <c r="K10" s="719"/>
      <c r="L10" s="706"/>
      <c r="M10" s="719"/>
      <c r="N10" s="719"/>
    </row>
    <row r="11" spans="1:14" ht="20.25" customHeight="1">
      <c r="A11" s="870" t="s">
        <v>828</v>
      </c>
      <c r="B11" s="870"/>
      <c r="C11" s="870"/>
      <c r="D11" s="870"/>
      <c r="E11" s="710"/>
      <c r="F11" s="870" t="s">
        <v>838</v>
      </c>
      <c r="G11" s="870"/>
      <c r="H11" s="870"/>
      <c r="I11" s="870"/>
      <c r="J11" s="704"/>
      <c r="K11" s="707"/>
      <c r="L11" s="707"/>
      <c r="M11" s="707"/>
      <c r="N11" s="707"/>
    </row>
    <row r="12" spans="1:14" ht="13.75" customHeight="1">
      <c r="A12" s="870" t="s">
        <v>829</v>
      </c>
      <c r="B12" s="870"/>
      <c r="C12" s="870"/>
      <c r="D12" s="870"/>
      <c r="E12" s="710"/>
      <c r="F12" s="870" t="s">
        <v>839</v>
      </c>
      <c r="G12" s="870"/>
      <c r="H12" s="870"/>
      <c r="I12" s="870"/>
      <c r="J12" s="708"/>
      <c r="K12" s="707"/>
      <c r="L12" s="707"/>
      <c r="M12" s="707"/>
      <c r="N12" s="707"/>
    </row>
    <row r="13" spans="1:14" ht="13.75" customHeight="1">
      <c r="A13" s="870" t="s">
        <v>830</v>
      </c>
      <c r="B13" s="870"/>
      <c r="C13" s="870"/>
      <c r="D13" s="870"/>
      <c r="E13" s="871"/>
      <c r="F13" s="870" t="s">
        <v>840</v>
      </c>
      <c r="G13" s="870"/>
      <c r="H13" s="870"/>
      <c r="I13" s="870"/>
      <c r="J13" s="708"/>
      <c r="K13" s="707"/>
      <c r="L13" s="707"/>
      <c r="M13" s="707"/>
      <c r="N13" s="707"/>
    </row>
    <row r="14" spans="1:14" ht="13.75" customHeight="1">
      <c r="A14" s="870" t="s">
        <v>831</v>
      </c>
      <c r="B14" s="870"/>
      <c r="C14" s="870"/>
      <c r="D14" s="870"/>
      <c r="E14" s="871"/>
      <c r="F14" s="870" t="s">
        <v>841</v>
      </c>
      <c r="G14" s="870"/>
      <c r="H14" s="870"/>
      <c r="I14" s="870"/>
      <c r="J14" s="708"/>
      <c r="K14" s="707"/>
      <c r="L14" s="707"/>
      <c r="M14" s="707"/>
      <c r="N14" s="707"/>
    </row>
    <row r="15" spans="1:14">
      <c r="A15" s="868"/>
      <c r="B15" s="868"/>
      <c r="C15" s="868"/>
      <c r="D15" s="868"/>
      <c r="E15" s="709"/>
      <c r="F15" s="866"/>
      <c r="G15" s="866"/>
      <c r="H15" s="866"/>
      <c r="I15" s="866"/>
      <c r="J15" s="707"/>
      <c r="K15" s="719"/>
      <c r="L15" s="719"/>
      <c r="M15" s="719"/>
      <c r="N15" s="719"/>
    </row>
    <row r="16" spans="1:14" ht="42" customHeight="1">
      <c r="A16" s="869" t="s">
        <v>832</v>
      </c>
      <c r="B16" s="869"/>
      <c r="C16" s="869"/>
      <c r="D16" s="869"/>
      <c r="E16" s="710"/>
      <c r="F16" s="869" t="s">
        <v>842</v>
      </c>
      <c r="G16" s="869"/>
      <c r="H16" s="869"/>
      <c r="I16" s="869"/>
      <c r="J16" s="707"/>
      <c r="K16" s="719"/>
      <c r="L16" s="719"/>
      <c r="M16" s="719"/>
      <c r="N16" s="719"/>
    </row>
    <row r="17" spans="1:14">
      <c r="A17" s="868"/>
      <c r="B17" s="868"/>
      <c r="C17" s="868"/>
      <c r="D17" s="868"/>
      <c r="E17" s="710"/>
      <c r="F17" s="866"/>
      <c r="G17" s="866"/>
      <c r="H17" s="866"/>
      <c r="I17" s="866"/>
      <c r="J17" s="707"/>
      <c r="K17" s="719"/>
      <c r="L17" s="719"/>
      <c r="M17" s="719"/>
      <c r="N17" s="719"/>
    </row>
    <row r="18" spans="1:14">
      <c r="A18" s="868"/>
      <c r="B18" s="868"/>
      <c r="C18" s="868"/>
      <c r="D18" s="868"/>
      <c r="E18" s="710"/>
      <c r="F18" s="866"/>
      <c r="G18" s="866"/>
      <c r="H18" s="866"/>
      <c r="I18" s="866"/>
      <c r="J18" s="719"/>
      <c r="K18" s="719"/>
      <c r="L18" s="719"/>
      <c r="M18" s="719"/>
      <c r="N18" s="719"/>
    </row>
    <row r="19" spans="1:14">
      <c r="A19" s="868" t="s">
        <v>396</v>
      </c>
      <c r="B19" s="868"/>
      <c r="C19" s="868"/>
      <c r="D19" s="868"/>
      <c r="E19" s="709"/>
      <c r="F19" s="866" t="s">
        <v>397</v>
      </c>
      <c r="G19" s="866"/>
      <c r="H19" s="866"/>
      <c r="I19" s="866"/>
      <c r="J19" s="719"/>
      <c r="K19" s="719"/>
      <c r="L19" s="719"/>
      <c r="M19" s="719"/>
      <c r="N19" s="719"/>
    </row>
    <row r="20" spans="1:14" ht="12.75" customHeight="1">
      <c r="A20" s="866" t="s">
        <v>681</v>
      </c>
      <c r="B20" s="866"/>
      <c r="C20" s="866"/>
      <c r="D20" s="866"/>
      <c r="E20" s="710"/>
      <c r="F20" s="866" t="s">
        <v>682</v>
      </c>
      <c r="G20" s="866"/>
      <c r="H20" s="866"/>
      <c r="I20" s="866"/>
      <c r="J20" s="719"/>
      <c r="K20" s="719"/>
      <c r="L20" s="719"/>
      <c r="M20" s="864"/>
      <c r="N20" s="864"/>
    </row>
    <row r="21" spans="1:14" ht="12.75" customHeight="1">
      <c r="A21" s="866" t="s">
        <v>683</v>
      </c>
      <c r="B21" s="866"/>
      <c r="C21" s="866"/>
      <c r="D21" s="866"/>
      <c r="E21" s="710"/>
      <c r="F21" s="866" t="s">
        <v>684</v>
      </c>
      <c r="G21" s="866"/>
      <c r="H21" s="866"/>
      <c r="I21" s="866"/>
      <c r="J21" s="719"/>
      <c r="K21" s="719"/>
      <c r="L21" s="719"/>
      <c r="M21" s="864"/>
      <c r="N21" s="864"/>
    </row>
    <row r="22" spans="1:14" ht="12.75" customHeight="1">
      <c r="A22" s="866" t="s">
        <v>685</v>
      </c>
      <c r="B22" s="866"/>
      <c r="C22" s="866"/>
      <c r="D22" s="866"/>
      <c r="E22" s="710"/>
      <c r="F22" s="866" t="s">
        <v>686</v>
      </c>
      <c r="G22" s="866"/>
      <c r="H22" s="866"/>
      <c r="I22" s="866"/>
      <c r="J22" s="719"/>
      <c r="K22" s="719"/>
      <c r="L22" s="719"/>
      <c r="M22" s="864"/>
      <c r="N22" s="864"/>
    </row>
    <row r="23" spans="1:14" ht="12.75" customHeight="1">
      <c r="A23" s="866" t="s">
        <v>687</v>
      </c>
      <c r="B23" s="866"/>
      <c r="C23" s="866"/>
      <c r="D23" s="866"/>
      <c r="E23" s="710"/>
      <c r="F23" s="866" t="s">
        <v>406</v>
      </c>
      <c r="G23" s="866"/>
      <c r="H23" s="866"/>
      <c r="I23" s="866"/>
      <c r="J23" s="719"/>
      <c r="K23" s="719"/>
      <c r="L23" s="719"/>
      <c r="M23" s="864"/>
      <c r="N23" s="864"/>
    </row>
    <row r="24" spans="1:14">
      <c r="A24" s="868"/>
      <c r="B24" s="868"/>
      <c r="C24" s="709"/>
      <c r="D24" s="710"/>
      <c r="E24" s="710"/>
      <c r="F24" s="710"/>
      <c r="G24" s="710"/>
      <c r="H24" s="710"/>
      <c r="I24" s="710"/>
      <c r="J24" s="709"/>
      <c r="K24" s="719"/>
      <c r="L24" s="864"/>
      <c r="M24" s="864"/>
      <c r="N24" s="864"/>
    </row>
    <row r="25" spans="1:14" ht="12.75" customHeight="1">
      <c r="A25" s="868"/>
      <c r="B25" s="868"/>
      <c r="C25" s="709"/>
      <c r="D25" s="710"/>
      <c r="E25" s="710"/>
      <c r="F25" s="710"/>
      <c r="G25" s="710"/>
      <c r="H25" s="709"/>
      <c r="I25" s="709"/>
      <c r="J25" s="719"/>
      <c r="K25" s="719"/>
      <c r="L25" s="719"/>
      <c r="M25" s="719"/>
      <c r="N25" s="864"/>
    </row>
    <row r="26" spans="1:14" ht="12.75" customHeight="1">
      <c r="A26" s="866" t="s">
        <v>843</v>
      </c>
      <c r="B26" s="866"/>
      <c r="C26" s="866"/>
      <c r="D26" s="866"/>
      <c r="E26" s="710"/>
      <c r="F26" s="866" t="s">
        <v>844</v>
      </c>
      <c r="G26" s="866"/>
      <c r="H26" s="866"/>
      <c r="I26" s="866"/>
      <c r="J26" s="719"/>
      <c r="K26" s="719"/>
      <c r="L26" s="719"/>
      <c r="M26" s="719"/>
      <c r="N26" s="864"/>
    </row>
    <row r="27" spans="1:14" ht="12.75" customHeight="1">
      <c r="A27" s="724"/>
      <c r="B27" s="724"/>
      <c r="C27" s="724"/>
      <c r="D27" s="724"/>
      <c r="E27" s="710"/>
      <c r="F27" s="724"/>
      <c r="G27" s="724"/>
      <c r="H27" s="724"/>
      <c r="I27" s="724"/>
      <c r="J27" s="719"/>
      <c r="K27" s="719"/>
      <c r="L27" s="719"/>
      <c r="M27" s="719"/>
      <c r="N27" s="723"/>
    </row>
    <row r="28" spans="1:14" ht="15" customHeight="1">
      <c r="A28" s="866" t="s">
        <v>845</v>
      </c>
      <c r="B28" s="866"/>
      <c r="C28" s="866"/>
      <c r="D28" s="710" t="s">
        <v>846</v>
      </c>
      <c r="E28" s="710"/>
      <c r="F28" s="866" t="s">
        <v>847</v>
      </c>
      <c r="G28" s="866"/>
      <c r="H28" s="866"/>
      <c r="I28" s="866"/>
      <c r="J28" s="719"/>
      <c r="K28" s="719"/>
      <c r="L28" s="719"/>
      <c r="M28" s="719"/>
      <c r="N28" s="723"/>
    </row>
    <row r="29" spans="1:14">
      <c r="A29" s="867" t="s">
        <v>508</v>
      </c>
      <c r="B29" s="867"/>
      <c r="C29" s="867"/>
      <c r="D29" s="710"/>
      <c r="E29" s="710"/>
      <c r="F29" s="867" t="s">
        <v>509</v>
      </c>
      <c r="G29" s="867"/>
      <c r="H29" s="867"/>
      <c r="I29" s="867"/>
      <c r="J29" s="711"/>
      <c r="K29" s="711"/>
      <c r="L29" s="711"/>
      <c r="M29" s="711"/>
      <c r="N29" s="723"/>
    </row>
    <row r="30" spans="1:14" ht="15" customHeight="1">
      <c r="A30" s="866" t="s">
        <v>702</v>
      </c>
      <c r="B30" s="866"/>
      <c r="C30" s="866"/>
      <c r="D30" s="710" t="s">
        <v>848</v>
      </c>
      <c r="E30" s="710"/>
      <c r="F30" s="866" t="s">
        <v>703</v>
      </c>
      <c r="G30" s="866"/>
      <c r="H30" s="866"/>
      <c r="I30" s="866"/>
      <c r="J30" s="719"/>
      <c r="K30" s="719"/>
      <c r="L30" s="719"/>
      <c r="M30" s="719"/>
      <c r="N30" s="723"/>
    </row>
    <row r="31" spans="1:14" ht="15" customHeight="1">
      <c r="A31" s="866" t="s">
        <v>514</v>
      </c>
      <c r="B31" s="866"/>
      <c r="C31" s="866"/>
      <c r="D31" s="710" t="s">
        <v>849</v>
      </c>
      <c r="E31" s="710"/>
      <c r="F31" s="866" t="s">
        <v>515</v>
      </c>
      <c r="G31" s="866"/>
      <c r="H31" s="866"/>
      <c r="I31" s="866"/>
      <c r="J31" s="719"/>
      <c r="K31" s="719"/>
      <c r="L31" s="719"/>
      <c r="M31" s="719"/>
      <c r="N31" s="723"/>
    </row>
    <row r="32" spans="1:14" ht="15" customHeight="1">
      <c r="A32" s="866" t="s">
        <v>516</v>
      </c>
      <c r="B32" s="866"/>
      <c r="C32" s="866"/>
      <c r="D32" s="710" t="s">
        <v>850</v>
      </c>
      <c r="E32" s="710"/>
      <c r="F32" s="866" t="s">
        <v>688</v>
      </c>
      <c r="G32" s="866"/>
      <c r="H32" s="866"/>
      <c r="I32" s="866"/>
      <c r="J32" s="719"/>
      <c r="K32" s="719"/>
      <c r="L32" s="719"/>
      <c r="M32" s="719"/>
      <c r="N32" s="723"/>
    </row>
    <row r="33" spans="1:14" ht="15" customHeight="1">
      <c r="A33" s="724"/>
      <c r="B33" s="724"/>
      <c r="C33" s="724"/>
      <c r="D33" s="710"/>
      <c r="E33" s="710"/>
      <c r="F33" s="724"/>
      <c r="G33" s="724"/>
      <c r="H33" s="724"/>
      <c r="I33" s="724"/>
      <c r="J33" s="719"/>
      <c r="K33" s="719"/>
      <c r="L33" s="719"/>
      <c r="M33" s="719"/>
      <c r="N33" s="723"/>
    </row>
    <row r="34" spans="1:14" ht="33" customHeight="1">
      <c r="A34" s="866" t="s">
        <v>689</v>
      </c>
      <c r="B34" s="866"/>
      <c r="C34" s="866"/>
      <c r="D34" s="712" t="s">
        <v>851</v>
      </c>
      <c r="E34" s="710"/>
      <c r="F34" s="866" t="s">
        <v>690</v>
      </c>
      <c r="G34" s="866"/>
      <c r="H34" s="866"/>
      <c r="I34" s="866"/>
      <c r="J34" s="719"/>
      <c r="K34" s="719"/>
      <c r="L34" s="719"/>
      <c r="M34" s="719"/>
      <c r="N34" s="723"/>
    </row>
    <row r="35" spans="1:14" ht="15" customHeight="1">
      <c r="A35" s="866" t="s">
        <v>426</v>
      </c>
      <c r="B35" s="866"/>
      <c r="C35" s="866"/>
      <c r="D35" s="713" t="s">
        <v>852</v>
      </c>
      <c r="E35" s="710"/>
      <c r="F35" s="866" t="s">
        <v>691</v>
      </c>
      <c r="G35" s="866"/>
      <c r="H35" s="866"/>
      <c r="I35" s="866"/>
      <c r="J35" s="719"/>
      <c r="K35" s="719"/>
      <c r="L35" s="719"/>
      <c r="M35" s="719"/>
      <c r="N35" s="723"/>
    </row>
    <row r="36" spans="1:14" ht="14">
      <c r="A36" s="866"/>
      <c r="B36" s="866"/>
      <c r="C36" s="866"/>
      <c r="D36" s="710" t="s">
        <v>853</v>
      </c>
      <c r="E36" s="710"/>
      <c r="F36" s="866"/>
      <c r="G36" s="866"/>
      <c r="H36" s="866"/>
      <c r="I36" s="866"/>
      <c r="J36" s="719"/>
      <c r="K36" s="719"/>
      <c r="L36" s="719"/>
      <c r="M36" s="719"/>
      <c r="N36" s="723"/>
    </row>
    <row r="37" spans="1:14" ht="27" customHeight="1">
      <c r="A37" s="866" t="s">
        <v>692</v>
      </c>
      <c r="B37" s="866"/>
      <c r="C37" s="866"/>
      <c r="D37" s="714" t="s">
        <v>854</v>
      </c>
      <c r="E37" s="710"/>
      <c r="F37" s="866" t="s">
        <v>693</v>
      </c>
      <c r="G37" s="866"/>
      <c r="H37" s="866"/>
      <c r="I37" s="866"/>
      <c r="J37" s="719"/>
      <c r="K37" s="719"/>
      <c r="L37" s="719"/>
      <c r="M37" s="719"/>
      <c r="N37" s="723"/>
    </row>
    <row r="38" spans="1:14" ht="15" customHeight="1">
      <c r="A38" s="866" t="s">
        <v>434</v>
      </c>
      <c r="B38" s="866"/>
      <c r="C38" s="866"/>
      <c r="D38" s="715" t="s">
        <v>855</v>
      </c>
      <c r="E38" s="710"/>
      <c r="F38" s="866" t="s">
        <v>694</v>
      </c>
      <c r="G38" s="866"/>
      <c r="H38" s="866"/>
      <c r="I38" s="866"/>
      <c r="J38" s="719"/>
      <c r="K38" s="719"/>
      <c r="L38" s="719"/>
      <c r="M38" s="719"/>
      <c r="N38" s="723"/>
    </row>
    <row r="39" spans="1:14" ht="15" customHeight="1">
      <c r="A39" s="866" t="s">
        <v>436</v>
      </c>
      <c r="B39" s="866"/>
      <c r="C39" s="866"/>
      <c r="D39" s="715" t="s">
        <v>856</v>
      </c>
      <c r="E39" s="710"/>
      <c r="F39" s="866" t="s">
        <v>695</v>
      </c>
      <c r="G39" s="866"/>
      <c r="H39" s="866"/>
      <c r="I39" s="866"/>
      <c r="J39" s="719"/>
      <c r="K39" s="719"/>
      <c r="L39" s="719"/>
      <c r="M39" s="719"/>
      <c r="N39" s="723"/>
    </row>
    <row r="40" spans="1:14" ht="15" customHeight="1">
      <c r="A40" s="866" t="s">
        <v>857</v>
      </c>
      <c r="B40" s="866"/>
      <c r="C40" s="866"/>
      <c r="D40" s="710" t="s">
        <v>856</v>
      </c>
      <c r="E40" s="710"/>
      <c r="F40" s="866" t="s">
        <v>858</v>
      </c>
      <c r="G40" s="866"/>
      <c r="H40" s="866"/>
      <c r="I40" s="866"/>
      <c r="J40" s="719"/>
      <c r="K40" s="719"/>
      <c r="L40" s="719"/>
      <c r="M40" s="719"/>
      <c r="N40" s="723"/>
    </row>
    <row r="41" spans="1:14" ht="15" customHeight="1">
      <c r="A41" s="866" t="s">
        <v>859</v>
      </c>
      <c r="B41" s="866"/>
      <c r="C41" s="866"/>
      <c r="D41" s="710" t="s">
        <v>860</v>
      </c>
      <c r="E41" s="710"/>
      <c r="F41" s="866" t="s">
        <v>861</v>
      </c>
      <c r="G41" s="866"/>
      <c r="H41" s="866"/>
      <c r="I41" s="866"/>
      <c r="J41" s="719"/>
      <c r="K41" s="719"/>
      <c r="L41" s="719"/>
      <c r="M41" s="719"/>
      <c r="N41" s="723"/>
    </row>
    <row r="42" spans="1:14" ht="15" customHeight="1">
      <c r="A42" s="866" t="s">
        <v>862</v>
      </c>
      <c r="B42" s="866"/>
      <c r="C42" s="866"/>
      <c r="D42" s="710" t="s">
        <v>863</v>
      </c>
      <c r="E42" s="710"/>
      <c r="F42" s="866" t="s">
        <v>864</v>
      </c>
      <c r="G42" s="866"/>
      <c r="H42" s="866"/>
      <c r="I42" s="866"/>
      <c r="J42" s="719"/>
      <c r="K42" s="719"/>
      <c r="L42" s="719"/>
      <c r="M42" s="719"/>
      <c r="N42" s="723"/>
    </row>
    <row r="43" spans="1:14" ht="15" customHeight="1">
      <c r="A43" s="866" t="s">
        <v>445</v>
      </c>
      <c r="B43" s="866"/>
      <c r="C43" s="866"/>
      <c r="D43" s="709" t="s">
        <v>865</v>
      </c>
      <c r="E43" s="709"/>
      <c r="F43" s="866" t="s">
        <v>696</v>
      </c>
      <c r="G43" s="866"/>
      <c r="H43" s="866"/>
      <c r="I43" s="866"/>
      <c r="J43" s="719"/>
      <c r="K43" s="719"/>
      <c r="L43" s="719"/>
      <c r="M43" s="719"/>
      <c r="N43" s="864"/>
    </row>
    <row r="44" spans="1:14" ht="3.75" customHeight="1">
      <c r="A44" s="866"/>
      <c r="B44" s="866"/>
      <c r="C44" s="866"/>
      <c r="D44" s="716"/>
      <c r="E44" s="709"/>
      <c r="F44" s="724"/>
      <c r="G44" s="724"/>
      <c r="H44" s="724"/>
      <c r="I44" s="724"/>
      <c r="J44" s="719"/>
      <c r="K44" s="719"/>
      <c r="L44" s="719"/>
      <c r="M44" s="719"/>
      <c r="N44" s="864"/>
    </row>
    <row r="45" spans="1:14" ht="11.25" customHeight="1">
      <c r="A45" s="866"/>
      <c r="B45" s="866"/>
      <c r="C45" s="866"/>
      <c r="D45" s="709"/>
      <c r="E45" s="709"/>
      <c r="F45" s="719"/>
      <c r="G45" s="709"/>
      <c r="H45" s="709"/>
      <c r="I45" s="709"/>
      <c r="J45" s="719"/>
      <c r="K45" s="719"/>
      <c r="L45" s="719"/>
      <c r="M45" s="719"/>
      <c r="N45" s="864"/>
    </row>
    <row r="46" spans="1:14" ht="15" customHeight="1">
      <c r="A46" s="865" t="s">
        <v>535</v>
      </c>
      <c r="B46" s="865"/>
      <c r="C46" s="865"/>
      <c r="D46" s="717" t="s">
        <v>866</v>
      </c>
      <c r="E46" s="717"/>
      <c r="F46" s="865" t="s">
        <v>697</v>
      </c>
      <c r="G46" s="865"/>
      <c r="H46" s="865"/>
      <c r="I46" s="865"/>
      <c r="J46" s="719"/>
      <c r="K46" s="719"/>
      <c r="L46" s="719"/>
      <c r="M46" s="719"/>
      <c r="N46" s="723"/>
    </row>
    <row r="47" spans="1:14" ht="5.25" customHeight="1">
      <c r="D47" s="718"/>
    </row>
    <row r="48" spans="1:14" ht="14.25" customHeight="1">
      <c r="D48" s="719" t="s">
        <v>438</v>
      </c>
      <c r="E48" s="719"/>
      <c r="J48" s="719"/>
      <c r="K48" s="719"/>
      <c r="L48" s="719"/>
      <c r="M48" s="719"/>
      <c r="N48" s="723"/>
    </row>
    <row r="49" spans="1:14" ht="31.75" customHeight="1">
      <c r="A49" s="865" t="s">
        <v>698</v>
      </c>
      <c r="B49" s="865"/>
      <c r="C49" s="865"/>
      <c r="D49" s="720">
        <v>3.85E-2</v>
      </c>
      <c r="E49" s="721"/>
      <c r="F49" s="865" t="s">
        <v>356</v>
      </c>
      <c r="G49" s="865"/>
      <c r="H49" s="865"/>
      <c r="I49" s="865"/>
      <c r="J49" s="719"/>
      <c r="K49" s="719"/>
      <c r="L49" s="719"/>
      <c r="M49" s="719"/>
      <c r="N49" s="723"/>
    </row>
    <row r="50" spans="1:14" ht="5.25" customHeight="1">
      <c r="D50" s="718"/>
    </row>
  </sheetData>
  <mergeCells count="91">
    <mergeCell ref="A1:D1"/>
    <mergeCell ref="F1:I1"/>
    <mergeCell ref="A2:D2"/>
    <mergeCell ref="F2:I2"/>
    <mergeCell ref="A3:D3"/>
    <mergeCell ref="F3:I3"/>
    <mergeCell ref="A4:D4"/>
    <mergeCell ref="F4:I4"/>
    <mergeCell ref="A5:D5"/>
    <mergeCell ref="F5:I5"/>
    <mergeCell ref="A6:D6"/>
    <mergeCell ref="F6:I6"/>
    <mergeCell ref="A7:D7"/>
    <mergeCell ref="F7:I7"/>
    <mergeCell ref="A8:D8"/>
    <mergeCell ref="F8:I8"/>
    <mergeCell ref="A9:D9"/>
    <mergeCell ref="E9:E10"/>
    <mergeCell ref="F9:I9"/>
    <mergeCell ref="A10:D10"/>
    <mergeCell ref="F10:I10"/>
    <mergeCell ref="A11:D11"/>
    <mergeCell ref="F11:I11"/>
    <mergeCell ref="A12:D12"/>
    <mergeCell ref="F12:I12"/>
    <mergeCell ref="A13:D13"/>
    <mergeCell ref="E13:E14"/>
    <mergeCell ref="F13:I13"/>
    <mergeCell ref="A14:D14"/>
    <mergeCell ref="F14:I14"/>
    <mergeCell ref="A15:D15"/>
    <mergeCell ref="F15:I15"/>
    <mergeCell ref="A16:D16"/>
    <mergeCell ref="F16:I16"/>
    <mergeCell ref="A17:D17"/>
    <mergeCell ref="F17:I17"/>
    <mergeCell ref="A18:D18"/>
    <mergeCell ref="F18:I18"/>
    <mergeCell ref="A19:D19"/>
    <mergeCell ref="F19:I19"/>
    <mergeCell ref="A20:D20"/>
    <mergeCell ref="F20:I20"/>
    <mergeCell ref="M20:N21"/>
    <mergeCell ref="A21:D21"/>
    <mergeCell ref="F21:I21"/>
    <mergeCell ref="A22:D22"/>
    <mergeCell ref="F22:I22"/>
    <mergeCell ref="M22:N23"/>
    <mergeCell ref="A23:D23"/>
    <mergeCell ref="F23:I23"/>
    <mergeCell ref="A24:B24"/>
    <mergeCell ref="L24:N24"/>
    <mergeCell ref="A25:B25"/>
    <mergeCell ref="N25:N26"/>
    <mergeCell ref="A26:D26"/>
    <mergeCell ref="F26:I26"/>
    <mergeCell ref="A28:C28"/>
    <mergeCell ref="F28:I28"/>
    <mergeCell ref="A29:C29"/>
    <mergeCell ref="F29:I29"/>
    <mergeCell ref="A30:C30"/>
    <mergeCell ref="F30:I30"/>
    <mergeCell ref="A31:C31"/>
    <mergeCell ref="F31:I31"/>
    <mergeCell ref="A32:C32"/>
    <mergeCell ref="F32:I32"/>
    <mergeCell ref="A34:C34"/>
    <mergeCell ref="F34:I34"/>
    <mergeCell ref="A35:C35"/>
    <mergeCell ref="F35:I35"/>
    <mergeCell ref="A36:C36"/>
    <mergeCell ref="F36:I36"/>
    <mergeCell ref="A37:C37"/>
    <mergeCell ref="F37:I37"/>
    <mergeCell ref="A38:C38"/>
    <mergeCell ref="F38:I38"/>
    <mergeCell ref="A39:C39"/>
    <mergeCell ref="F39:I39"/>
    <mergeCell ref="A40:C40"/>
    <mergeCell ref="F40:I40"/>
    <mergeCell ref="A41:C41"/>
    <mergeCell ref="F41:I41"/>
    <mergeCell ref="A42:C42"/>
    <mergeCell ref="F42:I42"/>
    <mergeCell ref="A43:C45"/>
    <mergeCell ref="F43:I43"/>
    <mergeCell ref="N43:N45"/>
    <mergeCell ref="A46:C46"/>
    <mergeCell ref="F46:I46"/>
    <mergeCell ref="A49:C49"/>
    <mergeCell ref="F49:I49"/>
  </mergeCells>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2018</oddHeader>
    <oddFooter>&amp;L50&amp;C&amp;"Helvetica,Standard" Eidg. Steuerverwaltung  -  Administration fédérale des contributions  -  Amministrazione federale delle contribuzioni</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18">
    <pageSetUpPr fitToPage="1"/>
  </sheetPr>
  <dimension ref="A1:F126"/>
  <sheetViews>
    <sheetView view="pageLayout" zoomScale="70" zoomScaleNormal="60" zoomScalePageLayoutView="70" workbookViewId="0"/>
  </sheetViews>
  <sheetFormatPr baseColWidth="10" defaultColWidth="10.5" defaultRowHeight="13"/>
  <cols>
    <col min="1" max="1" width="35.5" style="152" customWidth="1"/>
    <col min="2" max="5" width="29" style="152" customWidth="1"/>
    <col min="6" max="228" width="12.5" style="152" customWidth="1"/>
    <col min="229" max="16384" width="10.5" style="152"/>
  </cols>
  <sheetData>
    <row r="1" spans="1:6" ht="19" customHeight="1">
      <c r="A1" s="149" t="s">
        <v>867</v>
      </c>
      <c r="B1" s="150"/>
      <c r="C1" s="150"/>
      <c r="D1" s="150"/>
      <c r="E1" s="151"/>
      <c r="F1" s="151"/>
    </row>
    <row r="2" spans="1:6" ht="19" customHeight="1">
      <c r="A2" s="149" t="s">
        <v>868</v>
      </c>
      <c r="B2" s="150"/>
      <c r="C2" s="150"/>
      <c r="D2" s="150"/>
      <c r="E2" s="151"/>
      <c r="F2" s="151"/>
    </row>
    <row r="3" spans="1:6" ht="19" customHeight="1">
      <c r="A3" s="153" t="s">
        <v>49</v>
      </c>
      <c r="B3" s="153"/>
      <c r="C3" s="153"/>
      <c r="D3" s="153"/>
      <c r="E3" s="154"/>
    </row>
    <row r="4" spans="1:6" ht="19" customHeight="1">
      <c r="A4" s="153" t="s">
        <v>50</v>
      </c>
      <c r="B4" s="153"/>
      <c r="C4" s="153"/>
      <c r="D4" s="153"/>
      <c r="E4" s="154"/>
    </row>
    <row r="5" spans="1:6" ht="19" customHeight="1" thickBot="1">
      <c r="A5" s="155"/>
      <c r="B5" s="155"/>
      <c r="C5" s="155"/>
      <c r="D5" s="155"/>
    </row>
    <row r="6" spans="1:6" ht="19" customHeight="1" thickBot="1">
      <c r="A6" s="156">
        <v>23</v>
      </c>
      <c r="B6" s="878" t="s">
        <v>869</v>
      </c>
      <c r="C6" s="879"/>
      <c r="D6" s="879"/>
      <c r="E6" s="880"/>
    </row>
    <row r="7" spans="1:6" s="158" customFormat="1" ht="19" customHeight="1" thickBot="1">
      <c r="A7" s="157" t="s">
        <v>10</v>
      </c>
      <c r="B7" s="173">
        <v>49697.275479313823</v>
      </c>
      <c r="C7" s="173">
        <v>99394.550958627646</v>
      </c>
      <c r="D7" s="173">
        <v>198789.10191725529</v>
      </c>
      <c r="E7" s="173">
        <v>397578.20383451058</v>
      </c>
    </row>
    <row r="8" spans="1:6" s="158" customFormat="1" ht="19" customHeight="1" thickBot="1">
      <c r="A8" s="157" t="s">
        <v>11</v>
      </c>
      <c r="B8" s="881" t="s">
        <v>870</v>
      </c>
      <c r="C8" s="882"/>
      <c r="D8" s="882"/>
      <c r="E8" s="883"/>
    </row>
    <row r="9" spans="1:6" s="158" customFormat="1" ht="19" customHeight="1">
      <c r="A9" s="159" t="s">
        <v>279</v>
      </c>
      <c r="B9" s="174">
        <v>49899.091826437951</v>
      </c>
      <c r="C9" s="174">
        <v>99798.183652875901</v>
      </c>
      <c r="D9" s="174">
        <v>199596.3673057518</v>
      </c>
      <c r="E9" s="174">
        <v>399192.73461150361</v>
      </c>
    </row>
    <row r="10" spans="1:6" s="158" customFormat="1" ht="19" customHeight="1">
      <c r="B10" s="884" t="s">
        <v>871</v>
      </c>
      <c r="C10" s="885"/>
      <c r="D10" s="885"/>
      <c r="E10" s="886"/>
    </row>
    <row r="11" spans="1:6" ht="19" customHeight="1">
      <c r="A11" s="160" t="s">
        <v>155</v>
      </c>
      <c r="B11" s="161">
        <v>-14.465820002193709</v>
      </c>
      <c r="C11" s="161">
        <v>-6.5576313226805212</v>
      </c>
      <c r="D11" s="162">
        <v>-6.0002009034867001</v>
      </c>
      <c r="E11" s="162">
        <v>-5.0481164944763179</v>
      </c>
    </row>
    <row r="12" spans="1:6" ht="19" customHeight="1">
      <c r="A12" s="160" t="s">
        <v>56</v>
      </c>
      <c r="B12" s="161">
        <v>29.688115390793968</v>
      </c>
      <c r="C12" s="161">
        <v>2.7614546319933311</v>
      </c>
      <c r="D12" s="162">
        <v>8.0004164905375319E-2</v>
      </c>
      <c r="E12" s="162">
        <v>1.3392983081005525</v>
      </c>
    </row>
    <row r="13" spans="1:6" ht="19" customHeight="1">
      <c r="A13" s="160" t="s">
        <v>59</v>
      </c>
      <c r="B13" s="161">
        <v>12.112405872537664</v>
      </c>
      <c r="C13" s="161">
        <v>-1.0561898019461182</v>
      </c>
      <c r="D13" s="162">
        <v>-4.6540655902184085</v>
      </c>
      <c r="E13" s="162">
        <v>-4.775944195814219</v>
      </c>
    </row>
    <row r="14" spans="1:6" ht="19" customHeight="1">
      <c r="A14" s="160" t="s">
        <v>62</v>
      </c>
      <c r="B14" s="161">
        <v>-16.764027445737696</v>
      </c>
      <c r="C14" s="161">
        <v>-16.676617765070588</v>
      </c>
      <c r="D14" s="162">
        <v>-31.027205057496104</v>
      </c>
      <c r="E14" s="162">
        <v>-35.881703858411356</v>
      </c>
    </row>
    <row r="15" spans="1:6" ht="19" customHeight="1">
      <c r="A15" s="160" t="s">
        <v>65</v>
      </c>
      <c r="B15" s="161">
        <v>7.660097640479222</v>
      </c>
      <c r="C15" s="161">
        <v>8.0611377796408021</v>
      </c>
      <c r="D15" s="162">
        <v>9.9899583096618301</v>
      </c>
      <c r="E15" s="162">
        <v>11.622134603010721</v>
      </c>
    </row>
    <row r="16" spans="1:6" ht="19" customHeight="1">
      <c r="A16" s="160" t="s">
        <v>68</v>
      </c>
      <c r="B16" s="161">
        <v>-14.761318686495613</v>
      </c>
      <c r="C16" s="161">
        <v>0.74181117152777176</v>
      </c>
      <c r="D16" s="162">
        <v>0.59116383681646312</v>
      </c>
      <c r="E16" s="162">
        <v>0.62811823716471338</v>
      </c>
    </row>
    <row r="17" spans="1:5" ht="19" customHeight="1">
      <c r="A17" s="160" t="s">
        <v>71</v>
      </c>
      <c r="B17" s="161">
        <v>-13.014582666329602</v>
      </c>
      <c r="C17" s="161">
        <v>-10.846950712282549</v>
      </c>
      <c r="D17" s="162">
        <v>-9.325210779409133</v>
      </c>
      <c r="E17" s="162">
        <v>-6.589460170565772</v>
      </c>
    </row>
    <row r="18" spans="1:5" ht="19" customHeight="1">
      <c r="A18" s="160" t="s">
        <v>74</v>
      </c>
      <c r="B18" s="161">
        <v>-7.8320836831686051</v>
      </c>
      <c r="C18" s="161">
        <v>-16.16480569586129</v>
      </c>
      <c r="D18" s="162">
        <v>-15.998246187094153</v>
      </c>
      <c r="E18" s="162">
        <v>-15.406421414631012</v>
      </c>
    </row>
    <row r="19" spans="1:5" ht="19" customHeight="1">
      <c r="A19" s="160" t="s">
        <v>77</v>
      </c>
      <c r="B19" s="161">
        <v>-30.283466073607656</v>
      </c>
      <c r="C19" s="161">
        <v>-40.21467662713988</v>
      </c>
      <c r="D19" s="162">
        <v>-28.812442660261397</v>
      </c>
      <c r="E19" s="162">
        <v>-4.3532057529273516</v>
      </c>
    </row>
    <row r="20" spans="1:5" ht="19" customHeight="1">
      <c r="A20" s="160" t="s">
        <v>53</v>
      </c>
      <c r="B20" s="161">
        <v>-23.652861422700369</v>
      </c>
      <c r="C20" s="161">
        <v>-12.481350937636464</v>
      </c>
      <c r="D20" s="162">
        <v>-6.2055298179037948</v>
      </c>
      <c r="E20" s="162">
        <v>-4.6850852975385777</v>
      </c>
    </row>
    <row r="21" spans="1:5" ht="19" customHeight="1">
      <c r="A21" s="160" t="s">
        <v>57</v>
      </c>
      <c r="B21" s="161">
        <v>10.392463115664114</v>
      </c>
      <c r="C21" s="161">
        <v>-4.5708957493012861</v>
      </c>
      <c r="D21" s="162">
        <v>-5.2877145219733706</v>
      </c>
      <c r="E21" s="162">
        <v>-5.2182138471580828</v>
      </c>
    </row>
    <row r="22" spans="1:5" ht="19" customHeight="1">
      <c r="A22" s="160" t="s">
        <v>60</v>
      </c>
      <c r="B22" s="161">
        <v>-54.386281460892498</v>
      </c>
      <c r="C22" s="161">
        <v>-6.7805634428714683</v>
      </c>
      <c r="D22" s="162">
        <v>-6.5230351134240578</v>
      </c>
      <c r="E22" s="162">
        <v>-6.3794684845585437</v>
      </c>
    </row>
    <row r="23" spans="1:5" ht="19" customHeight="1">
      <c r="A23" s="160" t="s">
        <v>63</v>
      </c>
      <c r="B23" s="161">
        <v>-10.285525124566277</v>
      </c>
      <c r="C23" s="161">
        <v>-5.106979603703067</v>
      </c>
      <c r="D23" s="162">
        <v>-3.669108693351788</v>
      </c>
      <c r="E23" s="162">
        <v>-2.7428889790167545</v>
      </c>
    </row>
    <row r="24" spans="1:5" ht="19" customHeight="1">
      <c r="A24" s="160" t="s">
        <v>66</v>
      </c>
      <c r="B24" s="161">
        <v>-13.863358899020383</v>
      </c>
      <c r="C24" s="161">
        <v>-12.971908082131577</v>
      </c>
      <c r="D24" s="162">
        <v>-5.8584094101494202</v>
      </c>
      <c r="E24" s="162">
        <v>-4.7376781570514481</v>
      </c>
    </row>
    <row r="25" spans="1:5" ht="19" customHeight="1">
      <c r="A25" s="160" t="s">
        <v>69</v>
      </c>
      <c r="B25" s="161">
        <v>-15.717594753065811</v>
      </c>
      <c r="C25" s="161">
        <v>-5.2569159042153046</v>
      </c>
      <c r="D25" s="162">
        <v>0.21624995204396669</v>
      </c>
      <c r="E25" s="162">
        <v>0.44848899861842995</v>
      </c>
    </row>
    <row r="26" spans="1:5" ht="19" customHeight="1">
      <c r="A26" s="160" t="s">
        <v>72</v>
      </c>
      <c r="B26" s="161">
        <v>-1.5211614182630342</v>
      </c>
      <c r="C26" s="161">
        <v>-9.1209697062403734</v>
      </c>
      <c r="D26" s="162">
        <v>-8.4761673107376225</v>
      </c>
      <c r="E26" s="162">
        <v>-7.8500972860711897</v>
      </c>
    </row>
    <row r="27" spans="1:5" ht="19" customHeight="1">
      <c r="A27" s="160" t="s">
        <v>75</v>
      </c>
      <c r="B27" s="161">
        <v>-17.875936903093304</v>
      </c>
      <c r="C27" s="161">
        <v>-5.1188009367155587</v>
      </c>
      <c r="D27" s="162">
        <v>-3.6543276616350369</v>
      </c>
      <c r="E27" s="162">
        <v>-4.5301009522460873</v>
      </c>
    </row>
    <row r="28" spans="1:5" ht="19" customHeight="1">
      <c r="A28" s="160" t="s">
        <v>78</v>
      </c>
      <c r="B28" s="161">
        <v>9.660486415316214</v>
      </c>
      <c r="C28" s="161">
        <v>-0.59345937514828506</v>
      </c>
      <c r="D28" s="162">
        <v>-1.9607126179126055</v>
      </c>
      <c r="E28" s="162">
        <v>-1.8004707356404879</v>
      </c>
    </row>
    <row r="29" spans="1:5" ht="19" customHeight="1">
      <c r="A29" s="160" t="s">
        <v>55</v>
      </c>
      <c r="B29" s="161">
        <v>1.1115342375795194</v>
      </c>
      <c r="C29" s="161">
        <v>-2.7375737869715238</v>
      </c>
      <c r="D29" s="162">
        <v>-7.3546272649618487</v>
      </c>
      <c r="E29" s="162">
        <v>-9.1975970085797485</v>
      </c>
    </row>
    <row r="30" spans="1:5" ht="19" customHeight="1">
      <c r="A30" s="160" t="s">
        <v>58</v>
      </c>
      <c r="B30" s="161">
        <v>-20.010873749798009</v>
      </c>
      <c r="C30" s="161">
        <v>-12.837793026043911</v>
      </c>
      <c r="D30" s="162">
        <v>-10.571922701697403</v>
      </c>
      <c r="E30" s="162">
        <v>-11.753120649988091</v>
      </c>
    </row>
    <row r="31" spans="1:5" ht="19" customHeight="1">
      <c r="A31" s="160" t="s">
        <v>61</v>
      </c>
      <c r="B31" s="161">
        <v>12.473268975950816</v>
      </c>
      <c r="C31" s="161">
        <v>-7.5690845843976575</v>
      </c>
      <c r="D31" s="162">
        <v>-4.7962764346346631</v>
      </c>
      <c r="E31" s="162">
        <v>-3.8113315189252859</v>
      </c>
    </row>
    <row r="32" spans="1:5" ht="19" customHeight="1">
      <c r="A32" s="160" t="s">
        <v>64</v>
      </c>
      <c r="B32" s="161">
        <v>-25.49616105379981</v>
      </c>
      <c r="C32" s="161">
        <v>-4.6446693594068762</v>
      </c>
      <c r="D32" s="162">
        <v>-3.0206934436508561</v>
      </c>
      <c r="E32" s="162">
        <v>-2.4860232186574507</v>
      </c>
    </row>
    <row r="33" spans="1:5" ht="19" customHeight="1">
      <c r="A33" s="160" t="s">
        <v>67</v>
      </c>
      <c r="B33" s="161">
        <v>-26.601375305883806</v>
      </c>
      <c r="C33" s="161">
        <v>-11.838128708025138</v>
      </c>
      <c r="D33" s="162">
        <v>-7.5528900579731726</v>
      </c>
      <c r="E33" s="162">
        <v>-4.6718394459935411</v>
      </c>
    </row>
    <row r="34" spans="1:5" ht="19" customHeight="1">
      <c r="A34" s="160" t="s">
        <v>70</v>
      </c>
      <c r="B34" s="161">
        <v>28.425049864413381</v>
      </c>
      <c r="C34" s="161">
        <v>-4.3256261278303612</v>
      </c>
      <c r="D34" s="162">
        <v>-7.9082786356413521</v>
      </c>
      <c r="E34" s="162">
        <v>-7.4121236374520834</v>
      </c>
    </row>
    <row r="35" spans="1:5" ht="19" customHeight="1">
      <c r="A35" s="160" t="s">
        <v>73</v>
      </c>
      <c r="B35" s="161">
        <v>-97.579176117018079</v>
      </c>
      <c r="C35" s="161">
        <v>-34.317559278221822</v>
      </c>
      <c r="D35" s="162">
        <v>-13.328263364533044</v>
      </c>
      <c r="E35" s="162">
        <v>-11.230953197746089</v>
      </c>
    </row>
    <row r="36" spans="1:5" ht="19" customHeight="1">
      <c r="A36" s="160" t="s">
        <v>76</v>
      </c>
      <c r="B36" s="161">
        <v>-34.174567358532556</v>
      </c>
      <c r="C36" s="161">
        <v>-17.440720201929821</v>
      </c>
      <c r="D36" s="162">
        <v>-12.977345132933408</v>
      </c>
      <c r="E36" s="162">
        <v>-11.72714912635746</v>
      </c>
    </row>
    <row r="37" spans="1:5" ht="19" customHeight="1">
      <c r="A37" s="160"/>
      <c r="B37" s="161"/>
      <c r="C37" s="161"/>
      <c r="D37" s="162"/>
      <c r="E37" s="162"/>
    </row>
    <row r="38" spans="1:5" ht="19" customHeight="1">
      <c r="A38" s="163" t="s">
        <v>79</v>
      </c>
      <c r="B38" s="161">
        <v>-22.408906368297224</v>
      </c>
      <c r="C38" s="161">
        <v>-12.698303737558021</v>
      </c>
      <c r="D38" s="162">
        <v>-11.133461028430247</v>
      </c>
      <c r="E38" s="162">
        <v>-3.6290776175067236</v>
      </c>
    </row>
    <row r="39" spans="1:5" ht="19" customHeight="1">
      <c r="A39" s="163" t="s">
        <v>80</v>
      </c>
      <c r="B39" s="164"/>
      <c r="C39" s="164"/>
      <c r="D39" s="164"/>
      <c r="E39" s="165"/>
    </row>
    <row r="40" spans="1:5" ht="19" customHeight="1" thickBot="1">
      <c r="A40" s="166"/>
      <c r="B40" s="167"/>
      <c r="C40" s="167"/>
      <c r="D40" s="167"/>
      <c r="E40" s="168"/>
    </row>
    <row r="41" spans="1:5" s="158" customFormat="1" ht="19" customHeight="1" thickBot="1">
      <c r="A41" s="159"/>
      <c r="B41" s="887" t="s">
        <v>872</v>
      </c>
      <c r="C41" s="888"/>
      <c r="D41" s="888"/>
      <c r="E41" s="889"/>
    </row>
    <row r="42" spans="1:5" s="158" customFormat="1" ht="19" customHeight="1">
      <c r="A42" s="159"/>
      <c r="B42" s="173">
        <v>50075.681130171542</v>
      </c>
      <c r="C42" s="173">
        <v>100151.36226034308</v>
      </c>
      <c r="D42" s="173">
        <v>200302.72452068617</v>
      </c>
      <c r="E42" s="173">
        <v>400605.44904137234</v>
      </c>
    </row>
    <row r="43" spans="1:5" s="158" customFormat="1" ht="19" customHeight="1">
      <c r="A43" s="159"/>
      <c r="B43" s="875" t="s">
        <v>873</v>
      </c>
      <c r="C43" s="876"/>
      <c r="D43" s="876"/>
      <c r="E43" s="877"/>
    </row>
    <row r="44" spans="1:5" ht="19" customHeight="1">
      <c r="A44" s="160" t="s">
        <v>155</v>
      </c>
      <c r="B44" s="161">
        <v>-1.4799541640368119</v>
      </c>
      <c r="C44" s="161">
        <v>-0.62202637022890883</v>
      </c>
      <c r="D44" s="161">
        <v>-0.47873976912113392</v>
      </c>
      <c r="E44" s="161">
        <v>-0.49254637107966914</v>
      </c>
    </row>
    <row r="45" spans="1:5" ht="19" customHeight="1">
      <c r="A45" s="160" t="s">
        <v>56</v>
      </c>
      <c r="B45" s="161">
        <v>36.377966243140435</v>
      </c>
      <c r="C45" s="161">
        <v>7.7275881787583813</v>
      </c>
      <c r="D45" s="161">
        <v>1.971476704540791</v>
      </c>
      <c r="E45" s="161">
        <v>0.63227770135276273</v>
      </c>
    </row>
    <row r="46" spans="1:5" ht="19" customHeight="1">
      <c r="A46" s="160" t="s">
        <v>59</v>
      </c>
      <c r="B46" s="161">
        <v>14.488952243213845</v>
      </c>
      <c r="C46" s="161">
        <v>2.3724344612419088</v>
      </c>
      <c r="D46" s="161">
        <v>2.0920739005625109</v>
      </c>
      <c r="E46" s="161">
        <v>2.3851920717216615</v>
      </c>
    </row>
    <row r="47" spans="1:5" ht="19" customHeight="1">
      <c r="A47" s="160" t="s">
        <v>62</v>
      </c>
      <c r="B47" s="161">
        <v>-4.0592342801531061</v>
      </c>
      <c r="C47" s="161">
        <v>-3.1602179648763098</v>
      </c>
      <c r="D47" s="161">
        <v>-2.8985362650528401</v>
      </c>
      <c r="E47" s="161">
        <v>-2.8072458580877395</v>
      </c>
    </row>
    <row r="48" spans="1:5" ht="19" customHeight="1">
      <c r="A48" s="160" t="s">
        <v>65</v>
      </c>
      <c r="B48" s="161">
        <v>13.662979387214662</v>
      </c>
      <c r="C48" s="161">
        <v>14.185564928284634</v>
      </c>
      <c r="D48" s="161">
        <v>14.502295790555451</v>
      </c>
      <c r="E48" s="161">
        <v>14.751189030108435</v>
      </c>
    </row>
    <row r="49" spans="1:5" ht="19" customHeight="1">
      <c r="A49" s="160" t="s">
        <v>68</v>
      </c>
      <c r="B49" s="161">
        <v>0.40095448221525487</v>
      </c>
      <c r="C49" s="161">
        <v>0.73637973467832296</v>
      </c>
      <c r="D49" s="161">
        <v>1.0703950948222314</v>
      </c>
      <c r="E49" s="161">
        <v>1.0751730059355964</v>
      </c>
    </row>
    <row r="50" spans="1:5" ht="19" customHeight="1">
      <c r="A50" s="160" t="s">
        <v>71</v>
      </c>
      <c r="B50" s="161">
        <v>0.17373210530959682</v>
      </c>
      <c r="C50" s="161">
        <v>1.119900318993686</v>
      </c>
      <c r="D50" s="161">
        <v>1.3571428192574757</v>
      </c>
      <c r="E50" s="161">
        <v>1.6875311185615658</v>
      </c>
    </row>
    <row r="51" spans="1:5" ht="19" customHeight="1">
      <c r="A51" s="160" t="s">
        <v>74</v>
      </c>
      <c r="B51" s="161">
        <v>1.1915096239826113</v>
      </c>
      <c r="C51" s="161">
        <v>-0.13368763180741894</v>
      </c>
      <c r="D51" s="161">
        <v>0.31786460644919146</v>
      </c>
      <c r="E51" s="161">
        <v>0.4503130542985474</v>
      </c>
    </row>
    <row r="52" spans="1:5" ht="19" customHeight="1">
      <c r="A52" s="160" t="s">
        <v>77</v>
      </c>
      <c r="B52" s="161">
        <v>-3.0994458430764098</v>
      </c>
      <c r="C52" s="161">
        <v>-2.1225594997166723</v>
      </c>
      <c r="D52" s="161">
        <v>-3.4275930164284034</v>
      </c>
      <c r="E52" s="161">
        <v>-1.5868204817467415</v>
      </c>
    </row>
    <row r="53" spans="1:5" ht="19" customHeight="1">
      <c r="A53" s="160" t="s">
        <v>53</v>
      </c>
      <c r="B53" s="161">
        <v>-4.1215464019401651</v>
      </c>
      <c r="C53" s="161">
        <v>1.4210227387979728</v>
      </c>
      <c r="D53" s="161">
        <v>1.7964158886522625</v>
      </c>
      <c r="E53" s="161">
        <v>1.7016776367972</v>
      </c>
    </row>
    <row r="54" spans="1:5" ht="19" customHeight="1">
      <c r="A54" s="160" t="s">
        <v>57</v>
      </c>
      <c r="B54" s="161">
        <v>4.5246332452608016</v>
      </c>
      <c r="C54" s="161">
        <v>-1.142808553013765</v>
      </c>
      <c r="D54" s="161">
        <v>-0.93239048634380595</v>
      </c>
      <c r="E54" s="161">
        <v>-0.85335098037523949</v>
      </c>
    </row>
    <row r="55" spans="1:5" ht="19" customHeight="1">
      <c r="A55" s="160" t="s">
        <v>60</v>
      </c>
      <c r="B55" s="161">
        <v>-36.795069297531604</v>
      </c>
      <c r="C55" s="161">
        <v>-2.5385693409268555</v>
      </c>
      <c r="D55" s="161">
        <v>-2.0147637625709507</v>
      </c>
      <c r="E55" s="161">
        <v>-1.8337897652349113</v>
      </c>
    </row>
    <row r="56" spans="1:5" ht="19" customHeight="1">
      <c r="A56" s="160" t="s">
        <v>63</v>
      </c>
      <c r="B56" s="161">
        <v>-2.7328633308611643</v>
      </c>
      <c r="C56" s="161">
        <v>-1.4200538056096548</v>
      </c>
      <c r="D56" s="161">
        <v>-1.0793346305053149</v>
      </c>
      <c r="E56" s="161">
        <v>-0.95846119040002975</v>
      </c>
    </row>
    <row r="57" spans="1:5" ht="19" customHeight="1">
      <c r="A57" s="160" t="s">
        <v>66</v>
      </c>
      <c r="B57" s="161">
        <v>-3.3789178658295072</v>
      </c>
      <c r="C57" s="161">
        <v>-3.5554773698440982</v>
      </c>
      <c r="D57" s="161">
        <v>-3.3773346367894703</v>
      </c>
      <c r="E57" s="161">
        <v>-3.1730691980618673</v>
      </c>
    </row>
    <row r="58" spans="1:5" ht="19" customHeight="1">
      <c r="A58" s="160" t="s">
        <v>69</v>
      </c>
      <c r="B58" s="161">
        <v>-7.6896905251957435</v>
      </c>
      <c r="C58" s="161">
        <v>3.2210479764246855</v>
      </c>
      <c r="D58" s="161">
        <v>3.3694343282903958</v>
      </c>
      <c r="E58" s="161">
        <v>3.5920785969689604</v>
      </c>
    </row>
    <row r="59" spans="1:5" ht="19" customHeight="1">
      <c r="A59" s="160" t="s">
        <v>72</v>
      </c>
      <c r="B59" s="161">
        <v>-6.8365564256769886</v>
      </c>
      <c r="C59" s="161">
        <v>-7.6354620244479179</v>
      </c>
      <c r="D59" s="161">
        <v>-7.4292033377649318</v>
      </c>
      <c r="E59" s="161">
        <v>-7.1723291642701525</v>
      </c>
    </row>
    <row r="60" spans="1:5" ht="19" customHeight="1">
      <c r="A60" s="160" t="s">
        <v>75</v>
      </c>
      <c r="B60" s="161">
        <v>-3.2862040555983612</v>
      </c>
      <c r="C60" s="161">
        <v>-0.91263692225487603</v>
      </c>
      <c r="D60" s="161">
        <v>-0.63722596150530819</v>
      </c>
      <c r="E60" s="161">
        <v>-0.37927558521529647</v>
      </c>
    </row>
    <row r="61" spans="1:5" ht="19" customHeight="1">
      <c r="A61" s="160" t="s">
        <v>78</v>
      </c>
      <c r="B61" s="161">
        <v>6.132552103001558</v>
      </c>
      <c r="C61" s="161">
        <v>2.2717166869917804</v>
      </c>
      <c r="D61" s="161">
        <v>-0.27915123175682766</v>
      </c>
      <c r="E61" s="161">
        <v>-0.77291999054878602</v>
      </c>
    </row>
    <row r="62" spans="1:5" ht="19" customHeight="1">
      <c r="A62" s="160" t="s">
        <v>55</v>
      </c>
      <c r="B62" s="161">
        <v>-1.1583036081766949</v>
      </c>
      <c r="C62" s="161">
        <v>-4.7312931835565735</v>
      </c>
      <c r="D62" s="161">
        <v>-3.1821902319240678</v>
      </c>
      <c r="E62" s="161">
        <v>-1.9028153955901388</v>
      </c>
    </row>
    <row r="63" spans="1:5" ht="19" customHeight="1">
      <c r="A63" s="160" t="s">
        <v>58</v>
      </c>
      <c r="B63" s="161">
        <v>-2.6955384887763074</v>
      </c>
      <c r="C63" s="161">
        <v>-0.92273336510881165</v>
      </c>
      <c r="D63" s="161">
        <v>-0.67420486811509761</v>
      </c>
      <c r="E63" s="161">
        <v>-0.46480481693340892</v>
      </c>
    </row>
    <row r="64" spans="1:5" ht="19" customHeight="1">
      <c r="A64" s="160" t="s">
        <v>61</v>
      </c>
      <c r="B64" s="161">
        <v>-3.1850773439784064</v>
      </c>
      <c r="C64" s="161">
        <v>-2.4488090347459917</v>
      </c>
      <c r="D64" s="161">
        <v>-1.7855751345483668</v>
      </c>
      <c r="E64" s="161">
        <v>-1.5493978915840216</v>
      </c>
    </row>
    <row r="65" spans="1:5" ht="19" customHeight="1">
      <c r="A65" s="160" t="s">
        <v>64</v>
      </c>
      <c r="B65" s="161">
        <v>-4.523461906961856</v>
      </c>
      <c r="C65" s="161">
        <v>-0.65542224811380834</v>
      </c>
      <c r="D65" s="161">
        <v>-0.70872724829226286</v>
      </c>
      <c r="E65" s="161">
        <v>-0.57084547438931565</v>
      </c>
    </row>
    <row r="66" spans="1:5" ht="19" customHeight="1">
      <c r="A66" s="160" t="s">
        <v>67</v>
      </c>
      <c r="B66" s="161">
        <v>-21.056007230305198</v>
      </c>
      <c r="C66" s="161">
        <v>-3.1944500365041648</v>
      </c>
      <c r="D66" s="161">
        <v>-1.9490788641425212</v>
      </c>
      <c r="E66" s="161">
        <v>-0.95272892318909896</v>
      </c>
    </row>
    <row r="67" spans="1:5" ht="19" customHeight="1">
      <c r="A67" s="160" t="s">
        <v>70</v>
      </c>
      <c r="B67" s="161">
        <v>-3.8723836992852654</v>
      </c>
      <c r="C67" s="161">
        <v>-1.9073079263859967</v>
      </c>
      <c r="D67" s="161">
        <v>-2.5712584060034231</v>
      </c>
      <c r="E67" s="161">
        <v>-4.1598063164309735</v>
      </c>
    </row>
    <row r="68" spans="1:5" ht="19" customHeight="1">
      <c r="A68" s="160" t="s">
        <v>73</v>
      </c>
      <c r="B68" s="161">
        <v>1.2182741116751146</v>
      </c>
      <c r="C68" s="161">
        <v>-9.5885948387093265</v>
      </c>
      <c r="D68" s="161">
        <v>-2.9670580798017738</v>
      </c>
      <c r="E68" s="161">
        <v>-1.428321838281434</v>
      </c>
    </row>
    <row r="69" spans="1:5" ht="19" customHeight="1">
      <c r="A69" s="160" t="s">
        <v>76</v>
      </c>
      <c r="B69" s="161">
        <v>-25.362825229717814</v>
      </c>
      <c r="C69" s="161">
        <v>-10.255752074187612</v>
      </c>
      <c r="D69" s="161">
        <v>-6.7143524464078723</v>
      </c>
      <c r="E69" s="161">
        <v>-5.5121464829586699</v>
      </c>
    </row>
    <row r="70" spans="1:5" ht="19" customHeight="1">
      <c r="A70" s="160"/>
      <c r="B70" s="169"/>
      <c r="C70" s="169"/>
      <c r="D70" s="169"/>
      <c r="E70" s="169"/>
    </row>
    <row r="71" spans="1:5" ht="19" customHeight="1">
      <c r="A71" s="163" t="s">
        <v>79</v>
      </c>
      <c r="B71" s="161">
        <v>-5.1692868759548674</v>
      </c>
      <c r="C71" s="161">
        <v>-2.5566583141886809</v>
      </c>
      <c r="D71" s="161">
        <v>-2.2521481564251928</v>
      </c>
      <c r="E71" s="161">
        <v>-0.75757735835374262</v>
      </c>
    </row>
    <row r="72" spans="1:5" ht="19" customHeight="1">
      <c r="A72" s="163" t="s">
        <v>80</v>
      </c>
      <c r="B72" s="170"/>
      <c r="C72" s="170"/>
      <c r="D72" s="170"/>
    </row>
    <row r="73" spans="1:5" ht="19" customHeight="1">
      <c r="A73" s="171"/>
      <c r="B73" s="170"/>
      <c r="C73" s="170"/>
      <c r="D73" s="170"/>
    </row>
    <row r="74" spans="1:5" ht="19" customHeight="1">
      <c r="A74" s="155"/>
      <c r="B74" s="170"/>
      <c r="C74" s="170"/>
      <c r="D74" s="170"/>
    </row>
    <row r="75" spans="1:5" ht="19" customHeight="1">
      <c r="B75" s="172"/>
      <c r="C75" s="172"/>
      <c r="D75" s="172"/>
    </row>
    <row r="76" spans="1:5" ht="19" customHeight="1">
      <c r="B76" s="172"/>
      <c r="C76" s="172"/>
      <c r="D76" s="172"/>
    </row>
    <row r="77" spans="1:5" ht="19" customHeight="1">
      <c r="B77" s="172"/>
      <c r="C77" s="172"/>
      <c r="D77" s="172"/>
    </row>
    <row r="78" spans="1:5" ht="19" customHeight="1">
      <c r="B78" s="172"/>
      <c r="C78" s="172"/>
      <c r="D78" s="172"/>
    </row>
    <row r="79" spans="1:5" ht="19" customHeight="1">
      <c r="B79" s="172"/>
      <c r="C79" s="172"/>
      <c r="D79" s="172"/>
    </row>
    <row r="80" spans="1:5" ht="19" customHeight="1">
      <c r="B80" s="172"/>
      <c r="C80" s="172"/>
      <c r="D80" s="172"/>
    </row>
    <row r="81" spans="2:4" ht="19" customHeight="1">
      <c r="B81" s="172"/>
      <c r="C81" s="172"/>
      <c r="D81" s="172"/>
    </row>
    <row r="82" spans="2:4" ht="19" customHeight="1">
      <c r="B82" s="172"/>
      <c r="C82" s="172"/>
      <c r="D82" s="172"/>
    </row>
    <row r="83" spans="2:4" ht="19" customHeight="1">
      <c r="B83" s="172"/>
      <c r="C83" s="172"/>
      <c r="D83" s="172"/>
    </row>
    <row r="84" spans="2:4" ht="19" customHeight="1">
      <c r="B84" s="172"/>
      <c r="C84" s="172"/>
      <c r="D84" s="172"/>
    </row>
    <row r="85" spans="2:4" ht="19" customHeight="1">
      <c r="B85" s="172"/>
      <c r="C85" s="172"/>
      <c r="D85" s="172"/>
    </row>
    <row r="86" spans="2:4">
      <c r="B86" s="172"/>
      <c r="C86" s="172"/>
      <c r="D86" s="172"/>
    </row>
    <row r="87" spans="2:4">
      <c r="B87" s="172"/>
      <c r="C87" s="172"/>
      <c r="D87" s="172"/>
    </row>
    <row r="88" spans="2:4">
      <c r="B88" s="172"/>
      <c r="C88" s="172"/>
      <c r="D88" s="172"/>
    </row>
    <row r="89" spans="2:4">
      <c r="B89" s="172"/>
      <c r="C89" s="172"/>
      <c r="D89" s="172"/>
    </row>
    <row r="90" spans="2:4">
      <c r="B90" s="172"/>
      <c r="C90" s="172"/>
      <c r="D90" s="172"/>
    </row>
    <row r="91" spans="2:4">
      <c r="B91" s="172"/>
      <c r="C91" s="172"/>
      <c r="D91" s="172"/>
    </row>
    <row r="92" spans="2:4">
      <c r="B92" s="172"/>
      <c r="C92" s="172"/>
      <c r="D92" s="172"/>
    </row>
    <row r="93" spans="2:4">
      <c r="B93" s="172"/>
      <c r="C93" s="172"/>
      <c r="D93" s="172"/>
    </row>
    <row r="94" spans="2:4">
      <c r="B94" s="172"/>
      <c r="C94" s="172"/>
      <c r="D94" s="172"/>
    </row>
    <row r="95" spans="2:4">
      <c r="B95" s="172"/>
      <c r="C95" s="172"/>
      <c r="D95" s="172"/>
    </row>
    <row r="96" spans="2:4">
      <c r="B96" s="172"/>
      <c r="C96" s="172"/>
      <c r="D96" s="172"/>
    </row>
    <row r="97" spans="2:4">
      <c r="B97" s="172"/>
      <c r="C97" s="172"/>
      <c r="D97" s="172"/>
    </row>
    <row r="98" spans="2:4">
      <c r="B98" s="172"/>
      <c r="C98" s="172"/>
      <c r="D98" s="172"/>
    </row>
    <row r="99" spans="2:4">
      <c r="B99" s="172"/>
      <c r="C99" s="172"/>
      <c r="D99" s="172"/>
    </row>
    <row r="100" spans="2:4">
      <c r="B100" s="172"/>
      <c r="C100" s="172"/>
      <c r="D100" s="172"/>
    </row>
    <row r="101" spans="2:4">
      <c r="B101" s="172"/>
      <c r="C101" s="172"/>
      <c r="D101" s="172"/>
    </row>
    <row r="102" spans="2:4">
      <c r="B102" s="172"/>
      <c r="C102" s="172"/>
      <c r="D102" s="172"/>
    </row>
    <row r="103" spans="2:4">
      <c r="B103" s="172"/>
      <c r="C103" s="172"/>
      <c r="D103" s="172"/>
    </row>
    <row r="104" spans="2:4">
      <c r="B104" s="172"/>
      <c r="C104" s="172"/>
      <c r="D104" s="172"/>
    </row>
    <row r="105" spans="2:4">
      <c r="B105" s="172"/>
      <c r="C105" s="172"/>
      <c r="D105" s="172"/>
    </row>
    <row r="106" spans="2:4">
      <c r="B106" s="172"/>
      <c r="C106" s="172"/>
      <c r="D106" s="172"/>
    </row>
    <row r="107" spans="2:4">
      <c r="B107" s="172"/>
      <c r="C107" s="172"/>
      <c r="D107" s="172"/>
    </row>
    <row r="108" spans="2:4">
      <c r="B108" s="172"/>
      <c r="C108" s="172"/>
      <c r="D108" s="172"/>
    </row>
    <row r="109" spans="2:4">
      <c r="B109" s="172"/>
      <c r="C109" s="172"/>
      <c r="D109" s="172"/>
    </row>
    <row r="110" spans="2:4">
      <c r="B110" s="172"/>
      <c r="C110" s="172"/>
      <c r="D110" s="172"/>
    </row>
    <row r="111" spans="2:4">
      <c r="B111" s="172"/>
      <c r="C111" s="172"/>
      <c r="D111" s="172"/>
    </row>
    <row r="112" spans="2:4">
      <c r="B112" s="172"/>
      <c r="C112" s="172"/>
      <c r="D112" s="172"/>
    </row>
    <row r="113" spans="2:4">
      <c r="B113" s="172"/>
      <c r="C113" s="172"/>
      <c r="D113" s="172"/>
    </row>
    <row r="114" spans="2:4">
      <c r="B114" s="172"/>
      <c r="C114" s="172"/>
      <c r="D114" s="172"/>
    </row>
    <row r="115" spans="2:4">
      <c r="B115" s="172"/>
      <c r="C115" s="172"/>
      <c r="D115" s="172"/>
    </row>
    <row r="116" spans="2:4">
      <c r="B116" s="172"/>
      <c r="C116" s="172"/>
      <c r="D116" s="172"/>
    </row>
    <row r="117" spans="2:4">
      <c r="B117" s="172"/>
      <c r="C117" s="172"/>
      <c r="D117" s="172"/>
    </row>
    <row r="118" spans="2:4">
      <c r="B118" s="172"/>
      <c r="C118" s="172"/>
      <c r="D118" s="172"/>
    </row>
    <row r="119" spans="2:4">
      <c r="B119" s="172"/>
      <c r="C119" s="172"/>
      <c r="D119" s="172"/>
    </row>
    <row r="120" spans="2:4">
      <c r="B120" s="172"/>
      <c r="C120" s="172"/>
      <c r="D120" s="172"/>
    </row>
    <row r="121" spans="2:4">
      <c r="B121" s="172"/>
      <c r="C121" s="172"/>
      <c r="D121" s="172"/>
    </row>
    <row r="122" spans="2:4">
      <c r="B122" s="172"/>
      <c r="C122" s="172"/>
      <c r="D122" s="172"/>
    </row>
    <row r="123" spans="2:4">
      <c r="B123" s="172"/>
      <c r="C123" s="172"/>
      <c r="D123" s="172"/>
    </row>
    <row r="124" spans="2:4">
      <c r="B124" s="172"/>
      <c r="C124" s="172"/>
      <c r="D124" s="172"/>
    </row>
    <row r="125" spans="2:4">
      <c r="B125" s="172"/>
      <c r="C125" s="172"/>
      <c r="D125" s="172"/>
    </row>
    <row r="126" spans="2:4">
      <c r="B126" s="172"/>
      <c r="C126" s="172"/>
      <c r="D126" s="172"/>
    </row>
  </sheetData>
  <mergeCells count="5">
    <mergeCell ref="B43:E43"/>
    <mergeCell ref="B6:E6"/>
    <mergeCell ref="B8:E8"/>
    <mergeCell ref="B10:E10"/>
    <mergeCell ref="B41:E41"/>
  </mergeCells>
  <phoneticPr fontId="7" type="noConversion"/>
  <printOptions horizontalCentered="1"/>
  <pageMargins left="0.39370078740157483" right="0.39370078740157483" top="0.59055118110236227" bottom="0.59055118110236227" header="0.39370078740157483" footer="0.39370078740157483"/>
  <pageSetup paperSize="9" scale="37" orientation="portrait" r:id="rId1"/>
  <headerFooter alignWithMargins="0">
    <oddHeader>&amp;C&amp;"Helvetica,Fett"&amp;12 2018</oddHeader>
    <oddFooter>&amp;C&amp;"Helvetica,Standard" Eidg. Steuerverwaltung  -  Administration fédérale des contributions  -  Amministrazione federale delle contribuzioni&amp;R47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19">
    <outlinePr applyStyles="1"/>
  </sheetPr>
  <dimension ref="A1:AA126"/>
  <sheetViews>
    <sheetView view="pageLayout" zoomScale="70" zoomScaleNormal="60" zoomScalePageLayoutView="70" workbookViewId="0"/>
  </sheetViews>
  <sheetFormatPr baseColWidth="10" defaultColWidth="10.5" defaultRowHeight="13"/>
  <cols>
    <col min="1" max="1" width="30.5" style="152" customWidth="1"/>
    <col min="2" max="12" width="10.5" style="152" customWidth="1"/>
    <col min="13" max="13" width="12.5" style="152" bestFit="1" customWidth="1"/>
    <col min="14" max="14" width="12.5" style="152" customWidth="1"/>
    <col min="15" max="15" width="12.5" style="152" bestFit="1" customWidth="1"/>
    <col min="16" max="25" width="12.5" style="152" customWidth="1"/>
    <col min="26" max="26" width="34.5" style="152" bestFit="1" customWidth="1"/>
    <col min="27" max="237" width="12.5" style="152" customWidth="1"/>
    <col min="238" max="16384" width="10.5" style="152"/>
  </cols>
  <sheetData>
    <row r="1" spans="1:27" ht="19" customHeight="1">
      <c r="A1" s="149" t="s">
        <v>821</v>
      </c>
      <c r="B1" s="150"/>
      <c r="C1" s="150"/>
      <c r="D1" s="150"/>
      <c r="E1" s="150"/>
      <c r="F1" s="150"/>
      <c r="G1" s="150"/>
      <c r="H1" s="150"/>
      <c r="I1" s="150"/>
    </row>
    <row r="2" spans="1:27" ht="19" customHeight="1">
      <c r="A2" s="149" t="s">
        <v>821</v>
      </c>
      <c r="B2" s="155"/>
      <c r="C2" s="155"/>
      <c r="D2" s="155"/>
      <c r="E2" s="155"/>
      <c r="F2" s="155"/>
      <c r="G2" s="155"/>
      <c r="H2" s="155"/>
      <c r="I2" s="155"/>
    </row>
    <row r="3" spans="1:27" ht="19" customHeight="1">
      <c r="A3" s="153" t="s">
        <v>43</v>
      </c>
      <c r="B3" s="153"/>
      <c r="C3" s="153"/>
      <c r="D3" s="153"/>
      <c r="E3" s="153"/>
      <c r="F3" s="153"/>
      <c r="G3" s="153"/>
      <c r="H3" s="153"/>
      <c r="I3" s="153"/>
      <c r="J3" s="154"/>
      <c r="K3" s="154"/>
      <c r="L3" s="154"/>
      <c r="M3" s="154"/>
      <c r="N3" s="154"/>
      <c r="O3" s="154"/>
      <c r="P3" s="154"/>
    </row>
    <row r="4" spans="1:27" ht="19" customHeight="1">
      <c r="A4" s="153" t="s">
        <v>109</v>
      </c>
      <c r="B4" s="153"/>
      <c r="C4" s="153"/>
      <c r="D4" s="153"/>
      <c r="E4" s="153"/>
      <c r="F4" s="153"/>
      <c r="G4" s="153"/>
      <c r="H4" s="153"/>
      <c r="I4" s="153"/>
      <c r="J4" s="154"/>
      <c r="K4" s="154"/>
      <c r="L4" s="154"/>
      <c r="M4" s="154"/>
      <c r="N4" s="154"/>
      <c r="O4" s="154"/>
      <c r="P4" s="154"/>
    </row>
    <row r="5" spans="1:27" ht="43.5" customHeight="1" thickBot="1">
      <c r="A5" s="893" t="s">
        <v>91</v>
      </c>
      <c r="B5" s="893"/>
      <c r="C5" s="893"/>
      <c r="D5" s="893"/>
      <c r="E5" s="893"/>
      <c r="F5" s="893"/>
      <c r="G5" s="893"/>
      <c r="H5" s="893"/>
      <c r="I5" s="893"/>
      <c r="J5" s="893"/>
    </row>
    <row r="6" spans="1:27" s="158" customFormat="1" ht="19" customHeight="1" thickBot="1">
      <c r="A6" s="156">
        <v>24</v>
      </c>
      <c r="B6" s="894" t="s">
        <v>110</v>
      </c>
      <c r="C6" s="895"/>
      <c r="D6" s="895"/>
      <c r="E6" s="895"/>
      <c r="F6" s="895"/>
      <c r="G6" s="895"/>
      <c r="H6" s="895"/>
      <c r="I6" s="895"/>
      <c r="J6" s="895"/>
      <c r="K6" s="895"/>
      <c r="L6" s="895"/>
      <c r="M6" s="896"/>
      <c r="N6" s="894" t="s">
        <v>874</v>
      </c>
      <c r="O6" s="895"/>
      <c r="P6" s="895"/>
      <c r="Q6" s="895"/>
      <c r="R6" s="895"/>
      <c r="S6" s="895"/>
      <c r="T6" s="895"/>
      <c r="U6" s="895"/>
      <c r="V6" s="895"/>
      <c r="W6" s="895"/>
      <c r="X6" s="895"/>
      <c r="Y6" s="896"/>
      <c r="Z6" s="181">
        <v>24</v>
      </c>
    </row>
    <row r="7" spans="1:27" s="158" customFormat="1" ht="19" customHeight="1">
      <c r="A7" s="175"/>
      <c r="B7" s="180">
        <v>2007</v>
      </c>
      <c r="C7" s="180">
        <v>2008</v>
      </c>
      <c r="D7" s="180">
        <v>2009</v>
      </c>
      <c r="E7" s="180">
        <v>2010</v>
      </c>
      <c r="F7" s="180">
        <v>2011</v>
      </c>
      <c r="G7" s="180">
        <v>2012</v>
      </c>
      <c r="H7" s="180">
        <v>2013</v>
      </c>
      <c r="I7" s="180">
        <v>2014</v>
      </c>
      <c r="J7" s="180">
        <v>2015</v>
      </c>
      <c r="K7" s="180">
        <v>2016</v>
      </c>
      <c r="L7" s="180">
        <v>2017</v>
      </c>
      <c r="M7" s="180">
        <v>2018</v>
      </c>
      <c r="N7" s="180">
        <v>2007</v>
      </c>
      <c r="O7" s="180">
        <v>2008</v>
      </c>
      <c r="P7" s="180">
        <v>2009</v>
      </c>
      <c r="Q7" s="180">
        <v>2010</v>
      </c>
      <c r="R7" s="180">
        <v>2011</v>
      </c>
      <c r="S7" s="180">
        <v>2012</v>
      </c>
      <c r="T7" s="180">
        <v>2013</v>
      </c>
      <c r="U7" s="180">
        <v>2014</v>
      </c>
      <c r="V7" s="180">
        <v>2015</v>
      </c>
      <c r="W7" s="180">
        <v>2016</v>
      </c>
      <c r="X7" s="180">
        <v>2017</v>
      </c>
      <c r="Y7" s="180">
        <v>2018</v>
      </c>
      <c r="Z7" s="181" t="s">
        <v>11</v>
      </c>
    </row>
    <row r="8" spans="1:27" s="158" customFormat="1" ht="19" customHeight="1">
      <c r="A8" s="157" t="s">
        <v>10</v>
      </c>
      <c r="B8" s="890" t="s">
        <v>111</v>
      </c>
      <c r="C8" s="891"/>
      <c r="D8" s="891"/>
      <c r="E8" s="891"/>
      <c r="F8" s="891"/>
      <c r="G8" s="891"/>
      <c r="H8" s="891"/>
      <c r="I8" s="891"/>
      <c r="J8" s="891"/>
      <c r="K8" s="891"/>
      <c r="L8" s="891"/>
      <c r="M8" s="892"/>
      <c r="N8" s="890" t="s">
        <v>875</v>
      </c>
      <c r="O8" s="891"/>
      <c r="P8" s="891"/>
      <c r="Q8" s="891"/>
      <c r="R8" s="891"/>
      <c r="S8" s="891"/>
      <c r="T8" s="891"/>
      <c r="U8" s="891"/>
      <c r="V8" s="891"/>
      <c r="W8" s="891"/>
      <c r="X8" s="891"/>
      <c r="Y8" s="892"/>
      <c r="Z8" s="181" t="s">
        <v>14</v>
      </c>
    </row>
    <row r="9" spans="1:27" s="158" customFormat="1" ht="19" customHeight="1" thickBot="1">
      <c r="A9" s="157" t="s">
        <v>13</v>
      </c>
      <c r="B9" s="180">
        <v>193.9</v>
      </c>
      <c r="C9" s="180">
        <v>197.8</v>
      </c>
      <c r="D9" s="180">
        <v>199.2</v>
      </c>
      <c r="E9" s="180">
        <v>199.8</v>
      </c>
      <c r="F9" s="180">
        <v>200.8</v>
      </c>
      <c r="G9" s="180">
        <v>199.4</v>
      </c>
      <c r="H9" s="180">
        <v>198.5</v>
      </c>
      <c r="I9" s="180">
        <v>198.7</v>
      </c>
      <c r="J9" s="180">
        <v>198</v>
      </c>
      <c r="K9" s="180">
        <v>195.4</v>
      </c>
      <c r="L9" s="180">
        <v>195.4</v>
      </c>
      <c r="M9" s="180">
        <v>197</v>
      </c>
      <c r="N9" s="180">
        <v>193.9</v>
      </c>
      <c r="O9" s="180">
        <v>197.8</v>
      </c>
      <c r="P9" s="180">
        <v>199.2</v>
      </c>
      <c r="Q9" s="180">
        <v>199.8</v>
      </c>
      <c r="R9" s="180">
        <v>200.8</v>
      </c>
      <c r="S9" s="180">
        <v>199.4</v>
      </c>
      <c r="T9" s="180">
        <v>198.5</v>
      </c>
      <c r="U9" s="180">
        <v>198.7</v>
      </c>
      <c r="V9" s="180">
        <v>198</v>
      </c>
      <c r="W9" s="180">
        <v>195.4</v>
      </c>
      <c r="X9" s="180">
        <v>195.4</v>
      </c>
      <c r="Y9" s="180">
        <v>197</v>
      </c>
      <c r="Z9" s="181"/>
    </row>
    <row r="10" spans="1:27" s="158" customFormat="1" ht="19" customHeight="1" thickBot="1">
      <c r="A10" s="159"/>
      <c r="B10" s="894" t="s">
        <v>112</v>
      </c>
      <c r="C10" s="895"/>
      <c r="D10" s="895"/>
      <c r="E10" s="895"/>
      <c r="F10" s="895"/>
      <c r="G10" s="895"/>
      <c r="H10" s="895"/>
      <c r="I10" s="895"/>
      <c r="J10" s="895"/>
      <c r="K10" s="895"/>
      <c r="L10" s="895"/>
      <c r="M10" s="896"/>
      <c r="N10" s="894" t="s">
        <v>876</v>
      </c>
      <c r="O10" s="895"/>
      <c r="P10" s="895"/>
      <c r="Q10" s="895"/>
      <c r="R10" s="895"/>
      <c r="S10" s="895"/>
      <c r="T10" s="895"/>
      <c r="U10" s="895"/>
      <c r="V10" s="895"/>
      <c r="W10" s="895"/>
      <c r="X10" s="895"/>
      <c r="Y10" s="896"/>
      <c r="Z10" s="181"/>
    </row>
    <row r="11" spans="1:27" s="158" customFormat="1" ht="19" customHeight="1">
      <c r="A11" s="159"/>
      <c r="B11" s="457">
        <v>48915.23713420787</v>
      </c>
      <c r="C11" s="457">
        <v>49899.091826437951</v>
      </c>
      <c r="D11" s="457">
        <v>50252.270433905149</v>
      </c>
      <c r="E11" s="457">
        <v>50403.632694248241</v>
      </c>
      <c r="F11" s="457">
        <v>50655.903128153383</v>
      </c>
      <c r="G11" s="457">
        <v>50302.724520686177</v>
      </c>
      <c r="H11" s="457">
        <v>50076</v>
      </c>
      <c r="I11" s="457">
        <v>50126.135216952571</v>
      </c>
      <c r="J11" s="457">
        <v>49949.545913218972</v>
      </c>
      <c r="K11" s="457">
        <v>49293.642785065589</v>
      </c>
      <c r="L11" s="457">
        <v>49293.642785065589</v>
      </c>
      <c r="M11" s="457">
        <v>49697.275479313823</v>
      </c>
      <c r="N11" s="457">
        <v>195660.94853683148</v>
      </c>
      <c r="O11" s="457">
        <v>199596.3673057518</v>
      </c>
      <c r="P11" s="457">
        <v>201009.0817356206</v>
      </c>
      <c r="Q11" s="457">
        <v>201614.53077699296</v>
      </c>
      <c r="R11" s="457">
        <v>202623.61251261353</v>
      </c>
      <c r="S11" s="457">
        <v>201210.89808274471</v>
      </c>
      <c r="T11" s="457">
        <v>200302.72452068617</v>
      </c>
      <c r="U11" s="457">
        <v>200504.54086781028</v>
      </c>
      <c r="V11" s="457">
        <v>199798.18365287589</v>
      </c>
      <c r="W11" s="457">
        <v>197174.57114026236</v>
      </c>
      <c r="X11" s="457">
        <v>197174.57114026236</v>
      </c>
      <c r="Y11" s="457">
        <v>198789.10191725529</v>
      </c>
      <c r="Z11" s="181"/>
    </row>
    <row r="12" spans="1:27" s="158" customFormat="1" ht="19" customHeight="1">
      <c r="A12" s="159"/>
      <c r="B12" s="890" t="s">
        <v>24</v>
      </c>
      <c r="C12" s="891"/>
      <c r="D12" s="891"/>
      <c r="E12" s="891"/>
      <c r="F12" s="891"/>
      <c r="G12" s="891"/>
      <c r="H12" s="891"/>
      <c r="I12" s="891"/>
      <c r="J12" s="891"/>
      <c r="K12" s="891"/>
      <c r="L12" s="891"/>
      <c r="M12" s="892"/>
      <c r="N12" s="890" t="s">
        <v>356</v>
      </c>
      <c r="O12" s="891"/>
      <c r="P12" s="891"/>
      <c r="Q12" s="891"/>
      <c r="R12" s="891"/>
      <c r="S12" s="891"/>
      <c r="T12" s="891"/>
      <c r="U12" s="891"/>
      <c r="V12" s="891"/>
      <c r="W12" s="891"/>
      <c r="X12" s="891"/>
      <c r="Y12" s="892"/>
      <c r="Z12" s="181"/>
    </row>
    <row r="13" spans="1:27" ht="19" customHeight="1">
      <c r="A13" s="160" t="s">
        <v>155</v>
      </c>
      <c r="B13" s="390">
        <v>4.5042202166064982</v>
      </c>
      <c r="C13" s="390">
        <v>4.4980778564206263</v>
      </c>
      <c r="D13" s="390">
        <v>4.512233935742973</v>
      </c>
      <c r="E13" s="390">
        <v>4.6127627627627632</v>
      </c>
      <c r="F13" s="390">
        <v>4.612493027888446</v>
      </c>
      <c r="G13" s="390">
        <v>4.0870549648946843</v>
      </c>
      <c r="H13" s="390">
        <v>3.9051890176322419</v>
      </c>
      <c r="I13" s="390">
        <v>3.924100654252642</v>
      </c>
      <c r="J13" s="390">
        <v>4.0525893939393942</v>
      </c>
      <c r="K13" s="390">
        <v>3.9671444216990785</v>
      </c>
      <c r="L13" s="390">
        <v>3.7627570112589561</v>
      </c>
      <c r="M13" s="390">
        <v>3.8473940101522852</v>
      </c>
      <c r="N13" s="391">
        <v>13.201126843733885</v>
      </c>
      <c r="O13" s="391">
        <v>13.177845045500503</v>
      </c>
      <c r="P13" s="391">
        <v>13.188210090361446</v>
      </c>
      <c r="Q13" s="391">
        <v>13.205645395395393</v>
      </c>
      <c r="R13" s="391">
        <v>13.162582420318724</v>
      </c>
      <c r="S13" s="391">
        <v>12.53142858575727</v>
      </c>
      <c r="T13" s="391">
        <v>12.446735340050379</v>
      </c>
      <c r="U13" s="391">
        <v>12.444481253145447</v>
      </c>
      <c r="V13" s="391">
        <v>12.426589444444444</v>
      </c>
      <c r="W13" s="391">
        <v>12.341069063459571</v>
      </c>
      <c r="X13" s="391">
        <v>12.342235542476971</v>
      </c>
      <c r="Y13" s="391">
        <v>12.387147868020303</v>
      </c>
      <c r="Z13" s="181" t="s">
        <v>365</v>
      </c>
      <c r="AA13" s="391"/>
    </row>
    <row r="14" spans="1:27" ht="19" customHeight="1">
      <c r="A14" s="160" t="s">
        <v>56</v>
      </c>
      <c r="B14" s="390">
        <v>5.7140681794739567</v>
      </c>
      <c r="C14" s="390">
        <v>5.5695402426693619</v>
      </c>
      <c r="D14" s="390">
        <v>5.6834247991967874</v>
      </c>
      <c r="E14" s="390">
        <v>5.7375824824824813</v>
      </c>
      <c r="F14" s="390">
        <v>5.467181175298804</v>
      </c>
      <c r="G14" s="390">
        <v>5.2963334002006013</v>
      </c>
      <c r="H14" s="390">
        <v>5.2963334002006013</v>
      </c>
      <c r="I14" s="390">
        <v>7.2658703573225969</v>
      </c>
      <c r="J14" s="390">
        <v>7.2565224242424247</v>
      </c>
      <c r="K14" s="390">
        <v>7.1405759467758445</v>
      </c>
      <c r="L14" s="390">
        <v>7.1405759467758445</v>
      </c>
      <c r="M14" s="390">
        <v>7.2230317766497478</v>
      </c>
      <c r="N14" s="391">
        <v>17.279406162970606</v>
      </c>
      <c r="O14" s="391">
        <v>16.699427173913044</v>
      </c>
      <c r="P14" s="391">
        <v>17.105819151606426</v>
      </c>
      <c r="Q14" s="391">
        <v>17.12329456956957</v>
      </c>
      <c r="R14" s="391">
        <v>16.84746884960159</v>
      </c>
      <c r="S14" s="391">
        <v>16.389668906720161</v>
      </c>
      <c r="T14" s="391">
        <v>16.389668906720161</v>
      </c>
      <c r="U14" s="391">
        <v>16.787400352289886</v>
      </c>
      <c r="V14" s="391">
        <v>16.764867121212127</v>
      </c>
      <c r="W14" s="391">
        <v>16.656027098259983</v>
      </c>
      <c r="X14" s="391">
        <v>16.656027098259983</v>
      </c>
      <c r="Y14" s="391">
        <v>16.712787411167515</v>
      </c>
      <c r="Z14" s="181" t="s">
        <v>366</v>
      </c>
    </row>
    <row r="15" spans="1:27" ht="19" customHeight="1">
      <c r="A15" s="160" t="s">
        <v>59</v>
      </c>
      <c r="B15" s="390">
        <v>6.0778607529654467</v>
      </c>
      <c r="C15" s="390">
        <v>5.2065075834175927</v>
      </c>
      <c r="D15" s="390">
        <v>5.3267244979919681</v>
      </c>
      <c r="E15" s="390">
        <v>5.4357193193193192</v>
      </c>
      <c r="F15" s="390">
        <v>4.9807917917917912</v>
      </c>
      <c r="G15" s="390">
        <v>4.9871778884462152</v>
      </c>
      <c r="H15" s="390">
        <v>5.098431594784353</v>
      </c>
      <c r="I15" s="390">
        <v>5.1893089079013599</v>
      </c>
      <c r="J15" s="390">
        <v>5.2408884848484849</v>
      </c>
      <c r="K15" s="390">
        <v>5.2093938587512794</v>
      </c>
      <c r="L15" s="390">
        <v>5.7498286591606966</v>
      </c>
      <c r="M15" s="390">
        <v>5.8371409137055839</v>
      </c>
      <c r="N15" s="391">
        <v>15.375014904589996</v>
      </c>
      <c r="O15" s="391">
        <v>13.758767441860462</v>
      </c>
      <c r="P15" s="391">
        <v>13.756094879518072</v>
      </c>
      <c r="Q15" s="391">
        <v>13.766864864864864</v>
      </c>
      <c r="R15" s="391">
        <v>12.498553503503503</v>
      </c>
      <c r="S15" s="391">
        <v>12.52647689243028</v>
      </c>
      <c r="T15" s="391">
        <v>12.849602206619862</v>
      </c>
      <c r="U15" s="391">
        <v>13.177457171615503</v>
      </c>
      <c r="V15" s="391">
        <v>13.159579090909093</v>
      </c>
      <c r="W15" s="391">
        <v>13.073491095189354</v>
      </c>
      <c r="X15" s="391">
        <v>13.073491095189354</v>
      </c>
      <c r="Y15" s="391">
        <v>13.11842538071066</v>
      </c>
      <c r="Z15" s="181" t="s">
        <v>367</v>
      </c>
    </row>
    <row r="16" spans="1:27" ht="19" customHeight="1">
      <c r="A16" s="160" t="s">
        <v>62</v>
      </c>
      <c r="B16" s="390">
        <v>6.1308094894275404</v>
      </c>
      <c r="C16" s="390">
        <v>6.0912932254802818</v>
      </c>
      <c r="D16" s="390">
        <v>5.4012445140562253</v>
      </c>
      <c r="E16" s="390">
        <v>5.4456868548548529</v>
      </c>
      <c r="F16" s="390">
        <v>5.3803916852589637</v>
      </c>
      <c r="G16" s="390">
        <v>5.3369436394422305</v>
      </c>
      <c r="H16" s="390">
        <v>5.2846640521564705</v>
      </c>
      <c r="I16" s="390">
        <v>5.243236863613487</v>
      </c>
      <c r="J16" s="390">
        <v>5.2316451575757572</v>
      </c>
      <c r="K16" s="390">
        <v>5.0553719692937564</v>
      </c>
      <c r="L16" s="390">
        <v>6.09</v>
      </c>
      <c r="M16" s="390">
        <v>5.0701471573604069</v>
      </c>
      <c r="N16" s="391">
        <v>15.508460030943786</v>
      </c>
      <c r="O16" s="391">
        <v>15.453437563195143</v>
      </c>
      <c r="P16" s="391">
        <v>11.207203080321285</v>
      </c>
      <c r="Q16" s="391">
        <v>11.211461749749747</v>
      </c>
      <c r="R16" s="391">
        <v>11.025953847609562</v>
      </c>
      <c r="S16" s="391">
        <v>10.989428489541831</v>
      </c>
      <c r="T16" s="391">
        <v>10.976835355566699</v>
      </c>
      <c r="U16" s="391">
        <v>10.962966676396578</v>
      </c>
      <c r="V16" s="391">
        <v>10.956532036363635</v>
      </c>
      <c r="W16" s="391">
        <v>10.78048141658137</v>
      </c>
      <c r="X16" s="391">
        <v>10.641818505629477</v>
      </c>
      <c r="Y16" s="391">
        <v>10.658667802030457</v>
      </c>
      <c r="Z16" s="181" t="s">
        <v>62</v>
      </c>
    </row>
    <row r="17" spans="1:26" ht="19" customHeight="1">
      <c r="A17" s="160" t="s">
        <v>65</v>
      </c>
      <c r="B17" s="390">
        <v>4.4131443011861791</v>
      </c>
      <c r="C17" s="390">
        <v>4.2343456016177949</v>
      </c>
      <c r="D17" s="390">
        <v>4.1305596385542165</v>
      </c>
      <c r="E17" s="390">
        <v>3.9309666666666665</v>
      </c>
      <c r="F17" s="390">
        <v>3.8009165165165162</v>
      </c>
      <c r="G17" s="390">
        <v>3.8192982071713151</v>
      </c>
      <c r="H17" s="390">
        <v>4.0107171514543625</v>
      </c>
      <c r="I17" s="390">
        <v>3.9851466532460993</v>
      </c>
      <c r="J17" s="390">
        <v>4.3584980808080811</v>
      </c>
      <c r="K17" s="390">
        <v>4.5566727737973389</v>
      </c>
      <c r="L17" s="390">
        <v>4.5566727737973389</v>
      </c>
      <c r="M17" s="390">
        <v>4.5587006091370554</v>
      </c>
      <c r="N17" s="391">
        <v>10.457043243940173</v>
      </c>
      <c r="O17" s="391">
        <v>9.6122741405460044</v>
      </c>
      <c r="P17" s="391">
        <v>9.4842729668674703</v>
      </c>
      <c r="Q17" s="391">
        <v>9.0294335085085073</v>
      </c>
      <c r="R17" s="391">
        <v>8.7271735485485475</v>
      </c>
      <c r="S17" s="391">
        <v>8.7431073705179276</v>
      </c>
      <c r="T17" s="391">
        <v>9.2334710381143417</v>
      </c>
      <c r="U17" s="391">
        <v>9.2165743080020146</v>
      </c>
      <c r="V17" s="391">
        <v>10.093510176767676</v>
      </c>
      <c r="W17" s="391">
        <v>10.668617093142272</v>
      </c>
      <c r="X17" s="391">
        <v>10.668617093142272</v>
      </c>
      <c r="Y17" s="391">
        <v>10.572536319796955</v>
      </c>
      <c r="Z17" s="181" t="s">
        <v>65</v>
      </c>
    </row>
    <row r="18" spans="1:26" ht="19" customHeight="1">
      <c r="A18" s="160" t="s">
        <v>68</v>
      </c>
      <c r="B18" s="390">
        <v>6.3663189272821041</v>
      </c>
      <c r="C18" s="390">
        <v>6.0462022244691598</v>
      </c>
      <c r="D18" s="390">
        <v>6.0847996987951802</v>
      </c>
      <c r="E18" s="390">
        <v>6.0934100100100084</v>
      </c>
      <c r="F18" s="390">
        <v>6.0665270270270266</v>
      </c>
      <c r="G18" s="390">
        <v>5.1778762948207167</v>
      </c>
      <c r="H18" s="390">
        <v>5.1331215646940818</v>
      </c>
      <c r="I18" s="390">
        <v>5.0970416708605937</v>
      </c>
      <c r="J18" s="390">
        <v>5.2225700000000002</v>
      </c>
      <c r="K18" s="390">
        <v>5.0841241555783014</v>
      </c>
      <c r="L18" s="390">
        <v>5.1120182190378713</v>
      </c>
      <c r="M18" s="390">
        <v>5.1537030456852806</v>
      </c>
      <c r="N18" s="391">
        <v>10.847489066529141</v>
      </c>
      <c r="O18" s="391">
        <v>10.288012891809908</v>
      </c>
      <c r="P18" s="391">
        <v>10.283291591365462</v>
      </c>
      <c r="Q18" s="391">
        <v>10.292859309309309</v>
      </c>
      <c r="R18" s="391">
        <v>10.24569009009009</v>
      </c>
      <c r="S18" s="391">
        <v>10.255048630478088</v>
      </c>
      <c r="T18" s="391">
        <v>10.239231670010032</v>
      </c>
      <c r="U18" s="391">
        <v>10.234631051836942</v>
      </c>
      <c r="V18" s="391">
        <v>10.500996363636366</v>
      </c>
      <c r="W18" s="391">
        <v>10.328842041965199</v>
      </c>
      <c r="X18" s="391">
        <v>10.328842041965199</v>
      </c>
      <c r="Y18" s="391">
        <v>10.348831903553304</v>
      </c>
      <c r="Z18" s="181" t="s">
        <v>68</v>
      </c>
    </row>
    <row r="19" spans="1:26" ht="19" customHeight="1">
      <c r="A19" s="160" t="s">
        <v>71</v>
      </c>
      <c r="B19" s="390">
        <v>4.1126244455905105</v>
      </c>
      <c r="C19" s="390">
        <v>4.3037857431749229</v>
      </c>
      <c r="D19" s="390">
        <v>4.3558230923694774</v>
      </c>
      <c r="E19" s="390">
        <v>4.5980812812812806</v>
      </c>
      <c r="F19" s="390">
        <v>3.8191691691691689</v>
      </c>
      <c r="G19" s="390">
        <v>3.7825798804780875</v>
      </c>
      <c r="H19" s="390">
        <v>3.7371733199598802</v>
      </c>
      <c r="I19" s="390">
        <v>3.8076943130347263</v>
      </c>
      <c r="J19" s="390">
        <v>3.6780114141414142</v>
      </c>
      <c r="K19" s="390">
        <v>3.6107090071647905</v>
      </c>
      <c r="L19" s="390">
        <v>3.6700472876151484</v>
      </c>
      <c r="M19" s="390">
        <v>3.7436659898477149</v>
      </c>
      <c r="N19" s="391">
        <v>12.147518540484786</v>
      </c>
      <c r="O19" s="391">
        <v>12.228629373104145</v>
      </c>
      <c r="P19" s="391">
        <v>11.307026430722891</v>
      </c>
      <c r="Q19" s="391">
        <v>11.423283783783782</v>
      </c>
      <c r="R19" s="391">
        <v>11.09047047047047</v>
      </c>
      <c r="S19" s="391">
        <v>10.906404108565736</v>
      </c>
      <c r="T19" s="391">
        <v>10.939814994984953</v>
      </c>
      <c r="U19" s="391">
        <v>11.130795294413689</v>
      </c>
      <c r="V19" s="391">
        <v>11.118069040404041</v>
      </c>
      <c r="W19" s="391">
        <v>11.058018219037873</v>
      </c>
      <c r="X19" s="391">
        <v>11.058018219037873</v>
      </c>
      <c r="Y19" s="391">
        <v>11.088283908629444</v>
      </c>
      <c r="Z19" s="181" t="s">
        <v>71</v>
      </c>
    </row>
    <row r="20" spans="1:26" ht="19" customHeight="1">
      <c r="A20" s="160" t="s">
        <v>74</v>
      </c>
      <c r="B20" s="390">
        <v>6.8845623517276948</v>
      </c>
      <c r="C20" s="390">
        <v>6.6033265925176927</v>
      </c>
      <c r="D20" s="390">
        <v>6.5038852409638555</v>
      </c>
      <c r="E20" s="390">
        <v>5.858208708708708</v>
      </c>
      <c r="F20" s="390">
        <v>5.8280521521521509</v>
      </c>
      <c r="G20" s="390">
        <v>5.9815338645418334</v>
      </c>
      <c r="H20" s="390">
        <v>6.0144853560682039</v>
      </c>
      <c r="I20" s="390">
        <v>6.1096870659285356</v>
      </c>
      <c r="J20" s="390">
        <v>6.0133679797979793</v>
      </c>
      <c r="K20" s="390">
        <v>6.0185245649948822</v>
      </c>
      <c r="L20" s="390">
        <v>6.0468243602865925</v>
      </c>
      <c r="M20" s="390">
        <v>6.0861485279187812</v>
      </c>
      <c r="N20" s="391">
        <v>16.112387390407424</v>
      </c>
      <c r="O20" s="391">
        <v>15.502436450960563</v>
      </c>
      <c r="P20" s="391">
        <v>15.495817269076303</v>
      </c>
      <c r="Q20" s="391">
        <v>13.223178853853851</v>
      </c>
      <c r="R20" s="391">
        <v>12.841931531531531</v>
      </c>
      <c r="S20" s="391">
        <v>12.969860557768925</v>
      </c>
      <c r="T20" s="391">
        <v>12.98105631895687</v>
      </c>
      <c r="U20" s="391">
        <v>13.175761449421239</v>
      </c>
      <c r="V20" s="391">
        <v>13.148768181818179</v>
      </c>
      <c r="W20" s="391">
        <v>13.036569498464686</v>
      </c>
      <c r="X20" s="391">
        <v>13.036569498464686</v>
      </c>
      <c r="Y20" s="391">
        <v>13.022318502538072</v>
      </c>
      <c r="Z20" s="181" t="s">
        <v>370</v>
      </c>
    </row>
    <row r="21" spans="1:26" ht="19" customHeight="1">
      <c r="A21" s="160" t="s">
        <v>77</v>
      </c>
      <c r="B21" s="390">
        <v>2.2000302217637957</v>
      </c>
      <c r="C21" s="390">
        <v>2.25414924165824</v>
      </c>
      <c r="D21" s="390">
        <v>1.8893673694779116</v>
      </c>
      <c r="E21" s="390">
        <v>1.8652425425425427</v>
      </c>
      <c r="F21" s="390">
        <v>1.8557194194194191</v>
      </c>
      <c r="G21" s="390">
        <v>1.6281419322709163</v>
      </c>
      <c r="H21" s="390">
        <v>1.6217809428284855</v>
      </c>
      <c r="I21" s="390">
        <v>1.608043381982889</v>
      </c>
      <c r="J21" s="390">
        <v>1.6041186868686865</v>
      </c>
      <c r="K21" s="390">
        <v>1.5665306038894575</v>
      </c>
      <c r="L21" s="390">
        <v>1.5665306038894575</v>
      </c>
      <c r="M21" s="390">
        <v>1.5715147208121827</v>
      </c>
      <c r="N21" s="391">
        <v>7.9899438886023733</v>
      </c>
      <c r="O21" s="391">
        <v>8.07229120323559</v>
      </c>
      <c r="P21" s="391">
        <v>6.5088601405622493</v>
      </c>
      <c r="Q21" s="391">
        <v>6.4025891141141127</v>
      </c>
      <c r="R21" s="391">
        <v>6.3435159909909906</v>
      </c>
      <c r="S21" s="391">
        <v>5.970059387450199</v>
      </c>
      <c r="T21" s="391">
        <v>5.9504232196589761</v>
      </c>
      <c r="U21" s="391">
        <v>5.9115618772018115</v>
      </c>
      <c r="V21" s="391">
        <v>5.8809843939393938</v>
      </c>
      <c r="W21" s="391">
        <v>5.7506908393039931</v>
      </c>
      <c r="X21" s="391">
        <v>5.7506908393039931</v>
      </c>
      <c r="Y21" s="391">
        <v>5.7464669289340113</v>
      </c>
      <c r="Z21" s="181" t="s">
        <v>371</v>
      </c>
    </row>
    <row r="22" spans="1:26" ht="19" customHeight="1">
      <c r="A22" s="160" t="s">
        <v>19</v>
      </c>
      <c r="B22" s="390">
        <v>6.4655722537390394</v>
      </c>
      <c r="C22" s="390">
        <v>6.5210605662285124</v>
      </c>
      <c r="D22" s="390">
        <v>5.8312265265265255</v>
      </c>
      <c r="E22" s="390">
        <v>5.8312265265265255</v>
      </c>
      <c r="F22" s="390">
        <v>5.3442576576576561</v>
      </c>
      <c r="G22" s="390">
        <v>5.3176428286852584</v>
      </c>
      <c r="H22" s="390">
        <v>5.1926610832497495</v>
      </c>
      <c r="I22" s="390">
        <v>5.2524496225465525</v>
      </c>
      <c r="J22" s="390">
        <v>5.016161717171717</v>
      </c>
      <c r="K22" s="390">
        <v>4.830947492323439</v>
      </c>
      <c r="L22" s="390">
        <v>4.9084422722620271</v>
      </c>
      <c r="M22" s="390">
        <v>4.9786431472081221</v>
      </c>
      <c r="N22" s="391">
        <v>16.8259687209902</v>
      </c>
      <c r="O22" s="391">
        <v>16.643990293225478</v>
      </c>
      <c r="P22" s="391">
        <v>16.088002127127123</v>
      </c>
      <c r="Q22" s="391">
        <v>16.088002127127123</v>
      </c>
      <c r="R22" s="391">
        <v>15.410521196196195</v>
      </c>
      <c r="S22" s="391">
        <v>15.396453361553785</v>
      </c>
      <c r="T22" s="391">
        <v>15.335650451354061</v>
      </c>
      <c r="U22" s="391">
        <v>15.674657473578261</v>
      </c>
      <c r="V22" s="391">
        <v>15.655772954545455</v>
      </c>
      <c r="W22" s="391">
        <v>15.549190660184237</v>
      </c>
      <c r="X22" s="391">
        <v>15.549190660184237</v>
      </c>
      <c r="Y22" s="391">
        <v>15.611142512690357</v>
      </c>
      <c r="Z22" s="181" t="s">
        <v>53</v>
      </c>
    </row>
    <row r="23" spans="1:26" ht="19" customHeight="1">
      <c r="A23" s="160" t="s">
        <v>57</v>
      </c>
      <c r="B23" s="390">
        <v>5.4665992779783403</v>
      </c>
      <c r="C23" s="390">
        <v>5.7133304347826073</v>
      </c>
      <c r="D23" s="390">
        <v>6.5374160642570276</v>
      </c>
      <c r="E23" s="390">
        <v>6.6528934934934929</v>
      </c>
      <c r="F23" s="390">
        <v>6.5170897897897904</v>
      </c>
      <c r="G23" s="390">
        <v>6.3642138446215153</v>
      </c>
      <c r="H23" s="390">
        <v>6.0340668004012041</v>
      </c>
      <c r="I23" s="390">
        <v>6.0544264720684451</v>
      </c>
      <c r="J23" s="390">
        <v>6.3063636363636366</v>
      </c>
      <c r="K23" s="390">
        <v>6.2834674513817816</v>
      </c>
      <c r="L23" s="390">
        <v>6.2119572159672458</v>
      </c>
      <c r="M23" s="390">
        <v>6.3070861928934017</v>
      </c>
      <c r="N23" s="391">
        <v>16.035391954615783</v>
      </c>
      <c r="O23" s="391">
        <v>15.492992391304345</v>
      </c>
      <c r="P23" s="391">
        <v>15.506811797188755</v>
      </c>
      <c r="Q23" s="391">
        <v>15.52375708208208</v>
      </c>
      <c r="R23" s="391">
        <v>15.372701501501499</v>
      </c>
      <c r="S23" s="391">
        <v>15.124841384462151</v>
      </c>
      <c r="T23" s="391">
        <v>14.811871664994984</v>
      </c>
      <c r="U23" s="391">
        <v>14.793031555108204</v>
      </c>
      <c r="V23" s="391">
        <v>15.03809967171717</v>
      </c>
      <c r="W23" s="391">
        <v>14.955072466734903</v>
      </c>
      <c r="X23" s="391">
        <v>14.750634339815763</v>
      </c>
      <c r="Y23" s="391">
        <v>14.673767182741116</v>
      </c>
      <c r="Z23" s="181" t="s">
        <v>815</v>
      </c>
    </row>
    <row r="24" spans="1:26" ht="19" customHeight="1">
      <c r="A24" s="160" t="s">
        <v>60</v>
      </c>
      <c r="B24" s="390">
        <v>6.5233252191851472</v>
      </c>
      <c r="C24" s="390">
        <v>1.0796789686552071</v>
      </c>
      <c r="D24" s="390">
        <v>0.74822489959839356</v>
      </c>
      <c r="E24" s="390">
        <v>0.83922522522522514</v>
      </c>
      <c r="F24" s="390">
        <v>0.85231951951951945</v>
      </c>
      <c r="G24" s="390">
        <v>0.92950667330677295</v>
      </c>
      <c r="H24" s="390">
        <v>0.77918244734202602</v>
      </c>
      <c r="I24" s="390">
        <v>0.69115641670860595</v>
      </c>
      <c r="J24" s="390">
        <v>0.57908434343434345</v>
      </c>
      <c r="K24" s="390">
        <v>0.31596366427840328</v>
      </c>
      <c r="L24" s="390">
        <v>0.31596366427840328</v>
      </c>
      <c r="M24" s="390">
        <v>0.49248172588832489</v>
      </c>
      <c r="N24" s="391">
        <v>18.487695306859209</v>
      </c>
      <c r="O24" s="391">
        <v>17.276316430738117</v>
      </c>
      <c r="P24" s="391">
        <v>17.224594879518072</v>
      </c>
      <c r="Q24" s="391">
        <v>17.231148898898894</v>
      </c>
      <c r="R24" s="391">
        <v>17.15982467467467</v>
      </c>
      <c r="S24" s="391">
        <v>16.844828486055778</v>
      </c>
      <c r="T24" s="391">
        <v>16.481438289869608</v>
      </c>
      <c r="U24" s="391">
        <v>16.273322219426273</v>
      </c>
      <c r="V24" s="391">
        <v>16.225748106060607</v>
      </c>
      <c r="W24" s="391">
        <v>16.150713459570113</v>
      </c>
      <c r="X24" s="391">
        <v>16.145286796315254</v>
      </c>
      <c r="Y24" s="391">
        <v>16.149376243654821</v>
      </c>
      <c r="Z24" s="181" t="s">
        <v>816</v>
      </c>
    </row>
    <row r="25" spans="1:26" ht="19" customHeight="1">
      <c r="A25" s="160" t="s">
        <v>63</v>
      </c>
      <c r="B25" s="390">
        <v>2.5540099020113458</v>
      </c>
      <c r="C25" s="390">
        <v>2.6658801820020215</v>
      </c>
      <c r="D25" s="390">
        <v>2.5269505020080318</v>
      </c>
      <c r="E25" s="390">
        <v>2.5380115115115109</v>
      </c>
      <c r="F25" s="390">
        <v>2.5148980980980973</v>
      </c>
      <c r="G25" s="390">
        <v>2.5473832669322709</v>
      </c>
      <c r="H25" s="390">
        <v>2.4588781863979849</v>
      </c>
      <c r="I25" s="390">
        <v>2.4543085052843483</v>
      </c>
      <c r="J25" s="390">
        <v>2.4274494949494949</v>
      </c>
      <c r="K25" s="390">
        <v>2.3303207778915045</v>
      </c>
      <c r="L25" s="390">
        <v>2.3303207778915045</v>
      </c>
      <c r="M25" s="390">
        <v>2.3916804060913703</v>
      </c>
      <c r="N25" s="391">
        <v>16.20581431150077</v>
      </c>
      <c r="O25" s="391">
        <v>16.331209049544988</v>
      </c>
      <c r="P25" s="391">
        <v>16.133201405622486</v>
      </c>
      <c r="Q25" s="391">
        <v>16.066599899899899</v>
      </c>
      <c r="R25" s="391">
        <v>15.969111886886886</v>
      </c>
      <c r="S25" s="391">
        <v>16.006031872509961</v>
      </c>
      <c r="T25" s="391">
        <v>15.903652871536526</v>
      </c>
      <c r="U25" s="391">
        <v>15.819591847005537</v>
      </c>
      <c r="V25" s="391">
        <v>15.788331717171717</v>
      </c>
      <c r="W25" s="391">
        <v>15.65937221084954</v>
      </c>
      <c r="X25" s="391">
        <v>15.65937221084954</v>
      </c>
      <c r="Y25" s="391">
        <v>15.731999238578679</v>
      </c>
      <c r="Z25" s="181" t="s">
        <v>63</v>
      </c>
    </row>
    <row r="26" spans="1:26" ht="19" customHeight="1">
      <c r="A26" s="160" t="s">
        <v>66</v>
      </c>
      <c r="B26" s="390">
        <v>5.8666791129448184</v>
      </c>
      <c r="C26" s="390">
        <v>5.9211498483316474</v>
      </c>
      <c r="D26" s="390">
        <v>5.6499934738955826</v>
      </c>
      <c r="E26" s="390">
        <v>5.3717358358358345</v>
      </c>
      <c r="F26" s="390">
        <v>5.3198546546546543</v>
      </c>
      <c r="G26" s="390">
        <v>5.3834791832669326</v>
      </c>
      <c r="H26" s="390">
        <v>5.2786405215646948</v>
      </c>
      <c r="I26" s="390">
        <v>5.3075107196779072</v>
      </c>
      <c r="J26" s="390">
        <v>5.2636114141414136</v>
      </c>
      <c r="K26" s="390">
        <v>5.188498669396111</v>
      </c>
      <c r="L26" s="390">
        <v>5.1434624360286598</v>
      </c>
      <c r="M26" s="390">
        <v>5.1002795939086294</v>
      </c>
      <c r="N26" s="391">
        <v>14.98234584837545</v>
      </c>
      <c r="O26" s="391">
        <v>15.055634732052575</v>
      </c>
      <c r="P26" s="391">
        <v>15.050563755020081</v>
      </c>
      <c r="Q26" s="391">
        <v>14.75952645145145</v>
      </c>
      <c r="R26" s="391">
        <v>14.672156756756754</v>
      </c>
      <c r="S26" s="391">
        <v>14.709884810756972</v>
      </c>
      <c r="T26" s="391">
        <v>14.669036459378137</v>
      </c>
      <c r="U26" s="391">
        <v>14.698345420231506</v>
      </c>
      <c r="V26" s="391">
        <v>14.612044747474748</v>
      </c>
      <c r="W26" s="391">
        <v>14.634950051177073</v>
      </c>
      <c r="X26" s="391">
        <v>14.505141223132037</v>
      </c>
      <c r="Y26" s="391">
        <v>14.173614010152283</v>
      </c>
      <c r="Z26" s="181" t="s">
        <v>375</v>
      </c>
    </row>
    <row r="27" spans="1:26" ht="19" customHeight="1">
      <c r="A27" s="160" t="s">
        <v>69</v>
      </c>
      <c r="B27" s="390">
        <v>6.6899399690562147</v>
      </c>
      <c r="C27" s="390">
        <v>6.4089342770475222</v>
      </c>
      <c r="D27" s="390">
        <v>6.6432819277108441</v>
      </c>
      <c r="E27" s="390">
        <v>6.0523415415415416</v>
      </c>
      <c r="F27" s="390">
        <v>6.1405296296296292</v>
      </c>
      <c r="G27" s="390">
        <v>5.9247783864541832</v>
      </c>
      <c r="H27" s="390">
        <v>5.8515717151454369</v>
      </c>
      <c r="I27" s="390">
        <v>5.9675456467035737</v>
      </c>
      <c r="J27" s="390">
        <v>5.5080580808080803</v>
      </c>
      <c r="K27" s="390">
        <v>5.5813485158648923</v>
      </c>
      <c r="L27" s="390">
        <v>5.7978064483111558</v>
      </c>
      <c r="M27" s="390">
        <v>5.4016039593908642</v>
      </c>
      <c r="N27" s="391">
        <v>15.296179551315115</v>
      </c>
      <c r="O27" s="391">
        <v>14.825745778564203</v>
      </c>
      <c r="P27" s="391">
        <v>14.84532427208835</v>
      </c>
      <c r="Q27" s="391">
        <v>14.834397047047046</v>
      </c>
      <c r="R27" s="391">
        <v>14.755880880880881</v>
      </c>
      <c r="S27" s="391">
        <v>14.403800049800797</v>
      </c>
      <c r="T27" s="391">
        <v>14.373500777331996</v>
      </c>
      <c r="U27" s="391">
        <v>14.724728862606948</v>
      </c>
      <c r="V27" s="391">
        <v>14.6145722979798</v>
      </c>
      <c r="W27" s="391">
        <v>14.539805936540432</v>
      </c>
      <c r="X27" s="391">
        <v>14.633606064483113</v>
      </c>
      <c r="Y27" s="391">
        <v>14.857806446700508</v>
      </c>
      <c r="Z27" s="181" t="s">
        <v>817</v>
      </c>
    </row>
    <row r="28" spans="1:26" ht="19" customHeight="1">
      <c r="A28" s="160" t="s">
        <v>72</v>
      </c>
      <c r="B28" s="390">
        <v>4.4476938628158846</v>
      </c>
      <c r="C28" s="390">
        <v>4.2597969666329627</v>
      </c>
      <c r="D28" s="390">
        <v>4.366170883534136</v>
      </c>
      <c r="E28" s="390">
        <v>4.4804310310310305</v>
      </c>
      <c r="F28" s="390">
        <v>4.5391569569569565</v>
      </c>
      <c r="G28" s="390">
        <v>4.641216235059761</v>
      </c>
      <c r="H28" s="390">
        <v>4.5028376128385155</v>
      </c>
      <c r="I28" s="390">
        <v>4.4455851031706102</v>
      </c>
      <c r="J28" s="390">
        <v>4.3709106060606056</v>
      </c>
      <c r="K28" s="390">
        <v>4.2433463664278399</v>
      </c>
      <c r="L28" s="390">
        <v>4.1973972364380758</v>
      </c>
      <c r="M28" s="390">
        <v>4.1949985786802033</v>
      </c>
      <c r="N28" s="391">
        <v>11.3616948942754</v>
      </c>
      <c r="O28" s="391">
        <v>11.094490495449948</v>
      </c>
      <c r="P28" s="391">
        <v>11.105866365461848</v>
      </c>
      <c r="Q28" s="391">
        <v>11.119238238238237</v>
      </c>
      <c r="R28" s="391">
        <v>11.207798323323322</v>
      </c>
      <c r="S28" s="391">
        <v>11.230749327689244</v>
      </c>
      <c r="T28" s="391">
        <v>10.96901321464393</v>
      </c>
      <c r="U28" s="391">
        <v>10.776414292903876</v>
      </c>
      <c r="V28" s="391">
        <v>10.64614282828283</v>
      </c>
      <c r="W28" s="391">
        <v>10.354124206755374</v>
      </c>
      <c r="X28" s="391">
        <v>10.238439918116685</v>
      </c>
      <c r="Y28" s="391">
        <v>10.154102918781726</v>
      </c>
      <c r="Z28" s="181" t="s">
        <v>72</v>
      </c>
    </row>
    <row r="29" spans="1:26" ht="19" customHeight="1">
      <c r="A29" s="160" t="s">
        <v>75</v>
      </c>
      <c r="B29" s="390">
        <v>5.6301474987106754</v>
      </c>
      <c r="C29" s="390">
        <v>5.0975877654196156</v>
      </c>
      <c r="D29" s="390">
        <v>4.9967891566265052</v>
      </c>
      <c r="E29" s="390">
        <v>4.1568432432432427</v>
      </c>
      <c r="F29" s="390">
        <v>4.0274874874874866</v>
      </c>
      <c r="G29" s="390">
        <v>4.2238907370517929</v>
      </c>
      <c r="H29" s="390">
        <v>4.3285925777331995</v>
      </c>
      <c r="I29" s="390">
        <v>4.2756138902868654</v>
      </c>
      <c r="J29" s="390">
        <v>4.2336721212121207</v>
      </c>
      <c r="K29" s="390">
        <v>4.0815607983623341</v>
      </c>
      <c r="L29" s="390">
        <v>4.0815607983623341</v>
      </c>
      <c r="M29" s="390">
        <v>4.1863461928934012</v>
      </c>
      <c r="N29" s="391">
        <v>18.103331433728727</v>
      </c>
      <c r="O29" s="391">
        <v>17.058426693629926</v>
      </c>
      <c r="P29" s="391">
        <v>16.477464457831324</v>
      </c>
      <c r="Q29" s="391">
        <v>15.761711161161157</v>
      </c>
      <c r="R29" s="391">
        <v>15.382051026026025</v>
      </c>
      <c r="S29" s="391">
        <v>15.998628984063746</v>
      </c>
      <c r="T29" s="391">
        <v>16.540455967903707</v>
      </c>
      <c r="U29" s="391">
        <v>16.503740941117261</v>
      </c>
      <c r="V29" s="391">
        <v>16.483358055555559</v>
      </c>
      <c r="W29" s="391">
        <v>16.38347674002047</v>
      </c>
      <c r="X29" s="391">
        <v>16.38347674002047</v>
      </c>
      <c r="Y29" s="391">
        <v>16.435055888324872</v>
      </c>
      <c r="Z29" s="181" t="s">
        <v>378</v>
      </c>
    </row>
    <row r="30" spans="1:26" ht="19" customHeight="1">
      <c r="A30" s="160" t="s">
        <v>78</v>
      </c>
      <c r="B30" s="390">
        <v>4.0191975244971641</v>
      </c>
      <c r="C30" s="390">
        <v>2.4569585439838217</v>
      </c>
      <c r="D30" s="390">
        <v>2.5968975903614457</v>
      </c>
      <c r="E30" s="390">
        <v>2.4760120120120117</v>
      </c>
      <c r="F30" s="390">
        <v>2.5335475475475473</v>
      </c>
      <c r="G30" s="390">
        <v>2.601868525896414</v>
      </c>
      <c r="H30" s="390">
        <v>2.5386298896690072</v>
      </c>
      <c r="I30" s="390">
        <v>2.4897191746351286</v>
      </c>
      <c r="J30" s="390">
        <v>2.4724949494949495</v>
      </c>
      <c r="K30" s="390">
        <v>2.6007410440122825</v>
      </c>
      <c r="L30" s="390">
        <v>2.6047983623336748</v>
      </c>
      <c r="M30" s="390">
        <v>2.6943126903553298</v>
      </c>
      <c r="N30" s="391">
        <v>14.844045384218671</v>
      </c>
      <c r="O30" s="391">
        <v>13.326394843276034</v>
      </c>
      <c r="P30" s="391">
        <v>13.582968373493976</v>
      </c>
      <c r="Q30" s="391">
        <v>13.181589589589587</v>
      </c>
      <c r="R30" s="391">
        <v>13.106694194194194</v>
      </c>
      <c r="S30" s="391">
        <v>13.138152888446214</v>
      </c>
      <c r="T30" s="391">
        <v>13.101676028084253</v>
      </c>
      <c r="U30" s="391">
        <v>13.072023150478106</v>
      </c>
      <c r="V30" s="391">
        <v>13.05367222222222</v>
      </c>
      <c r="W30" s="391">
        <v>13.108181166837257</v>
      </c>
      <c r="X30" s="391">
        <v>13.020441658137155</v>
      </c>
      <c r="Y30" s="391">
        <v>13.065102538071066</v>
      </c>
      <c r="Z30" s="181" t="s">
        <v>384</v>
      </c>
    </row>
    <row r="31" spans="1:26" ht="19" customHeight="1">
      <c r="A31" s="160" t="s">
        <v>55</v>
      </c>
      <c r="B31" s="390">
        <v>3.4990119649303764</v>
      </c>
      <c r="C31" s="390">
        <v>3.4513654196157728</v>
      </c>
      <c r="D31" s="390">
        <v>3.4704899598393575</v>
      </c>
      <c r="E31" s="390">
        <v>3.5033189189189193</v>
      </c>
      <c r="F31" s="390">
        <v>3.4816934934934931</v>
      </c>
      <c r="G31" s="390">
        <v>3.5717456175298796</v>
      </c>
      <c r="H31" s="390">
        <v>3.5306238716148441</v>
      </c>
      <c r="I31" s="390">
        <v>3.4987736285858078</v>
      </c>
      <c r="J31" s="390">
        <v>3.4157467676767674</v>
      </c>
      <c r="K31" s="390">
        <v>3.399018423746162</v>
      </c>
      <c r="L31" s="390">
        <v>3.399018423746162</v>
      </c>
      <c r="M31" s="390">
        <v>3.489728527918782</v>
      </c>
      <c r="N31" s="391">
        <v>14.259667148014444</v>
      </c>
      <c r="O31" s="391">
        <v>13.844791051567237</v>
      </c>
      <c r="P31" s="391">
        <v>13.075354492971888</v>
      </c>
      <c r="Q31" s="391">
        <v>13.088788738738735</v>
      </c>
      <c r="R31" s="391">
        <v>13.014984534534532</v>
      </c>
      <c r="S31" s="391">
        <v>13.283940438247013</v>
      </c>
      <c r="T31" s="391">
        <v>13.24813926780341</v>
      </c>
      <c r="U31" s="391">
        <v>13.219226799194766</v>
      </c>
      <c r="V31" s="391">
        <v>12.529543333333331</v>
      </c>
      <c r="W31" s="391">
        <v>12.609562103377689</v>
      </c>
      <c r="X31" s="391">
        <v>12.609562103377689</v>
      </c>
      <c r="Y31" s="391">
        <v>12.826558274111674</v>
      </c>
      <c r="Z31" s="181" t="s">
        <v>55</v>
      </c>
    </row>
    <row r="32" spans="1:26" ht="19" customHeight="1">
      <c r="A32" s="160" t="s">
        <v>58</v>
      </c>
      <c r="B32" s="390">
        <v>3.5920300154718929</v>
      </c>
      <c r="C32" s="390">
        <v>3.7337352881698678</v>
      </c>
      <c r="D32" s="390">
        <v>3.7751528112449799</v>
      </c>
      <c r="E32" s="390">
        <v>3.7171923923923917</v>
      </c>
      <c r="F32" s="390">
        <v>3.1842290836653389</v>
      </c>
      <c r="G32" s="390">
        <v>3.150373207171314</v>
      </c>
      <c r="H32" s="390">
        <v>3.069316850551655</v>
      </c>
      <c r="I32" s="390">
        <v>3.0723493709109211</v>
      </c>
      <c r="J32" s="390">
        <v>3.0273548484848485</v>
      </c>
      <c r="K32" s="390">
        <v>2.9054456499488235</v>
      </c>
      <c r="L32" s="390">
        <v>2.9054456499488235</v>
      </c>
      <c r="M32" s="390">
        <v>2.9865822335025385</v>
      </c>
      <c r="N32" s="391">
        <v>14.808269210933473</v>
      </c>
      <c r="O32" s="391">
        <v>14.371929903943375</v>
      </c>
      <c r="P32" s="391">
        <v>14.370519854417671</v>
      </c>
      <c r="Q32" s="391">
        <v>13.986392692692689</v>
      </c>
      <c r="R32" s="391">
        <v>13.112983067729084</v>
      </c>
      <c r="S32" s="391">
        <v>12.97348797310757</v>
      </c>
      <c r="T32" s="391">
        <v>12.939781218655968</v>
      </c>
      <c r="U32" s="391">
        <v>12.909558002013085</v>
      </c>
      <c r="V32" s="391">
        <v>12.892359444444445</v>
      </c>
      <c r="W32" s="391">
        <v>12.809182164790176</v>
      </c>
      <c r="X32" s="391">
        <v>12.809182164790176</v>
      </c>
      <c r="Y32" s="391">
        <v>12.852540583756348</v>
      </c>
      <c r="Z32" s="181" t="s">
        <v>58</v>
      </c>
    </row>
    <row r="33" spans="1:26" ht="19" customHeight="1">
      <c r="A33" s="160" t="s">
        <v>61</v>
      </c>
      <c r="B33" s="390">
        <v>2.3391484270242393</v>
      </c>
      <c r="C33" s="390">
        <v>2.3561551061678463</v>
      </c>
      <c r="D33" s="390">
        <v>2.2874588353413654</v>
      </c>
      <c r="E33" s="390">
        <v>2.3117381381381374</v>
      </c>
      <c r="F33" s="390">
        <v>2.5669776776776771</v>
      </c>
      <c r="G33" s="390">
        <v>2.7796365537848602</v>
      </c>
      <c r="H33" s="390">
        <v>2.7372274824473424</v>
      </c>
      <c r="I33" s="390">
        <v>2.7468704579768497</v>
      </c>
      <c r="J33" s="390">
        <v>2.6164402020202022</v>
      </c>
      <c r="K33" s="390">
        <v>2.5881633572159672</v>
      </c>
      <c r="L33" s="390">
        <v>2.667078198567042</v>
      </c>
      <c r="M33" s="390">
        <v>2.6500446700507614</v>
      </c>
      <c r="N33" s="391">
        <v>15.244661861784426</v>
      </c>
      <c r="O33" s="391">
        <v>15.370720626895853</v>
      </c>
      <c r="P33" s="391">
        <v>15.112998744979919</v>
      </c>
      <c r="Q33" s="391">
        <v>15.272807907907904</v>
      </c>
      <c r="R33" s="391">
        <v>15.321068318318314</v>
      </c>
      <c r="S33" s="391">
        <v>14.947221414342629</v>
      </c>
      <c r="T33" s="391">
        <v>14.899540872617854</v>
      </c>
      <c r="U33" s="391">
        <v>14.862655913437342</v>
      </c>
      <c r="V33" s="391">
        <v>14.838348106060606</v>
      </c>
      <c r="W33" s="391">
        <v>14.724261770726715</v>
      </c>
      <c r="X33" s="391">
        <v>14.724261770726715</v>
      </c>
      <c r="Y33" s="391">
        <v>14.633498375634518</v>
      </c>
      <c r="Z33" s="181" t="s">
        <v>61</v>
      </c>
    </row>
    <row r="34" spans="1:26" ht="19" customHeight="1">
      <c r="A34" s="160" t="s">
        <v>64</v>
      </c>
      <c r="B34" s="390">
        <v>4.2274148530170192</v>
      </c>
      <c r="C34" s="390">
        <v>4.4730273003033361</v>
      </c>
      <c r="D34" s="390">
        <v>3.9652934738955823</v>
      </c>
      <c r="E34" s="390">
        <v>3.6877302302302297</v>
      </c>
      <c r="F34" s="390">
        <v>3.6516217217217215</v>
      </c>
      <c r="G34" s="390">
        <v>3.6456757968127489</v>
      </c>
      <c r="H34" s="390">
        <v>3.4904670010030086</v>
      </c>
      <c r="I34" s="390">
        <v>3.4863050830397584</v>
      </c>
      <c r="J34" s="390">
        <v>3.4071380808080809</v>
      </c>
      <c r="K34" s="390">
        <v>3.2135989764585466</v>
      </c>
      <c r="L34" s="390">
        <v>3.2135989764585466</v>
      </c>
      <c r="M34" s="390">
        <v>3.3325770558375636</v>
      </c>
      <c r="N34" s="391">
        <v>17.17207764311501</v>
      </c>
      <c r="O34" s="391">
        <v>17.268600859453993</v>
      </c>
      <c r="P34" s="391">
        <v>17.202929191767065</v>
      </c>
      <c r="Q34" s="391">
        <v>17.066329429429423</v>
      </c>
      <c r="R34" s="391">
        <v>16.96834542042042</v>
      </c>
      <c r="S34" s="391">
        <v>16.917204058764941</v>
      </c>
      <c r="T34" s="391">
        <v>16.86650689568706</v>
      </c>
      <c r="U34" s="391">
        <v>16.828222370407651</v>
      </c>
      <c r="V34" s="391">
        <v>16.805733358585858</v>
      </c>
      <c r="W34" s="391">
        <v>16.683185772773797</v>
      </c>
      <c r="X34" s="391">
        <v>16.683185772773797</v>
      </c>
      <c r="Y34" s="391">
        <v>16.746969365482233</v>
      </c>
      <c r="Z34" s="181" t="s">
        <v>64</v>
      </c>
    </row>
    <row r="35" spans="1:26" ht="19" customHeight="1">
      <c r="A35" s="160" t="s">
        <v>20</v>
      </c>
      <c r="B35" s="390">
        <v>6.022867663744198</v>
      </c>
      <c r="C35" s="390">
        <v>5.9108290192113229</v>
      </c>
      <c r="D35" s="390">
        <v>5.7892906626506031</v>
      </c>
      <c r="E35" s="390">
        <v>5.4622055055055041</v>
      </c>
      <c r="F35" s="390">
        <v>5.5027150398406368</v>
      </c>
      <c r="G35" s="390">
        <v>5.708120517928287</v>
      </c>
      <c r="H35" s="390">
        <v>5.4956267803410226</v>
      </c>
      <c r="I35" s="390">
        <v>5.4924441872169094</v>
      </c>
      <c r="J35" s="390">
        <v>4.3823221212121206</v>
      </c>
      <c r="K35" s="390">
        <v>4.2420277379733884</v>
      </c>
      <c r="L35" s="390">
        <v>4.2749934493346977</v>
      </c>
      <c r="M35" s="390">
        <v>4.3384672081218278</v>
      </c>
      <c r="N35" s="391">
        <v>16.159100850954101</v>
      </c>
      <c r="O35" s="391">
        <v>16.1399731041456</v>
      </c>
      <c r="P35" s="391">
        <v>15.597230597389558</v>
      </c>
      <c r="Q35" s="391">
        <v>15.446307307307306</v>
      </c>
      <c r="R35" s="391">
        <v>15.396576743027889</v>
      </c>
      <c r="S35" s="391">
        <v>15.396576743027889</v>
      </c>
      <c r="T35" s="391">
        <v>15.217540546639921</v>
      </c>
      <c r="U35" s="391">
        <v>15.175416909914446</v>
      </c>
      <c r="V35" s="391">
        <v>14.982343409090909</v>
      </c>
      <c r="W35" s="391">
        <v>14.849480757420677</v>
      </c>
      <c r="X35" s="391">
        <v>14.849480757420677</v>
      </c>
      <c r="Y35" s="391">
        <v>14.920938680203044</v>
      </c>
      <c r="Z35" s="181" t="s">
        <v>67</v>
      </c>
    </row>
    <row r="36" spans="1:26" ht="19" customHeight="1">
      <c r="A36" s="160" t="s">
        <v>21</v>
      </c>
      <c r="B36" s="390">
        <v>5.0143884476534302</v>
      </c>
      <c r="C36" s="390">
        <v>4.519320728008088</v>
      </c>
      <c r="D36" s="390">
        <v>5.5415406626506023</v>
      </c>
      <c r="E36" s="390">
        <v>5.6819317317317308</v>
      </c>
      <c r="F36" s="390">
        <v>5.6819317317317308</v>
      </c>
      <c r="G36" s="390">
        <v>6.1515041832669333</v>
      </c>
      <c r="H36" s="390">
        <v>6.0377445336008018</v>
      </c>
      <c r="I36" s="390">
        <v>5.7548821338701561</v>
      </c>
      <c r="J36" s="390">
        <v>5.8605137373737373</v>
      </c>
      <c r="K36" s="390">
        <v>5.6775069600818835</v>
      </c>
      <c r="L36" s="390">
        <v>5.6774055271238488</v>
      </c>
      <c r="M36" s="390">
        <v>5.8039398984771573</v>
      </c>
      <c r="N36" s="391">
        <v>19.504070835482207</v>
      </c>
      <c r="O36" s="391">
        <v>19.656570171890799</v>
      </c>
      <c r="P36" s="391">
        <v>19.656325803212852</v>
      </c>
      <c r="Q36" s="391">
        <v>19.675218768768769</v>
      </c>
      <c r="R36" s="391">
        <v>19.567488438438435</v>
      </c>
      <c r="S36" s="391">
        <v>19.606895517928287</v>
      </c>
      <c r="T36" s="391">
        <v>18.579808726178534</v>
      </c>
      <c r="U36" s="391">
        <v>17.864358505284347</v>
      </c>
      <c r="V36" s="391">
        <v>18.318660025252523</v>
      </c>
      <c r="W36" s="391">
        <v>18.20531409928352</v>
      </c>
      <c r="X36" s="391">
        <v>18.04771264073695</v>
      </c>
      <c r="Y36" s="391">
        <v>18.10207383248731</v>
      </c>
      <c r="Z36" s="181" t="s">
        <v>70</v>
      </c>
    </row>
    <row r="37" spans="1:26" ht="19" customHeight="1">
      <c r="A37" s="160" t="s">
        <v>22</v>
      </c>
      <c r="B37" s="390">
        <v>1.7894219700876741</v>
      </c>
      <c r="C37" s="390">
        <v>2.0779937310414556</v>
      </c>
      <c r="D37" s="390">
        <v>1.6016191767068273</v>
      </c>
      <c r="E37" s="390">
        <v>4.9599599599599593E-2</v>
      </c>
      <c r="F37" s="390">
        <v>4.9599599599599593E-2</v>
      </c>
      <c r="G37" s="390">
        <v>4.9352589641434255E-2</v>
      </c>
      <c r="H37" s="390">
        <v>4.9699097291875632E-2</v>
      </c>
      <c r="I37" s="390">
        <v>4.9874182184197285E-2</v>
      </c>
      <c r="J37" s="390">
        <v>5.0050505050505047E-2</v>
      </c>
      <c r="K37" s="390">
        <v>5.0716479017400201E-2</v>
      </c>
      <c r="L37" s="390">
        <v>5.0716479017400201E-2</v>
      </c>
      <c r="M37" s="390">
        <v>5.0304568527918779E-2</v>
      </c>
      <c r="N37" s="391">
        <v>17.040702423929861</v>
      </c>
      <c r="O37" s="391">
        <v>17.199586577350857</v>
      </c>
      <c r="P37" s="391">
        <v>16.986421561244981</v>
      </c>
      <c r="Q37" s="391">
        <v>15.623204279279276</v>
      </c>
      <c r="R37" s="391">
        <v>15.515201151151148</v>
      </c>
      <c r="S37" s="391">
        <v>15.525362325697213</v>
      </c>
      <c r="T37" s="391">
        <v>15.363009804413242</v>
      </c>
      <c r="U37" s="391">
        <v>15.270726472068446</v>
      </c>
      <c r="V37" s="391">
        <v>15.178316161616163</v>
      </c>
      <c r="W37" s="391">
        <v>15.094314559877176</v>
      </c>
      <c r="X37" s="391">
        <v>14.953119882292732</v>
      </c>
      <c r="Y37" s="391">
        <v>14.90718038071066</v>
      </c>
      <c r="Z37" s="181" t="s">
        <v>73</v>
      </c>
    </row>
    <row r="38" spans="1:26" ht="19" customHeight="1">
      <c r="A38" s="160" t="s">
        <v>23</v>
      </c>
      <c r="B38" s="390">
        <v>6.3008996389891703</v>
      </c>
      <c r="C38" s="390">
        <v>6.4722620829120325</v>
      </c>
      <c r="D38" s="390">
        <v>5.9386371485943776</v>
      </c>
      <c r="E38" s="390">
        <v>3.8353386386386386</v>
      </c>
      <c r="F38" s="390">
        <v>5.8472967967967975</v>
      </c>
      <c r="G38" s="390">
        <v>5.8171897410358575</v>
      </c>
      <c r="H38" s="390">
        <v>5.7081401203610831</v>
      </c>
      <c r="I38" s="390">
        <v>4.3935164569703069</v>
      </c>
      <c r="J38" s="390">
        <v>4.3399793939393927</v>
      </c>
      <c r="K38" s="390">
        <v>4.2736748208802462</v>
      </c>
      <c r="L38" s="390">
        <v>4.2736748208802462</v>
      </c>
      <c r="M38" s="390">
        <v>4.2603945177664979</v>
      </c>
      <c r="N38" s="391">
        <v>18.603073465703972</v>
      </c>
      <c r="O38" s="391">
        <v>18.708080965621836</v>
      </c>
      <c r="P38" s="391">
        <v>18.240369879518074</v>
      </c>
      <c r="Q38" s="391">
        <v>11.676415340340338</v>
      </c>
      <c r="R38" s="391">
        <v>17.819300950950947</v>
      </c>
      <c r="S38" s="391">
        <v>17.641453311752986</v>
      </c>
      <c r="T38" s="391">
        <v>17.452061659979943</v>
      </c>
      <c r="U38" s="391">
        <v>16.810167916456972</v>
      </c>
      <c r="V38" s="391">
        <v>16.793345858585859</v>
      </c>
      <c r="W38" s="391">
        <v>16.439721315250768</v>
      </c>
      <c r="X38" s="391">
        <v>16.433939636642783</v>
      </c>
      <c r="Y38" s="391">
        <v>16.280268730964469</v>
      </c>
      <c r="Z38" s="181" t="s">
        <v>76</v>
      </c>
    </row>
    <row r="39" spans="1:26" ht="19" customHeight="1">
      <c r="A39" s="160"/>
      <c r="B39" s="390"/>
      <c r="C39" s="390"/>
      <c r="D39" s="390"/>
      <c r="E39" s="390"/>
      <c r="F39" s="390"/>
      <c r="G39" s="390"/>
      <c r="H39" s="390"/>
      <c r="I39" s="390"/>
      <c r="J39" s="390"/>
      <c r="K39" s="390"/>
      <c r="L39" s="390"/>
      <c r="M39" s="390"/>
      <c r="N39" s="391"/>
      <c r="O39" s="391"/>
      <c r="P39" s="391"/>
      <c r="Q39" s="391"/>
      <c r="R39" s="391"/>
      <c r="S39" s="391"/>
      <c r="T39" s="391"/>
      <c r="U39" s="391"/>
      <c r="V39" s="391"/>
      <c r="W39" s="391"/>
      <c r="X39" s="391"/>
      <c r="Y39" s="391"/>
      <c r="Z39" s="181"/>
    </row>
    <row r="40" spans="1:26" ht="19" customHeight="1">
      <c r="A40" s="176" t="s">
        <v>79</v>
      </c>
      <c r="B40" s="390">
        <v>0.23734935533780299</v>
      </c>
      <c r="C40" s="390">
        <v>0.2002040444893832</v>
      </c>
      <c r="D40" s="390">
        <v>0.2029759036144578</v>
      </c>
      <c r="E40" s="390">
        <v>0.2</v>
      </c>
      <c r="F40" s="390">
        <v>0.17293147410358564</v>
      </c>
      <c r="G40" s="390">
        <v>0.16898326693227092</v>
      </c>
      <c r="H40" s="390">
        <v>0.16380822467402209</v>
      </c>
      <c r="I40" s="390">
        <v>0.16139285354806243</v>
      </c>
      <c r="J40" s="390">
        <v>0.15876020202020202</v>
      </c>
      <c r="K40" s="390">
        <v>0.15876020202020202</v>
      </c>
      <c r="L40" s="390">
        <v>0.14930931422722618</v>
      </c>
      <c r="M40" s="390">
        <v>0.1553405076142132</v>
      </c>
      <c r="N40" s="391">
        <v>4.6399999999999997</v>
      </c>
      <c r="O40" s="391">
        <v>4.6835099535843217</v>
      </c>
      <c r="P40" s="391">
        <v>4.6588022244691594</v>
      </c>
      <c r="Q40" s="391">
        <v>4.6829227409638552</v>
      </c>
      <c r="R40" s="391">
        <v>4.7040260260260247</v>
      </c>
      <c r="S40" s="391">
        <v>4.32</v>
      </c>
      <c r="T40" s="391">
        <v>4.2869633466135451</v>
      </c>
      <c r="U40" s="391">
        <v>4.2355061685055162</v>
      </c>
      <c r="V40" s="391">
        <v>4.1833213131313132</v>
      </c>
      <c r="W40" s="391">
        <v>4.1833213131313132</v>
      </c>
      <c r="X40" s="391">
        <v>4.0789235414534293</v>
      </c>
      <c r="Y40" s="391">
        <v>4.1401162944162442</v>
      </c>
      <c r="Z40" s="181" t="s">
        <v>80</v>
      </c>
    </row>
    <row r="41" spans="1:26" ht="19" customHeight="1" thickBot="1">
      <c r="A41" s="177"/>
      <c r="B41" s="178"/>
      <c r="C41" s="178"/>
      <c r="D41" s="178"/>
      <c r="E41" s="178"/>
      <c r="F41" s="178"/>
      <c r="G41" s="178"/>
      <c r="H41" s="178"/>
      <c r="I41" s="178"/>
      <c r="J41" s="179"/>
      <c r="K41" s="179"/>
      <c r="L41" s="179"/>
      <c r="M41" s="179"/>
      <c r="N41" s="391"/>
      <c r="O41" s="391"/>
      <c r="P41" s="391"/>
      <c r="Q41" s="391"/>
      <c r="R41" s="391"/>
      <c r="S41" s="391"/>
      <c r="T41" s="391"/>
      <c r="U41" s="391"/>
      <c r="V41" s="391"/>
      <c r="W41" s="391"/>
      <c r="X41" s="391"/>
      <c r="Y41" s="391"/>
      <c r="Z41" s="181"/>
    </row>
    <row r="42" spans="1:26" s="158" customFormat="1" ht="19" customHeight="1" thickBot="1">
      <c r="A42" s="159"/>
      <c r="B42" s="894" t="s">
        <v>112</v>
      </c>
      <c r="C42" s="895"/>
      <c r="D42" s="895"/>
      <c r="E42" s="895"/>
      <c r="F42" s="895"/>
      <c r="G42" s="895"/>
      <c r="H42" s="895"/>
      <c r="I42" s="895"/>
      <c r="J42" s="895"/>
      <c r="K42" s="895"/>
      <c r="L42" s="895"/>
      <c r="M42" s="896"/>
      <c r="N42" s="894" t="s">
        <v>876</v>
      </c>
      <c r="O42" s="895"/>
      <c r="P42" s="895"/>
      <c r="Q42" s="895"/>
      <c r="R42" s="895"/>
      <c r="S42" s="895"/>
      <c r="T42" s="895"/>
      <c r="U42" s="895"/>
      <c r="V42" s="895"/>
      <c r="W42" s="895"/>
      <c r="X42" s="895"/>
      <c r="Y42" s="896"/>
      <c r="Z42" s="181"/>
    </row>
    <row r="43" spans="1:26" s="158" customFormat="1" ht="19" customHeight="1">
      <c r="A43" s="159"/>
      <c r="B43" s="457">
        <v>97275</v>
      </c>
      <c r="C43" s="457">
        <v>97830.474268415739</v>
      </c>
      <c r="D43" s="457">
        <v>99798.183652875901</v>
      </c>
      <c r="E43" s="457">
        <v>100504.5408678103</v>
      </c>
      <c r="F43" s="457">
        <v>100807.26538849648</v>
      </c>
      <c r="G43" s="457">
        <v>101311.80625630677</v>
      </c>
      <c r="H43" s="457">
        <v>100605.44904137235</v>
      </c>
      <c r="I43" s="457">
        <v>100151.36226034308</v>
      </c>
      <c r="J43" s="457">
        <v>100252.27043390514</v>
      </c>
      <c r="K43" s="457">
        <v>99899.091826437943</v>
      </c>
      <c r="L43" s="457">
        <v>98587.285570131178</v>
      </c>
      <c r="M43" s="457">
        <v>99394.550958627646</v>
      </c>
      <c r="N43" s="457">
        <v>391321.89707366296</v>
      </c>
      <c r="O43" s="457">
        <v>399192.73461150361</v>
      </c>
      <c r="P43" s="457">
        <v>402018.16347124119</v>
      </c>
      <c r="Q43" s="457">
        <v>403229.06155398593</v>
      </c>
      <c r="R43" s="457">
        <v>405247.22502522706</v>
      </c>
      <c r="S43" s="457">
        <v>402421.79616548942</v>
      </c>
      <c r="T43" s="457">
        <v>400605.44904137234</v>
      </c>
      <c r="U43" s="457">
        <v>401009.08173562057</v>
      </c>
      <c r="V43" s="457">
        <v>399596.36730575177</v>
      </c>
      <c r="W43" s="457">
        <v>394349.14228052471</v>
      </c>
      <c r="X43" s="457">
        <v>394349.14228052471</v>
      </c>
      <c r="Y43" s="457">
        <v>397578.20383451058</v>
      </c>
      <c r="Z43" s="181"/>
    </row>
    <row r="44" spans="1:26" s="158" customFormat="1" ht="19" customHeight="1">
      <c r="A44" s="159"/>
      <c r="B44" s="890" t="s">
        <v>24</v>
      </c>
      <c r="C44" s="891"/>
      <c r="D44" s="891"/>
      <c r="E44" s="891"/>
      <c r="F44" s="891"/>
      <c r="G44" s="891"/>
      <c r="H44" s="891"/>
      <c r="I44" s="891"/>
      <c r="J44" s="891"/>
      <c r="K44" s="891"/>
      <c r="L44" s="891"/>
      <c r="M44" s="892"/>
      <c r="N44" s="890" t="s">
        <v>356</v>
      </c>
      <c r="O44" s="891"/>
      <c r="P44" s="891"/>
      <c r="Q44" s="891"/>
      <c r="R44" s="891"/>
      <c r="S44" s="891"/>
      <c r="T44" s="891"/>
      <c r="U44" s="891"/>
      <c r="V44" s="891"/>
      <c r="W44" s="891"/>
      <c r="X44" s="891"/>
      <c r="Y44" s="892"/>
      <c r="Z44" s="181"/>
    </row>
    <row r="45" spans="1:26" ht="19" customHeight="1">
      <c r="A45" s="160" t="s">
        <v>155</v>
      </c>
      <c r="B45" s="390">
        <v>8.5039963898916966</v>
      </c>
      <c r="C45" s="390">
        <v>8.5038621840242659</v>
      </c>
      <c r="D45" s="390">
        <v>8.5402111445783131</v>
      </c>
      <c r="E45" s="390">
        <v>8.5465070070070066</v>
      </c>
      <c r="F45" s="390">
        <v>8.551619322709163</v>
      </c>
      <c r="G45" s="390">
        <v>8.0584104312938809</v>
      </c>
      <c r="H45" s="390">
        <v>7.9959471536523923</v>
      </c>
      <c r="I45" s="390">
        <v>8.0038586311021653</v>
      </c>
      <c r="J45" s="390">
        <v>7.984056565656565</v>
      </c>
      <c r="K45" s="390">
        <v>7.8951357215967262</v>
      </c>
      <c r="L45" s="390">
        <v>7.8974686796315252</v>
      </c>
      <c r="M45" s="390">
        <v>7.9462102538071067</v>
      </c>
      <c r="N45" s="391">
        <v>18.453541838576587</v>
      </c>
      <c r="O45" s="391">
        <v>18.38873647623862</v>
      </c>
      <c r="P45" s="391">
        <v>18.41568534136546</v>
      </c>
      <c r="Q45" s="391">
        <v>18.441949524524524</v>
      </c>
      <c r="R45" s="391">
        <v>18.372241782868524</v>
      </c>
      <c r="S45" s="391">
        <v>17.653641198595789</v>
      </c>
      <c r="T45" s="391">
        <v>17.54687814861461</v>
      </c>
      <c r="U45" s="391">
        <v>17.522358769501768</v>
      </c>
      <c r="V45" s="391">
        <v>17.49491630050505</v>
      </c>
      <c r="W45" s="391">
        <v>17.400177315762537</v>
      </c>
      <c r="X45" s="391">
        <v>17.40134379477994</v>
      </c>
      <c r="Y45" s="391">
        <v>17.460451637055836</v>
      </c>
      <c r="Z45" s="181" t="s">
        <v>365</v>
      </c>
    </row>
    <row r="46" spans="1:26" ht="19" customHeight="1">
      <c r="A46" s="160" t="s">
        <v>56</v>
      </c>
      <c r="B46" s="390">
        <v>12.048035224342446</v>
      </c>
      <c r="C46" s="390">
        <v>11.665442770475225</v>
      </c>
      <c r="D46" s="390">
        <v>11.674099397590361</v>
      </c>
      <c r="E46" s="390">
        <v>11.70243033033033</v>
      </c>
      <c r="F46" s="390">
        <v>11.50083137450199</v>
      </c>
      <c r="G46" s="390">
        <v>11.127677582748245</v>
      </c>
      <c r="H46" s="390">
        <v>11.127677582748245</v>
      </c>
      <c r="I46" s="390">
        <v>12.04920342224459</v>
      </c>
      <c r="J46" s="390">
        <v>12.030089343434344</v>
      </c>
      <c r="K46" s="390">
        <v>11.939724206755375</v>
      </c>
      <c r="L46" s="390">
        <v>11.939724206755375</v>
      </c>
      <c r="M46" s="390">
        <v>11.987578680203045</v>
      </c>
      <c r="N46" s="391">
        <v>21.662549587416194</v>
      </c>
      <c r="O46" s="391">
        <v>20.878774279575321</v>
      </c>
      <c r="P46" s="391">
        <v>21.658113466365464</v>
      </c>
      <c r="Q46" s="391">
        <v>21.676599812312311</v>
      </c>
      <c r="R46" s="391">
        <v>21.365118538346614</v>
      </c>
      <c r="S46" s="391">
        <v>21.025464029588768</v>
      </c>
      <c r="T46" s="391">
        <v>21.025464029588768</v>
      </c>
      <c r="U46" s="391">
        <v>21.214058203321592</v>
      </c>
      <c r="V46" s="391">
        <v>21.189456893939393</v>
      </c>
      <c r="W46" s="391">
        <v>21.106486885875132</v>
      </c>
      <c r="X46" s="391">
        <v>21.106486885875132</v>
      </c>
      <c r="Y46" s="391">
        <v>21.158403350253806</v>
      </c>
      <c r="Z46" s="181" t="s">
        <v>366</v>
      </c>
    </row>
    <row r="47" spans="1:26" ht="19" customHeight="1">
      <c r="A47" s="160" t="s">
        <v>59</v>
      </c>
      <c r="B47" s="390">
        <v>11.075792160907683</v>
      </c>
      <c r="C47" s="390">
        <v>9.5016759352881675</v>
      </c>
      <c r="D47" s="390">
        <v>9.5498172690763052</v>
      </c>
      <c r="E47" s="390">
        <v>9.5593308308308291</v>
      </c>
      <c r="F47" s="390">
        <v>8.93</v>
      </c>
      <c r="G47" s="390">
        <v>8.9607522908366537</v>
      </c>
      <c r="H47" s="390">
        <v>9.18344889669007</v>
      </c>
      <c r="I47" s="390">
        <v>9.4205347760442901</v>
      </c>
      <c r="J47" s="390">
        <v>9.4038892929292928</v>
      </c>
      <c r="K47" s="390">
        <v>9.3263547594677583</v>
      </c>
      <c r="L47" s="390">
        <v>9.3263547594677583</v>
      </c>
      <c r="M47" s="390">
        <v>9.4013202030456853</v>
      </c>
      <c r="N47" s="391">
        <v>18.294759515214025</v>
      </c>
      <c r="O47" s="391">
        <v>16.960929929221432</v>
      </c>
      <c r="P47" s="391">
        <v>16.960552083333333</v>
      </c>
      <c r="Q47" s="391">
        <v>16.971693393393391</v>
      </c>
      <c r="R47" s="391">
        <v>15.341329754754756</v>
      </c>
      <c r="S47" s="391">
        <v>15.355095891434264</v>
      </c>
      <c r="T47" s="391">
        <v>15.774630152958876</v>
      </c>
      <c r="U47" s="391">
        <v>16.178611147458483</v>
      </c>
      <c r="V47" s="391">
        <v>16.165987803030305</v>
      </c>
      <c r="W47" s="391">
        <v>16.125329861821903</v>
      </c>
      <c r="X47" s="391">
        <v>16.125329861821903</v>
      </c>
      <c r="Y47" s="391">
        <v>16.150885380710665</v>
      </c>
      <c r="Z47" s="181" t="s">
        <v>367</v>
      </c>
    </row>
    <row r="48" spans="1:26" ht="19" customHeight="1">
      <c r="A48" s="160" t="s">
        <v>62</v>
      </c>
      <c r="B48" s="390">
        <v>10.374681382155751</v>
      </c>
      <c r="C48" s="390">
        <v>10.337863498483314</v>
      </c>
      <c r="D48" s="390">
        <v>8.9068134859437755</v>
      </c>
      <c r="E48" s="390">
        <v>9.0468876076076068</v>
      </c>
      <c r="F48" s="390">
        <v>8.98</v>
      </c>
      <c r="G48" s="390">
        <v>8.9517740677290849</v>
      </c>
      <c r="H48" s="390">
        <v>8.8949575646940833</v>
      </c>
      <c r="I48" s="390">
        <v>8.8962713376950191</v>
      </c>
      <c r="J48" s="390">
        <v>8.7921449929292912</v>
      </c>
      <c r="K48" s="390">
        <v>8.6912728659160692</v>
      </c>
      <c r="L48" s="390">
        <v>8.5951397799385862</v>
      </c>
      <c r="M48" s="390">
        <v>8.6138575177664976</v>
      </c>
      <c r="N48" s="391">
        <v>18.625842444559051</v>
      </c>
      <c r="O48" s="391">
        <v>18.534405460060661</v>
      </c>
      <c r="P48" s="391">
        <v>12.479087901606425</v>
      </c>
      <c r="Q48" s="391">
        <v>12.483318490490488</v>
      </c>
      <c r="R48" s="391">
        <v>12.270959041583666</v>
      </c>
      <c r="S48" s="391">
        <v>12.234781372509961</v>
      </c>
      <c r="T48" s="391">
        <v>12.22719233124373</v>
      </c>
      <c r="U48" s="391">
        <v>12.206470184700553</v>
      </c>
      <c r="V48" s="391">
        <v>12.200665718939394</v>
      </c>
      <c r="W48" s="391">
        <v>12.02852926867963</v>
      </c>
      <c r="X48" s="391">
        <v>11.873409874616172</v>
      </c>
      <c r="Y48" s="391">
        <v>11.883944980964468</v>
      </c>
      <c r="Z48" s="181" t="s">
        <v>62</v>
      </c>
    </row>
    <row r="49" spans="1:26" ht="19" customHeight="1">
      <c r="A49" s="160" t="s">
        <v>65</v>
      </c>
      <c r="B49" s="390">
        <v>7.2602632800412588</v>
      </c>
      <c r="C49" s="390">
        <v>6.7054827603640028</v>
      </c>
      <c r="D49" s="390">
        <v>6.5422417168674691</v>
      </c>
      <c r="E49" s="390">
        <v>6.2076874874874868</v>
      </c>
      <c r="F49" s="390">
        <v>6.0079994994994976</v>
      </c>
      <c r="G49" s="390">
        <v>6.0255070219123503</v>
      </c>
      <c r="H49" s="390">
        <v>6.3458292377131391</v>
      </c>
      <c r="I49" s="390">
        <v>6.330180825364871</v>
      </c>
      <c r="J49" s="390">
        <v>6.9202330808080799</v>
      </c>
      <c r="K49" s="390">
        <v>7.3111861821903794</v>
      </c>
      <c r="L49" s="390">
        <v>7.3111861821903794</v>
      </c>
      <c r="M49" s="390">
        <v>7.2460209644670064</v>
      </c>
      <c r="N49" s="391">
        <v>12.297369597730789</v>
      </c>
      <c r="O49" s="391">
        <v>11.263205990899896</v>
      </c>
      <c r="P49" s="391">
        <v>11.196683157630522</v>
      </c>
      <c r="Q49" s="391">
        <v>10.708045157657658</v>
      </c>
      <c r="R49" s="391">
        <v>10.354933208208207</v>
      </c>
      <c r="S49" s="391">
        <v>10.362785333665339</v>
      </c>
      <c r="T49" s="391">
        <v>10.95607902457372</v>
      </c>
      <c r="U49" s="391">
        <v>10.934665072974333</v>
      </c>
      <c r="V49" s="391">
        <v>11.979951249999999</v>
      </c>
      <c r="W49" s="391">
        <v>12.705581077277381</v>
      </c>
      <c r="X49" s="391">
        <v>12.705581077277381</v>
      </c>
      <c r="Y49" s="391">
        <v>12.57223095177665</v>
      </c>
      <c r="Z49" s="181" t="s">
        <v>65</v>
      </c>
    </row>
    <row r="50" spans="1:26" ht="19" customHeight="1">
      <c r="A50" s="160" t="s">
        <v>68</v>
      </c>
      <c r="B50" s="390">
        <v>9.6344212480660154</v>
      </c>
      <c r="C50" s="390">
        <v>8.3611241152679447</v>
      </c>
      <c r="D50" s="390">
        <v>8.3835018072289156</v>
      </c>
      <c r="E50" s="390">
        <v>8.3987993993993975</v>
      </c>
      <c r="F50" s="390">
        <v>8.3717676176176159</v>
      </c>
      <c r="G50" s="390">
        <v>8.3837711653386453</v>
      </c>
      <c r="H50" s="390">
        <v>8.3615749247743221</v>
      </c>
      <c r="I50" s="390">
        <v>8.3503844489179677</v>
      </c>
      <c r="J50" s="390">
        <v>8.5599877272727269</v>
      </c>
      <c r="K50" s="390">
        <v>8.3943380245649948</v>
      </c>
      <c r="L50" s="390">
        <v>8.3943380245649948</v>
      </c>
      <c r="M50" s="390">
        <v>8.4231478680203047</v>
      </c>
      <c r="N50" s="391">
        <v>11.488508651366683</v>
      </c>
      <c r="O50" s="391">
        <v>11.25485163043478</v>
      </c>
      <c r="P50" s="391">
        <v>11.256879442771082</v>
      </c>
      <c r="Q50" s="391">
        <v>11.256777927927926</v>
      </c>
      <c r="R50" s="391">
        <v>11.209583908908906</v>
      </c>
      <c r="S50" s="391">
        <v>11.214129843127491</v>
      </c>
      <c r="T50" s="391">
        <v>11.205071502006019</v>
      </c>
      <c r="U50" s="391">
        <v>11.186916217916458</v>
      </c>
      <c r="V50" s="391">
        <v>11.48197375</v>
      </c>
      <c r="W50" s="391">
        <v>11.320514035312181</v>
      </c>
      <c r="X50" s="391">
        <v>11.320514035312181</v>
      </c>
      <c r="Y50" s="391">
        <v>11.32554540609137</v>
      </c>
      <c r="Z50" s="181" t="s">
        <v>68</v>
      </c>
    </row>
    <row r="51" spans="1:26" ht="19" customHeight="1">
      <c r="A51" s="160" t="s">
        <v>71</v>
      </c>
      <c r="B51" s="390">
        <v>8.7570361526560081</v>
      </c>
      <c r="C51" s="390">
        <v>8.8740092012133456</v>
      </c>
      <c r="D51" s="390">
        <v>8.3331060742971879</v>
      </c>
      <c r="E51" s="390">
        <v>8.4220120120120097</v>
      </c>
      <c r="F51" s="390">
        <v>7.9369775275275263</v>
      </c>
      <c r="G51" s="390">
        <v>7.8146371015936245</v>
      </c>
      <c r="H51" s="390">
        <v>7.8238306920762284</v>
      </c>
      <c r="I51" s="390">
        <v>7.9455058379466523</v>
      </c>
      <c r="J51" s="390">
        <v>7.9332052525252523</v>
      </c>
      <c r="K51" s="390">
        <v>7.8631336233367461</v>
      </c>
      <c r="L51" s="390">
        <v>7.8631336233367461</v>
      </c>
      <c r="M51" s="390">
        <v>7.911449796954316</v>
      </c>
      <c r="N51" s="391">
        <v>13.89483962093863</v>
      </c>
      <c r="O51" s="391">
        <v>13.919316456016176</v>
      </c>
      <c r="P51" s="391">
        <v>13.52303327058233</v>
      </c>
      <c r="Q51" s="391">
        <v>13.656121358858858</v>
      </c>
      <c r="R51" s="391">
        <v>12.954088626126126</v>
      </c>
      <c r="S51" s="391">
        <v>12.718014292828686</v>
      </c>
      <c r="T51" s="391">
        <v>12.7863352557673</v>
      </c>
      <c r="U51" s="391">
        <v>13.006912405636637</v>
      </c>
      <c r="V51" s="391">
        <v>13.005461073232324</v>
      </c>
      <c r="W51" s="391">
        <v>12.998684288638691</v>
      </c>
      <c r="X51" s="391">
        <v>12.998684288638691</v>
      </c>
      <c r="Y51" s="391">
        <v>13.002108642131983</v>
      </c>
      <c r="Z51" s="181" t="s">
        <v>71</v>
      </c>
    </row>
    <row r="52" spans="1:26" ht="19" customHeight="1">
      <c r="A52" s="160" t="s">
        <v>74</v>
      </c>
      <c r="B52" s="390">
        <v>11.527236358947913</v>
      </c>
      <c r="C52" s="390">
        <v>11.089780990899897</v>
      </c>
      <c r="D52" s="390">
        <v>11.136959487951808</v>
      </c>
      <c r="E52" s="390">
        <v>9.4676211711711709</v>
      </c>
      <c r="F52" s="390">
        <v>9.2070744744744726</v>
      </c>
      <c r="G52" s="390">
        <v>9.3276394422310762</v>
      </c>
      <c r="H52" s="390">
        <v>9.30958520561685</v>
      </c>
      <c r="I52" s="390">
        <v>9.4430779063915455</v>
      </c>
      <c r="J52" s="390">
        <v>9.410195656565655</v>
      </c>
      <c r="K52" s="390">
        <v>9.2750296827021508</v>
      </c>
      <c r="L52" s="390">
        <v>9.2750296827021508</v>
      </c>
      <c r="M52" s="390">
        <v>9.2971394416243669</v>
      </c>
      <c r="N52" s="391">
        <v>19.851048607529652</v>
      </c>
      <c r="O52" s="391">
        <v>18.986718301314454</v>
      </c>
      <c r="P52" s="391">
        <v>18.985958082329315</v>
      </c>
      <c r="Q52" s="391">
        <v>16.284875337837835</v>
      </c>
      <c r="R52" s="391">
        <v>15.819469894894894</v>
      </c>
      <c r="S52" s="391">
        <v>15.96479778386454</v>
      </c>
      <c r="T52" s="391">
        <v>15.98954147442327</v>
      </c>
      <c r="U52" s="391">
        <v>16.222512896326123</v>
      </c>
      <c r="V52" s="391">
        <v>16.192101654040403</v>
      </c>
      <c r="W52" s="391">
        <v>16.093644741555785</v>
      </c>
      <c r="X52" s="391">
        <v>16.093644741555785</v>
      </c>
      <c r="Y52" s="391">
        <v>16.061544467005078</v>
      </c>
      <c r="Z52" s="181" t="s">
        <v>370</v>
      </c>
    </row>
    <row r="53" spans="1:26" ht="19" customHeight="1">
      <c r="A53" s="160" t="s">
        <v>77</v>
      </c>
      <c r="B53" s="390">
        <v>4.8515046415678196</v>
      </c>
      <c r="C53" s="390">
        <v>4.9499898887765408</v>
      </c>
      <c r="D53" s="390">
        <v>3.3692010040160638</v>
      </c>
      <c r="E53" s="390">
        <v>3.3165764264264261</v>
      </c>
      <c r="F53" s="390">
        <v>3.300406956956957</v>
      </c>
      <c r="G53" s="390">
        <v>3.0217110059760954</v>
      </c>
      <c r="H53" s="390">
        <v>3.0235439819458372</v>
      </c>
      <c r="I53" s="390">
        <v>3.0140963261197786</v>
      </c>
      <c r="J53" s="390">
        <v>3.0113887373737374</v>
      </c>
      <c r="K53" s="390">
        <v>2.9766008700102353</v>
      </c>
      <c r="L53" s="390">
        <v>2.9766008700102353</v>
      </c>
      <c r="M53" s="390">
        <v>2.9593674619289341</v>
      </c>
      <c r="N53" s="391">
        <v>10.176788035069624</v>
      </c>
      <c r="O53" s="391">
        <v>10.192407444388268</v>
      </c>
      <c r="P53" s="391">
        <v>10.079171460843375</v>
      </c>
      <c r="Q53" s="391">
        <v>9.8815546296296262</v>
      </c>
      <c r="R53" s="391">
        <v>9.8375101851851845</v>
      </c>
      <c r="S53" s="391">
        <v>9.8438551917330663</v>
      </c>
      <c r="T53" s="391">
        <v>9.9058998244734209</v>
      </c>
      <c r="U53" s="391">
        <v>9.8902498238550596</v>
      </c>
      <c r="V53" s="391">
        <v>9.8864512373737377</v>
      </c>
      <c r="W53" s="391">
        <v>9.8759185261003068</v>
      </c>
      <c r="X53" s="391">
        <v>9.8745998976458562</v>
      </c>
      <c r="Y53" s="391">
        <v>9.7487109771573621</v>
      </c>
      <c r="Z53" s="181" t="s">
        <v>371</v>
      </c>
    </row>
    <row r="54" spans="1:26" ht="19" customHeight="1">
      <c r="A54" s="160" t="s">
        <v>19</v>
      </c>
      <c r="B54" s="390">
        <v>11.411474883960803</v>
      </c>
      <c r="C54" s="390">
        <v>11.357270829120322</v>
      </c>
      <c r="D54" s="390">
        <v>10.775364214214212</v>
      </c>
      <c r="E54" s="390">
        <v>10.775364214214212</v>
      </c>
      <c r="F54" s="390">
        <v>9.9169439439439433</v>
      </c>
      <c r="G54" s="390">
        <v>9.8675567729083653</v>
      </c>
      <c r="H54" s="390">
        <v>9.8004631895687044</v>
      </c>
      <c r="I54" s="390">
        <v>9.9933896326119793</v>
      </c>
      <c r="J54" s="390">
        <v>9.9734139898989884</v>
      </c>
      <c r="K54" s="390">
        <v>9.8652173490276347</v>
      </c>
      <c r="L54" s="390">
        <v>9.8652173490276347</v>
      </c>
      <c r="M54" s="390">
        <v>9.9397300000000008</v>
      </c>
      <c r="N54" s="391">
        <v>22.11119557761733</v>
      </c>
      <c r="O54" s="391">
        <v>21.807523647623857</v>
      </c>
      <c r="P54" s="391">
        <v>21.228579029029028</v>
      </c>
      <c r="Q54" s="391">
        <v>21.228579029029028</v>
      </c>
      <c r="R54" s="391">
        <v>20.495868943943936</v>
      </c>
      <c r="S54" s="391">
        <v>20.501781349601593</v>
      </c>
      <c r="T54" s="391">
        <v>20.438033124373121</v>
      </c>
      <c r="U54" s="391">
        <v>20.851634989934578</v>
      </c>
      <c r="V54" s="391">
        <v>20.829869040404041</v>
      </c>
      <c r="W54" s="391">
        <v>20.731438523541453</v>
      </c>
      <c r="X54" s="391">
        <v>20.731438523541453</v>
      </c>
      <c r="Y54" s="391">
        <v>20.785822563451781</v>
      </c>
      <c r="Z54" s="181" t="s">
        <v>53</v>
      </c>
    </row>
    <row r="55" spans="1:26" ht="19" customHeight="1">
      <c r="A55" s="160" t="s">
        <v>57</v>
      </c>
      <c r="B55" s="390">
        <v>11.438000361010829</v>
      </c>
      <c r="C55" s="390">
        <v>10.852351820020221</v>
      </c>
      <c r="D55" s="390">
        <v>10.945027861445784</v>
      </c>
      <c r="E55" s="390">
        <v>10.967265065065062</v>
      </c>
      <c r="F55" s="390">
        <v>10.877489789789788</v>
      </c>
      <c r="G55" s="390">
        <v>10.719875996015936</v>
      </c>
      <c r="H55" s="390">
        <v>10.476023019057171</v>
      </c>
      <c r="I55" s="390">
        <v>10.450985254151988</v>
      </c>
      <c r="J55" s="390">
        <v>10.598244494949494</v>
      </c>
      <c r="K55" s="390">
        <v>10.505867911975436</v>
      </c>
      <c r="L55" s="390">
        <v>10.362746008188333</v>
      </c>
      <c r="M55" s="390">
        <v>10.356302131979696</v>
      </c>
      <c r="N55" s="391">
        <v>20.337872885507991</v>
      </c>
      <c r="O55" s="391">
        <v>19.239290533367033</v>
      </c>
      <c r="P55" s="391">
        <v>19.251754530622488</v>
      </c>
      <c r="Q55" s="391">
        <v>19.26350489239239</v>
      </c>
      <c r="R55" s="391">
        <v>19.083855142642641</v>
      </c>
      <c r="S55" s="391">
        <v>18.76126357071713</v>
      </c>
      <c r="T55" s="391">
        <v>18.392294032096292</v>
      </c>
      <c r="U55" s="391">
        <v>18.352327503774536</v>
      </c>
      <c r="V55" s="391">
        <v>18.674907007575758</v>
      </c>
      <c r="W55" s="391">
        <v>18.621734429375639</v>
      </c>
      <c r="X55" s="391">
        <v>18.366858764073694</v>
      </c>
      <c r="Y55" s="391">
        <v>18.235343210659899</v>
      </c>
      <c r="Z55" s="181" t="s">
        <v>815</v>
      </c>
    </row>
    <row r="56" spans="1:26" ht="19" customHeight="1">
      <c r="A56" s="160" t="s">
        <v>60</v>
      </c>
      <c r="B56" s="390">
        <v>13.161491954615784</v>
      </c>
      <c r="C56" s="390">
        <v>11.709130940343778</v>
      </c>
      <c r="D56" s="390">
        <v>11.680716014056223</v>
      </c>
      <c r="E56" s="390">
        <v>11.715574224224222</v>
      </c>
      <c r="F56" s="390">
        <v>11.680160110110108</v>
      </c>
      <c r="G56" s="390">
        <v>11.512083764940238</v>
      </c>
      <c r="H56" s="390">
        <v>11.199492778335005</v>
      </c>
      <c r="I56" s="390">
        <v>11.047829592350277</v>
      </c>
      <c r="J56" s="390">
        <v>10.988688484848485</v>
      </c>
      <c r="K56" s="390">
        <v>10.871838024564994</v>
      </c>
      <c r="L56" s="390">
        <v>10.866462077789151</v>
      </c>
      <c r="M56" s="390">
        <v>10.915185888324874</v>
      </c>
      <c r="N56" s="391">
        <v>21.409957026817949</v>
      </c>
      <c r="O56" s="391">
        <v>20.089957317997971</v>
      </c>
      <c r="P56" s="391">
        <v>20.020861571285138</v>
      </c>
      <c r="Q56" s="391">
        <v>20.024846346346344</v>
      </c>
      <c r="R56" s="391">
        <v>19.948152965465464</v>
      </c>
      <c r="S56" s="391">
        <v>19.565069198207169</v>
      </c>
      <c r="T56" s="391">
        <v>19.159672943831492</v>
      </c>
      <c r="U56" s="391">
        <v>18.912377164066434</v>
      </c>
      <c r="V56" s="391">
        <v>18.863685000000004</v>
      </c>
      <c r="W56" s="391">
        <v>18.825792182702152</v>
      </c>
      <c r="X56" s="391">
        <v>18.819921750255887</v>
      </c>
      <c r="Y56" s="391">
        <v>18.808324822335027</v>
      </c>
      <c r="Z56" s="181" t="s">
        <v>816</v>
      </c>
    </row>
    <row r="57" spans="1:26" ht="19" customHeight="1">
      <c r="A57" s="160" t="s">
        <v>63</v>
      </c>
      <c r="B57" s="390">
        <v>9.2728774626095909</v>
      </c>
      <c r="C57" s="390">
        <v>9.4266244691607675</v>
      </c>
      <c r="D57" s="390">
        <v>9.2194341867469891</v>
      </c>
      <c r="E57" s="390">
        <v>9.1999321321321315</v>
      </c>
      <c r="F57" s="390">
        <v>9.1546476976976958</v>
      </c>
      <c r="G57" s="390">
        <v>9.2002110557768919</v>
      </c>
      <c r="H57" s="390">
        <v>9.0740652896725447</v>
      </c>
      <c r="I57" s="390">
        <v>9.0330123804730746</v>
      </c>
      <c r="J57" s="390">
        <v>8.9948265151515141</v>
      </c>
      <c r="K57" s="390">
        <v>8.8568723132036862</v>
      </c>
      <c r="L57" s="390">
        <v>8.8568723132036862</v>
      </c>
      <c r="M57" s="390">
        <v>8.945208680203045</v>
      </c>
      <c r="N57" s="391">
        <v>21.432764337287264</v>
      </c>
      <c r="O57" s="391">
        <v>21.512565874620826</v>
      </c>
      <c r="P57" s="391">
        <v>21.385911834839355</v>
      </c>
      <c r="Q57" s="391">
        <v>21.278228228228222</v>
      </c>
      <c r="R57" s="391">
        <v>21.168216316316315</v>
      </c>
      <c r="S57" s="391">
        <v>21.192569546812749</v>
      </c>
      <c r="T57" s="391">
        <v>21.124974760705292</v>
      </c>
      <c r="U57" s="391">
        <v>20.974462632108708</v>
      </c>
      <c r="V57" s="391">
        <v>20.954207007575757</v>
      </c>
      <c r="W57" s="391">
        <v>20.875245099795293</v>
      </c>
      <c r="X57" s="391">
        <v>20.875245099795293</v>
      </c>
      <c r="Y57" s="391">
        <v>20.922500076142132</v>
      </c>
      <c r="Z57" s="181" t="s">
        <v>63</v>
      </c>
    </row>
    <row r="58" spans="1:26" ht="19" customHeight="1">
      <c r="A58" s="160" t="s">
        <v>66</v>
      </c>
      <c r="B58" s="390">
        <v>10.342738370293967</v>
      </c>
      <c r="C58" s="390">
        <v>10.436562689585438</v>
      </c>
      <c r="D58" s="390">
        <v>9.7843837851405624</v>
      </c>
      <c r="E58" s="390">
        <v>9.4446565565565557</v>
      </c>
      <c r="F58" s="390">
        <v>9.4098872372372337</v>
      </c>
      <c r="G58" s="390">
        <v>9.455660059760957</v>
      </c>
      <c r="H58" s="390">
        <v>9.4175813440320955</v>
      </c>
      <c r="I58" s="390">
        <v>9.4339509310518377</v>
      </c>
      <c r="J58" s="390">
        <v>9.3663514141414144</v>
      </c>
      <c r="K58" s="390">
        <v>9.3604869498464698</v>
      </c>
      <c r="L58" s="390">
        <v>9.2778190890481067</v>
      </c>
      <c r="M58" s="390">
        <v>9.0827413705583755</v>
      </c>
      <c r="N58" s="391">
        <v>19.078181046931405</v>
      </c>
      <c r="O58" s="391">
        <v>19.093659125379165</v>
      </c>
      <c r="P58" s="391">
        <v>19.104398004518071</v>
      </c>
      <c r="Q58" s="391">
        <v>18.894583070570565</v>
      </c>
      <c r="R58" s="391">
        <v>18.794776276276274</v>
      </c>
      <c r="S58" s="391">
        <v>18.818858042828687</v>
      </c>
      <c r="T58" s="391">
        <v>18.78512812186559</v>
      </c>
      <c r="U58" s="391">
        <v>18.821693432310017</v>
      </c>
      <c r="V58" s="391">
        <v>18.716511489898991</v>
      </c>
      <c r="W58" s="391">
        <v>18.815623528659163</v>
      </c>
      <c r="X58" s="391">
        <v>18.648512730296826</v>
      </c>
      <c r="Y58" s="391">
        <v>18.189063007614216</v>
      </c>
      <c r="Z58" s="181" t="s">
        <v>375</v>
      </c>
    </row>
    <row r="59" spans="1:26" ht="19" customHeight="1">
      <c r="A59" s="160" t="s">
        <v>69</v>
      </c>
      <c r="B59" s="390">
        <v>11.142744713769986</v>
      </c>
      <c r="C59" s="390">
        <v>10.863925176946408</v>
      </c>
      <c r="D59" s="390">
        <v>10.908661345381526</v>
      </c>
      <c r="E59" s="390">
        <v>10.290924924924925</v>
      </c>
      <c r="F59" s="390">
        <v>10.252237237237235</v>
      </c>
      <c r="G59" s="390">
        <v>10.033381474103585</v>
      </c>
      <c r="H59" s="390">
        <v>9.9716268806419261</v>
      </c>
      <c r="I59" s="390">
        <v>10.211738802214395</v>
      </c>
      <c r="J59" s="390">
        <v>10.123965909090909</v>
      </c>
      <c r="K59" s="390">
        <v>10.042522159672467</v>
      </c>
      <c r="L59" s="390">
        <v>10.107287103377686</v>
      </c>
      <c r="M59" s="390">
        <v>10.292817766497462</v>
      </c>
      <c r="N59" s="391">
        <v>18.207529538421866</v>
      </c>
      <c r="O59" s="391">
        <v>17.589786564711829</v>
      </c>
      <c r="P59" s="391">
        <v>17.595573142570277</v>
      </c>
      <c r="Q59" s="391">
        <v>17.593225975975972</v>
      </c>
      <c r="R59" s="391">
        <v>17.509080255255256</v>
      </c>
      <c r="S59" s="391">
        <v>17.073059536852593</v>
      </c>
      <c r="T59" s="391">
        <v>17.056009553660985</v>
      </c>
      <c r="U59" s="391">
        <v>17.470639242576752</v>
      </c>
      <c r="V59" s="391">
        <v>17.346891931818181</v>
      </c>
      <c r="W59" s="391">
        <v>17.309851266632549</v>
      </c>
      <c r="X59" s="391">
        <v>17.421528953428865</v>
      </c>
      <c r="Y59" s="391">
        <v>17.668674822335024</v>
      </c>
      <c r="Z59" s="181" t="s">
        <v>817</v>
      </c>
    </row>
    <row r="60" spans="1:26" ht="19" customHeight="1">
      <c r="A60" s="160" t="s">
        <v>72</v>
      </c>
      <c r="B60" s="390">
        <v>7.7675183084063963</v>
      </c>
      <c r="C60" s="390">
        <v>7.6346078867542966</v>
      </c>
      <c r="D60" s="390">
        <v>7.6734841365461852</v>
      </c>
      <c r="E60" s="390">
        <v>7.6976594594594587</v>
      </c>
      <c r="F60" s="390">
        <v>7.64</v>
      </c>
      <c r="G60" s="390">
        <v>7.707838097609562</v>
      </c>
      <c r="H60" s="390">
        <v>7.5118197592778326</v>
      </c>
      <c r="I60" s="390">
        <v>7.379583492702567</v>
      </c>
      <c r="J60" s="390">
        <v>7.2769430303030305</v>
      </c>
      <c r="K60" s="390">
        <v>7.0612553735926298</v>
      </c>
      <c r="L60" s="390">
        <v>6.9823912487205719</v>
      </c>
      <c r="M60" s="390">
        <v>6.9382576142131986</v>
      </c>
      <c r="N60" s="391">
        <v>13.382920912841673</v>
      </c>
      <c r="O60" s="391">
        <v>12.997030131445902</v>
      </c>
      <c r="P60" s="391">
        <v>12.998678852911643</v>
      </c>
      <c r="Q60" s="391">
        <v>13.003105430430429</v>
      </c>
      <c r="R60" s="391">
        <v>13.179295608108108</v>
      </c>
      <c r="S60" s="391">
        <v>13.186641807768924</v>
      </c>
      <c r="T60" s="391">
        <v>12.902134152457373</v>
      </c>
      <c r="U60" s="391">
        <v>12.674077050830398</v>
      </c>
      <c r="V60" s="391">
        <v>12.532408724747476</v>
      </c>
      <c r="W60" s="391">
        <v>12.239154298874105</v>
      </c>
      <c r="X60" s="391">
        <v>12.102409992323439</v>
      </c>
      <c r="Y60" s="391">
        <v>11.976750621827414</v>
      </c>
      <c r="Z60" s="181" t="s">
        <v>72</v>
      </c>
    </row>
    <row r="61" spans="1:26" ht="19" customHeight="1">
      <c r="A61" s="160" t="s">
        <v>75</v>
      </c>
      <c r="B61" s="390">
        <v>11.879733883445075</v>
      </c>
      <c r="C61" s="390">
        <v>11.242038270980785</v>
      </c>
      <c r="D61" s="390">
        <v>10.893438152610441</v>
      </c>
      <c r="E61" s="390">
        <v>10.263545945945944</v>
      </c>
      <c r="F61" s="390">
        <v>10.031419819819819</v>
      </c>
      <c r="G61" s="390">
        <v>10.457616334661353</v>
      </c>
      <c r="H61" s="390">
        <v>10.76482447342026</v>
      </c>
      <c r="I61" s="390">
        <v>10.724894262707599</v>
      </c>
      <c r="J61" s="390">
        <v>10.704001212121213</v>
      </c>
      <c r="K61" s="390">
        <v>10.582094779938586</v>
      </c>
      <c r="L61" s="390">
        <v>10.582094779938586</v>
      </c>
      <c r="M61" s="390">
        <v>10.666580710659899</v>
      </c>
      <c r="N61" s="391">
        <v>22.545543875709129</v>
      </c>
      <c r="O61" s="391">
        <v>21.126637007077854</v>
      </c>
      <c r="P61" s="391">
        <v>20.382462148594371</v>
      </c>
      <c r="Q61" s="391">
        <v>19.28083995245245</v>
      </c>
      <c r="R61" s="391">
        <v>18.830277189689689</v>
      </c>
      <c r="S61" s="391">
        <v>19.558381922310751</v>
      </c>
      <c r="T61" s="391">
        <v>20.246368555666997</v>
      </c>
      <c r="U61" s="391">
        <v>20.20320827881228</v>
      </c>
      <c r="V61" s="391">
        <v>20.188396742424246</v>
      </c>
      <c r="W61" s="391">
        <v>20.136800486182196</v>
      </c>
      <c r="X61" s="391">
        <v>20.136800486182196</v>
      </c>
      <c r="Y61" s="391">
        <v>20.169579022842644</v>
      </c>
      <c r="Z61" s="181" t="s">
        <v>378</v>
      </c>
    </row>
    <row r="62" spans="1:26" ht="19" customHeight="1">
      <c r="A62" s="160" t="s">
        <v>78</v>
      </c>
      <c r="B62" s="390">
        <v>8.8980453842186691</v>
      </c>
      <c r="C62" s="390">
        <v>8.2536572295247712</v>
      </c>
      <c r="D62" s="390">
        <v>8.4642941767068276</v>
      </c>
      <c r="E62" s="390">
        <v>8.0867187187187177</v>
      </c>
      <c r="F62" s="390">
        <v>8.0470390390390367</v>
      </c>
      <c r="G62" s="390">
        <v>8.0879023904382468</v>
      </c>
      <c r="H62" s="390">
        <v>8.0224282848545627</v>
      </c>
      <c r="I62" s="390">
        <v>7.9878490186210378</v>
      </c>
      <c r="J62" s="390">
        <v>7.9540262626262628</v>
      </c>
      <c r="K62" s="390">
        <v>8.1024646878198574</v>
      </c>
      <c r="L62" s="390">
        <v>8.1065220061412493</v>
      </c>
      <c r="M62" s="390">
        <v>8.2046751269035525</v>
      </c>
      <c r="N62" s="391">
        <v>18.11347653429603</v>
      </c>
      <c r="O62" s="391">
        <v>16.733520980788672</v>
      </c>
      <c r="P62" s="391">
        <v>17.036294929718878</v>
      </c>
      <c r="Q62" s="391">
        <v>16.650089589589587</v>
      </c>
      <c r="R62" s="391">
        <v>16.566514264264264</v>
      </c>
      <c r="S62" s="391">
        <v>16.583703934262946</v>
      </c>
      <c r="T62" s="391">
        <v>16.560236208625877</v>
      </c>
      <c r="U62" s="391">
        <v>16.523316557624561</v>
      </c>
      <c r="V62" s="391">
        <v>16.50815808080808</v>
      </c>
      <c r="W62" s="391">
        <v>16.544983367451383</v>
      </c>
      <c r="X62" s="391">
        <v>16.402977226202662</v>
      </c>
      <c r="Y62" s="391">
        <v>16.432238832487311</v>
      </c>
      <c r="Z62" s="181" t="s">
        <v>384</v>
      </c>
    </row>
    <row r="63" spans="1:26" ht="19" customHeight="1">
      <c r="A63" s="160" t="s">
        <v>55</v>
      </c>
      <c r="B63" s="390">
        <v>8.40428308406395</v>
      </c>
      <c r="C63" s="390">
        <v>8.208967037411524</v>
      </c>
      <c r="D63" s="390">
        <v>8.2554478915662646</v>
      </c>
      <c r="E63" s="390">
        <v>8.265277277277276</v>
      </c>
      <c r="F63" s="390">
        <v>8.2306567567567566</v>
      </c>
      <c r="G63" s="390">
        <v>8.4275962649402381</v>
      </c>
      <c r="H63" s="390">
        <v>8.380758776328987</v>
      </c>
      <c r="I63" s="390">
        <v>8.3571673376950173</v>
      </c>
      <c r="J63" s="390">
        <v>7.8224935353535345</v>
      </c>
      <c r="K63" s="390">
        <v>7.8160180143295799</v>
      </c>
      <c r="L63" s="390">
        <v>7.8160180143295799</v>
      </c>
      <c r="M63" s="390">
        <v>7.9842405076142136</v>
      </c>
      <c r="N63" s="391">
        <v>18.815520048994326</v>
      </c>
      <c r="O63" s="391">
        <v>18.170784112740137</v>
      </c>
      <c r="P63" s="391">
        <v>16.597210291164657</v>
      </c>
      <c r="Q63" s="391">
        <v>16.611302702702702</v>
      </c>
      <c r="R63" s="391">
        <v>16.524131406406404</v>
      </c>
      <c r="S63" s="391">
        <v>16.849516982071712</v>
      </c>
      <c r="T63" s="391">
        <v>16.819553673520563</v>
      </c>
      <c r="U63" s="391">
        <v>16.777649949672877</v>
      </c>
      <c r="V63" s="391">
        <v>16.086807904040406</v>
      </c>
      <c r="W63" s="391">
        <v>16.241812935005122</v>
      </c>
      <c r="X63" s="391">
        <v>16.241812935005122</v>
      </c>
      <c r="Y63" s="391">
        <v>16.499508616751267</v>
      </c>
      <c r="Z63" s="181" t="s">
        <v>55</v>
      </c>
    </row>
    <row r="64" spans="1:26" ht="19" customHeight="1">
      <c r="A64" s="160" t="s">
        <v>58</v>
      </c>
      <c r="B64" s="390">
        <v>10.285394275399691</v>
      </c>
      <c r="C64" s="390">
        <v>9.8604500000000002</v>
      </c>
      <c r="D64" s="390">
        <v>9.8833842871485942</v>
      </c>
      <c r="E64" s="390">
        <v>9.6503956956956962</v>
      </c>
      <c r="F64" s="390">
        <v>8.8236507968127498</v>
      </c>
      <c r="G64" s="390">
        <v>8.7297821713147403</v>
      </c>
      <c r="H64" s="390">
        <v>8.6746295386158465</v>
      </c>
      <c r="I64" s="390">
        <v>8.6379091092098648</v>
      </c>
      <c r="J64" s="390">
        <v>8.6293577272727262</v>
      </c>
      <c r="K64" s="390">
        <v>8.5351776867963167</v>
      </c>
      <c r="L64" s="390">
        <v>8.5351776867963167</v>
      </c>
      <c r="M64" s="390">
        <v>8.5945858375634536</v>
      </c>
      <c r="N64" s="391">
        <v>18.594729951005672</v>
      </c>
      <c r="O64" s="391">
        <v>18.057655801314457</v>
      </c>
      <c r="P64" s="391">
        <v>18.060738692269073</v>
      </c>
      <c r="Q64" s="391">
        <v>17.581346871871865</v>
      </c>
      <c r="R64" s="391">
        <v>16.207291733067731</v>
      </c>
      <c r="S64" s="391">
        <v>16.034878461155376</v>
      </c>
      <c r="T64" s="391">
        <v>16.009731732698093</v>
      </c>
      <c r="U64" s="391">
        <v>15.970548527931557</v>
      </c>
      <c r="V64" s="391">
        <v>15.955362765151515</v>
      </c>
      <c r="W64" s="391">
        <v>15.900655859774821</v>
      </c>
      <c r="X64" s="391">
        <v>15.900655859774821</v>
      </c>
      <c r="Y64" s="391">
        <v>15.935317728426396</v>
      </c>
      <c r="Z64" s="181" t="s">
        <v>58</v>
      </c>
    </row>
    <row r="65" spans="1:26" ht="19" customHeight="1">
      <c r="A65" s="160" t="s">
        <v>61</v>
      </c>
      <c r="B65" s="390">
        <v>8.2688958225889628</v>
      </c>
      <c r="C65" s="390">
        <v>8.4579194641051547</v>
      </c>
      <c r="D65" s="390">
        <v>8.0664514558232927</v>
      </c>
      <c r="E65" s="390">
        <v>8.350390190190188</v>
      </c>
      <c r="F65" s="390">
        <v>8.7235279779779784</v>
      </c>
      <c r="G65" s="390">
        <v>8.088198505976095</v>
      </c>
      <c r="H65" s="390">
        <v>8.0139794383149443</v>
      </c>
      <c r="I65" s="390">
        <v>7.976527579265225</v>
      </c>
      <c r="J65" s="390">
        <v>7.9387608585858587</v>
      </c>
      <c r="K65" s="390">
        <v>7.8205824974411478</v>
      </c>
      <c r="L65" s="390">
        <v>7.8205824974411478</v>
      </c>
      <c r="M65" s="390">
        <v>7.817732385786802</v>
      </c>
      <c r="N65" s="391">
        <v>20.46412444559051</v>
      </c>
      <c r="O65" s="391">
        <v>20.536984491911017</v>
      </c>
      <c r="P65" s="391">
        <v>20.382822828815257</v>
      </c>
      <c r="Q65" s="391">
        <v>20.481745457957956</v>
      </c>
      <c r="R65" s="391">
        <v>20.331545470470466</v>
      </c>
      <c r="S65" s="391">
        <v>20.104468326693222</v>
      </c>
      <c r="T65" s="391">
        <v>20.065140797392175</v>
      </c>
      <c r="U65" s="391">
        <v>20.012676434323097</v>
      </c>
      <c r="V65" s="391">
        <v>19.988907941919191</v>
      </c>
      <c r="W65" s="391">
        <v>19.908639726202662</v>
      </c>
      <c r="X65" s="391">
        <v>19.908639726202662</v>
      </c>
      <c r="Y65" s="391">
        <v>19.754251928934014</v>
      </c>
      <c r="Z65" s="181" t="s">
        <v>61</v>
      </c>
    </row>
    <row r="66" spans="1:26" ht="19" customHeight="1">
      <c r="A66" s="160" t="s">
        <v>64</v>
      </c>
      <c r="B66" s="390">
        <v>12.808636668385768</v>
      </c>
      <c r="C66" s="390">
        <v>12.8750339231547</v>
      </c>
      <c r="D66" s="390">
        <v>12.56206922690763</v>
      </c>
      <c r="E66" s="390">
        <v>12.46423058058058</v>
      </c>
      <c r="F66" s="390">
        <v>12.423856506506505</v>
      </c>
      <c r="G66" s="390">
        <v>12.376346314741037</v>
      </c>
      <c r="H66" s="390">
        <v>12.358028435305918</v>
      </c>
      <c r="I66" s="390">
        <v>12.34376034222446</v>
      </c>
      <c r="J66" s="390">
        <v>12.322184090909092</v>
      </c>
      <c r="K66" s="390">
        <v>12.251934851586489</v>
      </c>
      <c r="L66" s="390">
        <v>12.251934851586489</v>
      </c>
      <c r="M66" s="390">
        <v>12.277031167512693</v>
      </c>
      <c r="N66" s="391">
        <v>22.399129886539455</v>
      </c>
      <c r="O66" s="391">
        <v>22.480920171890798</v>
      </c>
      <c r="P66" s="391">
        <v>22.436834500502005</v>
      </c>
      <c r="Q66" s="391">
        <v>22.294734822322322</v>
      </c>
      <c r="R66" s="391">
        <v>22.172868606106103</v>
      </c>
      <c r="S66" s="391">
        <v>22.095907009462152</v>
      </c>
      <c r="T66" s="391">
        <v>22.047898708625876</v>
      </c>
      <c r="U66" s="391">
        <v>21.985237745344744</v>
      </c>
      <c r="V66" s="391">
        <v>21.957969886363635</v>
      </c>
      <c r="W66" s="391">
        <v>21.860387346468784</v>
      </c>
      <c r="X66" s="391">
        <v>21.860387346468784</v>
      </c>
      <c r="Y66" s="391">
        <v>21.922039276649745</v>
      </c>
      <c r="Z66" s="181" t="s">
        <v>64</v>
      </c>
    </row>
    <row r="67" spans="1:26" ht="19" customHeight="1">
      <c r="A67" s="160" t="s">
        <v>20</v>
      </c>
      <c r="B67" s="390">
        <v>9.6065158329035594</v>
      </c>
      <c r="C67" s="390">
        <v>9.5221171890798768</v>
      </c>
      <c r="D67" s="390">
        <v>9.3497765562248976</v>
      </c>
      <c r="E67" s="390">
        <v>8.8544213213213183</v>
      </c>
      <c r="F67" s="390">
        <v>8.82</v>
      </c>
      <c r="G67" s="390">
        <v>8.8437373007968141</v>
      </c>
      <c r="H67" s="390">
        <v>8.6718960882647931</v>
      </c>
      <c r="I67" s="390">
        <v>8.6523726220432806</v>
      </c>
      <c r="J67" s="390">
        <v>8.434661262626264</v>
      </c>
      <c r="K67" s="390">
        <v>8.3480338792221094</v>
      </c>
      <c r="L67" s="390">
        <v>8.3480338792221094</v>
      </c>
      <c r="M67" s="390">
        <v>8.3948767005076146</v>
      </c>
      <c r="N67" s="391">
        <v>20.345117560598244</v>
      </c>
      <c r="O67" s="391">
        <v>20.354904524772493</v>
      </c>
      <c r="P67" s="391">
        <v>19.841130886044173</v>
      </c>
      <c r="Q67" s="391">
        <v>19.754801326326323</v>
      </c>
      <c r="R67" s="391">
        <v>19.683367355577687</v>
      </c>
      <c r="S67" s="391">
        <v>19.683367355577687</v>
      </c>
      <c r="T67" s="391">
        <v>19.590601391675023</v>
      </c>
      <c r="U67" s="391">
        <v>19.540031278309016</v>
      </c>
      <c r="V67" s="391">
        <v>19.432696679292928</v>
      </c>
      <c r="W67" s="391">
        <v>19.356159762026611</v>
      </c>
      <c r="X67" s="391">
        <v>19.356159762026611</v>
      </c>
      <c r="Y67" s="391">
        <v>19.403956065989849</v>
      </c>
      <c r="Z67" s="181" t="s">
        <v>67</v>
      </c>
    </row>
    <row r="68" spans="1:26" ht="19" customHeight="1">
      <c r="A68" s="160" t="s">
        <v>21</v>
      </c>
      <c r="B68" s="390">
        <v>13.648814543579165</v>
      </c>
      <c r="C68" s="390">
        <v>13.499694590495448</v>
      </c>
      <c r="D68" s="390">
        <v>13.559735592369476</v>
      </c>
      <c r="E68" s="390">
        <v>13.570549649649646</v>
      </c>
      <c r="F68" s="390">
        <v>13.519015665665663</v>
      </c>
      <c r="G68" s="390">
        <v>13.589038147410356</v>
      </c>
      <c r="H68" s="390">
        <v>13.16688124373119</v>
      </c>
      <c r="I68" s="390">
        <v>12.669488626069453</v>
      </c>
      <c r="J68" s="390">
        <v>12.97814601010101</v>
      </c>
      <c r="K68" s="390">
        <v>12.859924002047082</v>
      </c>
      <c r="L68" s="390">
        <v>12.859924002047082</v>
      </c>
      <c r="M68" s="390">
        <v>12.915748274111674</v>
      </c>
      <c r="N68" s="391">
        <v>24.352406730273334</v>
      </c>
      <c r="O68" s="391">
        <v>24.367414926693627</v>
      </c>
      <c r="P68" s="391">
        <v>24.341586746987954</v>
      </c>
      <c r="Q68" s="391">
        <v>24.344438275775772</v>
      </c>
      <c r="R68" s="391">
        <v>24.240874311811805</v>
      </c>
      <c r="S68" s="391">
        <v>24.24380573954183</v>
      </c>
      <c r="T68" s="391">
        <v>23.540511697592777</v>
      </c>
      <c r="U68" s="391">
        <v>22.627243155510822</v>
      </c>
      <c r="V68" s="391">
        <v>23.216252095959597</v>
      </c>
      <c r="W68" s="391">
        <v>23.139773925281474</v>
      </c>
      <c r="X68" s="391">
        <v>22.515314598259984</v>
      </c>
      <c r="Y68" s="391">
        <v>22.561272005076141</v>
      </c>
      <c r="Z68" s="181" t="s">
        <v>70</v>
      </c>
    </row>
    <row r="69" spans="1:26" ht="19" customHeight="1">
      <c r="A69" s="160" t="s">
        <v>22</v>
      </c>
      <c r="B69" s="390">
        <v>10.218135069623518</v>
      </c>
      <c r="C69" s="390">
        <v>10.427394186046509</v>
      </c>
      <c r="D69" s="390">
        <v>10.135860441767068</v>
      </c>
      <c r="E69" s="390">
        <v>7.9148065065065065</v>
      </c>
      <c r="F69" s="390">
        <v>7.8271640140140137</v>
      </c>
      <c r="G69" s="390">
        <v>7.8442980079681286</v>
      </c>
      <c r="H69" s="390">
        <v>7.5753352056168497</v>
      </c>
      <c r="I69" s="390">
        <v>7.4295075490689495</v>
      </c>
      <c r="J69" s="390">
        <v>7.2837498989898979</v>
      </c>
      <c r="K69" s="390">
        <v>7.1843442681678606</v>
      </c>
      <c r="L69" s="390">
        <v>6.9366449846468781</v>
      </c>
      <c r="M69" s="390">
        <v>6.8489670050761422</v>
      </c>
      <c r="N69" s="391">
        <v>22.166840304280562</v>
      </c>
      <c r="O69" s="391">
        <v>22.285525834175935</v>
      </c>
      <c r="P69" s="391">
        <v>22.153265223393571</v>
      </c>
      <c r="Q69" s="391">
        <v>20.26911197447447</v>
      </c>
      <c r="R69" s="391">
        <v>20.164853616116112</v>
      </c>
      <c r="S69" s="391">
        <v>20.172648929282868</v>
      </c>
      <c r="T69" s="391">
        <v>20.069303096790371</v>
      </c>
      <c r="U69" s="391">
        <v>19.976754554604934</v>
      </c>
      <c r="V69" s="391">
        <v>19.921890315656565</v>
      </c>
      <c r="W69" s="391">
        <v>19.869562679119756</v>
      </c>
      <c r="X69" s="391">
        <v>19.799802162231323</v>
      </c>
      <c r="Y69" s="391">
        <v>19.782648857868022</v>
      </c>
      <c r="Z69" s="181" t="s">
        <v>73</v>
      </c>
    </row>
    <row r="70" spans="1:26" ht="19" customHeight="1">
      <c r="A70" s="160" t="s">
        <v>23</v>
      </c>
      <c r="B70" s="390">
        <v>13.12489804022692</v>
      </c>
      <c r="C70" s="390">
        <v>13.265020980788671</v>
      </c>
      <c r="D70" s="390">
        <v>12.764746636546183</v>
      </c>
      <c r="E70" s="390">
        <v>8.1971770270270259</v>
      </c>
      <c r="F70" s="390">
        <v>12.529156456456455</v>
      </c>
      <c r="G70" s="390">
        <v>12.394705478087648</v>
      </c>
      <c r="H70" s="390">
        <v>12.203016950852559</v>
      </c>
      <c r="I70" s="390">
        <v>11.28503120281832</v>
      </c>
      <c r="J70" s="390">
        <v>11.259061313131314</v>
      </c>
      <c r="K70" s="390">
        <v>11.018510081883317</v>
      </c>
      <c r="L70" s="390">
        <v>11.013894882292732</v>
      </c>
      <c r="M70" s="390">
        <v>10.951505786802032</v>
      </c>
      <c r="N70" s="391">
        <v>23.659920564724086</v>
      </c>
      <c r="O70" s="391">
        <v>23.761316721435787</v>
      </c>
      <c r="P70" s="391">
        <v>23.251847427208833</v>
      </c>
      <c r="Q70" s="391">
        <v>14.883996646646642</v>
      </c>
      <c r="R70" s="391">
        <v>22.709251076076072</v>
      </c>
      <c r="S70" s="391">
        <v>22.484287213645416</v>
      </c>
      <c r="T70" s="391">
        <v>22.198399999999999</v>
      </c>
      <c r="U70" s="391">
        <v>21.648587015601414</v>
      </c>
      <c r="V70" s="391">
        <v>21.626497904040402</v>
      </c>
      <c r="W70" s="391">
        <v>21.180697773797341</v>
      </c>
      <c r="X70" s="391">
        <v>21.172925473387924</v>
      </c>
      <c r="Y70" s="391">
        <v>20.974791675126902</v>
      </c>
      <c r="Z70" s="181" t="s">
        <v>76</v>
      </c>
    </row>
    <row r="71" spans="1:26" ht="19" customHeight="1">
      <c r="A71" s="160"/>
      <c r="B71" s="390"/>
      <c r="C71" s="390"/>
      <c r="D71" s="390"/>
      <c r="E71" s="390"/>
      <c r="F71" s="390"/>
      <c r="G71" s="390"/>
      <c r="H71" s="390"/>
      <c r="I71" s="390"/>
      <c r="J71" s="390"/>
      <c r="K71" s="390"/>
      <c r="L71" s="390"/>
      <c r="M71" s="390"/>
      <c r="N71" s="391"/>
      <c r="O71" s="391"/>
      <c r="P71" s="391"/>
      <c r="Q71" s="391"/>
      <c r="R71" s="391"/>
      <c r="S71" s="391"/>
      <c r="T71" s="391"/>
      <c r="U71" s="391"/>
      <c r="V71" s="391"/>
      <c r="W71" s="391"/>
      <c r="X71" s="391"/>
      <c r="Y71" s="391"/>
      <c r="Z71" s="181"/>
    </row>
    <row r="72" spans="1:26" ht="19" customHeight="1">
      <c r="A72" s="176" t="s">
        <v>79</v>
      </c>
      <c r="B72" s="390">
        <v>1.267907581227437</v>
      </c>
      <c r="C72" s="390">
        <v>1.2107434782608693</v>
      </c>
      <c r="D72" s="390">
        <v>1.2264122489959837</v>
      </c>
      <c r="E72" s="390">
        <v>1.2331452452452449</v>
      </c>
      <c r="F72" s="390">
        <v>1.1100000000000001</v>
      </c>
      <c r="G72" s="390">
        <v>1.1011549800796812</v>
      </c>
      <c r="H72" s="390">
        <v>1.0847324974924772</v>
      </c>
      <c r="I72" s="390">
        <v>1.0764843482637141</v>
      </c>
      <c r="J72" s="390">
        <v>1.0680777777777777</v>
      </c>
      <c r="K72" s="390">
        <v>1.0680777777777777</v>
      </c>
      <c r="L72" s="390">
        <v>1.0374562947799386</v>
      </c>
      <c r="M72" s="390">
        <v>1.0569995939086294</v>
      </c>
      <c r="N72" s="391">
        <v>8.1885016503352261</v>
      </c>
      <c r="O72" s="391">
        <v>8.1761758594539913</v>
      </c>
      <c r="P72" s="391">
        <v>8.1882369979919662</v>
      </c>
      <c r="Q72" s="391">
        <v>8.1987394144144137</v>
      </c>
      <c r="R72" s="391">
        <v>8</v>
      </c>
      <c r="S72" s="391">
        <v>7.9657053784860556</v>
      </c>
      <c r="T72" s="391">
        <v>7.9396047392176525</v>
      </c>
      <c r="U72" s="391">
        <v>7.9125140664318065</v>
      </c>
      <c r="V72" s="391">
        <v>7.8994211616161616</v>
      </c>
      <c r="W72" s="391">
        <v>7.8994211616161616</v>
      </c>
      <c r="X72" s="391">
        <v>7.8488315762538381</v>
      </c>
      <c r="Y72" s="391">
        <v>7.8794560913705585</v>
      </c>
      <c r="Z72" s="181" t="s">
        <v>80</v>
      </c>
    </row>
    <row r="73" spans="1:26" ht="19" customHeight="1">
      <c r="A73" s="171"/>
      <c r="B73" s="170"/>
      <c r="C73" s="170"/>
      <c r="D73" s="170"/>
      <c r="E73" s="170"/>
      <c r="F73" s="170"/>
      <c r="G73" s="170"/>
      <c r="H73" s="170"/>
      <c r="I73" s="170"/>
    </row>
    <row r="74" spans="1:26" ht="19" customHeight="1">
      <c r="A74" s="155"/>
      <c r="B74" s="170"/>
      <c r="C74" s="170"/>
      <c r="D74" s="170"/>
      <c r="E74" s="170"/>
      <c r="F74" s="170"/>
      <c r="G74" s="170"/>
      <c r="H74" s="170"/>
      <c r="I74" s="170"/>
    </row>
    <row r="75" spans="1:26" ht="19" customHeight="1">
      <c r="B75" s="172"/>
      <c r="C75" s="172"/>
      <c r="D75" s="172"/>
      <c r="E75" s="172"/>
      <c r="F75" s="172"/>
      <c r="G75" s="172"/>
      <c r="H75" s="172"/>
      <c r="I75" s="172"/>
    </row>
    <row r="76" spans="1:26" ht="19" customHeight="1">
      <c r="B76" s="172"/>
      <c r="C76" s="172"/>
      <c r="D76" s="172"/>
      <c r="E76" s="172"/>
      <c r="F76" s="172"/>
      <c r="G76" s="172"/>
      <c r="H76" s="172"/>
      <c r="I76" s="172"/>
    </row>
    <row r="77" spans="1:26" ht="19" customHeight="1">
      <c r="B77" s="172"/>
      <c r="C77" s="172"/>
      <c r="D77" s="172"/>
      <c r="E77" s="172"/>
      <c r="F77" s="172"/>
      <c r="G77" s="172"/>
      <c r="H77" s="172"/>
      <c r="I77" s="172"/>
    </row>
    <row r="78" spans="1:26" ht="19" customHeight="1">
      <c r="B78" s="172"/>
      <c r="C78" s="172"/>
      <c r="D78" s="172"/>
      <c r="E78" s="172"/>
      <c r="F78" s="172"/>
      <c r="G78" s="172"/>
      <c r="H78" s="172"/>
      <c r="I78" s="172"/>
    </row>
    <row r="79" spans="1:26" ht="19" customHeight="1">
      <c r="B79" s="172"/>
      <c r="C79" s="172"/>
      <c r="D79" s="172"/>
      <c r="E79" s="172"/>
      <c r="F79" s="172"/>
      <c r="G79" s="172"/>
      <c r="H79" s="172"/>
      <c r="I79" s="172"/>
    </row>
    <row r="80" spans="1:26" ht="19" customHeight="1">
      <c r="B80" s="172"/>
      <c r="C80" s="172"/>
      <c r="D80" s="172"/>
      <c r="E80" s="172"/>
      <c r="F80" s="172"/>
      <c r="G80" s="172"/>
      <c r="H80" s="172"/>
      <c r="I80" s="172"/>
    </row>
    <row r="81" spans="2:9" ht="19" customHeight="1">
      <c r="B81" s="172"/>
      <c r="C81" s="172"/>
      <c r="D81" s="172"/>
      <c r="E81" s="172"/>
      <c r="F81" s="172"/>
      <c r="G81" s="172"/>
      <c r="H81" s="172"/>
      <c r="I81" s="172"/>
    </row>
    <row r="82" spans="2:9" ht="19" customHeight="1">
      <c r="B82" s="172"/>
      <c r="C82" s="172"/>
      <c r="D82" s="172"/>
      <c r="E82" s="172"/>
      <c r="F82" s="172"/>
      <c r="G82" s="172"/>
      <c r="H82" s="172"/>
      <c r="I82" s="172"/>
    </row>
    <row r="83" spans="2:9" ht="19" customHeight="1">
      <c r="B83" s="172"/>
      <c r="C83" s="172"/>
      <c r="D83" s="172"/>
      <c r="E83" s="172"/>
      <c r="F83" s="172"/>
      <c r="G83" s="172"/>
      <c r="H83" s="172"/>
      <c r="I83" s="172"/>
    </row>
    <row r="84" spans="2:9" ht="19" customHeight="1">
      <c r="B84" s="172"/>
      <c r="C84" s="172"/>
      <c r="D84" s="172"/>
      <c r="E84" s="172"/>
      <c r="F84" s="172"/>
      <c r="G84" s="172"/>
      <c r="H84" s="172"/>
      <c r="I84" s="172"/>
    </row>
    <row r="85" spans="2:9" ht="19" customHeight="1">
      <c r="B85" s="172"/>
      <c r="C85" s="172"/>
      <c r="D85" s="172"/>
      <c r="E85" s="172"/>
      <c r="F85" s="172"/>
      <c r="G85" s="172"/>
      <c r="H85" s="172"/>
      <c r="I85" s="172"/>
    </row>
    <row r="86" spans="2:9" ht="19" customHeight="1">
      <c r="B86" s="172"/>
      <c r="C86" s="172"/>
      <c r="D86" s="172"/>
      <c r="E86" s="172"/>
      <c r="F86" s="172"/>
      <c r="G86" s="172"/>
      <c r="H86" s="172"/>
      <c r="I86" s="172"/>
    </row>
    <row r="87" spans="2:9" ht="19" customHeight="1">
      <c r="B87" s="172"/>
      <c r="C87" s="172"/>
      <c r="D87" s="172"/>
      <c r="E87" s="172"/>
      <c r="F87" s="172"/>
      <c r="G87" s="172"/>
      <c r="H87" s="172"/>
      <c r="I87" s="172"/>
    </row>
    <row r="88" spans="2:9" ht="19" customHeight="1">
      <c r="B88" s="172"/>
      <c r="C88" s="172"/>
      <c r="D88" s="172"/>
      <c r="E88" s="172"/>
      <c r="F88" s="172"/>
      <c r="G88" s="172"/>
      <c r="H88" s="172"/>
      <c r="I88" s="172"/>
    </row>
    <row r="89" spans="2:9">
      <c r="B89" s="172"/>
      <c r="C89" s="172"/>
      <c r="D89" s="172"/>
      <c r="E89" s="172"/>
      <c r="F89" s="172"/>
      <c r="G89" s="172"/>
      <c r="H89" s="172"/>
      <c r="I89" s="172"/>
    </row>
    <row r="90" spans="2:9">
      <c r="B90" s="172"/>
      <c r="C90" s="172"/>
      <c r="D90" s="172"/>
      <c r="E90" s="172"/>
      <c r="F90" s="172"/>
      <c r="G90" s="172"/>
      <c r="H90" s="172"/>
      <c r="I90" s="172"/>
    </row>
    <row r="91" spans="2:9">
      <c r="B91" s="172"/>
      <c r="C91" s="172"/>
      <c r="D91" s="172"/>
      <c r="E91" s="172"/>
      <c r="F91" s="172"/>
      <c r="G91" s="172"/>
      <c r="H91" s="172"/>
      <c r="I91" s="172"/>
    </row>
    <row r="92" spans="2:9">
      <c r="B92" s="172"/>
      <c r="C92" s="172"/>
      <c r="D92" s="172"/>
      <c r="E92" s="172"/>
      <c r="F92" s="172"/>
      <c r="G92" s="172"/>
      <c r="H92" s="172"/>
      <c r="I92" s="172"/>
    </row>
    <row r="93" spans="2:9">
      <c r="B93" s="172"/>
      <c r="C93" s="172"/>
      <c r="D93" s="172"/>
      <c r="E93" s="172"/>
      <c r="F93" s="172"/>
      <c r="G93" s="172"/>
      <c r="H93" s="172"/>
      <c r="I93" s="172"/>
    </row>
    <row r="94" spans="2:9">
      <c r="B94" s="172"/>
      <c r="C94" s="172"/>
      <c r="D94" s="172"/>
      <c r="E94" s="172"/>
      <c r="F94" s="172"/>
      <c r="G94" s="172"/>
      <c r="H94" s="172"/>
      <c r="I94" s="172"/>
    </row>
    <row r="95" spans="2:9">
      <c r="B95" s="172"/>
      <c r="C95" s="172"/>
      <c r="D95" s="172"/>
      <c r="E95" s="172"/>
      <c r="F95" s="172"/>
      <c r="G95" s="172"/>
      <c r="H95" s="172"/>
      <c r="I95" s="172"/>
    </row>
    <row r="96" spans="2:9">
      <c r="B96" s="172"/>
      <c r="C96" s="172"/>
      <c r="D96" s="172"/>
      <c r="E96" s="172"/>
      <c r="F96" s="172"/>
      <c r="G96" s="172"/>
      <c r="H96" s="172"/>
      <c r="I96" s="172"/>
    </row>
    <row r="97" spans="2:9">
      <c r="B97" s="172"/>
      <c r="C97" s="172"/>
      <c r="D97" s="172"/>
      <c r="E97" s="172"/>
      <c r="F97" s="172"/>
      <c r="G97" s="172"/>
      <c r="H97" s="172"/>
      <c r="I97" s="172"/>
    </row>
    <row r="98" spans="2:9">
      <c r="B98" s="172"/>
      <c r="C98" s="172"/>
      <c r="D98" s="172"/>
      <c r="E98" s="172"/>
      <c r="F98" s="172"/>
      <c r="G98" s="172"/>
      <c r="H98" s="172"/>
      <c r="I98" s="172"/>
    </row>
    <row r="99" spans="2:9">
      <c r="B99" s="172"/>
      <c r="C99" s="172"/>
      <c r="D99" s="172"/>
      <c r="E99" s="172"/>
      <c r="F99" s="172"/>
      <c r="G99" s="172"/>
      <c r="H99" s="172"/>
      <c r="I99" s="172"/>
    </row>
    <row r="100" spans="2:9">
      <c r="B100" s="172"/>
      <c r="C100" s="172"/>
      <c r="D100" s="172"/>
      <c r="E100" s="172"/>
      <c r="F100" s="172"/>
      <c r="G100" s="172"/>
      <c r="H100" s="172"/>
      <c r="I100" s="172"/>
    </row>
    <row r="101" spans="2:9">
      <c r="B101" s="172"/>
      <c r="C101" s="172"/>
      <c r="D101" s="172"/>
      <c r="E101" s="172"/>
      <c r="F101" s="172"/>
      <c r="G101" s="172"/>
      <c r="H101" s="172"/>
      <c r="I101" s="172"/>
    </row>
    <row r="102" spans="2:9">
      <c r="B102" s="172"/>
      <c r="C102" s="172"/>
      <c r="D102" s="172"/>
      <c r="E102" s="172"/>
      <c r="F102" s="172"/>
      <c r="G102" s="172"/>
      <c r="H102" s="172"/>
      <c r="I102" s="172"/>
    </row>
    <row r="103" spans="2:9">
      <c r="B103" s="172"/>
      <c r="C103" s="172"/>
      <c r="D103" s="172"/>
      <c r="E103" s="172"/>
      <c r="F103" s="172"/>
      <c r="G103" s="172"/>
      <c r="H103" s="172"/>
      <c r="I103" s="172"/>
    </row>
    <row r="104" spans="2:9">
      <c r="B104" s="172"/>
      <c r="C104" s="172"/>
      <c r="D104" s="172"/>
      <c r="E104" s="172"/>
      <c r="F104" s="172"/>
      <c r="G104" s="172"/>
      <c r="H104" s="172"/>
      <c r="I104" s="172"/>
    </row>
    <row r="105" spans="2:9">
      <c r="B105" s="172"/>
      <c r="C105" s="172"/>
      <c r="D105" s="172"/>
      <c r="E105" s="172"/>
      <c r="F105" s="172"/>
      <c r="G105" s="172"/>
      <c r="H105" s="172"/>
      <c r="I105" s="172"/>
    </row>
    <row r="106" spans="2:9">
      <c r="B106" s="172"/>
      <c r="C106" s="172"/>
      <c r="D106" s="172"/>
      <c r="E106" s="172"/>
      <c r="F106" s="172"/>
      <c r="G106" s="172"/>
      <c r="H106" s="172"/>
      <c r="I106" s="172"/>
    </row>
    <row r="107" spans="2:9">
      <c r="B107" s="172"/>
      <c r="C107" s="172"/>
      <c r="D107" s="172"/>
      <c r="E107" s="172"/>
      <c r="F107" s="172"/>
      <c r="G107" s="172"/>
      <c r="H107" s="172"/>
      <c r="I107" s="172"/>
    </row>
    <row r="108" spans="2:9">
      <c r="B108" s="172"/>
      <c r="C108" s="172"/>
      <c r="D108" s="172"/>
      <c r="E108" s="172"/>
      <c r="F108" s="172"/>
      <c r="G108" s="172"/>
      <c r="H108" s="172"/>
      <c r="I108" s="172"/>
    </row>
    <row r="109" spans="2:9">
      <c r="B109" s="172"/>
      <c r="C109" s="172"/>
      <c r="D109" s="172"/>
      <c r="E109" s="172"/>
      <c r="F109" s="172"/>
      <c r="G109" s="172"/>
      <c r="H109" s="172"/>
      <c r="I109" s="172"/>
    </row>
    <row r="110" spans="2:9">
      <c r="B110" s="172"/>
      <c r="C110" s="172"/>
      <c r="D110" s="172"/>
      <c r="E110" s="172"/>
      <c r="F110" s="172"/>
      <c r="G110" s="172"/>
      <c r="H110" s="172"/>
      <c r="I110" s="172"/>
    </row>
    <row r="111" spans="2:9">
      <c r="B111" s="172"/>
      <c r="C111" s="172"/>
      <c r="D111" s="172"/>
      <c r="E111" s="172"/>
      <c r="F111" s="172"/>
      <c r="G111" s="172"/>
      <c r="H111" s="172"/>
      <c r="I111" s="172"/>
    </row>
    <row r="112" spans="2:9">
      <c r="B112" s="172"/>
      <c r="C112" s="172"/>
      <c r="D112" s="172"/>
      <c r="E112" s="172"/>
      <c r="F112" s="172"/>
      <c r="G112" s="172"/>
      <c r="H112" s="172"/>
      <c r="I112" s="172"/>
    </row>
    <row r="113" spans="2:9">
      <c r="B113" s="172"/>
      <c r="C113" s="172"/>
      <c r="D113" s="172"/>
      <c r="E113" s="172"/>
      <c r="F113" s="172"/>
      <c r="G113" s="172"/>
      <c r="H113" s="172"/>
      <c r="I113" s="172"/>
    </row>
    <row r="114" spans="2:9">
      <c r="B114" s="172"/>
      <c r="C114" s="172"/>
      <c r="D114" s="172"/>
      <c r="E114" s="172"/>
      <c r="F114" s="172"/>
      <c r="G114" s="172"/>
      <c r="H114" s="172"/>
      <c r="I114" s="172"/>
    </row>
    <row r="115" spans="2:9">
      <c r="B115" s="172"/>
      <c r="C115" s="172"/>
      <c r="D115" s="172"/>
      <c r="E115" s="172"/>
      <c r="F115" s="172"/>
      <c r="G115" s="172"/>
      <c r="H115" s="172"/>
      <c r="I115" s="172"/>
    </row>
    <row r="116" spans="2:9">
      <c r="B116" s="172"/>
      <c r="C116" s="172"/>
      <c r="D116" s="172"/>
      <c r="E116" s="172"/>
      <c r="F116" s="172"/>
      <c r="G116" s="172"/>
      <c r="H116" s="172"/>
      <c r="I116" s="172"/>
    </row>
    <row r="117" spans="2:9">
      <c r="B117" s="172"/>
      <c r="C117" s="172"/>
      <c r="D117" s="172"/>
      <c r="E117" s="172"/>
      <c r="F117" s="172"/>
      <c r="G117" s="172"/>
      <c r="H117" s="172"/>
      <c r="I117" s="172"/>
    </row>
    <row r="118" spans="2:9">
      <c r="B118" s="172"/>
      <c r="C118" s="172"/>
      <c r="D118" s="172"/>
      <c r="E118" s="172"/>
      <c r="F118" s="172"/>
      <c r="G118" s="172"/>
      <c r="H118" s="172"/>
      <c r="I118" s="172"/>
    </row>
    <row r="119" spans="2:9">
      <c r="B119" s="172"/>
      <c r="C119" s="172"/>
      <c r="D119" s="172"/>
      <c r="E119" s="172"/>
      <c r="F119" s="172"/>
      <c r="G119" s="172"/>
      <c r="H119" s="172"/>
      <c r="I119" s="172"/>
    </row>
    <row r="120" spans="2:9">
      <c r="B120" s="172"/>
      <c r="C120" s="172"/>
      <c r="D120" s="172"/>
      <c r="E120" s="172"/>
      <c r="F120" s="172"/>
      <c r="G120" s="172"/>
      <c r="H120" s="172"/>
      <c r="I120" s="172"/>
    </row>
    <row r="121" spans="2:9">
      <c r="B121" s="172"/>
      <c r="C121" s="172"/>
      <c r="D121" s="172"/>
      <c r="E121" s="172"/>
      <c r="F121" s="172"/>
      <c r="G121" s="172"/>
      <c r="H121" s="172"/>
      <c r="I121" s="172"/>
    </row>
    <row r="122" spans="2:9">
      <c r="B122" s="172"/>
      <c r="C122" s="172"/>
      <c r="D122" s="172"/>
      <c r="E122" s="172"/>
      <c r="F122" s="172"/>
      <c r="G122" s="172"/>
      <c r="H122" s="172"/>
      <c r="I122" s="172"/>
    </row>
    <row r="123" spans="2:9">
      <c r="B123" s="172"/>
      <c r="C123" s="172"/>
      <c r="D123" s="172"/>
      <c r="E123" s="172"/>
      <c r="F123" s="172"/>
      <c r="G123" s="172"/>
      <c r="H123" s="172"/>
      <c r="I123" s="172"/>
    </row>
    <row r="124" spans="2:9">
      <c r="B124" s="172"/>
      <c r="C124" s="172"/>
      <c r="D124" s="172"/>
      <c r="E124" s="172"/>
      <c r="F124" s="172"/>
      <c r="G124" s="172"/>
      <c r="H124" s="172"/>
      <c r="I124" s="172"/>
    </row>
    <row r="125" spans="2:9">
      <c r="B125" s="172"/>
      <c r="C125" s="172"/>
      <c r="D125" s="172"/>
      <c r="E125" s="172"/>
      <c r="F125" s="172"/>
      <c r="G125" s="172"/>
      <c r="H125" s="172"/>
      <c r="I125" s="172"/>
    </row>
    <row r="126" spans="2:9">
      <c r="B126" s="172"/>
      <c r="C126" s="172"/>
      <c r="D126" s="172"/>
      <c r="E126" s="172"/>
      <c r="F126" s="172"/>
      <c r="G126" s="172"/>
      <c r="H126" s="172"/>
      <c r="I126" s="172"/>
    </row>
  </sheetData>
  <mergeCells count="13">
    <mergeCell ref="N44:Y44"/>
    <mergeCell ref="A5:J5"/>
    <mergeCell ref="N6:Y6"/>
    <mergeCell ref="N8:Y8"/>
    <mergeCell ref="B6:M6"/>
    <mergeCell ref="B44:M44"/>
    <mergeCell ref="B8:M8"/>
    <mergeCell ref="B10:M10"/>
    <mergeCell ref="B12:M12"/>
    <mergeCell ref="B42:M42"/>
    <mergeCell ref="N10:Y10"/>
    <mergeCell ref="N12:Y12"/>
    <mergeCell ref="N42:Y42"/>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 xml:space="preserve">&amp;C&amp;"Helvetica,Fett"&amp;12 2018
</oddHeader>
    <oddFooter>&amp;C&amp;"Helvetica,Standard" Eidg. Steuerverwaltung  -  Administration fédérale des contributions  -  Amministrazione federale delle contribuzioni&amp;R48 - 49</oddFooter>
  </headerFooter>
  <colBreaks count="1" manualBreakCount="1">
    <brk id="13" max="72"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92D050"/>
  </sheetPr>
  <dimension ref="A1:F69"/>
  <sheetViews>
    <sheetView view="pageLayout" zoomScale="70" zoomScaleNormal="75" zoomScalePageLayoutView="70" workbookViewId="0">
      <selection sqref="A1:B1"/>
    </sheetView>
  </sheetViews>
  <sheetFormatPr baseColWidth="10" defaultColWidth="11.5" defaultRowHeight="16"/>
  <cols>
    <col min="1" max="1" width="27.83203125" style="588" customWidth="1"/>
    <col min="2" max="2" width="26.5" style="588" customWidth="1"/>
    <col min="3" max="3" width="23.83203125" style="588" customWidth="1"/>
    <col min="4" max="5" width="26.5" style="588" customWidth="1"/>
    <col min="6" max="6" width="17.5" style="588" customWidth="1"/>
    <col min="7" max="16384" width="11.5" style="588"/>
  </cols>
  <sheetData>
    <row r="1" spans="1:6" ht="34.5" customHeight="1">
      <c r="A1" s="899" t="s">
        <v>548</v>
      </c>
      <c r="B1" s="899"/>
      <c r="C1" s="636"/>
      <c r="D1" s="899" t="s">
        <v>549</v>
      </c>
      <c r="E1" s="899"/>
      <c r="F1" s="637"/>
    </row>
    <row r="4" spans="1:6">
      <c r="A4" s="588" t="s">
        <v>550</v>
      </c>
      <c r="D4" s="588" t="s">
        <v>551</v>
      </c>
    </row>
    <row r="6" spans="1:6">
      <c r="A6" s="638" t="s">
        <v>552</v>
      </c>
      <c r="D6" s="638" t="s">
        <v>553</v>
      </c>
    </row>
    <row r="7" spans="1:6">
      <c r="A7" s="638"/>
      <c r="B7" s="638"/>
      <c r="D7" s="638"/>
    </row>
    <row r="9" spans="1:6">
      <c r="A9" s="588" t="s">
        <v>396</v>
      </c>
      <c r="D9" s="588" t="s">
        <v>397</v>
      </c>
    </row>
    <row r="11" spans="1:6">
      <c r="A11" s="588" t="s">
        <v>554</v>
      </c>
      <c r="D11" s="588" t="s">
        <v>555</v>
      </c>
    </row>
    <row r="12" spans="1:6" ht="27" customHeight="1">
      <c r="A12" s="628" t="s">
        <v>556</v>
      </c>
      <c r="B12" s="580"/>
      <c r="D12" s="819" t="s">
        <v>557</v>
      </c>
      <c r="E12" s="819"/>
    </row>
    <row r="13" spans="1:6">
      <c r="A13" s="580"/>
      <c r="B13" s="580"/>
      <c r="D13" s="580"/>
    </row>
    <row r="14" spans="1:6">
      <c r="A14" s="588" t="s">
        <v>558</v>
      </c>
      <c r="D14" s="588" t="s">
        <v>559</v>
      </c>
    </row>
    <row r="16" spans="1:6">
      <c r="A16" s="588" t="s">
        <v>407</v>
      </c>
      <c r="D16" s="588" t="s">
        <v>408</v>
      </c>
    </row>
    <row r="18" spans="1:6">
      <c r="A18" s="588" t="s">
        <v>552</v>
      </c>
      <c r="C18" s="639" t="s">
        <v>560</v>
      </c>
      <c r="D18" s="588" t="s">
        <v>561</v>
      </c>
    </row>
    <row r="19" spans="1:6">
      <c r="C19" s="639"/>
    </row>
    <row r="20" spans="1:6">
      <c r="A20" s="588" t="s">
        <v>562</v>
      </c>
      <c r="C20" s="639" t="s">
        <v>560</v>
      </c>
      <c r="D20" s="588" t="s">
        <v>563</v>
      </c>
    </row>
    <row r="21" spans="1:6">
      <c r="C21" s="639"/>
    </row>
    <row r="22" spans="1:6">
      <c r="A22" s="509" t="s">
        <v>564</v>
      </c>
      <c r="C22" s="639" t="s">
        <v>565</v>
      </c>
      <c r="D22" s="640" t="s">
        <v>437</v>
      </c>
    </row>
    <row r="23" spans="1:6">
      <c r="C23" s="639"/>
    </row>
    <row r="24" spans="1:6">
      <c r="A24" s="588" t="s">
        <v>566</v>
      </c>
      <c r="B24" s="614">
        <v>1</v>
      </c>
      <c r="C24" s="639" t="s">
        <v>567</v>
      </c>
      <c r="D24" s="588" t="s">
        <v>568</v>
      </c>
      <c r="E24" s="614">
        <v>1</v>
      </c>
    </row>
    <row r="25" spans="1:6">
      <c r="A25" s="588" t="s">
        <v>569</v>
      </c>
      <c r="B25" s="614">
        <v>1.19</v>
      </c>
      <c r="C25" s="639" t="s">
        <v>570</v>
      </c>
      <c r="D25" s="588" t="s">
        <v>571</v>
      </c>
      <c r="E25" s="614">
        <v>1.19</v>
      </c>
    </row>
    <row r="26" spans="1:6">
      <c r="A26" s="588" t="s">
        <v>572</v>
      </c>
      <c r="B26" s="614">
        <v>0.1</v>
      </c>
      <c r="C26" s="639" t="s">
        <v>573</v>
      </c>
      <c r="D26" s="588" t="s">
        <v>574</v>
      </c>
      <c r="E26" s="614">
        <v>0.1</v>
      </c>
    </row>
    <row r="27" spans="1:6" ht="5.25" customHeight="1">
      <c r="B27" s="614"/>
      <c r="C27" s="641"/>
      <c r="F27" s="614"/>
    </row>
    <row r="28" spans="1:6">
      <c r="B28" s="614"/>
      <c r="C28" s="639"/>
      <c r="F28" s="614"/>
    </row>
    <row r="29" spans="1:6">
      <c r="A29" s="636" t="s">
        <v>535</v>
      </c>
      <c r="B29" s="636"/>
      <c r="C29" s="642" t="s">
        <v>575</v>
      </c>
      <c r="D29" s="636" t="s">
        <v>536</v>
      </c>
      <c r="E29" s="636"/>
      <c r="F29" s="636"/>
    </row>
    <row r="30" spans="1:6" ht="6.75" customHeight="1">
      <c r="C30" s="610"/>
    </row>
    <row r="33" spans="1:6">
      <c r="A33" s="588" t="s">
        <v>576</v>
      </c>
      <c r="D33" s="588" t="s">
        <v>577</v>
      </c>
    </row>
    <row r="34" spans="1:6" ht="24.75" customHeight="1">
      <c r="A34" s="628" t="s">
        <v>578</v>
      </c>
      <c r="D34" s="819" t="s">
        <v>579</v>
      </c>
      <c r="E34" s="819"/>
      <c r="F34" s="819"/>
    </row>
    <row r="37" spans="1:6" ht="18">
      <c r="A37" s="722">
        <v>25</v>
      </c>
      <c r="B37" s="897" t="s">
        <v>580</v>
      </c>
      <c r="C37" s="900"/>
      <c r="D37" s="900"/>
      <c r="E37" s="643" t="s">
        <v>581</v>
      </c>
    </row>
    <row r="38" spans="1:6" ht="18">
      <c r="A38" s="588" t="s">
        <v>10</v>
      </c>
      <c r="B38" s="644" t="s">
        <v>16</v>
      </c>
      <c r="C38" s="897" t="s">
        <v>582</v>
      </c>
      <c r="D38" s="898"/>
      <c r="E38" s="645" t="s">
        <v>583</v>
      </c>
    </row>
    <row r="39" spans="1:6">
      <c r="A39" s="588" t="s">
        <v>11</v>
      </c>
      <c r="B39" s="646" t="s">
        <v>391</v>
      </c>
      <c r="C39" s="644" t="s">
        <v>584</v>
      </c>
      <c r="D39" s="647" t="s">
        <v>585</v>
      </c>
      <c r="E39" s="645"/>
    </row>
    <row r="40" spans="1:6">
      <c r="B40" s="646"/>
      <c r="C40" s="646" t="s">
        <v>586</v>
      </c>
      <c r="D40" s="648" t="s">
        <v>542</v>
      </c>
      <c r="E40" s="645"/>
    </row>
    <row r="41" spans="1:6">
      <c r="A41" s="588" t="s">
        <v>155</v>
      </c>
      <c r="B41" s="649">
        <v>78000</v>
      </c>
      <c r="C41" s="649">
        <v>155000</v>
      </c>
      <c r="D41" s="649">
        <v>155000</v>
      </c>
      <c r="E41" s="649">
        <v>155000</v>
      </c>
    </row>
    <row r="42" spans="1:6">
      <c r="A42" s="588" t="s">
        <v>56</v>
      </c>
      <c r="B42" s="650">
        <v>97000</v>
      </c>
      <c r="C42" s="650">
        <v>115000</v>
      </c>
      <c r="D42" s="650">
        <v>151000</v>
      </c>
      <c r="E42" s="650">
        <v>115000</v>
      </c>
    </row>
    <row r="43" spans="1:6">
      <c r="A43" s="588" t="s">
        <v>59</v>
      </c>
      <c r="B43" s="650">
        <v>51000</v>
      </c>
      <c r="C43" s="650">
        <v>101000</v>
      </c>
      <c r="D43" s="650">
        <v>121000</v>
      </c>
      <c r="E43" s="650">
        <v>101000</v>
      </c>
    </row>
    <row r="44" spans="1:6">
      <c r="A44" s="588" t="s">
        <v>62</v>
      </c>
      <c r="B44" s="650">
        <v>101600</v>
      </c>
      <c r="C44" s="650">
        <v>202100</v>
      </c>
      <c r="D44" s="650">
        <v>262500</v>
      </c>
      <c r="E44" s="650">
        <v>202100</v>
      </c>
    </row>
    <row r="45" spans="1:6">
      <c r="A45" s="588" t="s">
        <v>65</v>
      </c>
      <c r="B45" s="650">
        <v>126000</v>
      </c>
      <c r="C45" s="650">
        <v>251000</v>
      </c>
      <c r="D45" s="650">
        <v>311000</v>
      </c>
      <c r="E45" s="650">
        <v>251000</v>
      </c>
    </row>
    <row r="46" spans="1:6">
      <c r="A46" s="588" t="s">
        <v>68</v>
      </c>
      <c r="B46" s="650">
        <v>26000</v>
      </c>
      <c r="C46" s="650">
        <v>51000</v>
      </c>
      <c r="D46" s="650">
        <v>71000</v>
      </c>
      <c r="E46" s="650">
        <v>51000</v>
      </c>
    </row>
    <row r="47" spans="1:6">
      <c r="A47" s="588" t="s">
        <v>71</v>
      </c>
      <c r="B47" s="650">
        <v>36000</v>
      </c>
      <c r="C47" s="650">
        <v>71000</v>
      </c>
      <c r="D47" s="650">
        <v>101000</v>
      </c>
      <c r="E47" s="650">
        <v>71000</v>
      </c>
    </row>
    <row r="48" spans="1:6">
      <c r="A48" s="588" t="s">
        <v>74</v>
      </c>
      <c r="B48" s="650">
        <v>76000</v>
      </c>
      <c r="C48" s="650">
        <v>151000</v>
      </c>
      <c r="D48" s="650">
        <v>201000</v>
      </c>
      <c r="E48" s="650">
        <v>151000</v>
      </c>
    </row>
    <row r="49" spans="1:5">
      <c r="A49" s="588" t="s">
        <v>77</v>
      </c>
      <c r="B49" s="650">
        <v>102000</v>
      </c>
      <c r="C49" s="650">
        <v>203000</v>
      </c>
      <c r="D49" s="650">
        <v>203000</v>
      </c>
      <c r="E49" s="650">
        <v>203000</v>
      </c>
    </row>
    <row r="50" spans="1:5">
      <c r="A50" s="588" t="s">
        <v>53</v>
      </c>
      <c r="B50" s="650">
        <v>55100</v>
      </c>
      <c r="C50" s="650">
        <v>105100</v>
      </c>
      <c r="D50" s="650">
        <v>105100</v>
      </c>
      <c r="E50" s="650">
        <v>105100</v>
      </c>
    </row>
    <row r="51" spans="1:5">
      <c r="A51" s="588" t="s">
        <v>57</v>
      </c>
      <c r="B51" s="650">
        <v>60500</v>
      </c>
      <c r="C51" s="650">
        <v>100500</v>
      </c>
      <c r="D51" s="650">
        <v>140500</v>
      </c>
      <c r="E51" s="650">
        <v>100500</v>
      </c>
    </row>
    <row r="52" spans="1:5">
      <c r="A52" s="588" t="s">
        <v>60</v>
      </c>
      <c r="B52" s="650">
        <v>76000</v>
      </c>
      <c r="C52" s="650">
        <v>151000</v>
      </c>
      <c r="D52" s="650">
        <v>181000</v>
      </c>
      <c r="E52" s="650">
        <v>151000</v>
      </c>
    </row>
    <row r="53" spans="1:5">
      <c r="A53" s="588" t="s">
        <v>63</v>
      </c>
      <c r="B53" s="650">
        <v>86000</v>
      </c>
      <c r="C53" s="650">
        <v>161000</v>
      </c>
      <c r="D53" s="650">
        <v>161000</v>
      </c>
      <c r="E53" s="650">
        <v>161000</v>
      </c>
    </row>
    <row r="54" spans="1:5">
      <c r="A54" s="588" t="s">
        <v>66</v>
      </c>
      <c r="B54" s="650">
        <v>51000</v>
      </c>
      <c r="C54" s="650">
        <v>101000</v>
      </c>
      <c r="D54" s="650">
        <v>161000</v>
      </c>
      <c r="E54" s="650">
        <v>101000</v>
      </c>
    </row>
    <row r="55" spans="1:5">
      <c r="A55" s="588" t="s">
        <v>69</v>
      </c>
      <c r="B55" s="650">
        <v>76000</v>
      </c>
      <c r="C55" s="650">
        <v>151000</v>
      </c>
      <c r="D55" s="650">
        <v>201000</v>
      </c>
      <c r="E55" s="650">
        <v>151000</v>
      </c>
    </row>
    <row r="56" spans="1:5">
      <c r="A56" s="588" t="s">
        <v>72</v>
      </c>
      <c r="B56" s="650">
        <v>51000</v>
      </c>
      <c r="C56" s="650">
        <v>101000</v>
      </c>
      <c r="D56" s="650">
        <v>141000</v>
      </c>
      <c r="E56" s="650">
        <v>101000</v>
      </c>
    </row>
    <row r="57" spans="1:5">
      <c r="A57" s="588" t="s">
        <v>587</v>
      </c>
      <c r="B57" s="650">
        <v>76000</v>
      </c>
      <c r="C57" s="650">
        <v>151000</v>
      </c>
      <c r="D57" s="650">
        <v>191000</v>
      </c>
      <c r="E57" s="650">
        <v>151000</v>
      </c>
    </row>
    <row r="58" spans="1:5">
      <c r="A58" s="588" t="s">
        <v>78</v>
      </c>
      <c r="B58" s="650">
        <v>64000</v>
      </c>
      <c r="C58" s="650">
        <v>127000</v>
      </c>
      <c r="D58" s="650">
        <v>177000</v>
      </c>
      <c r="E58" s="650">
        <v>127000</v>
      </c>
    </row>
    <row r="59" spans="1:5">
      <c r="A59" s="588" t="s">
        <v>55</v>
      </c>
      <c r="B59" s="650">
        <v>101000</v>
      </c>
      <c r="C59" s="650">
        <v>201000</v>
      </c>
      <c r="D59" s="650">
        <v>225000</v>
      </c>
      <c r="E59" s="650">
        <v>201000</v>
      </c>
    </row>
    <row r="60" spans="1:5">
      <c r="A60" s="588" t="s">
        <v>58</v>
      </c>
      <c r="B60" s="650">
        <v>127259.72727272726</v>
      </c>
      <c r="C60" s="650">
        <v>227259.72727272726</v>
      </c>
      <c r="D60" s="650">
        <v>427259.72727272729</v>
      </c>
      <c r="E60" s="650">
        <v>227259.72727272726</v>
      </c>
    </row>
    <row r="61" spans="1:5">
      <c r="A61" s="588" t="s">
        <v>61</v>
      </c>
      <c r="B61" s="650">
        <v>201000</v>
      </c>
      <c r="C61" s="650">
        <v>261000</v>
      </c>
      <c r="D61" s="650">
        <v>321000</v>
      </c>
      <c r="E61" s="650">
        <v>261000</v>
      </c>
    </row>
    <row r="62" spans="1:5">
      <c r="A62" s="588" t="s">
        <v>64</v>
      </c>
      <c r="B62" s="650">
        <v>57000</v>
      </c>
      <c r="C62" s="650">
        <v>113000</v>
      </c>
      <c r="D62" s="650">
        <v>113000</v>
      </c>
      <c r="E62" s="650">
        <v>113000</v>
      </c>
    </row>
    <row r="63" spans="1:5">
      <c r="A63" s="588" t="s">
        <v>67</v>
      </c>
      <c r="B63" s="650">
        <v>31000</v>
      </c>
      <c r="C63" s="650">
        <v>61000</v>
      </c>
      <c r="D63" s="650">
        <v>61000</v>
      </c>
      <c r="E63" s="650">
        <v>61000</v>
      </c>
    </row>
    <row r="64" spans="1:5">
      <c r="A64" s="588" t="s">
        <v>70</v>
      </c>
      <c r="B64" s="650">
        <v>51000</v>
      </c>
      <c r="C64" s="650">
        <v>93000.090909090912</v>
      </c>
      <c r="D64" s="650">
        <v>93000.090909090912</v>
      </c>
      <c r="E64" s="650">
        <v>93000.090909090912</v>
      </c>
    </row>
    <row r="65" spans="1:5">
      <c r="A65" s="588" t="s">
        <v>73</v>
      </c>
      <c r="B65" s="650">
        <v>82055</v>
      </c>
      <c r="C65" s="650">
        <v>164095</v>
      </c>
      <c r="D65" s="650">
        <v>246135</v>
      </c>
      <c r="E65" s="650">
        <v>164095</v>
      </c>
    </row>
    <row r="66" spans="1:5">
      <c r="A66" s="588" t="s">
        <v>76</v>
      </c>
      <c r="B66" s="650">
        <v>80500</v>
      </c>
      <c r="C66" s="650">
        <v>107000</v>
      </c>
      <c r="D66" s="650">
        <v>160000</v>
      </c>
      <c r="E66" s="650">
        <v>161000</v>
      </c>
    </row>
    <row r="68" spans="1:5">
      <c r="A68" s="588" t="s">
        <v>588</v>
      </c>
    </row>
    <row r="69" spans="1:5">
      <c r="A69" s="588" t="s">
        <v>589</v>
      </c>
    </row>
  </sheetData>
  <mergeCells count="6">
    <mergeCell ref="C38:D38"/>
    <mergeCell ref="A1:B1"/>
    <mergeCell ref="D1:E1"/>
    <mergeCell ref="D12:E12"/>
    <mergeCell ref="D34:F34"/>
    <mergeCell ref="B37:D37"/>
  </mergeCells>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2018</oddHeader>
    <oddFooter>&amp;L54&amp;C&amp;"Helvetica,Standard" Eidg. Steuerverwaltung  -  Administration fédérale des contributions  -  Amministrazione federale delle contribuzioni</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25"/>
  <dimension ref="A1:O55"/>
  <sheetViews>
    <sheetView view="pageLayout" zoomScale="70" zoomScaleNormal="60" zoomScalePageLayoutView="70" workbookViewId="0"/>
  </sheetViews>
  <sheetFormatPr baseColWidth="10" defaultColWidth="10.5" defaultRowHeight="13"/>
  <cols>
    <col min="1" max="1" width="31" style="199" customWidth="1"/>
    <col min="2" max="7" width="10.1640625" style="199" customWidth="1"/>
    <col min="8" max="8" width="13.5" style="199" bestFit="1" customWidth="1"/>
    <col min="9" max="14" width="10.1640625" style="199" customWidth="1"/>
    <col min="15" max="21" width="12.5" style="199" customWidth="1"/>
    <col min="22" max="16384" width="10.5" style="199"/>
  </cols>
  <sheetData>
    <row r="1" spans="1:15" ht="19" customHeight="1">
      <c r="A1" s="198" t="s">
        <v>282</v>
      </c>
      <c r="B1" s="198"/>
      <c r="C1" s="198"/>
      <c r="D1" s="198"/>
      <c r="E1" s="198"/>
      <c r="F1" s="198"/>
      <c r="G1" s="198"/>
      <c r="H1" s="198"/>
      <c r="I1" s="198"/>
      <c r="J1" s="198"/>
    </row>
    <row r="2" spans="1:15" ht="19" customHeight="1">
      <c r="B2" s="198"/>
      <c r="C2" s="198"/>
      <c r="D2" s="198"/>
      <c r="E2" s="198"/>
      <c r="F2" s="198"/>
      <c r="G2" s="198"/>
      <c r="H2" s="198"/>
      <c r="I2" s="198"/>
      <c r="J2" s="198"/>
    </row>
    <row r="3" spans="1:15" ht="19" customHeight="1">
      <c r="A3" s="856" t="s">
        <v>33</v>
      </c>
      <c r="B3" s="856"/>
      <c r="C3" s="856"/>
      <c r="D3" s="856"/>
      <c r="E3" s="856"/>
      <c r="F3" s="856"/>
      <c r="G3" s="856"/>
      <c r="H3" s="856"/>
      <c r="I3" s="856"/>
      <c r="J3" s="856"/>
      <c r="K3" s="856"/>
      <c r="L3" s="856"/>
      <c r="M3" s="856"/>
      <c r="N3" s="856"/>
      <c r="O3" s="384"/>
    </row>
    <row r="4" spans="1:15" ht="19" customHeight="1">
      <c r="A4" s="856" t="s">
        <v>32</v>
      </c>
      <c r="B4" s="856"/>
      <c r="C4" s="856"/>
      <c r="D4" s="856"/>
      <c r="E4" s="856"/>
      <c r="F4" s="856"/>
      <c r="G4" s="856"/>
      <c r="H4" s="856"/>
      <c r="I4" s="856"/>
      <c r="J4" s="856"/>
      <c r="K4" s="856"/>
      <c r="L4" s="856"/>
      <c r="M4" s="856"/>
      <c r="N4" s="856"/>
      <c r="O4" s="384"/>
    </row>
    <row r="5" spans="1:15" ht="19" customHeight="1"/>
    <row r="6" spans="1:15" ht="19" customHeight="1">
      <c r="A6" s="200" t="s">
        <v>6</v>
      </c>
    </row>
    <row r="7" spans="1:15" ht="19" customHeight="1">
      <c r="A7" s="200" t="s">
        <v>7</v>
      </c>
    </row>
    <row r="8" spans="1:15" ht="19" customHeight="1"/>
    <row r="9" spans="1:15" ht="19" customHeight="1" thickBot="1"/>
    <row r="10" spans="1:15" ht="19" customHeight="1" thickBot="1">
      <c r="A10" s="201">
        <v>26</v>
      </c>
      <c r="B10" s="904" t="s">
        <v>154</v>
      </c>
      <c r="C10" s="905"/>
      <c r="D10" s="905"/>
      <c r="E10" s="905"/>
      <c r="F10" s="905"/>
      <c r="G10" s="905"/>
      <c r="H10" s="905"/>
      <c r="I10" s="905"/>
      <c r="J10" s="905"/>
      <c r="K10" s="905"/>
      <c r="L10" s="905"/>
      <c r="M10" s="905"/>
      <c r="N10" s="906"/>
    </row>
    <row r="11" spans="1:15" ht="19" customHeight="1">
      <c r="A11" s="200" t="s">
        <v>10</v>
      </c>
      <c r="B11" s="211">
        <v>50</v>
      </c>
      <c r="C11" s="211">
        <v>75</v>
      </c>
      <c r="D11" s="211">
        <v>100</v>
      </c>
      <c r="E11" s="211">
        <v>150</v>
      </c>
      <c r="F11" s="211">
        <v>200</v>
      </c>
      <c r="G11" s="211">
        <v>250</v>
      </c>
      <c r="H11" s="211">
        <v>300</v>
      </c>
      <c r="I11" s="211">
        <v>400</v>
      </c>
      <c r="J11" s="211">
        <v>500</v>
      </c>
      <c r="K11" s="211">
        <v>600</v>
      </c>
      <c r="L11" s="212">
        <v>800</v>
      </c>
      <c r="M11" s="212">
        <v>1000</v>
      </c>
      <c r="N11" s="212">
        <v>2000</v>
      </c>
    </row>
    <row r="12" spans="1:15" ht="19" customHeight="1">
      <c r="A12" s="200" t="s">
        <v>11</v>
      </c>
      <c r="B12" s="207" t="s">
        <v>12</v>
      </c>
      <c r="C12" s="207" t="s">
        <v>12</v>
      </c>
      <c r="D12" s="207" t="s">
        <v>12</v>
      </c>
      <c r="E12" s="207" t="s">
        <v>12</v>
      </c>
      <c r="F12" s="207" t="s">
        <v>12</v>
      </c>
      <c r="G12" s="207" t="s">
        <v>12</v>
      </c>
      <c r="H12" s="207" t="s">
        <v>12</v>
      </c>
      <c r="I12" s="207" t="s">
        <v>12</v>
      </c>
      <c r="J12" s="207" t="s">
        <v>12</v>
      </c>
      <c r="K12" s="207" t="s">
        <v>12</v>
      </c>
      <c r="L12" s="208" t="s">
        <v>12</v>
      </c>
      <c r="M12" s="208" t="s">
        <v>12</v>
      </c>
      <c r="N12" s="208" t="s">
        <v>12</v>
      </c>
    </row>
    <row r="13" spans="1:15" ht="19" customHeight="1">
      <c r="A13" s="200"/>
      <c r="B13" s="209">
        <v>75</v>
      </c>
      <c r="C13" s="209">
        <v>100</v>
      </c>
      <c r="D13" s="209">
        <v>150</v>
      </c>
      <c r="E13" s="209">
        <v>200</v>
      </c>
      <c r="F13" s="209">
        <v>250</v>
      </c>
      <c r="G13" s="209">
        <v>300</v>
      </c>
      <c r="H13" s="209">
        <v>400</v>
      </c>
      <c r="I13" s="209">
        <v>500</v>
      </c>
      <c r="J13" s="209">
        <v>600</v>
      </c>
      <c r="K13" s="209">
        <v>800</v>
      </c>
      <c r="L13" s="210">
        <v>1000</v>
      </c>
      <c r="M13" s="210">
        <v>2000</v>
      </c>
      <c r="N13" s="210">
        <v>5000</v>
      </c>
    </row>
    <row r="14" spans="1:15" ht="19" customHeight="1">
      <c r="A14" s="200"/>
      <c r="B14" s="202"/>
      <c r="C14" s="202"/>
      <c r="D14" s="202"/>
      <c r="E14" s="202"/>
      <c r="F14" s="202"/>
      <c r="G14" s="202"/>
      <c r="H14" s="202"/>
      <c r="I14" s="202"/>
      <c r="J14" s="202"/>
      <c r="K14" s="202"/>
      <c r="L14" s="203"/>
      <c r="M14" s="203"/>
      <c r="N14" s="203"/>
    </row>
    <row r="15" spans="1:15" ht="19" customHeight="1">
      <c r="A15" s="200"/>
      <c r="B15" s="901" t="s">
        <v>221</v>
      </c>
      <c r="C15" s="902"/>
      <c r="D15" s="902"/>
      <c r="E15" s="902"/>
      <c r="F15" s="902"/>
      <c r="G15" s="902"/>
      <c r="H15" s="902"/>
      <c r="I15" s="902"/>
      <c r="J15" s="902"/>
      <c r="K15" s="902"/>
      <c r="L15" s="902"/>
      <c r="M15" s="902"/>
      <c r="N15" s="903"/>
    </row>
    <row r="16" spans="1:15" ht="19" customHeight="1">
      <c r="A16" s="204" t="s">
        <v>155</v>
      </c>
      <c r="B16" s="26">
        <f>('Seite 56-57'!C10-'Seite 56-57'!B10)/(B$13-B$11)</f>
        <v>0</v>
      </c>
      <c r="C16" s="26">
        <f>('Seite 56-57'!D10-'Seite 56-57'!C10)/(C$13-C$11)</f>
        <v>0</v>
      </c>
      <c r="D16" s="26">
        <f>('Seite 56-57'!E10-'Seite 56-57'!D10)/(D$13-D$11)</f>
        <v>0</v>
      </c>
      <c r="E16" s="26">
        <f>('Seite 56-57'!F10-'Seite 56-57'!E10)/(E$13-E$11)</f>
        <v>1.0529999999999999</v>
      </c>
      <c r="F16" s="26">
        <f>('Seite 56-57'!G10-'Seite 56-57'!F10)/(F$13-F$11)</f>
        <v>1.1450000000000002</v>
      </c>
      <c r="G16" s="26">
        <f>('Seite 56-57'!H10-'Seite 56-57'!G10)/(G$13-G$11)</f>
        <v>1.145</v>
      </c>
      <c r="H16" s="26">
        <v>1.3170000000000002</v>
      </c>
      <c r="I16" s="26">
        <v>2.2899999999999987</v>
      </c>
      <c r="J16" s="26">
        <v>2.2900000000000009</v>
      </c>
      <c r="K16" s="26">
        <v>2.4617500000000003</v>
      </c>
      <c r="L16" s="26">
        <v>3.4350000000000001</v>
      </c>
      <c r="M16" s="26">
        <v>4.1380499999999998</v>
      </c>
      <c r="N16" s="26">
        <v>6.279933333333334</v>
      </c>
    </row>
    <row r="17" spans="1:14" ht="19" customHeight="1">
      <c r="A17" s="204" t="s">
        <v>56</v>
      </c>
      <c r="B17" s="26">
        <f>('Seite 56-57'!C11-'Seite 56-57'!B11)/(B$13-B$11)</f>
        <v>0</v>
      </c>
      <c r="C17" s="26">
        <f>('Seite 56-57'!D11-'Seite 56-57'!C11)/(C$13-C$11)</f>
        <v>0</v>
      </c>
      <c r="D17" s="26">
        <f>('Seite 56-57'!E11-'Seite 56-57'!D11)/(D$13-D$11)</f>
        <v>5.3490000000000011</v>
      </c>
      <c r="E17" s="26">
        <f>('Seite 56-57'!F11-'Seite 56-57'!E11)/(E$13-E$11)</f>
        <v>3.3489999999999998</v>
      </c>
      <c r="F17" s="26">
        <f>('Seite 56-57'!G11-'Seite 56-57'!F11)/(F$13-F$11)</f>
        <v>3.5579999999999985</v>
      </c>
      <c r="G17" s="26">
        <f>('Seite 56-57'!H11-'Seite 56-57'!G11)/(G$13-G$11)</f>
        <v>3.8280000000000016</v>
      </c>
      <c r="H17" s="26">
        <v>3.8270000000000004</v>
      </c>
      <c r="I17" s="26">
        <v>4.3725000000000023</v>
      </c>
      <c r="J17" s="26">
        <v>4.7839999999999989</v>
      </c>
      <c r="K17" s="26">
        <v>4.7840000000000007</v>
      </c>
      <c r="L17" s="26">
        <v>5.7265000000000006</v>
      </c>
      <c r="M17" s="26">
        <v>6.057500000000001</v>
      </c>
      <c r="N17" s="26">
        <v>6.3278166666666653</v>
      </c>
    </row>
    <row r="18" spans="1:14" ht="19" customHeight="1">
      <c r="A18" s="204" t="s">
        <v>59</v>
      </c>
      <c r="B18" s="26">
        <f>('Seite 56-57'!C12-'Seite 56-57'!B12)/(B$13-B$11)</f>
        <v>0</v>
      </c>
      <c r="C18" s="26">
        <f>('Seite 56-57'!D12-'Seite 56-57'!C12)/(C$13-C$11)</f>
        <v>0</v>
      </c>
      <c r="D18" s="26">
        <f>('Seite 56-57'!E12-'Seite 56-57'!D12)/(D$13-D$11)</f>
        <v>2.7760000000000002</v>
      </c>
      <c r="E18" s="26">
        <f>('Seite 56-57'!F12-'Seite 56-57'!E12)/(E$13-E$11)</f>
        <v>2.7739999999999996</v>
      </c>
      <c r="F18" s="26">
        <f>('Seite 56-57'!G12-'Seite 56-57'!F12)/(F$13-F$11)</f>
        <v>2.7760000000000002</v>
      </c>
      <c r="G18" s="26">
        <f>('Seite 56-57'!H12-'Seite 56-57'!G12)/(G$13-G$11)</f>
        <v>2.7739999999999996</v>
      </c>
      <c r="H18" s="26">
        <v>2.7749999999999999</v>
      </c>
      <c r="I18" s="26">
        <v>2.7749999999999999</v>
      </c>
      <c r="J18" s="26">
        <v>2.7749999999999999</v>
      </c>
      <c r="K18" s="26">
        <v>2.7749999999999999</v>
      </c>
      <c r="L18" s="26">
        <v>2.7749999999999999</v>
      </c>
      <c r="M18" s="26">
        <v>2.7749999999999999</v>
      </c>
      <c r="N18" s="26">
        <v>2.7749999999999999</v>
      </c>
    </row>
    <row r="19" spans="1:14" ht="19" customHeight="1">
      <c r="A19" s="204" t="s">
        <v>62</v>
      </c>
      <c r="B19" s="26">
        <f>('Seite 56-57'!C13-'Seite 56-57'!B13)/(B$13-B$11)</f>
        <v>0</v>
      </c>
      <c r="C19" s="26">
        <f>('Seite 56-57'!D13-'Seite 56-57'!C13)/(C$13-C$11)</f>
        <v>0</v>
      </c>
      <c r="D19" s="26">
        <f>('Seite 56-57'!E13-'Seite 56-57'!D13)/(D$13-D$11)</f>
        <v>0</v>
      </c>
      <c r="E19" s="26">
        <f>('Seite 56-57'!F13-'Seite 56-57'!E13)/(E$13-E$11)</f>
        <v>0</v>
      </c>
      <c r="F19" s="26">
        <f>('Seite 56-57'!G13-'Seite 56-57'!F13)/(F$13-F$11)</f>
        <v>4.3919999999999995</v>
      </c>
      <c r="G19" s="26">
        <f>('Seite 56-57'!H13-'Seite 56-57'!G13)/(G$13-G$11)</f>
        <v>-4.8000000000000112E-2</v>
      </c>
      <c r="H19" s="26">
        <v>2.1960000000000002</v>
      </c>
      <c r="I19" s="26">
        <v>2.1959999999999997</v>
      </c>
      <c r="J19" s="26">
        <v>2.1960000000000002</v>
      </c>
      <c r="K19" s="26">
        <v>2.1960000000000002</v>
      </c>
      <c r="L19" s="26">
        <v>2.1960000000000002</v>
      </c>
      <c r="M19" s="26">
        <v>2.1960000000000002</v>
      </c>
      <c r="N19" s="26">
        <v>2.1960000000000002</v>
      </c>
    </row>
    <row r="20" spans="1:14" ht="19" customHeight="1">
      <c r="A20" s="204" t="s">
        <v>65</v>
      </c>
      <c r="B20" s="26">
        <f>('Seite 56-57'!C14-'Seite 56-57'!B14)/(B$13-B$11)</f>
        <v>0</v>
      </c>
      <c r="C20" s="26">
        <f>('Seite 56-57'!D14-'Seite 56-57'!C14)/(C$13-C$11)</f>
        <v>0</v>
      </c>
      <c r="D20" s="26">
        <f>('Seite 56-57'!E14-'Seite 56-57'!D14)/(D$13-D$11)</f>
        <v>0</v>
      </c>
      <c r="E20" s="26">
        <f>('Seite 56-57'!F14-'Seite 56-57'!E14)/(E$13-E$11)</f>
        <v>0</v>
      </c>
      <c r="F20" s="26">
        <f>('Seite 56-57'!G14-'Seite 56-57'!F14)/(F$13-F$11)</f>
        <v>0</v>
      </c>
      <c r="G20" s="26">
        <f>('Seite 56-57'!H14-'Seite 56-57'!G14)/(G$13-G$11)</f>
        <v>2.5</v>
      </c>
      <c r="H20" s="26">
        <v>2.5099999999999998</v>
      </c>
      <c r="I20" s="26">
        <v>2.5099999999999998</v>
      </c>
      <c r="J20" s="26">
        <v>2.5099999999999998</v>
      </c>
      <c r="K20" s="26">
        <v>2.5049999999999999</v>
      </c>
      <c r="L20" s="26">
        <v>2.5099999999999998</v>
      </c>
      <c r="M20" s="26">
        <v>2.508</v>
      </c>
      <c r="N20" s="26">
        <v>2.508</v>
      </c>
    </row>
    <row r="21" spans="1:14" ht="19" customHeight="1">
      <c r="A21" s="204" t="s">
        <v>68</v>
      </c>
      <c r="B21" s="26">
        <f>('Seite 56-57'!C15-'Seite 56-57'!B15)/(B$13-B$11)</f>
        <v>1.5319999999999998</v>
      </c>
      <c r="C21" s="26">
        <f>('Seite 56-57'!D15-'Seite 56-57'!C15)/(C$13-C$11)</f>
        <v>1.528</v>
      </c>
      <c r="D21" s="26">
        <f>('Seite 56-57'!E15-'Seite 56-57'!D15)/(D$13-D$11)</f>
        <v>1.53</v>
      </c>
      <c r="E21" s="26">
        <f>('Seite 56-57'!F15-'Seite 56-57'!E15)/(E$13-E$11)</f>
        <v>1.53</v>
      </c>
      <c r="F21" s="26">
        <f>('Seite 56-57'!G15-'Seite 56-57'!F15)/(F$13-F$11)</f>
        <v>1.53</v>
      </c>
      <c r="G21" s="26">
        <f>('Seite 56-57'!H15-'Seite 56-57'!G15)/(G$13-G$11)</f>
        <v>1.53</v>
      </c>
      <c r="H21" s="26">
        <v>1.53</v>
      </c>
      <c r="I21" s="26">
        <v>1.53</v>
      </c>
      <c r="J21" s="26">
        <v>1.53</v>
      </c>
      <c r="K21" s="26">
        <v>1.53</v>
      </c>
      <c r="L21" s="26">
        <v>1.53</v>
      </c>
      <c r="M21" s="26">
        <v>1.53</v>
      </c>
      <c r="N21" s="26">
        <v>1.53</v>
      </c>
    </row>
    <row r="22" spans="1:14" ht="19" customHeight="1">
      <c r="A22" s="204" t="s">
        <v>71</v>
      </c>
      <c r="B22" s="26">
        <f>('Seite 56-57'!C16-'Seite 56-57'!B16)/(B$13-B$11)</f>
        <v>0.27400000000000002</v>
      </c>
      <c r="C22" s="26">
        <f>('Seite 56-57'!D16-'Seite 56-57'!C16)/(C$13-C$11)</f>
        <v>1.3660000000000003</v>
      </c>
      <c r="D22" s="26">
        <f>('Seite 56-57'!E16-'Seite 56-57'!D16)/(D$13-D$11)</f>
        <v>1.3639999999999999</v>
      </c>
      <c r="E22" s="26">
        <f>('Seite 56-57'!F16-'Seite 56-57'!E16)/(E$13-E$11)</f>
        <v>1.3659999999999999</v>
      </c>
      <c r="F22" s="26">
        <f>('Seite 56-57'!G16-'Seite 56-57'!F16)/(F$13-F$11)</f>
        <v>1.3639999999999999</v>
      </c>
      <c r="G22" s="26">
        <f>('Seite 56-57'!H16-'Seite 56-57'!G16)/(G$13-G$11)</f>
        <v>1.3660000000000003</v>
      </c>
      <c r="H22" s="26">
        <v>1.365</v>
      </c>
      <c r="I22" s="26">
        <v>1.3649999999999989</v>
      </c>
      <c r="J22" s="26">
        <v>1.3650000000000011</v>
      </c>
      <c r="K22" s="26">
        <v>1.3650000000000007</v>
      </c>
      <c r="L22" s="26">
        <v>1.3650000000000007</v>
      </c>
      <c r="M22" s="26">
        <v>1.3650000000000002</v>
      </c>
      <c r="N22" s="26">
        <v>1.3649999999999998</v>
      </c>
    </row>
    <row r="23" spans="1:14" ht="19" customHeight="1">
      <c r="A23" s="204" t="s">
        <v>74</v>
      </c>
      <c r="B23" s="26">
        <f>('Seite 56-57'!C17-'Seite 56-57'!B17)/(B$13-B$11)</f>
        <v>0</v>
      </c>
      <c r="C23" s="26">
        <f>('Seite 56-57'!D17-'Seite 56-57'!C17)/(C$13-C$11)</f>
        <v>0</v>
      </c>
      <c r="D23" s="26">
        <f>('Seite 56-57'!E17-'Seite 56-57'!D17)/(D$13-D$11)</f>
        <v>0</v>
      </c>
      <c r="E23" s="26">
        <f>('Seite 56-57'!F17-'Seite 56-57'!E17)/(E$13-E$11)</f>
        <v>3.7960000000000003</v>
      </c>
      <c r="F23" s="26">
        <f>('Seite 56-57'!G17-'Seite 56-57'!F17)/(F$13-F$11)</f>
        <v>3.7939999999999996</v>
      </c>
      <c r="G23" s="26">
        <f>('Seite 56-57'!H17-'Seite 56-57'!G17)/(G$13-G$11)</f>
        <v>3.7959999999999989</v>
      </c>
      <c r="H23" s="26">
        <v>3.7949999999999999</v>
      </c>
      <c r="I23" s="26">
        <v>3.7949999999999999</v>
      </c>
      <c r="J23" s="26">
        <v>3.7949999999999999</v>
      </c>
      <c r="K23" s="26">
        <v>3.7950000000000013</v>
      </c>
      <c r="L23" s="26">
        <v>3.7949999999999999</v>
      </c>
      <c r="M23" s="26">
        <v>3.7949999999999999</v>
      </c>
      <c r="N23" s="26">
        <v>3.7949999999999999</v>
      </c>
    </row>
    <row r="24" spans="1:14" ht="19" customHeight="1">
      <c r="A24" s="204" t="s">
        <v>77</v>
      </c>
      <c r="B24" s="26">
        <f>('Seite 56-57'!C18-'Seite 56-57'!B18)/(B$13-B$11)</f>
        <v>0</v>
      </c>
      <c r="C24" s="26">
        <f>('Seite 56-57'!D18-'Seite 56-57'!C18)/(C$13-C$11)</f>
        <v>0</v>
      </c>
      <c r="D24" s="26">
        <f>('Seite 56-57'!E18-'Seite 56-57'!D18)/(D$13-D$11)</f>
        <v>0</v>
      </c>
      <c r="E24" s="26">
        <f>('Seite 56-57'!F18-'Seite 56-57'!E18)/(E$13-E$11)</f>
        <v>0</v>
      </c>
      <c r="F24" s="26">
        <f>('Seite 56-57'!G18-'Seite 56-57'!F18)/(F$13-F$11)</f>
        <v>0.70599999999999996</v>
      </c>
      <c r="G24" s="26">
        <f>('Seite 56-57'!H18-'Seite 56-57'!G18)/(G$13-G$11)</f>
        <v>0.7340000000000001</v>
      </c>
      <c r="H24" s="26">
        <v>0.98499999999999999</v>
      </c>
      <c r="I24" s="26">
        <v>1.47</v>
      </c>
      <c r="J24" s="26">
        <v>1.9850000000000001</v>
      </c>
      <c r="K24" s="26">
        <v>2.5945000000000005</v>
      </c>
      <c r="L24" s="26">
        <v>2.94</v>
      </c>
      <c r="M24" s="26">
        <v>2.9399999999999995</v>
      </c>
      <c r="N24" s="26">
        <v>2.94</v>
      </c>
    </row>
    <row r="25" spans="1:14" ht="19" customHeight="1">
      <c r="A25" s="204" t="s">
        <v>53</v>
      </c>
      <c r="B25" s="26">
        <f>('Seite 56-57'!C19-'Seite 56-57'!B19)/(B$13-B$11)</f>
        <v>0</v>
      </c>
      <c r="C25" s="26">
        <f>('Seite 56-57'!D19-'Seite 56-57'!C19)/(C$13-C$11)</f>
        <v>0</v>
      </c>
      <c r="D25" s="26">
        <f>('Seite 56-57'!E19-'Seite 56-57'!D19)/(D$13-D$11)</f>
        <v>7.5</v>
      </c>
      <c r="E25" s="26">
        <f>('Seite 56-57'!F19-'Seite 56-57'!E19)/(E$13-E$11)</f>
        <v>10.119999999999997</v>
      </c>
      <c r="F25" s="26">
        <f>('Seite 56-57'!G19-'Seite 56-57'!F19)/(F$13-F$11)</f>
        <v>6.5720000000000001</v>
      </c>
      <c r="G25" s="26">
        <f>('Seite 56-57'!H19-'Seite 56-57'!G19)/(G$13-G$11)</f>
        <v>4.8380000000000019</v>
      </c>
      <c r="H25" s="26">
        <v>5.6449999999999996</v>
      </c>
      <c r="I25" s="26">
        <v>6.0480000000000018</v>
      </c>
      <c r="J25" s="26">
        <v>7.6609999999999987</v>
      </c>
      <c r="K25" s="26">
        <v>7.2574999999999976</v>
      </c>
      <c r="L25" s="26">
        <v>8.0640000000000001</v>
      </c>
      <c r="M25" s="26">
        <v>6.8543999999999992</v>
      </c>
      <c r="N25" s="26">
        <v>6.6528</v>
      </c>
    </row>
    <row r="26" spans="1:14" ht="19" customHeight="1">
      <c r="A26" s="204" t="s">
        <v>57</v>
      </c>
      <c r="B26" s="26">
        <f>('Seite 56-57'!C20-'Seite 56-57'!B20)/(B$13-B$11)</f>
        <v>0</v>
      </c>
      <c r="C26" s="26">
        <f>('Seite 56-57'!D20-'Seite 56-57'!C20)/(C$13-C$11)</f>
        <v>0</v>
      </c>
      <c r="D26" s="26">
        <f>('Seite 56-57'!E20-'Seite 56-57'!D20)/(D$13-D$11)</f>
        <v>1.7630000000000001</v>
      </c>
      <c r="E26" s="26">
        <f>('Seite 56-57'!F20-'Seite 56-57'!E20)/(E$13-E$11)</f>
        <v>2.35</v>
      </c>
      <c r="F26" s="26">
        <f>('Seite 56-57'!G20-'Seite 56-57'!F20)/(F$13-F$11)</f>
        <v>2.9369999999999998</v>
      </c>
      <c r="G26" s="26">
        <f>('Seite 56-57'!H20-'Seite 56-57'!G20)/(G$13-G$11)</f>
        <v>2.35</v>
      </c>
      <c r="H26" s="26">
        <v>2.35</v>
      </c>
      <c r="I26" s="26">
        <v>2.35</v>
      </c>
      <c r="J26" s="26">
        <v>2.35</v>
      </c>
      <c r="K26" s="26">
        <v>2.35</v>
      </c>
      <c r="L26" s="26">
        <v>2.35</v>
      </c>
      <c r="M26" s="26">
        <v>2.35</v>
      </c>
      <c r="N26" s="26">
        <v>2.35</v>
      </c>
    </row>
    <row r="27" spans="1:14" ht="19" customHeight="1">
      <c r="A27" s="204" t="s">
        <v>60</v>
      </c>
      <c r="B27" s="26">
        <f>('Seite 56-57'!C21-'Seite 56-57'!B21)/(B$13-B$11)</f>
        <v>0</v>
      </c>
      <c r="C27" s="26">
        <f>('Seite 56-57'!D21-'Seite 56-57'!C21)/(C$13-C$11)</f>
        <v>0</v>
      </c>
      <c r="D27" s="26">
        <f>('Seite 56-57'!E21-'Seite 56-57'!D21)/(D$13-D$11)</f>
        <v>0</v>
      </c>
      <c r="E27" s="26">
        <f>('Seite 56-57'!F21-'Seite 56-57'!E21)/(E$13-E$11)</f>
        <v>4.5</v>
      </c>
      <c r="F27" s="26">
        <f>('Seite 56-57'!G21-'Seite 56-57'!F21)/(F$13-F$11)</f>
        <v>4.5</v>
      </c>
      <c r="G27" s="26">
        <f>('Seite 56-57'!H21-'Seite 56-57'!G21)/(G$13-G$11)</f>
        <v>4.5</v>
      </c>
      <c r="H27" s="26">
        <v>4.5</v>
      </c>
      <c r="I27" s="26">
        <v>4.5</v>
      </c>
      <c r="J27" s="26">
        <v>5.6</v>
      </c>
      <c r="K27" s="26">
        <v>6.7</v>
      </c>
      <c r="L27" s="26">
        <v>6.7</v>
      </c>
      <c r="M27" s="26">
        <v>8.1950000000000003</v>
      </c>
      <c r="N27" s="26">
        <v>8.7166666666666668</v>
      </c>
    </row>
    <row r="28" spans="1:14" ht="19" customHeight="1">
      <c r="A28" s="204" t="s">
        <v>63</v>
      </c>
      <c r="B28" s="26">
        <f>('Seite 56-57'!C22-'Seite 56-57'!B22)/(B$13-B$11)</f>
        <v>0</v>
      </c>
      <c r="C28" s="26">
        <f>('Seite 56-57'!D22-'Seite 56-57'!C22)/(C$13-C$11)</f>
        <v>0</v>
      </c>
      <c r="D28" s="26">
        <f>('Seite 56-57'!E22-'Seite 56-57'!D22)/(D$13-D$11)</f>
        <v>0</v>
      </c>
      <c r="E28" s="26">
        <f>('Seite 56-57'!F22-'Seite 56-57'!E22)/(E$13-E$11)</f>
        <v>2.7274999999999996</v>
      </c>
      <c r="F28" s="26">
        <f>('Seite 56-57'!G22-'Seite 56-57'!F22)/(F$13-F$11)</f>
        <v>3.5525000000000007</v>
      </c>
      <c r="G28" s="26">
        <f>('Seite 56-57'!H22-'Seite 56-57'!G22)/(G$13-G$11)</f>
        <v>4.3775000000000004</v>
      </c>
      <c r="H28" s="26">
        <v>5.6149999999999975</v>
      </c>
      <c r="I28" s="26">
        <v>7.2650000000000023</v>
      </c>
      <c r="J28" s="26">
        <v>8.9149999999999991</v>
      </c>
      <c r="K28" s="26">
        <v>8.9768749999999997</v>
      </c>
      <c r="L28" s="26">
        <v>9.74</v>
      </c>
      <c r="M28" s="26">
        <v>8.5107499999999998</v>
      </c>
      <c r="N28" s="26">
        <v>8.09</v>
      </c>
    </row>
    <row r="29" spans="1:14" ht="19" customHeight="1">
      <c r="A29" s="204" t="s">
        <v>66</v>
      </c>
      <c r="B29" s="26">
        <f>('Seite 56-57'!C23-'Seite 56-57'!B23)/(B$13-B$11)</f>
        <v>0</v>
      </c>
      <c r="C29" s="26">
        <f>('Seite 56-57'!D23-'Seite 56-57'!C23)/(C$13-C$11)</f>
        <v>0</v>
      </c>
      <c r="D29" s="26">
        <f>('Seite 56-57'!E23-'Seite 56-57'!D23)/(D$13-D$11)</f>
        <v>2.17</v>
      </c>
      <c r="E29" s="26">
        <f>('Seite 56-57'!F23-'Seite 56-57'!E23)/(E$13-E$11)</f>
        <v>2.17</v>
      </c>
      <c r="F29" s="26">
        <f>('Seite 56-57'!G23-'Seite 56-57'!F23)/(F$13-F$11)</f>
        <v>2.17</v>
      </c>
      <c r="G29" s="26">
        <f>('Seite 56-57'!H23-'Seite 56-57'!G23)/(G$13-G$11)</f>
        <v>2.17</v>
      </c>
      <c r="H29" s="26">
        <v>4.34</v>
      </c>
      <c r="I29" s="26">
        <v>4.34</v>
      </c>
      <c r="J29" s="26">
        <v>4.34</v>
      </c>
      <c r="K29" s="26">
        <v>6.51</v>
      </c>
      <c r="L29" s="26">
        <v>6.51</v>
      </c>
      <c r="M29" s="26">
        <v>5.1429</v>
      </c>
      <c r="N29" s="26">
        <v>4.9910000000000005</v>
      </c>
    </row>
    <row r="30" spans="1:14" ht="19" customHeight="1">
      <c r="A30" s="204" t="s">
        <v>69</v>
      </c>
      <c r="B30" s="26">
        <f>('Seite 56-57'!C24-'Seite 56-57'!B24)/(B$13-B$11)</f>
        <v>0</v>
      </c>
      <c r="C30" s="26">
        <f>('Seite 56-57'!D24-'Seite 56-57'!C24)/(C$13-C$11)</f>
        <v>0</v>
      </c>
      <c r="D30" s="26">
        <f>('Seite 56-57'!E24-'Seite 56-57'!D24)/(D$13-D$11)</f>
        <v>0</v>
      </c>
      <c r="E30" s="26">
        <f>('Seite 56-57'!F24-'Seite 56-57'!E24)/(E$13-E$11)</f>
        <v>3.95</v>
      </c>
      <c r="F30" s="26">
        <f>('Seite 56-57'!G24-'Seite 56-57'!F24)/(F$13-F$11)</f>
        <v>3.95</v>
      </c>
      <c r="G30" s="26">
        <f>('Seite 56-57'!H24-'Seite 56-57'!G24)/(G$13-G$11)</f>
        <v>3.95</v>
      </c>
      <c r="H30" s="26">
        <v>3.95</v>
      </c>
      <c r="I30" s="26">
        <v>4.3449999999999998</v>
      </c>
      <c r="J30" s="26">
        <v>4.3449999999999998</v>
      </c>
      <c r="K30" s="26">
        <v>4.3449999999999998</v>
      </c>
      <c r="L30" s="26">
        <v>4.3449999999999998</v>
      </c>
      <c r="M30" s="26">
        <v>4.3449999999999998</v>
      </c>
      <c r="N30" s="26">
        <v>4.3449999999999998</v>
      </c>
    </row>
    <row r="31" spans="1:14" ht="19" customHeight="1">
      <c r="A31" s="204" t="s">
        <v>72</v>
      </c>
      <c r="B31" s="26">
        <f>('Seite 56-57'!C25-'Seite 56-57'!B25)/(B$13-B$11)</f>
        <v>0</v>
      </c>
      <c r="C31" s="26">
        <f>('Seite 56-57'!D25-'Seite 56-57'!C25)/(C$13-C$11)</f>
        <v>0</v>
      </c>
      <c r="D31" s="26">
        <f>('Seite 56-57'!E25-'Seite 56-57'!D25)/(D$13-D$11)</f>
        <v>2.6260000000000003</v>
      </c>
      <c r="E31" s="26">
        <f>('Seite 56-57'!F25-'Seite 56-57'!E25)/(E$13-E$11)</f>
        <v>2.6239999999999997</v>
      </c>
      <c r="F31" s="26">
        <f>('Seite 56-57'!G25-'Seite 56-57'!F25)/(F$13-F$11)</f>
        <v>2.6260000000000003</v>
      </c>
      <c r="G31" s="26">
        <f>('Seite 56-57'!H25-'Seite 56-57'!G25)/(G$13-G$11)</f>
        <v>2.6239999999999997</v>
      </c>
      <c r="H31" s="26">
        <v>2.625</v>
      </c>
      <c r="I31" s="26">
        <v>2.625</v>
      </c>
      <c r="J31" s="26">
        <v>2.625</v>
      </c>
      <c r="K31" s="26">
        <v>2.625</v>
      </c>
      <c r="L31" s="26">
        <v>2.625</v>
      </c>
      <c r="M31" s="26">
        <v>2.625</v>
      </c>
      <c r="N31" s="26">
        <v>2.625</v>
      </c>
    </row>
    <row r="32" spans="1:14" ht="19" customHeight="1">
      <c r="A32" s="204" t="s">
        <v>75</v>
      </c>
      <c r="B32" s="26">
        <f>('Seite 56-57'!C26-'Seite 56-57'!B26)/(B$13-B$11)</f>
        <v>0</v>
      </c>
      <c r="C32" s="26">
        <f>('Seite 56-57'!D26-'Seite 56-57'!C26)/(C$13-C$11)</f>
        <v>0</v>
      </c>
      <c r="D32" s="26">
        <f>('Seite 56-57'!E26-'Seite 56-57'!D26)/(D$13-D$11)</f>
        <v>0</v>
      </c>
      <c r="E32" s="26">
        <f>('Seite 56-57'!F26-'Seite 56-57'!E26)/(E$13-E$11)</f>
        <v>4.8449999999999998</v>
      </c>
      <c r="F32" s="26">
        <f>('Seite 56-57'!G26-'Seite 56-57'!F26)/(F$13-F$11)</f>
        <v>4.8449999999999998</v>
      </c>
      <c r="G32" s="26">
        <f>('Seite 56-57'!H26-'Seite 56-57'!G26)/(G$13-G$11)</f>
        <v>4.8449999999999998</v>
      </c>
      <c r="H32" s="26">
        <v>4.8449999999999998</v>
      </c>
      <c r="I32" s="26">
        <v>4.8450000000000024</v>
      </c>
      <c r="J32" s="26">
        <v>4.844999999999998</v>
      </c>
      <c r="K32" s="26">
        <v>4.8449999999999998</v>
      </c>
      <c r="L32" s="26">
        <v>4.8449999999999998</v>
      </c>
      <c r="M32" s="26">
        <v>4.8449999999999998</v>
      </c>
      <c r="N32" s="26">
        <v>4.8449999999999998</v>
      </c>
    </row>
    <row r="33" spans="1:14" ht="19" customHeight="1">
      <c r="A33" s="204" t="s">
        <v>78</v>
      </c>
      <c r="B33" s="26">
        <f>('Seite 56-57'!C27-'Seite 56-57'!B27)/(B$13-B$11)</f>
        <v>0</v>
      </c>
      <c r="C33" s="26">
        <f>('Seite 56-57'!D27-'Seite 56-57'!C27)/(C$13-C$11)</f>
        <v>0</v>
      </c>
      <c r="D33" s="26">
        <f>('Seite 56-57'!E27-'Seite 56-57'!D27)/(D$13-D$11)</f>
        <v>0.86</v>
      </c>
      <c r="E33" s="26">
        <f>('Seite 56-57'!F27-'Seite 56-57'!E27)/(E$13-E$11)</f>
        <v>1.8</v>
      </c>
      <c r="F33" s="26">
        <f>('Seite 56-57'!G27-'Seite 56-57'!F27)/(F$13-F$11)</f>
        <v>2.36</v>
      </c>
      <c r="G33" s="26">
        <f>('Seite 56-57'!H27-'Seite 56-57'!G27)/(G$13-G$11)</f>
        <v>2.86</v>
      </c>
      <c r="H33" s="26">
        <v>3.11</v>
      </c>
      <c r="I33" s="26">
        <v>3.65</v>
      </c>
      <c r="J33" s="26">
        <v>4</v>
      </c>
      <c r="K33" s="26">
        <v>4.05</v>
      </c>
      <c r="L33" s="26">
        <v>3.3849999999999998</v>
      </c>
      <c r="M33" s="26">
        <v>3.383</v>
      </c>
      <c r="N33" s="26">
        <v>3.383</v>
      </c>
    </row>
    <row r="34" spans="1:14" ht="19" customHeight="1">
      <c r="A34" s="204" t="s">
        <v>55</v>
      </c>
      <c r="B34" s="26">
        <f>('Seite 56-57'!C28-'Seite 56-57'!B28)/(B$13-B$11)</f>
        <v>0</v>
      </c>
      <c r="C34" s="26">
        <f>('Seite 56-57'!D28-'Seite 56-57'!C28)/(C$13-C$11)</f>
        <v>0</v>
      </c>
      <c r="D34" s="26">
        <f>('Seite 56-57'!E28-'Seite 56-57'!D28)/(D$13-D$11)</f>
        <v>0</v>
      </c>
      <c r="E34" s="26">
        <f>('Seite 56-57'!F28-'Seite 56-57'!E28)/(E$13-E$11)</f>
        <v>0</v>
      </c>
      <c r="F34" s="26">
        <f>('Seite 56-57'!G28-'Seite 56-57'!F28)/(F$13-F$11)</f>
        <v>2.4980000000000002</v>
      </c>
      <c r="G34" s="26">
        <f>('Seite 56-57'!H28-'Seite 56-57'!G28)/(G$13-G$11)</f>
        <v>2.4959999999999996</v>
      </c>
      <c r="H34" s="26">
        <v>2.9509999999999996</v>
      </c>
      <c r="I34" s="26">
        <v>3.1780000000000008</v>
      </c>
      <c r="J34" s="26">
        <v>3.4049999999999989</v>
      </c>
      <c r="K34" s="26">
        <v>3.7455000000000007</v>
      </c>
      <c r="L34" s="26">
        <v>4.0860000000000003</v>
      </c>
      <c r="M34" s="26">
        <v>4.6307999999999989</v>
      </c>
      <c r="N34" s="26">
        <v>4.7670000000000003</v>
      </c>
    </row>
    <row r="35" spans="1:14" ht="19" customHeight="1">
      <c r="A35" s="204" t="s">
        <v>58</v>
      </c>
      <c r="B35" s="26">
        <f>('Seite 56-57'!C29-'Seite 56-57'!B29)/(B$13-B$11)</f>
        <v>0</v>
      </c>
      <c r="C35" s="26">
        <f>('Seite 56-57'!D29-'Seite 56-57'!C29)/(C$13-C$11)</f>
        <v>0</v>
      </c>
      <c r="D35" s="26">
        <f>('Seite 56-57'!E29-'Seite 56-57'!D29)/(D$13-D$11)</f>
        <v>0</v>
      </c>
      <c r="E35" s="26">
        <f>('Seite 56-57'!F29-'Seite 56-57'!E29)/(E$13-E$11)</f>
        <v>0</v>
      </c>
      <c r="F35" s="26">
        <f>('Seite 56-57'!G29-'Seite 56-57'!F29)/(F$13-F$11)</f>
        <v>3.0690000000000004</v>
      </c>
      <c r="G35" s="26">
        <f>('Seite 56-57'!H29-'Seite 56-57'!G29)/(G$13-G$11)</f>
        <v>3.0690000000000004</v>
      </c>
      <c r="H35" s="26">
        <v>3.0690000000000004</v>
      </c>
      <c r="I35" s="26">
        <v>3.069</v>
      </c>
      <c r="J35" s="26">
        <v>3.0690000000000008</v>
      </c>
      <c r="K35" s="26">
        <v>3.069</v>
      </c>
      <c r="L35" s="26">
        <v>3.0690000000000008</v>
      </c>
      <c r="M35" s="26">
        <v>3.0689999999999995</v>
      </c>
      <c r="N35" s="26">
        <v>3.069</v>
      </c>
    </row>
    <row r="36" spans="1:14" ht="19" customHeight="1">
      <c r="A36" s="204" t="s">
        <v>61</v>
      </c>
      <c r="B36" s="26">
        <f>('Seite 56-57'!C30-'Seite 56-57'!B30)/(B$13-B$11)</f>
        <v>0</v>
      </c>
      <c r="C36" s="26">
        <f>('Seite 56-57'!D30-'Seite 56-57'!C30)/(C$13-C$11)</f>
        <v>0</v>
      </c>
      <c r="D36" s="26">
        <f>('Seite 56-57'!E30-'Seite 56-57'!D30)/(D$13-D$11)</f>
        <v>0</v>
      </c>
      <c r="E36" s="26">
        <f>('Seite 56-57'!F30-'Seite 56-57'!E30)/(E$13-E$11)</f>
        <v>0</v>
      </c>
      <c r="F36" s="26">
        <f>('Seite 56-57'!G30-'Seite 56-57'!F30)/(F$13-F$11)</f>
        <v>0</v>
      </c>
      <c r="G36" s="26">
        <f>('Seite 56-57'!H30-'Seite 56-57'!G30)/(G$13-G$11)</f>
        <v>10.808</v>
      </c>
      <c r="H36" s="26">
        <v>4.4390000000000001</v>
      </c>
      <c r="I36" s="26">
        <v>4.825000000000002</v>
      </c>
      <c r="J36" s="26">
        <v>4.8250000000000002</v>
      </c>
      <c r="K36" s="26">
        <v>5.0179999999999971</v>
      </c>
      <c r="L36" s="26">
        <v>5.79</v>
      </c>
      <c r="M36" s="26">
        <v>6.0505500000000012</v>
      </c>
      <c r="N36" s="26">
        <v>6.6166833333333335</v>
      </c>
    </row>
    <row r="37" spans="1:14" ht="19" customHeight="1">
      <c r="A37" s="204" t="s">
        <v>64</v>
      </c>
      <c r="B37" s="26">
        <f>('Seite 56-57'!C31-'Seite 56-57'!B31)/(B$13-B$11)</f>
        <v>0</v>
      </c>
      <c r="C37" s="26">
        <f>('Seite 56-57'!D31-'Seite 56-57'!C31)/(C$13-C$11)</f>
        <v>0</v>
      </c>
      <c r="D37" s="26">
        <f>('Seite 56-57'!E31-'Seite 56-57'!D31)/(D$13-D$11)</f>
        <v>7.718</v>
      </c>
      <c r="E37" s="26">
        <f>('Seite 56-57'!F31-'Seite 56-57'!E31)/(E$13-E$11)</f>
        <v>5.0710000000000015</v>
      </c>
      <c r="F37" s="26">
        <f>('Seite 56-57'!G31-'Seite 56-57'!F31)/(F$13-F$11)</f>
        <v>5.6509999999999989</v>
      </c>
      <c r="G37" s="26">
        <f>('Seite 56-57'!H31-'Seite 56-57'!G31)/(G$13-G$11)</f>
        <v>5.6509999999999989</v>
      </c>
      <c r="H37" s="26">
        <v>6.7585000000000015</v>
      </c>
      <c r="I37" s="26">
        <v>7.3550000000000004</v>
      </c>
      <c r="J37" s="26">
        <v>7.3555000000000019</v>
      </c>
      <c r="K37" s="26">
        <v>7.7195</v>
      </c>
      <c r="L37" s="26">
        <v>7.9155000000000015</v>
      </c>
      <c r="M37" s="26">
        <v>7.9156499999999976</v>
      </c>
      <c r="N37" s="26">
        <v>7.9156500000000012</v>
      </c>
    </row>
    <row r="38" spans="1:14" ht="19" customHeight="1">
      <c r="A38" s="204" t="s">
        <v>67</v>
      </c>
      <c r="B38" s="26">
        <f>('Seite 56-57'!C32-'Seite 56-57'!B32)/(B$13-B$11)</f>
        <v>1.536</v>
      </c>
      <c r="C38" s="26">
        <f>('Seite 56-57'!D32-'Seite 56-57'!C32)/(C$13-C$11)</f>
        <v>3.5839999999999996</v>
      </c>
      <c r="D38" s="26">
        <f>('Seite 56-57'!E32-'Seite 56-57'!D32)/(D$13-D$11)</f>
        <v>3.9669999999999992</v>
      </c>
      <c r="E38" s="26">
        <f>('Seite 56-57'!F32-'Seite 56-57'!E32)/(E$13-E$11)</f>
        <v>4.8210000000000006</v>
      </c>
      <c r="F38" s="26">
        <f>('Seite 56-57'!G32-'Seite 56-57'!F32)/(F$13-F$11)</f>
        <v>4.0520000000000005</v>
      </c>
      <c r="G38" s="26">
        <f>('Seite 56-57'!H32-'Seite 56-57'!G32)/(G$13-G$11)</f>
        <v>5.0770000000000008</v>
      </c>
      <c r="H38" s="26">
        <v>4.9910000000000005</v>
      </c>
      <c r="I38" s="26">
        <v>5.4179999999999993</v>
      </c>
      <c r="J38" s="26">
        <v>5.3835000000000033</v>
      </c>
      <c r="K38" s="26">
        <v>5.7674999999999974</v>
      </c>
      <c r="L38" s="26">
        <v>6.2797500000000017</v>
      </c>
      <c r="M38" s="26">
        <v>7.4014999999999995</v>
      </c>
      <c r="N38" s="26">
        <v>6.399</v>
      </c>
    </row>
    <row r="39" spans="1:14" ht="19" customHeight="1">
      <c r="A39" s="204" t="s">
        <v>70</v>
      </c>
      <c r="B39" s="26">
        <f>('Seite 56-57'!C33-'Seite 56-57'!B33)/(B$13-B$11)</f>
        <v>0</v>
      </c>
      <c r="C39" s="26">
        <f>('Seite 56-57'!D33-'Seite 56-57'!C33)/(C$13-C$11)</f>
        <v>1.9</v>
      </c>
      <c r="D39" s="26">
        <f>('Seite 56-57'!E33-'Seite 56-57'!D33)/(D$13-D$11)</f>
        <v>5.7</v>
      </c>
      <c r="E39" s="26">
        <f>('Seite 56-57'!F33-'Seite 56-57'!E33)/(E$13-E$11)</f>
        <v>5.7</v>
      </c>
      <c r="F39" s="26">
        <f>('Seite 56-57'!G33-'Seite 56-57'!F33)/(F$13-F$11)</f>
        <v>5.7</v>
      </c>
      <c r="G39" s="26">
        <f>('Seite 56-57'!H33-'Seite 56-57'!G33)/(G$13-G$11)</f>
        <v>5.7</v>
      </c>
      <c r="H39" s="26">
        <v>6.3650000000000002</v>
      </c>
      <c r="I39" s="26">
        <v>7.6</v>
      </c>
      <c r="J39" s="26">
        <v>7.6</v>
      </c>
      <c r="K39" s="26">
        <v>9.1675000000000004</v>
      </c>
      <c r="L39" s="26">
        <v>8.3125</v>
      </c>
      <c r="M39" s="26">
        <v>6.84</v>
      </c>
      <c r="N39" s="26">
        <v>6.84</v>
      </c>
    </row>
    <row r="40" spans="1:14" ht="19" customHeight="1">
      <c r="A40" s="204" t="s">
        <v>73</v>
      </c>
      <c r="B40" s="26">
        <f>('Seite 56-57'!C34-'Seite 56-57'!B34)/(B$13-B$11)</f>
        <v>0</v>
      </c>
      <c r="C40" s="26">
        <f>('Seite 56-57'!D34-'Seite 56-57'!C34)/(C$13-C$11)</f>
        <v>0</v>
      </c>
      <c r="D40" s="26">
        <f>('Seite 56-57'!E34-'Seite 56-57'!D34)/(D$13-D$11)</f>
        <v>0</v>
      </c>
      <c r="E40" s="26">
        <f>('Seite 56-57'!F34-'Seite 56-57'!E34)/(E$13-E$11)</f>
        <v>2.4390000000000001</v>
      </c>
      <c r="F40" s="26">
        <f>('Seite 56-57'!G34-'Seite 56-57'!F34)/(F$13-F$11)</f>
        <v>3.395</v>
      </c>
      <c r="G40" s="26">
        <f>('Seite 56-57'!H34-'Seite 56-57'!G34)/(G$13-G$11)</f>
        <v>3.9309999999999992</v>
      </c>
      <c r="H40" s="26">
        <v>4.6120000000000001</v>
      </c>
      <c r="I40" s="26">
        <v>5.4885000000000002</v>
      </c>
      <c r="J40" s="26">
        <v>6.1200000000000019</v>
      </c>
      <c r="K40" s="26">
        <v>6.6074999999999999</v>
      </c>
      <c r="L40" s="26">
        <v>7.2090000000000005</v>
      </c>
      <c r="M40" s="26">
        <v>8.7293500000000002</v>
      </c>
      <c r="N40" s="26">
        <v>9.9675833333333319</v>
      </c>
    </row>
    <row r="41" spans="1:14" ht="19" customHeight="1">
      <c r="A41" s="204" t="s">
        <v>76</v>
      </c>
      <c r="B41" s="26">
        <f>('Seite 56-57'!C35-'Seite 56-57'!B35)/(B$13-B$11)</f>
        <v>0</v>
      </c>
      <c r="C41" s="26">
        <f>('Seite 56-57'!D35-'Seite 56-57'!C35)/(C$13-C$11)</f>
        <v>0</v>
      </c>
      <c r="D41" s="26">
        <f>('Seite 56-57'!E35-'Seite 56-57'!D35)/(D$13-D$11)</f>
        <v>4.7850000000000001</v>
      </c>
      <c r="E41" s="26">
        <f>('Seite 56-57'!F35-'Seite 56-57'!E35)/(E$13-E$11)</f>
        <v>3.5270000000000006</v>
      </c>
      <c r="F41" s="26">
        <f>('Seite 56-57'!G35-'Seite 56-57'!F35)/(F$13-F$11)</f>
        <v>3.7</v>
      </c>
      <c r="G41" s="26">
        <f>('Seite 56-57'!H35-'Seite 56-57'!G35)/(G$13-G$11)</f>
        <v>3.6979999999999995</v>
      </c>
      <c r="H41" s="26">
        <v>3.6995000000000005</v>
      </c>
      <c r="I41" s="26">
        <v>4.0049999999999999</v>
      </c>
      <c r="J41" s="26">
        <v>4.6860000000000017</v>
      </c>
      <c r="K41" s="26">
        <v>4.6857499999999979</v>
      </c>
      <c r="L41" s="26">
        <v>5.2997499999999995</v>
      </c>
      <c r="M41" s="26">
        <v>5.6151</v>
      </c>
      <c r="N41" s="26">
        <v>5.9188833333333326</v>
      </c>
    </row>
    <row r="42" spans="1:14" ht="19" customHeight="1">
      <c r="A42" s="204"/>
      <c r="B42" s="205"/>
      <c r="C42" s="205"/>
      <c r="D42" s="206"/>
      <c r="E42" s="205"/>
      <c r="F42" s="205"/>
      <c r="G42" s="205"/>
      <c r="H42" s="205"/>
      <c r="I42" s="205"/>
      <c r="J42" s="205"/>
      <c r="K42" s="205"/>
      <c r="L42" s="205"/>
      <c r="M42" s="205"/>
      <c r="N42" s="205"/>
    </row>
    <row r="43" spans="1:14" ht="19" customHeight="1"/>
    <row r="44" spans="1:14" ht="19" customHeight="1"/>
    <row r="55" ht="14.25" customHeight="1"/>
  </sheetData>
  <mergeCells count="4">
    <mergeCell ref="B15:N15"/>
    <mergeCell ref="B10:N10"/>
    <mergeCell ref="A3:N3"/>
    <mergeCell ref="A4:N4"/>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&amp;C&amp;"Helvetica,Standard" Eidg. Steuerverwaltung  -  Administration fédérale des contributions  -  Amministrazione federale delle contribuzioni&amp;R51</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26"/>
  <dimension ref="A1:S115"/>
  <sheetViews>
    <sheetView view="pageLayout" zoomScale="70" zoomScaleNormal="60" zoomScalePageLayoutView="70" workbookViewId="0"/>
  </sheetViews>
  <sheetFormatPr baseColWidth="10" defaultColWidth="12.5" defaultRowHeight="13"/>
  <cols>
    <col min="1" max="1" width="23.5" style="199" customWidth="1"/>
    <col min="2" max="8" width="17.83203125" style="199" customWidth="1"/>
    <col min="9" max="9" width="13.5" style="199" bestFit="1" customWidth="1"/>
    <col min="10" max="10" width="13.5" style="199" customWidth="1"/>
    <col min="11" max="12" width="13.5" style="199" bestFit="1" customWidth="1"/>
    <col min="13" max="15" width="16.1640625" style="199" bestFit="1" customWidth="1"/>
    <col min="16" max="16" width="34.5" style="199" bestFit="1" customWidth="1"/>
    <col min="17" max="19" width="13.5" style="199" bestFit="1" customWidth="1"/>
    <col min="20" max="16384" width="12.5" style="199"/>
  </cols>
  <sheetData>
    <row r="1" spans="1:19" ht="19" customHeight="1">
      <c r="A1" s="198" t="s">
        <v>141</v>
      </c>
      <c r="B1" s="198"/>
      <c r="C1" s="198"/>
      <c r="D1" s="198"/>
      <c r="E1" s="198"/>
      <c r="F1" s="198"/>
    </row>
    <row r="2" spans="1:19" ht="19" customHeight="1">
      <c r="A2" s="198" t="s">
        <v>877</v>
      </c>
      <c r="B2" s="198"/>
      <c r="C2" s="198"/>
      <c r="D2" s="198"/>
      <c r="E2" s="198"/>
      <c r="F2" s="198"/>
    </row>
    <row r="3" spans="1:19" ht="19" customHeight="1">
      <c r="A3" s="200" t="s">
        <v>33</v>
      </c>
      <c r="C3" s="198"/>
      <c r="D3" s="198"/>
      <c r="E3" s="198"/>
      <c r="F3" s="198"/>
    </row>
    <row r="4" spans="1:19" ht="19" customHeight="1">
      <c r="A4" s="200" t="s">
        <v>32</v>
      </c>
    </row>
    <row r="5" spans="1:19" ht="19" customHeight="1" thickBot="1">
      <c r="A5" s="455">
        <f>P5</f>
        <v>27</v>
      </c>
      <c r="P5" s="214">
        <v>27</v>
      </c>
    </row>
    <row r="6" spans="1:19" ht="19" customHeight="1" thickBot="1">
      <c r="A6" s="200" t="s">
        <v>10</v>
      </c>
      <c r="B6" s="904" t="s">
        <v>285</v>
      </c>
      <c r="C6" s="905"/>
      <c r="D6" s="905"/>
      <c r="E6" s="905"/>
      <c r="F6" s="905"/>
      <c r="G6" s="905"/>
      <c r="H6" s="906"/>
      <c r="I6" s="904" t="s">
        <v>705</v>
      </c>
      <c r="J6" s="905"/>
      <c r="K6" s="905"/>
      <c r="L6" s="905"/>
      <c r="M6" s="905"/>
      <c r="N6" s="905"/>
      <c r="O6" s="906"/>
      <c r="P6" s="214" t="s">
        <v>11</v>
      </c>
    </row>
    <row r="7" spans="1:19" s="215" customFormat="1" ht="19" customHeight="1">
      <c r="A7" s="213"/>
      <c r="B7" s="220">
        <v>50000</v>
      </c>
      <c r="C7" s="220">
        <v>75000</v>
      </c>
      <c r="D7" s="220">
        <v>100000</v>
      </c>
      <c r="E7" s="220">
        <v>150000</v>
      </c>
      <c r="F7" s="220">
        <v>200000</v>
      </c>
      <c r="G7" s="220">
        <v>250000</v>
      </c>
      <c r="H7" s="220">
        <v>300000</v>
      </c>
      <c r="I7" s="220">
        <v>400000</v>
      </c>
      <c r="J7" s="220">
        <v>500000</v>
      </c>
      <c r="K7" s="220">
        <v>600000</v>
      </c>
      <c r="L7" s="220">
        <v>800000</v>
      </c>
      <c r="M7" s="220">
        <v>1000000</v>
      </c>
      <c r="N7" s="220">
        <v>2000000</v>
      </c>
      <c r="O7" s="220">
        <v>5000000</v>
      </c>
      <c r="P7" s="214"/>
      <c r="Q7" s="214"/>
      <c r="R7" s="214"/>
      <c r="S7" s="214"/>
    </row>
    <row r="8" spans="1:19" s="215" customFormat="1" ht="19" customHeight="1">
      <c r="A8" s="213"/>
      <c r="B8" s="214"/>
      <c r="C8" s="214"/>
      <c r="D8" s="214"/>
      <c r="E8" s="214"/>
      <c r="F8" s="214"/>
      <c r="G8" s="214"/>
      <c r="H8" s="214"/>
      <c r="P8" s="214"/>
    </row>
    <row r="9" spans="1:19" s="215" customFormat="1" ht="19" customHeight="1">
      <c r="A9" s="213"/>
      <c r="B9" s="907" t="s">
        <v>18</v>
      </c>
      <c r="C9" s="908"/>
      <c r="D9" s="908"/>
      <c r="E9" s="908"/>
      <c r="F9" s="908"/>
      <c r="G9" s="908"/>
      <c r="H9" s="908"/>
      <c r="I9" s="909" t="s">
        <v>329</v>
      </c>
      <c r="J9" s="910"/>
      <c r="K9" s="910"/>
      <c r="L9" s="910"/>
      <c r="M9" s="910"/>
      <c r="N9" s="910"/>
      <c r="O9" s="911"/>
      <c r="P9" s="214"/>
    </row>
    <row r="10" spans="1:19" ht="19" customHeight="1">
      <c r="A10" s="216" t="s">
        <v>155</v>
      </c>
      <c r="B10" s="217">
        <v>0</v>
      </c>
      <c r="C10" s="217">
        <v>0</v>
      </c>
      <c r="D10" s="217">
        <v>0</v>
      </c>
      <c r="E10" s="217">
        <v>0</v>
      </c>
      <c r="F10" s="217">
        <v>52.65</v>
      </c>
      <c r="G10" s="217">
        <v>109.9</v>
      </c>
      <c r="H10" s="217">
        <v>167.15</v>
      </c>
      <c r="I10" s="217">
        <v>298.85000000000002</v>
      </c>
      <c r="J10" s="217">
        <v>527.84999999999991</v>
      </c>
      <c r="K10" s="217">
        <v>756.85</v>
      </c>
      <c r="L10" s="217">
        <v>1249.2</v>
      </c>
      <c r="M10" s="217">
        <v>1936.2</v>
      </c>
      <c r="N10" s="217">
        <v>6074.25</v>
      </c>
      <c r="O10" s="217">
        <v>24914.050000000003</v>
      </c>
      <c r="P10" s="214" t="s">
        <v>330</v>
      </c>
    </row>
    <row r="11" spans="1:19" ht="19" customHeight="1">
      <c r="A11" s="216" t="s">
        <v>56</v>
      </c>
      <c r="B11" s="217">
        <v>0</v>
      </c>
      <c r="C11" s="217">
        <v>0</v>
      </c>
      <c r="D11" s="217">
        <v>0</v>
      </c>
      <c r="E11" s="217">
        <v>267.45000000000005</v>
      </c>
      <c r="F11" s="217">
        <v>434.90000000000003</v>
      </c>
      <c r="G11" s="217">
        <v>612.79999999999995</v>
      </c>
      <c r="H11" s="217">
        <v>804.2</v>
      </c>
      <c r="I11" s="217">
        <v>1186.9000000000001</v>
      </c>
      <c r="J11" s="217">
        <v>1624.1500000000003</v>
      </c>
      <c r="K11" s="217">
        <v>2102.5500000000002</v>
      </c>
      <c r="L11" s="217">
        <v>3059.3500000000004</v>
      </c>
      <c r="M11" s="217">
        <v>4204.6500000000005</v>
      </c>
      <c r="N11" s="217">
        <v>10262.150000000001</v>
      </c>
      <c r="O11" s="217">
        <v>29245.599999999999</v>
      </c>
      <c r="P11" s="214" t="s">
        <v>331</v>
      </c>
    </row>
    <row r="12" spans="1:19" ht="19" customHeight="1">
      <c r="A12" s="216" t="s">
        <v>59</v>
      </c>
      <c r="B12" s="217">
        <v>0</v>
      </c>
      <c r="C12" s="217">
        <v>0</v>
      </c>
      <c r="D12" s="217">
        <v>0</v>
      </c>
      <c r="E12" s="217">
        <v>138.80000000000001</v>
      </c>
      <c r="F12" s="217">
        <v>277.5</v>
      </c>
      <c r="G12" s="217">
        <v>416.3</v>
      </c>
      <c r="H12" s="217">
        <v>555</v>
      </c>
      <c r="I12" s="217">
        <v>832.5</v>
      </c>
      <c r="J12" s="217">
        <v>1110</v>
      </c>
      <c r="K12" s="217">
        <v>1387.5</v>
      </c>
      <c r="L12" s="217">
        <v>1942.5</v>
      </c>
      <c r="M12" s="217">
        <v>2497.5</v>
      </c>
      <c r="N12" s="217">
        <v>5272.5</v>
      </c>
      <c r="O12" s="217">
        <v>13597.5</v>
      </c>
      <c r="P12" s="214" t="s">
        <v>332</v>
      </c>
    </row>
    <row r="13" spans="1:19" ht="19" customHeight="1">
      <c r="A13" s="216" t="s">
        <v>62</v>
      </c>
      <c r="B13" s="217">
        <v>0</v>
      </c>
      <c r="C13" s="217">
        <v>0</v>
      </c>
      <c r="D13" s="217">
        <v>0</v>
      </c>
      <c r="E13" s="217">
        <v>0</v>
      </c>
      <c r="F13" s="217">
        <v>0</v>
      </c>
      <c r="G13" s="217">
        <v>219.6</v>
      </c>
      <c r="H13" s="217">
        <v>217.2</v>
      </c>
      <c r="I13" s="217">
        <v>436.8</v>
      </c>
      <c r="J13" s="217">
        <v>656.4</v>
      </c>
      <c r="K13" s="217">
        <v>876</v>
      </c>
      <c r="L13" s="217">
        <v>1315.2</v>
      </c>
      <c r="M13" s="217">
        <v>1754.4</v>
      </c>
      <c r="N13" s="217">
        <v>3950.4</v>
      </c>
      <c r="O13" s="217">
        <v>10538.4</v>
      </c>
      <c r="P13" s="214" t="s">
        <v>333</v>
      </c>
    </row>
    <row r="14" spans="1:19" ht="19" customHeight="1">
      <c r="A14" s="216" t="s">
        <v>65</v>
      </c>
      <c r="B14" s="217">
        <v>0</v>
      </c>
      <c r="C14" s="217">
        <v>0</v>
      </c>
      <c r="D14" s="217">
        <v>0</v>
      </c>
      <c r="E14" s="217">
        <v>0</v>
      </c>
      <c r="F14" s="217">
        <v>0</v>
      </c>
      <c r="G14" s="217">
        <v>0</v>
      </c>
      <c r="H14" s="217">
        <v>125</v>
      </c>
      <c r="I14" s="217">
        <v>376</v>
      </c>
      <c r="J14" s="217">
        <v>627</v>
      </c>
      <c r="K14" s="217">
        <v>878</v>
      </c>
      <c r="L14" s="217">
        <v>1379</v>
      </c>
      <c r="M14" s="217">
        <v>1881</v>
      </c>
      <c r="N14" s="217">
        <v>4389</v>
      </c>
      <c r="O14" s="217">
        <v>11913</v>
      </c>
      <c r="P14" s="214" t="s">
        <v>334</v>
      </c>
    </row>
    <row r="15" spans="1:19" ht="19" customHeight="1">
      <c r="A15" s="216" t="s">
        <v>68</v>
      </c>
      <c r="B15" s="217">
        <v>0</v>
      </c>
      <c r="C15" s="217">
        <v>38.299999999999997</v>
      </c>
      <c r="D15" s="217">
        <v>76.5</v>
      </c>
      <c r="E15" s="217">
        <v>153</v>
      </c>
      <c r="F15" s="217">
        <v>229.5</v>
      </c>
      <c r="G15" s="217">
        <v>306</v>
      </c>
      <c r="H15" s="217">
        <v>382.5</v>
      </c>
      <c r="I15" s="217">
        <v>535.5</v>
      </c>
      <c r="J15" s="217">
        <v>688.5</v>
      </c>
      <c r="K15" s="217">
        <v>841.5</v>
      </c>
      <c r="L15" s="217">
        <v>1147.5</v>
      </c>
      <c r="M15" s="217">
        <v>1453.5</v>
      </c>
      <c r="N15" s="217">
        <v>2983.5</v>
      </c>
      <c r="O15" s="217">
        <v>7573.5</v>
      </c>
      <c r="P15" s="214" t="s">
        <v>335</v>
      </c>
    </row>
    <row r="16" spans="1:19" ht="19" customHeight="1">
      <c r="A16" s="216" t="s">
        <v>71</v>
      </c>
      <c r="B16" s="217">
        <v>0</v>
      </c>
      <c r="C16" s="217">
        <v>6.8500000000000005</v>
      </c>
      <c r="D16" s="217">
        <v>41.000000000000007</v>
      </c>
      <c r="E16" s="217">
        <v>109.2</v>
      </c>
      <c r="F16" s="217">
        <v>177.5</v>
      </c>
      <c r="G16" s="217">
        <v>245.7</v>
      </c>
      <c r="H16" s="217">
        <v>314</v>
      </c>
      <c r="I16" s="217">
        <v>450.5</v>
      </c>
      <c r="J16" s="217">
        <v>586.99999999999989</v>
      </c>
      <c r="K16" s="217">
        <v>723.5</v>
      </c>
      <c r="L16" s="217">
        <v>996.50000000000011</v>
      </c>
      <c r="M16" s="217">
        <v>1269.5000000000002</v>
      </c>
      <c r="N16" s="217">
        <v>2634.5000000000005</v>
      </c>
      <c r="O16" s="217">
        <v>6729.5</v>
      </c>
      <c r="P16" s="214" t="s">
        <v>336</v>
      </c>
    </row>
    <row r="17" spans="1:16" ht="19" customHeight="1">
      <c r="A17" s="216" t="s">
        <v>74</v>
      </c>
      <c r="B17" s="217">
        <v>0</v>
      </c>
      <c r="C17" s="217">
        <v>0</v>
      </c>
      <c r="D17" s="217">
        <v>0</v>
      </c>
      <c r="E17" s="217">
        <v>0</v>
      </c>
      <c r="F17" s="217">
        <v>189.8</v>
      </c>
      <c r="G17" s="217">
        <v>379.5</v>
      </c>
      <c r="H17" s="217">
        <v>569.29999999999995</v>
      </c>
      <c r="I17" s="217">
        <v>948.8</v>
      </c>
      <c r="J17" s="217">
        <v>1328.3</v>
      </c>
      <c r="K17" s="217">
        <v>1707.8</v>
      </c>
      <c r="L17" s="217">
        <v>2466.8000000000002</v>
      </c>
      <c r="M17" s="217">
        <v>3225.8</v>
      </c>
      <c r="N17" s="217">
        <v>7020.8</v>
      </c>
      <c r="O17" s="217">
        <v>18405.8</v>
      </c>
      <c r="P17" s="214" t="s">
        <v>337</v>
      </c>
    </row>
    <row r="18" spans="1:16" ht="19" customHeight="1">
      <c r="A18" s="216" t="s">
        <v>77</v>
      </c>
      <c r="B18" s="217">
        <v>0</v>
      </c>
      <c r="C18" s="217">
        <v>0</v>
      </c>
      <c r="D18" s="217">
        <v>0</v>
      </c>
      <c r="E18" s="217">
        <v>0</v>
      </c>
      <c r="F18" s="217">
        <v>0</v>
      </c>
      <c r="G18" s="217">
        <v>35.299999999999997</v>
      </c>
      <c r="H18" s="217">
        <v>72</v>
      </c>
      <c r="I18" s="217">
        <v>170.5</v>
      </c>
      <c r="J18" s="217">
        <v>317.5</v>
      </c>
      <c r="K18" s="217">
        <v>516</v>
      </c>
      <c r="L18" s="217">
        <v>1034.9000000000001</v>
      </c>
      <c r="M18" s="217">
        <v>1622.9</v>
      </c>
      <c r="N18" s="217">
        <v>4562.8999999999996</v>
      </c>
      <c r="O18" s="217">
        <v>13382.9</v>
      </c>
      <c r="P18" s="214" t="s">
        <v>338</v>
      </c>
    </row>
    <row r="19" spans="1:16" ht="19" customHeight="1">
      <c r="A19" s="216" t="s">
        <v>19</v>
      </c>
      <c r="B19" s="217">
        <v>0</v>
      </c>
      <c r="C19" s="217">
        <v>0</v>
      </c>
      <c r="D19" s="217">
        <v>0</v>
      </c>
      <c r="E19" s="217">
        <v>375</v>
      </c>
      <c r="F19" s="217">
        <v>880.99999999999989</v>
      </c>
      <c r="G19" s="217">
        <v>1209.5999999999999</v>
      </c>
      <c r="H19" s="217">
        <v>1451.5</v>
      </c>
      <c r="I19" s="217">
        <v>2016</v>
      </c>
      <c r="J19" s="217">
        <v>2620.8000000000002</v>
      </c>
      <c r="K19" s="217">
        <v>3386.9</v>
      </c>
      <c r="L19" s="217">
        <v>4838.3999999999996</v>
      </c>
      <c r="M19" s="217">
        <v>6451.2</v>
      </c>
      <c r="N19" s="217">
        <v>13305.599999999999</v>
      </c>
      <c r="O19" s="217">
        <v>33264</v>
      </c>
      <c r="P19" s="214" t="s">
        <v>339</v>
      </c>
    </row>
    <row r="20" spans="1:16" ht="19" customHeight="1">
      <c r="A20" s="216" t="s">
        <v>57</v>
      </c>
      <c r="B20" s="217">
        <v>0</v>
      </c>
      <c r="C20" s="217">
        <v>0</v>
      </c>
      <c r="D20" s="217">
        <v>0</v>
      </c>
      <c r="E20" s="217">
        <v>88.15</v>
      </c>
      <c r="F20" s="217">
        <v>205.65</v>
      </c>
      <c r="G20" s="217">
        <v>352.5</v>
      </c>
      <c r="H20" s="217">
        <v>470</v>
      </c>
      <c r="I20" s="217">
        <v>705</v>
      </c>
      <c r="J20" s="217">
        <v>940</v>
      </c>
      <c r="K20" s="217">
        <v>1175</v>
      </c>
      <c r="L20" s="217">
        <v>1645</v>
      </c>
      <c r="M20" s="217">
        <v>2115</v>
      </c>
      <c r="N20" s="217">
        <v>4465</v>
      </c>
      <c r="O20" s="217">
        <v>11515</v>
      </c>
      <c r="P20" s="214" t="s">
        <v>340</v>
      </c>
    </row>
    <row r="21" spans="1:16" ht="19" customHeight="1">
      <c r="A21" s="216" t="s">
        <v>60</v>
      </c>
      <c r="B21" s="217">
        <v>0</v>
      </c>
      <c r="C21" s="217">
        <v>0</v>
      </c>
      <c r="D21" s="217">
        <v>0</v>
      </c>
      <c r="E21" s="217">
        <v>0</v>
      </c>
      <c r="F21" s="217">
        <v>225</v>
      </c>
      <c r="G21" s="217">
        <v>450</v>
      </c>
      <c r="H21" s="217">
        <v>675</v>
      </c>
      <c r="I21" s="217">
        <v>1125</v>
      </c>
      <c r="J21" s="217">
        <v>1575</v>
      </c>
      <c r="K21" s="217">
        <v>2135</v>
      </c>
      <c r="L21" s="217">
        <v>3475</v>
      </c>
      <c r="M21" s="217">
        <v>4815</v>
      </c>
      <c r="N21" s="217">
        <v>13010</v>
      </c>
      <c r="O21" s="217">
        <v>39160</v>
      </c>
      <c r="P21" s="214" t="s">
        <v>341</v>
      </c>
    </row>
    <row r="22" spans="1:16" ht="19" customHeight="1">
      <c r="A22" s="216" t="s">
        <v>63</v>
      </c>
      <c r="B22" s="217">
        <v>0</v>
      </c>
      <c r="C22" s="217">
        <v>0</v>
      </c>
      <c r="D22" s="217">
        <v>0</v>
      </c>
      <c r="E22" s="217">
        <v>0</v>
      </c>
      <c r="F22" s="217">
        <v>136.37499999999997</v>
      </c>
      <c r="G22" s="217">
        <v>314</v>
      </c>
      <c r="H22" s="217">
        <v>532.875</v>
      </c>
      <c r="I22" s="217">
        <v>1094.3749999999998</v>
      </c>
      <c r="J22" s="217">
        <v>1820.875</v>
      </c>
      <c r="K22" s="217">
        <v>2712.375</v>
      </c>
      <c r="L22" s="217">
        <v>4507.75</v>
      </c>
      <c r="M22" s="217">
        <v>6455.75</v>
      </c>
      <c r="N22" s="217">
        <v>14966.5</v>
      </c>
      <c r="O22" s="217">
        <v>39236.5</v>
      </c>
      <c r="P22" s="214" t="s">
        <v>342</v>
      </c>
    </row>
    <row r="23" spans="1:16" ht="19" customHeight="1">
      <c r="A23" s="216" t="s">
        <v>66</v>
      </c>
      <c r="B23" s="217">
        <v>0</v>
      </c>
      <c r="C23" s="217">
        <v>0</v>
      </c>
      <c r="D23" s="217">
        <v>0</v>
      </c>
      <c r="E23" s="217">
        <v>108.5</v>
      </c>
      <c r="F23" s="217">
        <v>217</v>
      </c>
      <c r="G23" s="217">
        <v>325.5</v>
      </c>
      <c r="H23" s="217">
        <v>434</v>
      </c>
      <c r="I23" s="217">
        <v>868</v>
      </c>
      <c r="J23" s="217">
        <v>1302</v>
      </c>
      <c r="K23" s="217">
        <v>1736</v>
      </c>
      <c r="L23" s="217">
        <v>3038</v>
      </c>
      <c r="M23" s="217">
        <v>4340</v>
      </c>
      <c r="N23" s="217">
        <v>9482.9</v>
      </c>
      <c r="O23" s="217">
        <v>24455.9</v>
      </c>
      <c r="P23" s="214" t="s">
        <v>343</v>
      </c>
    </row>
    <row r="24" spans="1:16" ht="19" customHeight="1">
      <c r="A24" s="216" t="s">
        <v>69</v>
      </c>
      <c r="B24" s="217">
        <v>0</v>
      </c>
      <c r="C24" s="217">
        <v>0</v>
      </c>
      <c r="D24" s="217">
        <v>0</v>
      </c>
      <c r="E24" s="217">
        <v>0</v>
      </c>
      <c r="F24" s="217">
        <v>197.5</v>
      </c>
      <c r="G24" s="217">
        <v>395</v>
      </c>
      <c r="H24" s="217">
        <v>592.5</v>
      </c>
      <c r="I24" s="217">
        <v>987.5</v>
      </c>
      <c r="J24" s="217">
        <v>1422</v>
      </c>
      <c r="K24" s="217">
        <v>1856.5</v>
      </c>
      <c r="L24" s="217">
        <v>2725.5</v>
      </c>
      <c r="M24" s="217">
        <v>3594.5</v>
      </c>
      <c r="N24" s="217">
        <v>7939.5</v>
      </c>
      <c r="O24" s="217">
        <v>20974.5</v>
      </c>
      <c r="P24" s="214" t="s">
        <v>344</v>
      </c>
    </row>
    <row r="25" spans="1:16" ht="19" customHeight="1">
      <c r="A25" s="216" t="s">
        <v>72</v>
      </c>
      <c r="B25" s="217">
        <v>0</v>
      </c>
      <c r="C25" s="217">
        <v>0</v>
      </c>
      <c r="D25" s="217">
        <v>0</v>
      </c>
      <c r="E25" s="217">
        <v>131.30000000000001</v>
      </c>
      <c r="F25" s="217">
        <v>262.5</v>
      </c>
      <c r="G25" s="217">
        <v>393.8</v>
      </c>
      <c r="H25" s="217">
        <v>525</v>
      </c>
      <c r="I25" s="217">
        <v>787.5</v>
      </c>
      <c r="J25" s="217">
        <v>1050</v>
      </c>
      <c r="K25" s="217">
        <v>1312.5</v>
      </c>
      <c r="L25" s="217">
        <v>1837.5</v>
      </c>
      <c r="M25" s="217">
        <v>2362.5</v>
      </c>
      <c r="N25" s="217">
        <v>4987.5</v>
      </c>
      <c r="O25" s="217">
        <v>12862.5</v>
      </c>
      <c r="P25" s="214" t="s">
        <v>345</v>
      </c>
    </row>
    <row r="26" spans="1:16" ht="19" customHeight="1">
      <c r="A26" s="216" t="s">
        <v>75</v>
      </c>
      <c r="B26" s="217">
        <v>0</v>
      </c>
      <c r="C26" s="217">
        <v>0</v>
      </c>
      <c r="D26" s="217">
        <v>0</v>
      </c>
      <c r="E26" s="217">
        <v>0</v>
      </c>
      <c r="F26" s="217">
        <v>242.25</v>
      </c>
      <c r="G26" s="217">
        <v>484.5</v>
      </c>
      <c r="H26" s="217">
        <v>726.75</v>
      </c>
      <c r="I26" s="217">
        <v>1211.25</v>
      </c>
      <c r="J26" s="217">
        <v>1695.7500000000002</v>
      </c>
      <c r="K26" s="217">
        <v>2180.25</v>
      </c>
      <c r="L26" s="217">
        <v>3149.25</v>
      </c>
      <c r="M26" s="217">
        <v>4118.25</v>
      </c>
      <c r="N26" s="217">
        <v>8963.25</v>
      </c>
      <c r="O26" s="217">
        <v>23498.25</v>
      </c>
      <c r="P26" s="214" t="s">
        <v>346</v>
      </c>
    </row>
    <row r="27" spans="1:16" ht="19" customHeight="1">
      <c r="A27" s="216" t="s">
        <v>78</v>
      </c>
      <c r="B27" s="217">
        <v>0</v>
      </c>
      <c r="C27" s="217">
        <v>0</v>
      </c>
      <c r="D27" s="217">
        <v>0</v>
      </c>
      <c r="E27" s="217">
        <v>43</v>
      </c>
      <c r="F27" s="217">
        <v>133</v>
      </c>
      <c r="G27" s="217">
        <v>251</v>
      </c>
      <c r="H27" s="217">
        <v>394</v>
      </c>
      <c r="I27" s="217">
        <v>705</v>
      </c>
      <c r="J27" s="217">
        <v>1070</v>
      </c>
      <c r="K27" s="217">
        <v>1470</v>
      </c>
      <c r="L27" s="217">
        <v>2280</v>
      </c>
      <c r="M27" s="217">
        <v>2957</v>
      </c>
      <c r="N27" s="217">
        <v>6340</v>
      </c>
      <c r="O27" s="217">
        <v>16489</v>
      </c>
      <c r="P27" s="214" t="s">
        <v>347</v>
      </c>
    </row>
    <row r="28" spans="1:16" ht="19" customHeight="1">
      <c r="A28" s="216" t="s">
        <v>55</v>
      </c>
      <c r="B28" s="217">
        <v>0</v>
      </c>
      <c r="C28" s="217">
        <v>0</v>
      </c>
      <c r="D28" s="217">
        <v>0</v>
      </c>
      <c r="E28" s="217">
        <v>0</v>
      </c>
      <c r="F28" s="217">
        <v>0</v>
      </c>
      <c r="G28" s="217">
        <v>124.9</v>
      </c>
      <c r="H28" s="217">
        <v>249.7</v>
      </c>
      <c r="I28" s="217">
        <v>544.79999999999995</v>
      </c>
      <c r="J28" s="217">
        <v>862.6</v>
      </c>
      <c r="K28" s="217">
        <v>1203.0999999999999</v>
      </c>
      <c r="L28" s="217">
        <v>1952.2</v>
      </c>
      <c r="M28" s="217">
        <v>2769.4</v>
      </c>
      <c r="N28" s="217">
        <v>7400.2</v>
      </c>
      <c r="O28" s="217">
        <v>21701.200000000001</v>
      </c>
      <c r="P28" s="214" t="s">
        <v>348</v>
      </c>
    </row>
    <row r="29" spans="1:16" ht="19" customHeight="1">
      <c r="A29" s="216" t="s">
        <v>58</v>
      </c>
      <c r="B29" s="217">
        <v>0</v>
      </c>
      <c r="C29" s="217">
        <v>0</v>
      </c>
      <c r="D29" s="217">
        <v>0</v>
      </c>
      <c r="E29" s="217">
        <v>0</v>
      </c>
      <c r="F29" s="217">
        <v>0</v>
      </c>
      <c r="G29" s="217">
        <v>153.45000000000002</v>
      </c>
      <c r="H29" s="217">
        <v>306.90000000000003</v>
      </c>
      <c r="I29" s="217">
        <v>613.80000000000007</v>
      </c>
      <c r="J29" s="217">
        <v>920.7</v>
      </c>
      <c r="K29" s="217">
        <v>1227.6000000000001</v>
      </c>
      <c r="L29" s="217">
        <v>1841.4</v>
      </c>
      <c r="M29" s="217">
        <v>2455.2000000000003</v>
      </c>
      <c r="N29" s="217">
        <v>5524.2</v>
      </c>
      <c r="O29" s="217">
        <v>14731.2</v>
      </c>
      <c r="P29" s="214" t="s">
        <v>349</v>
      </c>
    </row>
    <row r="30" spans="1:16" ht="19" customHeight="1">
      <c r="A30" s="216" t="s">
        <v>61</v>
      </c>
      <c r="B30" s="217">
        <v>0</v>
      </c>
      <c r="C30" s="217">
        <v>0</v>
      </c>
      <c r="D30" s="217">
        <v>0</v>
      </c>
      <c r="E30" s="217">
        <v>0</v>
      </c>
      <c r="F30" s="217">
        <v>0</v>
      </c>
      <c r="G30" s="217">
        <v>0</v>
      </c>
      <c r="H30" s="217">
        <v>540.4</v>
      </c>
      <c r="I30" s="217">
        <v>984.3</v>
      </c>
      <c r="J30" s="217">
        <v>1466.8000000000002</v>
      </c>
      <c r="K30" s="217">
        <v>1949.3000000000002</v>
      </c>
      <c r="L30" s="217">
        <v>2952.8999999999996</v>
      </c>
      <c r="M30" s="217">
        <v>4110.8999999999996</v>
      </c>
      <c r="N30" s="217">
        <v>10161.450000000001</v>
      </c>
      <c r="O30" s="217">
        <v>30011.5</v>
      </c>
      <c r="P30" s="214" t="s">
        <v>350</v>
      </c>
    </row>
    <row r="31" spans="1:16" ht="19" customHeight="1">
      <c r="A31" s="216" t="s">
        <v>64</v>
      </c>
      <c r="B31" s="217">
        <v>0</v>
      </c>
      <c r="C31" s="217">
        <v>0</v>
      </c>
      <c r="D31" s="217">
        <v>0</v>
      </c>
      <c r="E31" s="217">
        <v>385.9</v>
      </c>
      <c r="F31" s="217">
        <v>639.45000000000005</v>
      </c>
      <c r="G31" s="217">
        <v>922</v>
      </c>
      <c r="H31" s="217">
        <v>1204.55</v>
      </c>
      <c r="I31" s="217">
        <v>1880.4</v>
      </c>
      <c r="J31" s="217">
        <v>2615.9</v>
      </c>
      <c r="K31" s="217">
        <v>3351.4500000000003</v>
      </c>
      <c r="L31" s="217">
        <v>4895.3500000000004</v>
      </c>
      <c r="M31" s="217">
        <v>6478.4500000000007</v>
      </c>
      <c r="N31" s="217">
        <v>14394.099999999999</v>
      </c>
      <c r="O31" s="217">
        <v>38141.050000000003</v>
      </c>
      <c r="P31" s="214" t="s">
        <v>351</v>
      </c>
    </row>
    <row r="32" spans="1:16" ht="19" customHeight="1">
      <c r="A32" s="216" t="s">
        <v>20</v>
      </c>
      <c r="B32" s="15">
        <v>0</v>
      </c>
      <c r="C32" s="15">
        <v>38.4</v>
      </c>
      <c r="D32" s="15">
        <v>128</v>
      </c>
      <c r="E32" s="15">
        <v>326.34999999999997</v>
      </c>
      <c r="F32" s="15">
        <v>567.4</v>
      </c>
      <c r="G32" s="15">
        <v>770</v>
      </c>
      <c r="H32" s="15">
        <v>1023.85</v>
      </c>
      <c r="I32" s="217">
        <v>1522.95</v>
      </c>
      <c r="J32" s="217">
        <v>2064.75</v>
      </c>
      <c r="K32" s="217">
        <v>2603.1000000000004</v>
      </c>
      <c r="L32" s="217">
        <v>3756.6</v>
      </c>
      <c r="M32" s="217">
        <v>5012.55</v>
      </c>
      <c r="N32" s="217">
        <v>12414.05</v>
      </c>
      <c r="O32" s="217">
        <v>31611.05</v>
      </c>
      <c r="P32" s="214" t="s">
        <v>352</v>
      </c>
    </row>
    <row r="33" spans="1:16" ht="19" customHeight="1">
      <c r="A33" s="216" t="s">
        <v>21</v>
      </c>
      <c r="B33" s="217">
        <v>0</v>
      </c>
      <c r="C33" s="217">
        <v>0</v>
      </c>
      <c r="D33" s="217">
        <v>47.5</v>
      </c>
      <c r="E33" s="217">
        <v>332.5</v>
      </c>
      <c r="F33" s="217">
        <v>617.5</v>
      </c>
      <c r="G33" s="217">
        <v>902.5</v>
      </c>
      <c r="H33" s="217">
        <v>1187.5</v>
      </c>
      <c r="I33" s="217">
        <v>1824</v>
      </c>
      <c r="J33" s="217">
        <v>2584</v>
      </c>
      <c r="K33" s="217">
        <v>3344</v>
      </c>
      <c r="L33" s="217">
        <v>5177.5</v>
      </c>
      <c r="M33" s="217">
        <v>6840</v>
      </c>
      <c r="N33" s="217">
        <v>13680</v>
      </c>
      <c r="O33" s="217">
        <v>34200</v>
      </c>
      <c r="P33" s="214" t="s">
        <v>353</v>
      </c>
    </row>
    <row r="34" spans="1:16" ht="19" customHeight="1">
      <c r="A34" s="216" t="s">
        <v>22</v>
      </c>
      <c r="B34" s="217">
        <v>0</v>
      </c>
      <c r="C34" s="217">
        <v>0</v>
      </c>
      <c r="D34" s="217">
        <v>0</v>
      </c>
      <c r="E34" s="217">
        <v>0</v>
      </c>
      <c r="F34" s="217">
        <v>121.95</v>
      </c>
      <c r="G34" s="217">
        <v>291.7</v>
      </c>
      <c r="H34" s="217">
        <v>488.24999999999994</v>
      </c>
      <c r="I34" s="217">
        <v>949.44999999999993</v>
      </c>
      <c r="J34" s="217">
        <v>1498.3</v>
      </c>
      <c r="K34" s="217">
        <v>2110.3000000000002</v>
      </c>
      <c r="L34" s="217">
        <v>3431.8</v>
      </c>
      <c r="M34" s="217">
        <v>4873.6000000000004</v>
      </c>
      <c r="N34" s="217">
        <v>13602.95</v>
      </c>
      <c r="O34" s="217">
        <v>43505.7</v>
      </c>
      <c r="P34" s="214" t="s">
        <v>354</v>
      </c>
    </row>
    <row r="35" spans="1:16" ht="19" customHeight="1">
      <c r="A35" s="216" t="s">
        <v>23</v>
      </c>
      <c r="B35" s="217">
        <v>0</v>
      </c>
      <c r="C35" s="217">
        <v>0</v>
      </c>
      <c r="D35" s="217">
        <v>0</v>
      </c>
      <c r="E35" s="217">
        <v>239.25</v>
      </c>
      <c r="F35" s="217">
        <v>415.6</v>
      </c>
      <c r="G35" s="217">
        <v>600.6</v>
      </c>
      <c r="H35" s="217">
        <v>785.5</v>
      </c>
      <c r="I35" s="217">
        <v>1155.45</v>
      </c>
      <c r="J35" s="217">
        <v>1555.95</v>
      </c>
      <c r="K35" s="217">
        <v>2024.5500000000002</v>
      </c>
      <c r="L35" s="217">
        <v>2961.7</v>
      </c>
      <c r="M35" s="217">
        <v>4021.6499999999996</v>
      </c>
      <c r="N35" s="217">
        <v>9636.75</v>
      </c>
      <c r="O35" s="217">
        <v>27393.399999999998</v>
      </c>
      <c r="P35" s="214" t="s">
        <v>355</v>
      </c>
    </row>
    <row r="36" spans="1:16" ht="19" customHeight="1">
      <c r="A36" s="216"/>
      <c r="B36" s="217"/>
      <c r="C36" s="15"/>
      <c r="D36" s="15"/>
      <c r="E36" s="15"/>
      <c r="F36" s="15"/>
      <c r="G36" s="15"/>
      <c r="H36" s="15"/>
      <c r="I36" s="217"/>
      <c r="J36" s="217"/>
      <c r="K36" s="217"/>
      <c r="L36" s="217"/>
      <c r="M36" s="217"/>
      <c r="N36" s="217"/>
      <c r="O36" s="217"/>
      <c r="P36" s="214"/>
    </row>
    <row r="37" spans="1:16" s="215" customFormat="1" ht="19" customHeight="1">
      <c r="A37" s="213"/>
      <c r="B37" s="909" t="s">
        <v>222</v>
      </c>
      <c r="C37" s="910"/>
      <c r="D37" s="910"/>
      <c r="E37" s="910"/>
      <c r="F37" s="910"/>
      <c r="G37" s="910"/>
      <c r="H37" s="911"/>
      <c r="I37" s="909" t="s">
        <v>878</v>
      </c>
      <c r="J37" s="910"/>
      <c r="K37" s="910"/>
      <c r="L37" s="910"/>
      <c r="M37" s="910"/>
      <c r="N37" s="910"/>
      <c r="O37" s="911"/>
      <c r="P37" s="214"/>
    </row>
    <row r="38" spans="1:16" ht="19" customHeight="1">
      <c r="A38" s="218" t="s">
        <v>155</v>
      </c>
      <c r="B38" s="246">
        <v>0</v>
      </c>
      <c r="C38" s="246">
        <v>0</v>
      </c>
      <c r="D38" s="246">
        <v>0</v>
      </c>
      <c r="E38" s="246">
        <v>0</v>
      </c>
      <c r="F38" s="246">
        <v>0.26324999999999998</v>
      </c>
      <c r="G38" s="246">
        <v>0.43959999999999999</v>
      </c>
      <c r="H38" s="246">
        <v>0.55716666666666659</v>
      </c>
      <c r="I38" s="246">
        <v>0.74712500000000004</v>
      </c>
      <c r="J38" s="246">
        <v>1.0556999999999999</v>
      </c>
      <c r="K38" s="246">
        <v>1.2614166666666669</v>
      </c>
      <c r="L38" s="246">
        <v>1.5614999999999999</v>
      </c>
      <c r="M38" s="246">
        <v>1.9362000000000001</v>
      </c>
      <c r="N38" s="246">
        <v>3.0371250000000001</v>
      </c>
      <c r="O38" s="246">
        <v>4.9828100000000006</v>
      </c>
      <c r="P38" s="214" t="s">
        <v>330</v>
      </c>
    </row>
    <row r="39" spans="1:16" ht="19" customHeight="1">
      <c r="A39" s="218" t="s">
        <v>56</v>
      </c>
      <c r="B39" s="246">
        <v>0</v>
      </c>
      <c r="C39" s="246">
        <v>0</v>
      </c>
      <c r="D39" s="246">
        <v>0</v>
      </c>
      <c r="E39" s="246">
        <v>1.7830000000000004</v>
      </c>
      <c r="F39" s="246">
        <v>2.1745000000000001</v>
      </c>
      <c r="G39" s="246">
        <v>2.4511999999999996</v>
      </c>
      <c r="H39" s="246">
        <v>2.6806666666666668</v>
      </c>
      <c r="I39" s="246">
        <v>2.9672500000000004</v>
      </c>
      <c r="J39" s="246">
        <v>3.2483000000000009</v>
      </c>
      <c r="K39" s="246">
        <v>3.5042500000000003</v>
      </c>
      <c r="L39" s="246">
        <v>3.8241875000000003</v>
      </c>
      <c r="M39" s="246">
        <v>4.2046500000000009</v>
      </c>
      <c r="N39" s="246">
        <v>5.1310750000000009</v>
      </c>
      <c r="O39" s="246">
        <v>5.8491199999999992</v>
      </c>
      <c r="P39" s="214" t="s">
        <v>331</v>
      </c>
    </row>
    <row r="40" spans="1:16" ht="19" customHeight="1">
      <c r="A40" s="218" t="s">
        <v>59</v>
      </c>
      <c r="B40" s="246">
        <v>0</v>
      </c>
      <c r="C40" s="246">
        <v>0</v>
      </c>
      <c r="D40" s="246">
        <v>0</v>
      </c>
      <c r="E40" s="246">
        <v>0.92533333333333345</v>
      </c>
      <c r="F40" s="246">
        <v>1.3875</v>
      </c>
      <c r="G40" s="246">
        <v>1.6652000000000002</v>
      </c>
      <c r="H40" s="246">
        <v>1.85</v>
      </c>
      <c r="I40" s="246">
        <v>2.0812500000000003</v>
      </c>
      <c r="J40" s="246">
        <v>2.2200000000000002</v>
      </c>
      <c r="K40" s="246">
        <v>2.3125</v>
      </c>
      <c r="L40" s="246">
        <v>2.4281250000000001</v>
      </c>
      <c r="M40" s="246">
        <v>2.4975000000000001</v>
      </c>
      <c r="N40" s="246">
        <v>2.63625</v>
      </c>
      <c r="O40" s="246">
        <v>2.7195</v>
      </c>
      <c r="P40" s="214" t="s">
        <v>332</v>
      </c>
    </row>
    <row r="41" spans="1:16" ht="19" customHeight="1">
      <c r="A41" s="218" t="s">
        <v>62</v>
      </c>
      <c r="B41" s="246">
        <v>0</v>
      </c>
      <c r="C41" s="246">
        <v>0</v>
      </c>
      <c r="D41" s="246">
        <v>0</v>
      </c>
      <c r="E41" s="246">
        <v>0</v>
      </c>
      <c r="F41" s="246">
        <v>0</v>
      </c>
      <c r="G41" s="246">
        <v>0.87839999999999996</v>
      </c>
      <c r="H41" s="246">
        <v>0.72399999999999998</v>
      </c>
      <c r="I41" s="246">
        <v>1.0920000000000001</v>
      </c>
      <c r="J41" s="246">
        <v>1.3128</v>
      </c>
      <c r="K41" s="246">
        <v>1.46</v>
      </c>
      <c r="L41" s="246">
        <v>1.6440000000000001</v>
      </c>
      <c r="M41" s="246">
        <v>1.7544000000000002</v>
      </c>
      <c r="N41" s="246">
        <v>1.9751999999999998</v>
      </c>
      <c r="O41" s="246">
        <v>2.1076799999999998</v>
      </c>
      <c r="P41" s="214" t="s">
        <v>333</v>
      </c>
    </row>
    <row r="42" spans="1:16" ht="19" customHeight="1">
      <c r="A42" s="218" t="s">
        <v>65</v>
      </c>
      <c r="B42" s="246">
        <v>0</v>
      </c>
      <c r="C42" s="246">
        <v>0</v>
      </c>
      <c r="D42" s="246">
        <v>0</v>
      </c>
      <c r="E42" s="246">
        <v>0</v>
      </c>
      <c r="F42" s="246">
        <v>0</v>
      </c>
      <c r="G42" s="246">
        <v>0</v>
      </c>
      <c r="H42" s="246">
        <v>0.41666666666666669</v>
      </c>
      <c r="I42" s="246">
        <v>0.94</v>
      </c>
      <c r="J42" s="246">
        <v>1.254</v>
      </c>
      <c r="K42" s="246">
        <v>1.4633333333333334</v>
      </c>
      <c r="L42" s="246">
        <v>1.7237500000000001</v>
      </c>
      <c r="M42" s="246">
        <v>1.881</v>
      </c>
      <c r="N42" s="246">
        <v>2.1944999999999997</v>
      </c>
      <c r="O42" s="246">
        <v>2.3826000000000001</v>
      </c>
      <c r="P42" s="214" t="s">
        <v>334</v>
      </c>
    </row>
    <row r="43" spans="1:16" ht="19" customHeight="1">
      <c r="A43" s="218" t="s">
        <v>68</v>
      </c>
      <c r="B43" s="246"/>
      <c r="C43" s="246">
        <v>0.5106666666666666</v>
      </c>
      <c r="D43" s="246">
        <v>0.7649999999999999</v>
      </c>
      <c r="E43" s="246">
        <v>1.02</v>
      </c>
      <c r="F43" s="246">
        <v>1.1475000000000002</v>
      </c>
      <c r="G43" s="246">
        <v>1.224</v>
      </c>
      <c r="H43" s="246">
        <v>1.2750000000000001</v>
      </c>
      <c r="I43" s="246">
        <v>1.3387500000000001</v>
      </c>
      <c r="J43" s="246">
        <v>1.377</v>
      </c>
      <c r="K43" s="246">
        <v>1.4025000000000001</v>
      </c>
      <c r="L43" s="246">
        <v>1.4343750000000002</v>
      </c>
      <c r="M43" s="246">
        <v>1.4535</v>
      </c>
      <c r="N43" s="246">
        <v>1.4917500000000001</v>
      </c>
      <c r="O43" s="246">
        <v>1.5146999999999999</v>
      </c>
      <c r="P43" s="214" t="s">
        <v>335</v>
      </c>
    </row>
    <row r="44" spans="1:16" ht="19" customHeight="1">
      <c r="A44" s="218" t="s">
        <v>71</v>
      </c>
      <c r="B44" s="246">
        <v>0</v>
      </c>
      <c r="C44" s="246">
        <v>9.1333333333333336E-2</v>
      </c>
      <c r="D44" s="246">
        <v>0.41000000000000003</v>
      </c>
      <c r="E44" s="246">
        <v>0.72799999999999998</v>
      </c>
      <c r="F44" s="246">
        <v>0.88750000000000007</v>
      </c>
      <c r="G44" s="246">
        <v>0.98280000000000001</v>
      </c>
      <c r="H44" s="246">
        <v>1.0466666666666666</v>
      </c>
      <c r="I44" s="246">
        <v>1.12625</v>
      </c>
      <c r="J44" s="246">
        <v>1.1739999999999997</v>
      </c>
      <c r="K44" s="246">
        <v>1.2058333333333333</v>
      </c>
      <c r="L44" s="246">
        <v>1.2456250000000002</v>
      </c>
      <c r="M44" s="246">
        <v>1.2695000000000003</v>
      </c>
      <c r="N44" s="246">
        <v>1.3172500000000003</v>
      </c>
      <c r="O44" s="246">
        <v>1.3458999999999999</v>
      </c>
      <c r="P44" s="214" t="s">
        <v>336</v>
      </c>
    </row>
    <row r="45" spans="1:16" ht="19" customHeight="1">
      <c r="A45" s="218" t="s">
        <v>74</v>
      </c>
      <c r="B45" s="246">
        <v>0</v>
      </c>
      <c r="C45" s="246">
        <v>0</v>
      </c>
      <c r="D45" s="246">
        <v>0</v>
      </c>
      <c r="E45" s="246">
        <v>0</v>
      </c>
      <c r="F45" s="246">
        <v>0.94900000000000007</v>
      </c>
      <c r="G45" s="246">
        <v>1.518</v>
      </c>
      <c r="H45" s="246">
        <v>1.8976666666666664</v>
      </c>
      <c r="I45" s="246">
        <v>2.3719999999999999</v>
      </c>
      <c r="J45" s="246">
        <v>2.6565999999999996</v>
      </c>
      <c r="K45" s="246">
        <v>2.8463333333333329</v>
      </c>
      <c r="L45" s="246">
        <v>3.0835000000000004</v>
      </c>
      <c r="M45" s="246">
        <v>3.2258</v>
      </c>
      <c r="N45" s="246">
        <v>3.5103999999999997</v>
      </c>
      <c r="O45" s="246">
        <v>3.6811599999999998</v>
      </c>
      <c r="P45" s="214" t="s">
        <v>337</v>
      </c>
    </row>
    <row r="46" spans="1:16" ht="19" customHeight="1">
      <c r="A46" s="218" t="s">
        <v>77</v>
      </c>
      <c r="B46" s="246">
        <v>0</v>
      </c>
      <c r="C46" s="246">
        <v>0</v>
      </c>
      <c r="D46" s="246">
        <v>0</v>
      </c>
      <c r="E46" s="246">
        <v>0</v>
      </c>
      <c r="F46" s="246">
        <v>0</v>
      </c>
      <c r="G46" s="246">
        <v>0.14119999999999999</v>
      </c>
      <c r="H46" s="246">
        <v>0.24000000000000002</v>
      </c>
      <c r="I46" s="246">
        <v>0.42624999999999996</v>
      </c>
      <c r="J46" s="246">
        <v>0.63500000000000001</v>
      </c>
      <c r="K46" s="246">
        <v>0.86</v>
      </c>
      <c r="L46" s="246">
        <v>1.293625</v>
      </c>
      <c r="M46" s="246">
        <v>1.62</v>
      </c>
      <c r="N46" s="246">
        <v>2.28145</v>
      </c>
      <c r="O46" s="246">
        <v>2.67658</v>
      </c>
      <c r="P46" s="214" t="s">
        <v>338</v>
      </c>
    </row>
    <row r="47" spans="1:16" ht="19" customHeight="1">
      <c r="A47" s="218" t="s">
        <v>19</v>
      </c>
      <c r="B47" s="246">
        <v>0</v>
      </c>
      <c r="C47" s="246">
        <v>0</v>
      </c>
      <c r="D47" s="246">
        <v>0</v>
      </c>
      <c r="E47" s="246">
        <v>2.5</v>
      </c>
      <c r="F47" s="246">
        <v>4.4049999999999994</v>
      </c>
      <c r="G47" s="246">
        <v>4.8384</v>
      </c>
      <c r="H47" s="246">
        <v>4.8383333333333329</v>
      </c>
      <c r="I47" s="246">
        <v>5.04</v>
      </c>
      <c r="J47" s="246">
        <v>5.2416000000000009</v>
      </c>
      <c r="K47" s="246">
        <v>5.6448333333333336</v>
      </c>
      <c r="L47" s="246">
        <v>6.0479999999999992</v>
      </c>
      <c r="M47" s="246">
        <v>6.4512</v>
      </c>
      <c r="N47" s="246">
        <v>6.6527999999999992</v>
      </c>
      <c r="O47" s="246">
        <v>6.6528</v>
      </c>
      <c r="P47" s="214" t="s">
        <v>339</v>
      </c>
    </row>
    <row r="48" spans="1:16" ht="19" customHeight="1">
      <c r="A48" s="218" t="s">
        <v>57</v>
      </c>
      <c r="B48" s="246">
        <v>0</v>
      </c>
      <c r="C48" s="246">
        <v>0</v>
      </c>
      <c r="D48" s="246">
        <v>0</v>
      </c>
      <c r="E48" s="246">
        <v>0.58766666666666667</v>
      </c>
      <c r="F48" s="246">
        <v>1.0282500000000001</v>
      </c>
      <c r="G48" s="246">
        <v>1.41</v>
      </c>
      <c r="H48" s="246">
        <v>1.5666666666666667</v>
      </c>
      <c r="I48" s="246">
        <v>1.7625</v>
      </c>
      <c r="J48" s="246">
        <v>1.88</v>
      </c>
      <c r="K48" s="246">
        <v>1.9583333333333333</v>
      </c>
      <c r="L48" s="246">
        <v>2.0562499999999999</v>
      </c>
      <c r="M48" s="246">
        <v>2.1150000000000002</v>
      </c>
      <c r="N48" s="246">
        <v>2.2324999999999999</v>
      </c>
      <c r="O48" s="246">
        <v>2.3029999999999999</v>
      </c>
      <c r="P48" s="214" t="s">
        <v>340</v>
      </c>
    </row>
    <row r="49" spans="1:16" ht="19" customHeight="1">
      <c r="A49" s="218" t="s">
        <v>60</v>
      </c>
      <c r="B49" s="246">
        <v>0</v>
      </c>
      <c r="C49" s="246">
        <v>0</v>
      </c>
      <c r="D49" s="246">
        <v>0</v>
      </c>
      <c r="E49" s="246">
        <v>0</v>
      </c>
      <c r="F49" s="246">
        <v>1.125</v>
      </c>
      <c r="G49" s="246">
        <v>1.8</v>
      </c>
      <c r="H49" s="246">
        <v>2.25</v>
      </c>
      <c r="I49" s="246">
        <v>2.8125</v>
      </c>
      <c r="J49" s="246">
        <v>3.15</v>
      </c>
      <c r="K49" s="246">
        <v>3.5583333333333336</v>
      </c>
      <c r="L49" s="246">
        <v>4.34375</v>
      </c>
      <c r="M49" s="246">
        <v>4.8149999999999995</v>
      </c>
      <c r="N49" s="246">
        <v>6.5050000000000008</v>
      </c>
      <c r="O49" s="246">
        <v>7.8320000000000007</v>
      </c>
      <c r="P49" s="214" t="s">
        <v>341</v>
      </c>
    </row>
    <row r="50" spans="1:16" ht="19" customHeight="1">
      <c r="A50" s="218" t="s">
        <v>63</v>
      </c>
      <c r="B50" s="246">
        <v>0</v>
      </c>
      <c r="C50" s="246">
        <v>0</v>
      </c>
      <c r="D50" s="246">
        <v>0</v>
      </c>
      <c r="E50" s="246">
        <v>0</v>
      </c>
      <c r="F50" s="246">
        <v>0.6818749999999999</v>
      </c>
      <c r="G50" s="246">
        <v>1.256</v>
      </c>
      <c r="H50" s="246">
        <v>1.7762500000000001</v>
      </c>
      <c r="I50" s="246">
        <v>2.735937499999999</v>
      </c>
      <c r="J50" s="246">
        <v>3.64175</v>
      </c>
      <c r="K50" s="246">
        <v>4.5206250000000008</v>
      </c>
      <c r="L50" s="246">
        <v>5.6346875000000001</v>
      </c>
      <c r="M50" s="246">
        <v>6.4557500000000001</v>
      </c>
      <c r="N50" s="246">
        <v>7.48325</v>
      </c>
      <c r="O50" s="246">
        <v>7.8472999999999997</v>
      </c>
      <c r="P50" s="214" t="s">
        <v>342</v>
      </c>
    </row>
    <row r="51" spans="1:16" ht="19" customHeight="1">
      <c r="A51" s="218" t="s">
        <v>66</v>
      </c>
      <c r="B51" s="246">
        <v>0</v>
      </c>
      <c r="C51" s="246">
        <v>0</v>
      </c>
      <c r="D51" s="246">
        <v>0</v>
      </c>
      <c r="E51" s="246">
        <v>0.72333333333333327</v>
      </c>
      <c r="F51" s="246">
        <v>1.085</v>
      </c>
      <c r="G51" s="246">
        <v>1.302</v>
      </c>
      <c r="H51" s="246">
        <v>1.4466666666666665</v>
      </c>
      <c r="I51" s="246">
        <v>2.17</v>
      </c>
      <c r="J51" s="246">
        <v>2.6040000000000001</v>
      </c>
      <c r="K51" s="246">
        <v>2.8933333333333331</v>
      </c>
      <c r="L51" s="246">
        <v>3.7974999999999999</v>
      </c>
      <c r="M51" s="246">
        <v>4.34</v>
      </c>
      <c r="N51" s="246">
        <v>4.7414499999999995</v>
      </c>
      <c r="O51" s="246">
        <v>4.8911800000000003</v>
      </c>
      <c r="P51" s="214" t="s">
        <v>343</v>
      </c>
    </row>
    <row r="52" spans="1:16" ht="19" customHeight="1">
      <c r="A52" s="218" t="s">
        <v>69</v>
      </c>
      <c r="B52" s="246">
        <v>0</v>
      </c>
      <c r="C52" s="246">
        <v>0</v>
      </c>
      <c r="D52" s="246">
        <v>0</v>
      </c>
      <c r="E52" s="246">
        <v>0</v>
      </c>
      <c r="F52" s="246">
        <v>0.98750000000000004</v>
      </c>
      <c r="G52" s="246">
        <v>1.58</v>
      </c>
      <c r="H52" s="246">
        <v>1.9750000000000001</v>
      </c>
      <c r="I52" s="246">
        <v>2.46875</v>
      </c>
      <c r="J52" s="246">
        <v>2.8440000000000003</v>
      </c>
      <c r="K52" s="246">
        <v>3.0941666666666663</v>
      </c>
      <c r="L52" s="246">
        <v>3.4068750000000003</v>
      </c>
      <c r="M52" s="246">
        <v>3.5945</v>
      </c>
      <c r="N52" s="246">
        <v>3.9697500000000003</v>
      </c>
      <c r="O52" s="246">
        <v>4.1948999999999996</v>
      </c>
      <c r="P52" s="214" t="s">
        <v>344</v>
      </c>
    </row>
    <row r="53" spans="1:16" ht="19" customHeight="1">
      <c r="A53" s="218" t="s">
        <v>72</v>
      </c>
      <c r="B53" s="246">
        <v>0</v>
      </c>
      <c r="C53" s="246">
        <v>0</v>
      </c>
      <c r="D53" s="246">
        <v>0</v>
      </c>
      <c r="E53" s="246">
        <v>0.87533333333333341</v>
      </c>
      <c r="F53" s="246">
        <v>1.3125</v>
      </c>
      <c r="G53" s="246">
        <v>1.5752000000000002</v>
      </c>
      <c r="H53" s="246">
        <v>1.75</v>
      </c>
      <c r="I53" s="246">
        <v>1.96875</v>
      </c>
      <c r="J53" s="246">
        <v>2.1</v>
      </c>
      <c r="K53" s="246">
        <v>2.1875</v>
      </c>
      <c r="L53" s="246">
        <v>2.296875</v>
      </c>
      <c r="M53" s="246">
        <v>2.3624999999999998</v>
      </c>
      <c r="N53" s="246">
        <v>2.4937499999999999</v>
      </c>
      <c r="O53" s="246">
        <v>2.5725000000000002</v>
      </c>
      <c r="P53" s="214" t="s">
        <v>345</v>
      </c>
    </row>
    <row r="54" spans="1:16" ht="19" customHeight="1">
      <c r="A54" s="218" t="s">
        <v>75</v>
      </c>
      <c r="B54" s="246">
        <v>0</v>
      </c>
      <c r="C54" s="246">
        <v>0</v>
      </c>
      <c r="D54" s="246">
        <v>0</v>
      </c>
      <c r="E54" s="246">
        <v>0</v>
      </c>
      <c r="F54" s="246">
        <v>1.2112500000000002</v>
      </c>
      <c r="G54" s="246">
        <v>1.9379999999999999</v>
      </c>
      <c r="H54" s="246">
        <v>2.4225000000000003</v>
      </c>
      <c r="I54" s="246">
        <v>3.0281250000000002</v>
      </c>
      <c r="J54" s="246">
        <v>3.3915000000000006</v>
      </c>
      <c r="K54" s="246">
        <v>3.63375</v>
      </c>
      <c r="L54" s="246">
        <v>3.9365625</v>
      </c>
      <c r="M54" s="246">
        <v>4.1182500000000006</v>
      </c>
      <c r="N54" s="246">
        <v>4.4816250000000002</v>
      </c>
      <c r="O54" s="246">
        <v>4.6996500000000001</v>
      </c>
      <c r="P54" s="214" t="s">
        <v>346</v>
      </c>
    </row>
    <row r="55" spans="1:16" ht="19" customHeight="1">
      <c r="A55" s="218" t="s">
        <v>78</v>
      </c>
      <c r="B55" s="246">
        <v>0</v>
      </c>
      <c r="C55" s="246">
        <v>0</v>
      </c>
      <c r="D55" s="246">
        <v>0</v>
      </c>
      <c r="E55" s="246">
        <v>0.29186666666666672</v>
      </c>
      <c r="F55" s="246">
        <v>0.66665000000000008</v>
      </c>
      <c r="G55" s="246">
        <v>1.0029600000000001</v>
      </c>
      <c r="H55" s="246">
        <v>1.3133999999999999</v>
      </c>
      <c r="I55" s="246">
        <v>1.7611500000000002</v>
      </c>
      <c r="J55" s="246">
        <v>2.1412399999999998</v>
      </c>
      <c r="K55" s="246">
        <v>2.4510166666666668</v>
      </c>
      <c r="L55" s="246">
        <v>2.8506749999999998</v>
      </c>
      <c r="M55" s="246">
        <v>2.9571399999999999</v>
      </c>
      <c r="N55" s="246">
        <v>3.1700699999999999</v>
      </c>
      <c r="O55" s="246">
        <v>3.297828</v>
      </c>
      <c r="P55" s="214" t="s">
        <v>347</v>
      </c>
    </row>
    <row r="56" spans="1:16" ht="19" customHeight="1">
      <c r="A56" s="218" t="s">
        <v>55</v>
      </c>
      <c r="B56" s="246">
        <v>0</v>
      </c>
      <c r="C56" s="246">
        <v>0</v>
      </c>
      <c r="D56" s="246">
        <v>0</v>
      </c>
      <c r="E56" s="246">
        <v>0</v>
      </c>
      <c r="F56" s="246">
        <v>0</v>
      </c>
      <c r="G56" s="246">
        <v>0.49959999999999999</v>
      </c>
      <c r="H56" s="246">
        <v>0.83233333333333326</v>
      </c>
      <c r="I56" s="246">
        <v>1.3619999999999999</v>
      </c>
      <c r="J56" s="246">
        <v>1.7252000000000001</v>
      </c>
      <c r="K56" s="246">
        <v>2.0051666666666663</v>
      </c>
      <c r="L56" s="246">
        <v>2.4402500000000003</v>
      </c>
      <c r="M56" s="246">
        <v>2.7694000000000001</v>
      </c>
      <c r="N56" s="246">
        <v>3.7000999999999999</v>
      </c>
      <c r="O56" s="246">
        <v>4.3402400000000005</v>
      </c>
      <c r="P56" s="214" t="s">
        <v>348</v>
      </c>
    </row>
    <row r="57" spans="1:16" ht="19" customHeight="1">
      <c r="A57" s="218" t="s">
        <v>58</v>
      </c>
      <c r="B57" s="246">
        <v>0</v>
      </c>
      <c r="C57" s="246">
        <v>0</v>
      </c>
      <c r="D57" s="246">
        <v>0</v>
      </c>
      <c r="E57" s="246">
        <v>0</v>
      </c>
      <c r="F57" s="246">
        <v>0</v>
      </c>
      <c r="G57" s="246">
        <v>0.61380000000000001</v>
      </c>
      <c r="H57" s="246">
        <v>1.0230000000000001</v>
      </c>
      <c r="I57" s="246">
        <v>1.5345000000000002</v>
      </c>
      <c r="J57" s="246">
        <v>1.8414000000000001</v>
      </c>
      <c r="K57" s="246">
        <v>2.0460000000000003</v>
      </c>
      <c r="L57" s="246">
        <v>2.3017500000000002</v>
      </c>
      <c r="M57" s="246">
        <v>2.4552</v>
      </c>
      <c r="N57" s="246">
        <v>2.7620999999999998</v>
      </c>
      <c r="O57" s="246">
        <v>2.94624</v>
      </c>
      <c r="P57" s="214" t="s">
        <v>349</v>
      </c>
    </row>
    <row r="58" spans="1:16" ht="19" customHeight="1">
      <c r="A58" s="218" t="s">
        <v>61</v>
      </c>
      <c r="B58" s="11">
        <v>0</v>
      </c>
      <c r="C58" s="11">
        <v>0</v>
      </c>
      <c r="D58" s="11">
        <v>0</v>
      </c>
      <c r="E58" s="11">
        <v>0</v>
      </c>
      <c r="F58" s="11">
        <v>0</v>
      </c>
      <c r="G58" s="11">
        <v>0</v>
      </c>
      <c r="H58" s="11">
        <v>1.8013333333333332</v>
      </c>
      <c r="I58" s="246">
        <v>2.46075</v>
      </c>
      <c r="J58" s="246">
        <v>2.9336000000000002</v>
      </c>
      <c r="K58" s="246">
        <v>3.2488333333333337</v>
      </c>
      <c r="L58" s="246">
        <v>3.6911249999999995</v>
      </c>
      <c r="M58" s="246">
        <v>4.1109</v>
      </c>
      <c r="N58" s="246">
        <v>5.0807250000000002</v>
      </c>
      <c r="O58" s="246">
        <v>6.0023</v>
      </c>
      <c r="P58" s="214" t="s">
        <v>350</v>
      </c>
    </row>
    <row r="59" spans="1:16" ht="19" customHeight="1">
      <c r="A59" s="218" t="s">
        <v>64</v>
      </c>
      <c r="B59" s="246">
        <v>0</v>
      </c>
      <c r="C59" s="246">
        <v>0</v>
      </c>
      <c r="D59" s="246">
        <v>0</v>
      </c>
      <c r="E59" s="246">
        <v>2.5726666666666667</v>
      </c>
      <c r="F59" s="246">
        <v>3.1972500000000004</v>
      </c>
      <c r="G59" s="246">
        <v>3.6879999999999997</v>
      </c>
      <c r="H59" s="246">
        <v>4.0151666666666666</v>
      </c>
      <c r="I59" s="246">
        <v>4.7010000000000005</v>
      </c>
      <c r="J59" s="246">
        <v>5.2317999999999998</v>
      </c>
      <c r="K59" s="246">
        <v>5.5857500000000009</v>
      </c>
      <c r="L59" s="246">
        <v>6.1191875000000007</v>
      </c>
      <c r="M59" s="246">
        <v>6.4784500000000014</v>
      </c>
      <c r="N59" s="246">
        <v>7.1970499999999991</v>
      </c>
      <c r="O59" s="246">
        <v>7.628210000000001</v>
      </c>
      <c r="P59" s="214" t="s">
        <v>351</v>
      </c>
    </row>
    <row r="60" spans="1:16" ht="19" customHeight="1">
      <c r="A60" s="218" t="s">
        <v>20</v>
      </c>
      <c r="B60" s="11">
        <v>0</v>
      </c>
      <c r="C60" s="11">
        <v>0.51200000000000001</v>
      </c>
      <c r="D60" s="11">
        <v>1.28</v>
      </c>
      <c r="E60" s="11">
        <v>2.1756666666666664</v>
      </c>
      <c r="F60" s="11">
        <v>2.8369999999999997</v>
      </c>
      <c r="G60" s="11">
        <v>3.0799999999999996</v>
      </c>
      <c r="H60" s="11">
        <v>3.4128333333333334</v>
      </c>
      <c r="I60" s="246">
        <v>3.807375</v>
      </c>
      <c r="J60" s="246">
        <v>4.1295000000000002</v>
      </c>
      <c r="K60" s="246">
        <v>4.3385000000000007</v>
      </c>
      <c r="L60" s="246">
        <v>4.6957500000000003</v>
      </c>
      <c r="M60" s="246">
        <v>5.0125500000000001</v>
      </c>
      <c r="N60" s="246">
        <v>6.2070249999999998</v>
      </c>
      <c r="O60" s="246">
        <v>6.3222100000000001</v>
      </c>
      <c r="P60" s="214" t="s">
        <v>352</v>
      </c>
    </row>
    <row r="61" spans="1:16" ht="19" customHeight="1">
      <c r="A61" s="218" t="s">
        <v>21</v>
      </c>
      <c r="B61" s="246">
        <v>0</v>
      </c>
      <c r="C61" s="246">
        <v>0</v>
      </c>
      <c r="D61" s="246">
        <v>0.47499999999999998</v>
      </c>
      <c r="E61" s="246">
        <v>2.2166666666666668</v>
      </c>
      <c r="F61" s="246">
        <v>3.0874999999999999</v>
      </c>
      <c r="G61" s="246">
        <v>3.61</v>
      </c>
      <c r="H61" s="246">
        <v>3.9583333333333335</v>
      </c>
      <c r="I61" s="246">
        <v>4.5599999999999996</v>
      </c>
      <c r="J61" s="246">
        <v>5.1680000000000001</v>
      </c>
      <c r="K61" s="246">
        <v>5.5733333333333333</v>
      </c>
      <c r="L61" s="246">
        <v>6.4718749999999998</v>
      </c>
      <c r="M61" s="246">
        <v>6.84</v>
      </c>
      <c r="N61" s="246">
        <v>6.84</v>
      </c>
      <c r="O61" s="246">
        <v>6.84</v>
      </c>
      <c r="P61" s="214" t="s">
        <v>353</v>
      </c>
    </row>
    <row r="62" spans="1:16" ht="19" customHeight="1">
      <c r="A62" s="218" t="s">
        <v>22</v>
      </c>
      <c r="B62" s="246">
        <v>0</v>
      </c>
      <c r="C62" s="246">
        <v>0</v>
      </c>
      <c r="D62" s="246">
        <v>0</v>
      </c>
      <c r="E62" s="246">
        <v>0</v>
      </c>
      <c r="F62" s="246">
        <v>0.60975000000000001</v>
      </c>
      <c r="G62" s="246">
        <v>1.1668000000000001</v>
      </c>
      <c r="H62" s="246">
        <v>1.6274999999999997</v>
      </c>
      <c r="I62" s="246">
        <v>2.3736249999999997</v>
      </c>
      <c r="J62" s="246">
        <v>2.9965999999999999</v>
      </c>
      <c r="K62" s="246">
        <v>3.5171666666666672</v>
      </c>
      <c r="L62" s="246">
        <v>4.2897499999999997</v>
      </c>
      <c r="M62" s="246">
        <v>4.8736000000000006</v>
      </c>
      <c r="N62" s="246">
        <v>6.8014750000000008</v>
      </c>
      <c r="O62" s="246">
        <v>8.7011399999999988</v>
      </c>
      <c r="P62" s="214" t="s">
        <v>354</v>
      </c>
    </row>
    <row r="63" spans="1:16" ht="19" customHeight="1">
      <c r="A63" s="218" t="s">
        <v>23</v>
      </c>
      <c r="B63" s="246">
        <v>0</v>
      </c>
      <c r="C63" s="246">
        <v>0</v>
      </c>
      <c r="D63" s="246">
        <v>0</v>
      </c>
      <c r="E63" s="246">
        <v>1.595</v>
      </c>
      <c r="F63" s="246">
        <v>2.0779999999999998</v>
      </c>
      <c r="G63" s="246">
        <v>2.4024000000000001</v>
      </c>
      <c r="H63" s="246">
        <v>2.6183333333333332</v>
      </c>
      <c r="I63" s="246">
        <v>2.8886250000000002</v>
      </c>
      <c r="J63" s="246">
        <v>3.1118999999999999</v>
      </c>
      <c r="K63" s="246">
        <v>3.3742500000000004</v>
      </c>
      <c r="L63" s="246">
        <v>3.7021249999999997</v>
      </c>
      <c r="M63" s="246">
        <v>4.0216500000000002</v>
      </c>
      <c r="N63" s="246">
        <v>4.8183749999999996</v>
      </c>
      <c r="O63" s="246">
        <v>5.4786799999999998</v>
      </c>
      <c r="P63" s="214" t="s">
        <v>355</v>
      </c>
    </row>
    <row r="64" spans="1:16" ht="19" customHeight="1">
      <c r="B64" s="219"/>
      <c r="C64" s="219"/>
      <c r="D64" s="219"/>
      <c r="E64" s="219"/>
      <c r="F64" s="219"/>
      <c r="G64" s="219"/>
      <c r="H64" s="219"/>
    </row>
    <row r="65" spans="2:8" ht="19" customHeight="1">
      <c r="B65" s="219"/>
      <c r="C65" s="219"/>
      <c r="D65" s="219"/>
      <c r="E65" s="219"/>
      <c r="F65" s="219"/>
      <c r="G65" s="219"/>
      <c r="H65" s="219"/>
    </row>
    <row r="66" spans="2:8" ht="19" customHeight="1">
      <c r="B66" s="219"/>
      <c r="C66" s="219"/>
      <c r="D66" s="219"/>
      <c r="E66" s="219"/>
      <c r="F66" s="219"/>
      <c r="G66" s="219"/>
      <c r="H66" s="219"/>
    </row>
    <row r="67" spans="2:8" ht="19" customHeight="1">
      <c r="B67" s="219"/>
      <c r="C67" s="219"/>
      <c r="D67" s="219"/>
      <c r="E67" s="219"/>
      <c r="F67" s="219"/>
      <c r="G67" s="219"/>
      <c r="H67" s="219"/>
    </row>
    <row r="68" spans="2:8" ht="19" customHeight="1">
      <c r="B68" s="219"/>
      <c r="C68" s="219"/>
      <c r="D68" s="219"/>
      <c r="E68" s="219"/>
      <c r="F68" s="219"/>
      <c r="G68" s="219"/>
      <c r="H68" s="219"/>
    </row>
    <row r="69" spans="2:8" ht="19" customHeight="1">
      <c r="B69" s="219"/>
      <c r="C69" s="219"/>
      <c r="D69" s="219"/>
      <c r="E69" s="219"/>
      <c r="F69" s="219"/>
      <c r="G69" s="219"/>
      <c r="H69" s="219"/>
    </row>
    <row r="70" spans="2:8">
      <c r="B70" s="219"/>
      <c r="C70" s="219"/>
      <c r="D70" s="219"/>
      <c r="E70" s="219"/>
      <c r="F70" s="219"/>
      <c r="G70" s="219"/>
      <c r="H70" s="219"/>
    </row>
    <row r="71" spans="2:8">
      <c r="B71" s="219"/>
      <c r="C71" s="219"/>
      <c r="D71" s="219"/>
      <c r="E71" s="219"/>
      <c r="F71" s="219"/>
      <c r="G71" s="219"/>
      <c r="H71" s="219"/>
    </row>
    <row r="72" spans="2:8">
      <c r="B72" s="219"/>
      <c r="C72" s="219"/>
      <c r="D72" s="219"/>
      <c r="E72" s="219"/>
      <c r="F72" s="219"/>
      <c r="G72" s="219"/>
      <c r="H72" s="219"/>
    </row>
    <row r="73" spans="2:8">
      <c r="B73" s="219"/>
      <c r="C73" s="219"/>
      <c r="D73" s="219"/>
      <c r="E73" s="219"/>
      <c r="F73" s="219"/>
      <c r="G73" s="219"/>
      <c r="H73" s="219"/>
    </row>
    <row r="74" spans="2:8">
      <c r="B74" s="219"/>
      <c r="C74" s="219"/>
      <c r="D74" s="219"/>
      <c r="E74" s="219"/>
      <c r="F74" s="219"/>
      <c r="G74" s="219"/>
      <c r="H74" s="219"/>
    </row>
    <row r="75" spans="2:8">
      <c r="B75" s="219"/>
      <c r="C75" s="219"/>
      <c r="D75" s="219"/>
      <c r="E75" s="219"/>
      <c r="F75" s="219"/>
      <c r="G75" s="219"/>
      <c r="H75" s="219"/>
    </row>
    <row r="76" spans="2:8">
      <c r="B76" s="219"/>
      <c r="C76" s="219"/>
      <c r="D76" s="219"/>
      <c r="E76" s="219"/>
      <c r="F76" s="219"/>
      <c r="G76" s="219"/>
      <c r="H76" s="219"/>
    </row>
    <row r="77" spans="2:8">
      <c r="B77" s="219"/>
      <c r="C77" s="219"/>
      <c r="D77" s="219"/>
      <c r="E77" s="219"/>
      <c r="F77" s="219"/>
      <c r="G77" s="219"/>
      <c r="H77" s="219"/>
    </row>
    <row r="78" spans="2:8">
      <c r="B78" s="219"/>
      <c r="C78" s="219"/>
      <c r="D78" s="219"/>
      <c r="E78" s="219"/>
      <c r="F78" s="219"/>
      <c r="G78" s="219"/>
      <c r="H78" s="219"/>
    </row>
    <row r="79" spans="2:8">
      <c r="B79" s="219"/>
      <c r="C79" s="219"/>
      <c r="D79" s="219"/>
      <c r="E79" s="219"/>
      <c r="F79" s="219"/>
      <c r="G79" s="219"/>
      <c r="H79" s="219"/>
    </row>
    <row r="80" spans="2:8">
      <c r="B80" s="219"/>
      <c r="C80" s="219"/>
      <c r="D80" s="219"/>
      <c r="E80" s="219"/>
      <c r="F80" s="219"/>
      <c r="G80" s="219"/>
      <c r="H80" s="219"/>
    </row>
    <row r="81" spans="2:8">
      <c r="B81" s="219"/>
      <c r="C81" s="219"/>
      <c r="D81" s="219"/>
      <c r="E81" s="219"/>
      <c r="F81" s="219"/>
      <c r="G81" s="219"/>
      <c r="H81" s="219"/>
    </row>
    <row r="82" spans="2:8">
      <c r="B82" s="219"/>
      <c r="C82" s="219"/>
      <c r="D82" s="219"/>
      <c r="E82" s="219"/>
      <c r="F82" s="219"/>
      <c r="G82" s="219"/>
      <c r="H82" s="219"/>
    </row>
    <row r="83" spans="2:8">
      <c r="B83" s="219"/>
      <c r="C83" s="219"/>
      <c r="D83" s="219"/>
      <c r="E83" s="219"/>
      <c r="F83" s="219"/>
      <c r="G83" s="219"/>
      <c r="H83" s="219"/>
    </row>
    <row r="84" spans="2:8">
      <c r="B84" s="219"/>
      <c r="C84" s="219"/>
      <c r="D84" s="219"/>
      <c r="E84" s="219"/>
      <c r="F84" s="219"/>
      <c r="G84" s="219"/>
      <c r="H84" s="219"/>
    </row>
    <row r="85" spans="2:8">
      <c r="B85" s="219"/>
      <c r="C85" s="219"/>
      <c r="D85" s="219"/>
      <c r="E85" s="219"/>
      <c r="F85" s="219"/>
      <c r="G85" s="219"/>
      <c r="H85" s="219"/>
    </row>
    <row r="86" spans="2:8">
      <c r="B86" s="219"/>
      <c r="C86" s="219"/>
      <c r="D86" s="219"/>
      <c r="E86" s="219"/>
      <c r="F86" s="219"/>
      <c r="G86" s="219"/>
      <c r="H86" s="219"/>
    </row>
    <row r="87" spans="2:8">
      <c r="B87" s="219"/>
      <c r="C87" s="219"/>
      <c r="D87" s="219"/>
      <c r="E87" s="219"/>
      <c r="F87" s="219"/>
      <c r="G87" s="219"/>
      <c r="H87" s="219"/>
    </row>
    <row r="88" spans="2:8">
      <c r="B88" s="219"/>
      <c r="C88" s="219"/>
      <c r="D88" s="219"/>
      <c r="E88" s="219"/>
      <c r="F88" s="219"/>
      <c r="G88" s="219"/>
      <c r="H88" s="219"/>
    </row>
    <row r="89" spans="2:8">
      <c r="B89" s="219"/>
      <c r="C89" s="219"/>
      <c r="D89" s="219"/>
      <c r="E89" s="219"/>
      <c r="F89" s="219"/>
      <c r="G89" s="219"/>
      <c r="H89" s="219"/>
    </row>
    <row r="90" spans="2:8">
      <c r="B90" s="219"/>
      <c r="C90" s="219"/>
      <c r="D90" s="219"/>
      <c r="E90" s="219"/>
      <c r="F90" s="219"/>
      <c r="G90" s="219"/>
      <c r="H90" s="219"/>
    </row>
    <row r="91" spans="2:8">
      <c r="B91" s="219"/>
      <c r="C91" s="219"/>
      <c r="D91" s="219"/>
      <c r="E91" s="219"/>
      <c r="F91" s="219"/>
      <c r="G91" s="219"/>
      <c r="H91" s="219"/>
    </row>
    <row r="92" spans="2:8">
      <c r="B92" s="219"/>
      <c r="C92" s="219"/>
      <c r="D92" s="219"/>
      <c r="E92" s="219"/>
      <c r="F92" s="219"/>
      <c r="G92" s="219"/>
      <c r="H92" s="219"/>
    </row>
    <row r="93" spans="2:8">
      <c r="B93" s="219"/>
      <c r="C93" s="219"/>
      <c r="D93" s="219"/>
      <c r="E93" s="219"/>
      <c r="F93" s="219"/>
      <c r="G93" s="219"/>
      <c r="H93" s="219"/>
    </row>
    <row r="94" spans="2:8">
      <c r="B94" s="219"/>
      <c r="C94" s="219"/>
      <c r="D94" s="219"/>
      <c r="E94" s="219"/>
      <c r="F94" s="219"/>
      <c r="G94" s="219"/>
      <c r="H94" s="219"/>
    </row>
    <row r="95" spans="2:8">
      <c r="B95" s="219"/>
      <c r="C95" s="219"/>
      <c r="D95" s="219"/>
      <c r="E95" s="219"/>
      <c r="F95" s="219"/>
      <c r="G95" s="219"/>
      <c r="H95" s="219"/>
    </row>
    <row r="96" spans="2:8">
      <c r="B96" s="219"/>
      <c r="C96" s="219"/>
      <c r="D96" s="219"/>
      <c r="E96" s="219"/>
      <c r="F96" s="219"/>
      <c r="G96" s="219"/>
      <c r="H96" s="219"/>
    </row>
    <row r="97" spans="2:8">
      <c r="B97" s="219"/>
      <c r="C97" s="219"/>
      <c r="D97" s="219"/>
      <c r="E97" s="219"/>
      <c r="F97" s="219"/>
      <c r="G97" s="219"/>
      <c r="H97" s="219"/>
    </row>
    <row r="98" spans="2:8">
      <c r="B98" s="219"/>
      <c r="C98" s="219"/>
      <c r="D98" s="219"/>
      <c r="E98" s="219"/>
      <c r="F98" s="219"/>
      <c r="G98" s="219"/>
      <c r="H98" s="219"/>
    </row>
    <row r="99" spans="2:8">
      <c r="B99" s="219"/>
      <c r="C99" s="219"/>
      <c r="D99" s="219"/>
      <c r="E99" s="219"/>
      <c r="F99" s="219"/>
      <c r="G99" s="219"/>
      <c r="H99" s="219"/>
    </row>
    <row r="100" spans="2:8">
      <c r="B100" s="219"/>
      <c r="C100" s="219"/>
      <c r="D100" s="219"/>
      <c r="E100" s="219"/>
      <c r="F100" s="219"/>
      <c r="G100" s="219"/>
      <c r="H100" s="219"/>
    </row>
    <row r="101" spans="2:8">
      <c r="B101" s="219"/>
      <c r="C101" s="219"/>
      <c r="D101" s="219"/>
      <c r="E101" s="219"/>
      <c r="F101" s="219"/>
      <c r="G101" s="219"/>
      <c r="H101" s="219"/>
    </row>
    <row r="102" spans="2:8">
      <c r="B102" s="219"/>
      <c r="C102" s="219"/>
      <c r="D102" s="219"/>
      <c r="E102" s="219"/>
      <c r="F102" s="219"/>
      <c r="G102" s="219"/>
      <c r="H102" s="219"/>
    </row>
    <row r="103" spans="2:8">
      <c r="B103" s="219"/>
      <c r="C103" s="219"/>
      <c r="D103" s="219"/>
      <c r="E103" s="219"/>
      <c r="F103" s="219"/>
      <c r="G103" s="219"/>
      <c r="H103" s="219"/>
    </row>
    <row r="104" spans="2:8">
      <c r="B104" s="219"/>
      <c r="C104" s="219"/>
      <c r="D104" s="219"/>
      <c r="E104" s="219"/>
      <c r="F104" s="219"/>
      <c r="G104" s="219"/>
      <c r="H104" s="219"/>
    </row>
    <row r="105" spans="2:8">
      <c r="B105" s="219"/>
      <c r="C105" s="219"/>
      <c r="D105" s="219"/>
      <c r="E105" s="219"/>
      <c r="F105" s="219"/>
      <c r="G105" s="219"/>
      <c r="H105" s="219"/>
    </row>
    <row r="106" spans="2:8">
      <c r="B106" s="219"/>
      <c r="C106" s="219"/>
      <c r="D106" s="219"/>
      <c r="E106" s="219"/>
      <c r="F106" s="219"/>
      <c r="G106" s="219"/>
      <c r="H106" s="219"/>
    </row>
    <row r="107" spans="2:8">
      <c r="B107" s="219"/>
      <c r="C107" s="219"/>
      <c r="D107" s="219"/>
      <c r="E107" s="219"/>
      <c r="F107" s="219"/>
      <c r="G107" s="219"/>
      <c r="H107" s="219"/>
    </row>
    <row r="108" spans="2:8">
      <c r="B108" s="219"/>
      <c r="C108" s="219"/>
      <c r="D108" s="219"/>
      <c r="E108" s="219"/>
      <c r="F108" s="219"/>
      <c r="G108" s="219"/>
      <c r="H108" s="219"/>
    </row>
    <row r="109" spans="2:8">
      <c r="B109" s="219"/>
      <c r="C109" s="219"/>
      <c r="D109" s="219"/>
      <c r="E109" s="219"/>
      <c r="F109" s="219"/>
      <c r="G109" s="219"/>
      <c r="H109" s="219"/>
    </row>
    <row r="110" spans="2:8">
      <c r="B110" s="219"/>
      <c r="C110" s="219"/>
      <c r="D110" s="219"/>
      <c r="E110" s="219"/>
      <c r="F110" s="219"/>
      <c r="G110" s="219"/>
      <c r="H110" s="219"/>
    </row>
    <row r="111" spans="2:8">
      <c r="B111" s="219"/>
      <c r="C111" s="219"/>
      <c r="D111" s="219"/>
      <c r="E111" s="219"/>
      <c r="F111" s="219"/>
      <c r="G111" s="219"/>
      <c r="H111" s="219"/>
    </row>
    <row r="112" spans="2:8">
      <c r="B112" s="219"/>
      <c r="C112" s="219"/>
      <c r="D112" s="219"/>
      <c r="E112" s="219"/>
      <c r="F112" s="219"/>
      <c r="G112" s="219"/>
      <c r="H112" s="219"/>
    </row>
    <row r="113" spans="2:8">
      <c r="B113" s="219"/>
      <c r="C113" s="219"/>
      <c r="D113" s="219"/>
      <c r="E113" s="219"/>
      <c r="F113" s="219"/>
      <c r="G113" s="219"/>
      <c r="H113" s="219"/>
    </row>
    <row r="114" spans="2:8">
      <c r="B114" s="219"/>
      <c r="C114" s="219"/>
      <c r="D114" s="219"/>
      <c r="E114" s="219"/>
      <c r="F114" s="219"/>
      <c r="G114" s="219"/>
      <c r="H114" s="219"/>
    </row>
    <row r="115" spans="2:8">
      <c r="B115" s="219"/>
      <c r="C115" s="219"/>
      <c r="D115" s="219"/>
      <c r="E115" s="219"/>
      <c r="F115" s="219"/>
      <c r="G115" s="219"/>
      <c r="H115" s="219"/>
    </row>
  </sheetData>
  <mergeCells count="6">
    <mergeCell ref="B6:H6"/>
    <mergeCell ref="B9:H9"/>
    <mergeCell ref="B37:H37"/>
    <mergeCell ref="I6:O6"/>
    <mergeCell ref="I9:O9"/>
    <mergeCell ref="I37:O37"/>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&amp;C&amp;"Helvetica,Standard" Eidg. Steuerverwaltung  -  Administration fédérale des contributions  -  Amministrazione federale delle contribuzioni&amp;R52 - 53</oddFooter>
  </headerFooter>
  <colBreaks count="1" manualBreakCount="1">
    <brk id="8" max="6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N78"/>
  <sheetViews>
    <sheetView view="pageLayout" zoomScale="70" zoomScaleNormal="75"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f>('Seiten 10-11'!E10-'Seiten 10-11'!C10)/('Seiten 10-11'!E$7-'Seiten 10-11'!C$7)*100</f>
        <v>5.5879999999999992</v>
      </c>
      <c r="C16" s="26">
        <f>('Seiten 10-11'!G10-'Seiten 10-11'!E10)/('Seiten 10-11'!G$7-'Seiten 10-11'!E$7)*100</f>
        <v>7.213499999999998</v>
      </c>
      <c r="D16" s="26">
        <f>('Seiten 10-11'!I10-'Seiten 10-11'!G10)/('Seiten 10-11'!I$7-'Seiten 10-11'!G$7)*100</f>
        <v>8.8849999999999998</v>
      </c>
      <c r="E16" s="26">
        <f>('Seiten 10-11'!K10-'Seiten 10-11'!I10)/('Seiten 10-11'!K$7-'Seiten 10-11'!I$7)*100</f>
        <v>11.610500000000002</v>
      </c>
      <c r="F16" s="26">
        <f>('Seiten 10-11'!L10-'Seiten 10-11'!K10)/('Seiten 10-11'!L$7-'Seiten 10-11'!K$7)*100</f>
        <v>13.350499999999993</v>
      </c>
      <c r="G16" s="26">
        <v>15.263000000000007</v>
      </c>
      <c r="H16" s="26">
        <v>17.048999999999999</v>
      </c>
      <c r="I16" s="26">
        <v>18.686399999999999</v>
      </c>
      <c r="J16" s="26">
        <v>22.006899999999995</v>
      </c>
      <c r="K16" s="26">
        <v>24.296900000000001</v>
      </c>
      <c r="L16" s="26">
        <v>26.614350000000002</v>
      </c>
      <c r="M16" s="26">
        <v>26.584649999999993</v>
      </c>
      <c r="N16" s="26">
        <v>26.608419999999999</v>
      </c>
    </row>
    <row r="17" spans="1:14" ht="19" customHeight="1">
      <c r="A17" s="25" t="s">
        <v>56</v>
      </c>
      <c r="B17" s="26">
        <f>('Seiten 10-11'!E11-'Seiten 10-11'!C11)/('Seiten 10-11'!E$7-'Seiten 10-11'!C$7)*100</f>
        <v>9.6630000000000003</v>
      </c>
      <c r="C17" s="26">
        <f>('Seiten 10-11'!G11-'Seiten 10-11'!E11)/('Seiten 10-11'!G$7-'Seiten 10-11'!E$7)*100</f>
        <v>14.826000000000001</v>
      </c>
      <c r="D17" s="26">
        <f>('Seiten 10-11'!I11-'Seiten 10-11'!G11)/('Seiten 10-11'!I$7-'Seiten 10-11'!G$7)*100</f>
        <v>18.533000000000001</v>
      </c>
      <c r="E17" s="26">
        <f>('Seiten 10-11'!K11-'Seiten 10-11'!I11)/('Seiten 10-11'!K$7-'Seiten 10-11'!I$7)*100</f>
        <v>18.253499999999995</v>
      </c>
      <c r="F17" s="26">
        <f>('Seiten 10-11'!L11-'Seiten 10-11'!K11)/('Seiten 10-11'!L$7-'Seiten 10-11'!K$7)*100</f>
        <v>18.947000000000017</v>
      </c>
      <c r="G17" s="26">
        <v>19.010499999999997</v>
      </c>
      <c r="H17" s="26">
        <v>20.690750000000008</v>
      </c>
      <c r="I17" s="26">
        <v>22.835999999999991</v>
      </c>
      <c r="J17" s="26">
        <v>25.084400000000006</v>
      </c>
      <c r="K17" s="26">
        <v>26.430850000000007</v>
      </c>
      <c r="L17" s="26">
        <v>27.129149999999996</v>
      </c>
      <c r="M17" s="26">
        <v>27.341500000000014</v>
      </c>
      <c r="N17" s="26">
        <v>27.777139999999999</v>
      </c>
    </row>
    <row r="18" spans="1:14" ht="19" customHeight="1">
      <c r="A18" s="25" t="s">
        <v>59</v>
      </c>
      <c r="B18" s="26">
        <f>('Seiten 10-11'!E12-'Seiten 10-11'!C12)/('Seiten 10-11'!E$7-'Seiten 10-11'!C$7)*100</f>
        <v>3.8480000000000008</v>
      </c>
      <c r="C18" s="26">
        <f>('Seiten 10-11'!G12-'Seiten 10-11'!E12)/('Seiten 10-11'!G$7-'Seiten 10-11'!E$7)*100</f>
        <v>13.782000000000002</v>
      </c>
      <c r="D18" s="26">
        <f>('Seiten 10-11'!I12-'Seiten 10-11'!G12)/('Seiten 10-11'!I$7-'Seiten 10-11'!G$7)*100</f>
        <v>15.354999999999999</v>
      </c>
      <c r="E18" s="26">
        <f>('Seiten 10-11'!K12-'Seiten 10-11'!I12)/('Seiten 10-11'!K$7-'Seiten 10-11'!I$7)*100</f>
        <v>14.06</v>
      </c>
      <c r="F18" s="26">
        <f>('Seiten 10-11'!L12-'Seiten 10-11'!K12)/('Seiten 10-11'!L$7-'Seiten 10-11'!K$7)*100</f>
        <v>15.909999999999998</v>
      </c>
      <c r="G18" s="26">
        <v>15.910000000000005</v>
      </c>
      <c r="H18" s="26">
        <v>16.002500000000001</v>
      </c>
      <c r="I18" s="26">
        <v>16.324399999999997</v>
      </c>
      <c r="J18" s="26">
        <v>17.665599999999998</v>
      </c>
      <c r="K18" s="26">
        <v>19.087600000000002</v>
      </c>
      <c r="L18" s="26">
        <v>19.185200000000005</v>
      </c>
      <c r="M18" s="26">
        <v>19.163799999999988</v>
      </c>
      <c r="N18" s="26">
        <v>19.180940000000007</v>
      </c>
    </row>
    <row r="19" spans="1:14" ht="19" customHeight="1">
      <c r="A19" s="25" t="s">
        <v>62</v>
      </c>
      <c r="B19" s="26">
        <f>('Seiten 10-11'!E13-'Seiten 10-11'!C13)/('Seiten 10-11'!E$7-'Seiten 10-11'!C$7)*100</f>
        <v>3.2263000000000002</v>
      </c>
      <c r="C19" s="26">
        <f>('Seiten 10-11'!G13-'Seiten 10-11'!E13)/('Seiten 10-11'!G$7-'Seiten 10-11'!E$7)*100</f>
        <v>13.051849999999998</v>
      </c>
      <c r="D19" s="26">
        <f>('Seiten 10-11'!I13-'Seiten 10-11'!G13)/('Seiten 10-11'!I$7-'Seiten 10-11'!G$7)*100</f>
        <v>13.051849999999998</v>
      </c>
      <c r="E19" s="26">
        <f>('Seiten 10-11'!K13-'Seiten 10-11'!I13)/('Seiten 10-11'!K$7-'Seiten 10-11'!I$7)*100</f>
        <v>11.585350000000002</v>
      </c>
      <c r="F19" s="26">
        <f>('Seiten 10-11'!L13-'Seiten 10-11'!K13)/('Seiten 10-11'!L$7-'Seiten 10-11'!K$7)*100</f>
        <v>11.878650000000007</v>
      </c>
      <c r="G19" s="26">
        <v>12.905199999999994</v>
      </c>
      <c r="H19" s="26">
        <v>12.685225000000008</v>
      </c>
      <c r="I19" s="26">
        <v>12.611899999999995</v>
      </c>
      <c r="J19" s="26">
        <v>13.110510000000003</v>
      </c>
      <c r="K19" s="26">
        <v>13.110510000000003</v>
      </c>
      <c r="L19" s="26">
        <v>13.110510000000003</v>
      </c>
      <c r="M19" s="26">
        <v>13.095844999999986</v>
      </c>
      <c r="N19" s="26">
        <v>13.107577000000001</v>
      </c>
    </row>
    <row r="20" spans="1:14" ht="19" customHeight="1">
      <c r="A20" s="25" t="s">
        <v>65</v>
      </c>
      <c r="B20" s="26">
        <f>('Seiten 10-11'!E14-'Seiten 10-11'!C14)/('Seiten 10-11'!E$7-'Seiten 10-11'!C$7)*100</f>
        <v>6.4580000000000002</v>
      </c>
      <c r="C20" s="26">
        <f>('Seiten 10-11'!G14-'Seiten 10-11'!E14)/('Seiten 10-11'!G$7-'Seiten 10-11'!E$7)*100</f>
        <v>7.8274999999999997</v>
      </c>
      <c r="D20" s="26">
        <f>('Seiten 10-11'!I14-'Seiten 10-11'!G14)/('Seiten 10-11'!I$7-'Seiten 10-11'!G$7)*100</f>
        <v>8.8824999999999967</v>
      </c>
      <c r="E20" s="26">
        <f>('Seiten 10-11'!K14-'Seiten 10-11'!I14)/('Seiten 10-11'!K$7-'Seiten 10-11'!I$7)*100</f>
        <v>10.157000000000002</v>
      </c>
      <c r="F20" s="26">
        <f>('Seiten 10-11'!L14-'Seiten 10-11'!K14)/('Seiten 10-11'!L$7-'Seiten 10-11'!K$7)*100</f>
        <v>11.484499999999997</v>
      </c>
      <c r="G20" s="26">
        <v>12.924750000000005</v>
      </c>
      <c r="H20" s="26">
        <v>14.18249999999999</v>
      </c>
      <c r="I20" s="26">
        <v>14.476100000000006</v>
      </c>
      <c r="J20" s="26">
        <v>14.574199999999998</v>
      </c>
      <c r="K20" s="26">
        <v>16.699599999999997</v>
      </c>
      <c r="L20" s="26">
        <v>18.731050000000003</v>
      </c>
      <c r="M20" s="26">
        <v>16.090299999999996</v>
      </c>
      <c r="N20" s="26">
        <v>15.687980000000001</v>
      </c>
    </row>
    <row r="21" spans="1:14" ht="19" customHeight="1">
      <c r="A21" s="25" t="s">
        <v>68</v>
      </c>
      <c r="B21" s="26">
        <f>('Seiten 10-11'!E15-'Seiten 10-11'!C15)/('Seiten 10-11'!E$7-'Seiten 10-11'!C$7)*100</f>
        <v>7.4359999999999999</v>
      </c>
      <c r="C21" s="26">
        <f>('Seiten 10-11'!G15-'Seiten 10-11'!E15)/('Seiten 10-11'!G$7-'Seiten 10-11'!E$7)*100</f>
        <v>12.2555</v>
      </c>
      <c r="D21" s="26">
        <f>('Seiten 10-11'!I15-'Seiten 10-11'!G15)/('Seiten 10-11'!I$7-'Seiten 10-11'!G$7)*100</f>
        <v>11.291</v>
      </c>
      <c r="E21" s="26">
        <f>('Seiten 10-11'!K15-'Seiten 10-11'!I15)/('Seiten 10-11'!K$7-'Seiten 10-11'!I$7)*100</f>
        <v>10.603000000000002</v>
      </c>
      <c r="F21" s="26">
        <f>('Seiten 10-11'!L15-'Seiten 10-11'!K15)/('Seiten 10-11'!L$7-'Seiten 10-11'!K$7)*100</f>
        <v>13.357500000000009</v>
      </c>
      <c r="G21" s="26">
        <v>12.392749999999996</v>
      </c>
      <c r="H21" s="26">
        <v>12.186500000000002</v>
      </c>
      <c r="I21" s="26">
        <v>12.227699999999997</v>
      </c>
      <c r="J21" s="26">
        <v>12.310400000000005</v>
      </c>
      <c r="K21" s="26">
        <v>12.31035</v>
      </c>
      <c r="L21" s="26">
        <v>12.310400000000001</v>
      </c>
      <c r="M21" s="26">
        <v>12.2966</v>
      </c>
      <c r="N21" s="26">
        <v>12.307629999999996</v>
      </c>
    </row>
    <row r="22" spans="1:14" ht="19" customHeight="1">
      <c r="A22" s="25" t="s">
        <v>71</v>
      </c>
      <c r="B22" s="26">
        <f>('Seiten 10-11'!E16-'Seiten 10-11'!C16)/('Seiten 10-11'!E$7-'Seiten 10-11'!C$7)*100</f>
        <v>5.2949999999999999</v>
      </c>
      <c r="C22" s="26">
        <f>('Seiten 10-11'!G16-'Seiten 10-11'!E16)/('Seiten 10-11'!G$7-'Seiten 10-11'!E$7)*100</f>
        <v>10.429</v>
      </c>
      <c r="D22" s="26">
        <f>('Seiten 10-11'!I16-'Seiten 10-11'!G16)/('Seiten 10-11'!I$7-'Seiten 10-11'!G$7)*100</f>
        <v>11.099999999999993</v>
      </c>
      <c r="E22" s="26">
        <f>('Seiten 10-11'!K16-'Seiten 10-11'!I16)/('Seiten 10-11'!K$7-'Seiten 10-11'!I$7)*100</f>
        <v>12.825500000000007</v>
      </c>
      <c r="F22" s="26">
        <f>('Seiten 10-11'!L16-'Seiten 10-11'!K16)/('Seiten 10-11'!L$7-'Seiten 10-11'!K$7)*100</f>
        <v>13.567999999999996</v>
      </c>
      <c r="G22" s="26">
        <v>13.759250000000002</v>
      </c>
      <c r="H22" s="26">
        <v>14.015999999999998</v>
      </c>
      <c r="I22" s="26">
        <v>14.460200000000004</v>
      </c>
      <c r="J22" s="26">
        <v>15.003499999999992</v>
      </c>
      <c r="K22" s="26">
        <v>13.423450000000003</v>
      </c>
      <c r="L22" s="26">
        <v>13.423399999999994</v>
      </c>
      <c r="M22" s="26">
        <v>13.408400000000009</v>
      </c>
      <c r="N22" s="26">
        <v>13.420399999999999</v>
      </c>
    </row>
    <row r="23" spans="1:14" ht="19" customHeight="1">
      <c r="A23" s="25" t="s">
        <v>74</v>
      </c>
      <c r="B23" s="26">
        <f>('Seiten 10-11'!E17-'Seiten 10-11'!C17)/('Seiten 10-11'!E$7-'Seiten 10-11'!C$7)*100</f>
        <v>8.9060000000000006</v>
      </c>
      <c r="C23" s="26">
        <f>('Seiten 10-11'!G17-'Seiten 10-11'!E17)/('Seiten 10-11'!G$7-'Seiten 10-11'!E$7)*100</f>
        <v>10.7525</v>
      </c>
      <c r="D23" s="26">
        <f>('Seiten 10-11'!I17-'Seiten 10-11'!G17)/('Seiten 10-11'!I$7-'Seiten 10-11'!G$7)*100</f>
        <v>11.790000000000004</v>
      </c>
      <c r="E23" s="26">
        <f>('Seiten 10-11'!K17-'Seiten 10-11'!I17)/('Seiten 10-11'!K$7-'Seiten 10-11'!I$7)*100</f>
        <v>12.991499999999997</v>
      </c>
      <c r="F23" s="26">
        <f>('Seiten 10-11'!L17-'Seiten 10-11'!K17)/('Seiten 10-11'!L$7-'Seiten 10-11'!K$7)*100</f>
        <v>14.142500000000007</v>
      </c>
      <c r="G23" s="26">
        <v>16.299499999999995</v>
      </c>
      <c r="H23" s="26">
        <v>16.41350000000001</v>
      </c>
      <c r="I23" s="26">
        <v>16.993899999999996</v>
      </c>
      <c r="J23" s="26">
        <v>18.906799999999997</v>
      </c>
      <c r="K23" s="26">
        <v>19.99580000000001</v>
      </c>
      <c r="L23" s="26">
        <v>21.487349999999999</v>
      </c>
      <c r="M23" s="26">
        <v>22.462600000000005</v>
      </c>
      <c r="N23" s="26">
        <v>19.327429999999993</v>
      </c>
    </row>
    <row r="24" spans="1:14" ht="19" customHeight="1">
      <c r="A24" s="25" t="s">
        <v>77</v>
      </c>
      <c r="B24" s="26">
        <f>('Seiten 10-11'!E18-'Seiten 10-11'!C18)/('Seiten 10-11'!E$7-'Seiten 10-11'!C$7)*100</f>
        <v>2.4399999999999995</v>
      </c>
      <c r="C24" s="26">
        <f>('Seiten 10-11'!G18-'Seiten 10-11'!E18)/('Seiten 10-11'!G$7-'Seiten 10-11'!E$7)*100</f>
        <v>4.1714999999999991</v>
      </c>
      <c r="D24" s="26">
        <f>('Seiten 10-11'!I18-'Seiten 10-11'!G18)/('Seiten 10-11'!I$7-'Seiten 10-11'!G$7)*100</f>
        <v>4.8360000000000003</v>
      </c>
      <c r="E24" s="26">
        <f>('Seiten 10-11'!K18-'Seiten 10-11'!I18)/('Seiten 10-11'!K$7-'Seiten 10-11'!I$7)*100</f>
        <v>5.1309999999999985</v>
      </c>
      <c r="F24" s="26">
        <f>('Seiten 10-11'!L18-'Seiten 10-11'!K18)/('Seiten 10-11'!L$7-'Seiten 10-11'!K$7)*100</f>
        <v>6.1584999999999992</v>
      </c>
      <c r="G24" s="26">
        <v>6.868750000000003</v>
      </c>
      <c r="H24" s="26">
        <v>10.598500000000001</v>
      </c>
      <c r="I24" s="26">
        <v>15.183799999999998</v>
      </c>
      <c r="J24" s="26">
        <v>11.907000000000007</v>
      </c>
      <c r="K24" s="26">
        <v>10.513399999999997</v>
      </c>
      <c r="L24" s="26">
        <v>10.513400000000004</v>
      </c>
      <c r="M24" s="26">
        <v>10.501699999999991</v>
      </c>
      <c r="N24" s="26">
        <v>10.511099999999999</v>
      </c>
    </row>
    <row r="25" spans="1:14" ht="19" customHeight="1">
      <c r="A25" s="25" t="s">
        <v>53</v>
      </c>
      <c r="B25" s="26">
        <f>('Seiten 10-11'!E19-'Seiten 10-11'!C19)/('Seiten 10-11'!E$7-'Seiten 10-11'!C$7)*100</f>
        <v>8.7960000000000012</v>
      </c>
      <c r="C25" s="26">
        <f>('Seiten 10-11'!G19-'Seiten 10-11'!E19)/('Seiten 10-11'!G$7-'Seiten 10-11'!E$7)*100</f>
        <v>12.442999999999998</v>
      </c>
      <c r="D25" s="26">
        <f>('Seiten 10-11'!I19-'Seiten 10-11'!G19)/('Seiten 10-11'!I$7-'Seiten 10-11'!G$7)*100</f>
        <v>13.544000000000004</v>
      </c>
      <c r="E25" s="26">
        <f>('Seiten 10-11'!K19-'Seiten 10-11'!I19)/('Seiten 10-11'!K$7-'Seiten 10-11'!I$7)*100</f>
        <v>16.4285</v>
      </c>
      <c r="F25" s="26">
        <f>('Seiten 10-11'!L19-'Seiten 10-11'!K19)/('Seiten 10-11'!L$7-'Seiten 10-11'!K$7)*100</f>
        <v>19.946500000000007</v>
      </c>
      <c r="G25" s="26">
        <v>20.464500000000001</v>
      </c>
      <c r="H25" s="26">
        <v>22.28574999999999</v>
      </c>
      <c r="I25" s="26">
        <v>23.3432</v>
      </c>
      <c r="J25" s="26">
        <v>27.525699999999997</v>
      </c>
      <c r="K25" s="26">
        <v>24.786699999999996</v>
      </c>
      <c r="L25" s="26">
        <v>22.762150000000009</v>
      </c>
      <c r="M25" s="26">
        <v>22.762100000000004</v>
      </c>
      <c r="N25" s="26">
        <v>22.75196</v>
      </c>
    </row>
    <row r="26" spans="1:14" ht="19" customHeight="1">
      <c r="A26" s="25" t="s">
        <v>57</v>
      </c>
      <c r="B26" s="26">
        <f>('Seiten 10-11'!E20-'Seiten 10-11'!C20)/('Seiten 10-11'!E$7-'Seiten 10-11'!C$7)*100</f>
        <v>11.725999999999999</v>
      </c>
      <c r="C26" s="26">
        <f>('Seiten 10-11'!G20-'Seiten 10-11'!E20)/('Seiten 10-11'!G$7-'Seiten 10-11'!E$7)*100</f>
        <v>14.459499999999995</v>
      </c>
      <c r="D26" s="26">
        <f>('Seiten 10-11'!I20-'Seiten 10-11'!G20)/('Seiten 10-11'!I$7-'Seiten 10-11'!G$7)*100</f>
        <v>14.469000000000005</v>
      </c>
      <c r="E26" s="26">
        <f>('Seiten 10-11'!K20-'Seiten 10-11'!I20)/('Seiten 10-11'!K$7-'Seiten 10-11'!I$7)*100</f>
        <v>18.553499999999996</v>
      </c>
      <c r="F26" s="26">
        <f>('Seiten 10-11'!L20-'Seiten 10-11'!K20)/('Seiten 10-11'!L$7-'Seiten 10-11'!K$7)*100</f>
        <v>19.015999999999995</v>
      </c>
      <c r="G26" s="26">
        <v>20.256500000000003</v>
      </c>
      <c r="H26" s="26">
        <v>21.036000000000005</v>
      </c>
      <c r="I26" s="26">
        <v>22.601099999999999</v>
      </c>
      <c r="J26" s="26">
        <v>24.150899999999986</v>
      </c>
      <c r="K26" s="26">
        <v>24.15355000000001</v>
      </c>
      <c r="L26" s="26">
        <v>23.21104999999999</v>
      </c>
      <c r="M26" s="26">
        <v>22.053250000000016</v>
      </c>
      <c r="N26" s="26">
        <v>22.053289999999997</v>
      </c>
    </row>
    <row r="27" spans="1:14" ht="19" customHeight="1">
      <c r="A27" s="25" t="s">
        <v>60</v>
      </c>
      <c r="B27" s="26">
        <f>('Seiten 10-11'!E21-'Seiten 10-11'!C21)/('Seiten 10-11'!E$7-'Seiten 10-11'!C$7)*100</f>
        <v>0</v>
      </c>
      <c r="C27" s="26">
        <f>('Seiten 10-11'!G21-'Seiten 10-11'!E21)/('Seiten 10-11'!G$7-'Seiten 10-11'!E$7)*100</f>
        <v>6.2479999999999993</v>
      </c>
      <c r="D27" s="26">
        <f>('Seiten 10-11'!I21-'Seiten 10-11'!G21)/('Seiten 10-11'!I$7-'Seiten 10-11'!G$7)*100</f>
        <v>21.386499999999998</v>
      </c>
      <c r="E27" s="26">
        <f>('Seiten 10-11'!K21-'Seiten 10-11'!I21)/('Seiten 10-11'!K$7-'Seiten 10-11'!I$7)*100</f>
        <v>21.146500000000003</v>
      </c>
      <c r="F27" s="26">
        <f>('Seiten 10-11'!L21-'Seiten 10-11'!K21)/('Seiten 10-11'!L$7-'Seiten 10-11'!K$7)*100</f>
        <v>21.386499999999998</v>
      </c>
      <c r="G27" s="26">
        <v>21.386750000000003</v>
      </c>
      <c r="H27" s="26">
        <v>21.266499999999997</v>
      </c>
      <c r="I27" s="26">
        <v>21.338700000000003</v>
      </c>
      <c r="J27" s="26">
        <v>21.482800000000001</v>
      </c>
      <c r="K27" s="26">
        <v>23.232400000000002</v>
      </c>
      <c r="L27" s="26">
        <v>25.103550000000002</v>
      </c>
      <c r="M27" s="26">
        <v>25.075399999999991</v>
      </c>
      <c r="N27" s="26">
        <v>25.097909999999995</v>
      </c>
    </row>
    <row r="28" spans="1:14" ht="19" customHeight="1">
      <c r="A28" s="25" t="s">
        <v>63</v>
      </c>
      <c r="B28" s="26">
        <f>('Seiten 10-11'!E22-'Seiten 10-11'!C22)/('Seiten 10-11'!E$7-'Seiten 10-11'!C$7)*100</f>
        <v>0</v>
      </c>
      <c r="C28" s="26">
        <f>('Seiten 10-11'!G22-'Seiten 10-11'!E22)/('Seiten 10-11'!G$7-'Seiten 10-11'!E$7)*100</f>
        <v>11.452500000000001</v>
      </c>
      <c r="D28" s="26">
        <f>('Seiten 10-11'!I22-'Seiten 10-11'!G22)/('Seiten 10-11'!I$7-'Seiten 10-11'!G$7)*100</f>
        <v>14.733500000000005</v>
      </c>
      <c r="E28" s="26">
        <f>('Seiten 10-11'!K22-'Seiten 10-11'!I22)/('Seiten 10-11'!K$7-'Seiten 10-11'!I$7)*100</f>
        <v>18.312499999999989</v>
      </c>
      <c r="F28" s="26">
        <f>('Seiten 10-11'!L22-'Seiten 10-11'!K22)/('Seiten 10-11'!L$7-'Seiten 10-11'!K$7)*100</f>
        <v>20.519000000000005</v>
      </c>
      <c r="G28" s="26">
        <v>22.103249999999999</v>
      </c>
      <c r="H28" s="26">
        <v>23.75875000000001</v>
      </c>
      <c r="I28" s="26">
        <v>25.576499999999992</v>
      </c>
      <c r="J28" s="26">
        <v>26.490099999999998</v>
      </c>
      <c r="K28" s="26">
        <v>27.044450000000015</v>
      </c>
      <c r="L28" s="26">
        <v>27.574550000000002</v>
      </c>
      <c r="M28" s="26">
        <v>27.967349999999975</v>
      </c>
      <c r="N28" s="26">
        <v>28.732590000000002</v>
      </c>
    </row>
    <row r="29" spans="1:14" ht="19" customHeight="1">
      <c r="A29" s="25" t="s">
        <v>66</v>
      </c>
      <c r="B29" s="26">
        <f>('Seiten 10-11'!E23-'Seiten 10-11'!C23)/('Seiten 10-11'!E$7-'Seiten 10-11'!C$7)*100</f>
        <v>7.4639999999999986</v>
      </c>
      <c r="C29" s="26">
        <f>('Seiten 10-11'!G23-'Seiten 10-11'!E23)/('Seiten 10-11'!G$7-'Seiten 10-11'!E$7)*100</f>
        <v>11.198</v>
      </c>
      <c r="D29" s="26">
        <f>('Seiten 10-11'!I23-'Seiten 10-11'!G23)/('Seiten 10-11'!I$7-'Seiten 10-11'!G$7)*100</f>
        <v>13.128499999999999</v>
      </c>
      <c r="E29" s="26">
        <f>('Seiten 10-11'!K23-'Seiten 10-11'!I23)/('Seiten 10-11'!K$7-'Seiten 10-11'!I$7)*100</f>
        <v>13.410500000000003</v>
      </c>
      <c r="F29" s="26">
        <f>('Seiten 10-11'!L23-'Seiten 10-11'!K23)/('Seiten 10-11'!L$7-'Seiten 10-11'!K$7)*100</f>
        <v>16.621499999999997</v>
      </c>
      <c r="G29" s="26">
        <v>18.315000000000001</v>
      </c>
      <c r="H29" s="26">
        <v>20.408999999999995</v>
      </c>
      <c r="I29" s="26">
        <v>20.528200000000002</v>
      </c>
      <c r="J29" s="26">
        <v>22.698199999999989</v>
      </c>
      <c r="K29" s="26">
        <v>20.928300000000004</v>
      </c>
      <c r="L29" s="26">
        <v>19.205850000000005</v>
      </c>
      <c r="M29" s="26">
        <v>19.184299999999986</v>
      </c>
      <c r="N29" s="26">
        <v>19.201500000000003</v>
      </c>
    </row>
    <row r="30" spans="1:14" ht="19" customHeight="1">
      <c r="A30" s="25" t="s">
        <v>69</v>
      </c>
      <c r="B30" s="26">
        <f>('Seiten 10-11'!E24-'Seiten 10-11'!C24)/('Seiten 10-11'!E$7-'Seiten 10-11'!C$7)*100</f>
        <v>9.859</v>
      </c>
      <c r="C30" s="26">
        <f>('Seiten 10-11'!G24-'Seiten 10-11'!E24)/('Seiten 10-11'!G$7-'Seiten 10-11'!E$7)*100</f>
        <v>12.371500000000001</v>
      </c>
      <c r="D30" s="26">
        <f>('Seiten 10-11'!I24-'Seiten 10-11'!G24)/('Seiten 10-11'!I$7-'Seiten 10-11'!G$7)*100</f>
        <v>12.576500000000001</v>
      </c>
      <c r="E30" s="26">
        <f>('Seiten 10-11'!K24-'Seiten 10-11'!I24)/('Seiten 10-11'!K$7-'Seiten 10-11'!I$7)*100</f>
        <v>14.788999999999996</v>
      </c>
      <c r="F30" s="26">
        <f>('Seiten 10-11'!L24-'Seiten 10-11'!K24)/('Seiten 10-11'!L$7-'Seiten 10-11'!K$7)*100</f>
        <v>16.495000000000008</v>
      </c>
      <c r="G30" s="26">
        <v>18.027999999999995</v>
      </c>
      <c r="H30" s="26">
        <v>18.703250000000008</v>
      </c>
      <c r="I30" s="26">
        <v>19.769000000000005</v>
      </c>
      <c r="J30" s="26">
        <v>20.4815</v>
      </c>
      <c r="K30" s="26">
        <v>20.178199999999997</v>
      </c>
      <c r="L30" s="26">
        <v>18.362700000000004</v>
      </c>
      <c r="M30" s="26">
        <v>18.34225</v>
      </c>
      <c r="N30" s="26">
        <v>18.358650000000008</v>
      </c>
    </row>
    <row r="31" spans="1:14" ht="19" customHeight="1">
      <c r="A31" s="25" t="s">
        <v>72</v>
      </c>
      <c r="B31" s="26">
        <f>('Seiten 10-11'!E25-'Seiten 10-11'!C25)/('Seiten 10-11'!E$7-'Seiten 10-11'!C$7)*100</f>
        <v>6.02</v>
      </c>
      <c r="C31" s="26">
        <f>('Seiten 10-11'!G25-'Seiten 10-11'!E25)/('Seiten 10-11'!G$7-'Seiten 10-11'!E$7)*100</f>
        <v>8.9424999999999972</v>
      </c>
      <c r="D31" s="26">
        <f>('Seiten 10-11'!I25-'Seiten 10-11'!G25)/('Seiten 10-11'!I$7-'Seiten 10-11'!G$7)*100</f>
        <v>10.132500000000002</v>
      </c>
      <c r="E31" s="26">
        <f>('Seiten 10-11'!K25-'Seiten 10-11'!I25)/('Seiten 10-11'!K$7-'Seiten 10-11'!I$7)*100</f>
        <v>10.220000000000001</v>
      </c>
      <c r="F31" s="26">
        <f>('Seiten 10-11'!L25-'Seiten 10-11'!K25)/('Seiten 10-11'!L$7-'Seiten 10-11'!K$7)*100</f>
        <v>11.987499999999999</v>
      </c>
      <c r="G31" s="26">
        <v>11.974499999999997</v>
      </c>
      <c r="H31" s="26">
        <v>13.164250000000003</v>
      </c>
      <c r="I31" s="26">
        <v>13.986000000000001</v>
      </c>
      <c r="J31" s="26">
        <v>13.557300000000003</v>
      </c>
      <c r="K31" s="26">
        <v>12.779349999999997</v>
      </c>
      <c r="L31" s="26">
        <v>12.516</v>
      </c>
      <c r="M31" s="26">
        <v>12.501999999999999</v>
      </c>
      <c r="N31" s="26">
        <v>12.513199999999999</v>
      </c>
    </row>
    <row r="32" spans="1:14" ht="19" customHeight="1">
      <c r="A32" s="25" t="s">
        <v>75</v>
      </c>
      <c r="B32" s="26">
        <f>('Seiten 10-11'!E26-'Seiten 10-11'!C26)/('Seiten 10-11'!E$7-'Seiten 10-11'!C$7)*100</f>
        <v>8.2080000000000002</v>
      </c>
      <c r="C32" s="26">
        <f>('Seiten 10-11'!G26-'Seiten 10-11'!E26)/('Seiten 10-11'!G$7-'Seiten 10-11'!E$7)*100</f>
        <v>12.768000000000001</v>
      </c>
      <c r="D32" s="26">
        <f>('Seiten 10-11'!I26-'Seiten 10-11'!G26)/('Seiten 10-11'!I$7-'Seiten 10-11'!G$7)*100</f>
        <v>14.534999999999998</v>
      </c>
      <c r="E32" s="26">
        <f>('Seiten 10-11'!K26-'Seiten 10-11'!I26)/('Seiten 10-11'!K$7-'Seiten 10-11'!I$7)*100</f>
        <v>19.323</v>
      </c>
      <c r="F32" s="26">
        <f>('Seiten 10-11'!L26-'Seiten 10-11'!K26)/('Seiten 10-11'!L$7-'Seiten 10-11'!K$7)*100</f>
        <v>20.291999999999987</v>
      </c>
      <c r="G32" s="26">
        <v>21.865000000000009</v>
      </c>
      <c r="H32" s="26">
        <v>23.204749999999994</v>
      </c>
      <c r="I32" s="26">
        <v>23.685900000000004</v>
      </c>
      <c r="J32" s="26">
        <v>23.950199999999992</v>
      </c>
      <c r="K32" s="26">
        <v>23.632199999999997</v>
      </c>
      <c r="L32" s="26">
        <v>21.657150000000009</v>
      </c>
      <c r="M32" s="26">
        <v>21.632949999999997</v>
      </c>
      <c r="N32" s="26">
        <v>21.6523</v>
      </c>
    </row>
    <row r="33" spans="1:14" ht="19" customHeight="1">
      <c r="A33" s="25" t="s">
        <v>78</v>
      </c>
      <c r="B33" s="26">
        <f>('Seiten 10-11'!E27-'Seiten 10-11'!C27)/('Seiten 10-11'!E$7-'Seiten 10-11'!C$7)*100</f>
        <v>0.91059999999999997</v>
      </c>
      <c r="C33" s="26">
        <f>('Seiten 10-11'!G27-'Seiten 10-11'!E27)/('Seiten 10-11'!G$7-'Seiten 10-11'!E$7)*100</f>
        <v>10.129899999999999</v>
      </c>
      <c r="D33" s="26">
        <f>('Seiten 10-11'!I27-'Seiten 10-11'!G27)/('Seiten 10-11'!I$7-'Seiten 10-11'!G$7)*100</f>
        <v>14.014400000000002</v>
      </c>
      <c r="E33" s="26">
        <f>('Seiten 10-11'!K27-'Seiten 10-11'!I27)/('Seiten 10-11'!K$7-'Seiten 10-11'!I$7)*100</f>
        <v>13.6235</v>
      </c>
      <c r="F33" s="26">
        <f>('Seiten 10-11'!L27-'Seiten 10-11'!K27)/('Seiten 10-11'!L$7-'Seiten 10-11'!K$7)*100</f>
        <v>16.978299999999994</v>
      </c>
      <c r="G33" s="26">
        <v>17.581850000000003</v>
      </c>
      <c r="H33" s="26">
        <v>17.952200000000001</v>
      </c>
      <c r="I33" s="26">
        <v>19.167519999999996</v>
      </c>
      <c r="J33" s="26">
        <v>19.923320000000007</v>
      </c>
      <c r="K33" s="26">
        <v>20.045030000000001</v>
      </c>
      <c r="L33" s="26">
        <v>20.202719999999992</v>
      </c>
      <c r="M33" s="26">
        <v>20.411270000000002</v>
      </c>
      <c r="N33" s="26">
        <v>20.189393999999997</v>
      </c>
    </row>
    <row r="34" spans="1:14" ht="19" customHeight="1">
      <c r="A34" s="25" t="s">
        <v>55</v>
      </c>
      <c r="B34" s="26">
        <f>('Seiten 10-11'!E28-'Seiten 10-11'!C28)/('Seiten 10-11'!E$7-'Seiten 10-11'!C$7)*100</f>
        <v>0</v>
      </c>
      <c r="C34" s="26">
        <f>('Seiten 10-11'!G28-'Seiten 10-11'!E28)/('Seiten 10-11'!G$7-'Seiten 10-11'!E$7)*100</f>
        <v>9.2614999999999998</v>
      </c>
      <c r="D34" s="26">
        <f>('Seiten 10-11'!I28-'Seiten 10-11'!G28)/('Seiten 10-11'!I$7-'Seiten 10-11'!G$7)*100</f>
        <v>13.847000000000003</v>
      </c>
      <c r="E34" s="26">
        <f>('Seiten 10-11'!K28-'Seiten 10-11'!I28)/('Seiten 10-11'!K$7-'Seiten 10-11'!I$7)*100</f>
        <v>15.754000000000001</v>
      </c>
      <c r="F34" s="26">
        <f>('Seiten 10-11'!L28-'Seiten 10-11'!K28)/('Seiten 10-11'!L$7-'Seiten 10-11'!K$7)*100</f>
        <v>16.298500000000001</v>
      </c>
      <c r="G34" s="26">
        <v>17.422250000000002</v>
      </c>
      <c r="H34" s="26">
        <v>18.472249999999995</v>
      </c>
      <c r="I34" s="26">
        <v>19.0929</v>
      </c>
      <c r="J34" s="26">
        <v>20.448199999999996</v>
      </c>
      <c r="K34" s="26">
        <v>21.308500000000002</v>
      </c>
      <c r="L34" s="26">
        <v>21.54229999999999</v>
      </c>
      <c r="M34" s="26">
        <v>22.298200000000012</v>
      </c>
      <c r="N34" s="26">
        <v>22.318180000000002</v>
      </c>
    </row>
    <row r="35" spans="1:14" ht="19" customHeight="1">
      <c r="A35" s="25" t="s">
        <v>58</v>
      </c>
      <c r="B35" s="26">
        <f>('Seiten 10-11'!E29-'Seiten 10-11'!C29)/('Seiten 10-11'!E$7-'Seiten 10-11'!C$7)*100</f>
        <v>3.5720000000000001</v>
      </c>
      <c r="C35" s="26">
        <f>('Seiten 10-11'!G29-'Seiten 10-11'!E29)/('Seiten 10-11'!G$7-'Seiten 10-11'!E$7)*100</f>
        <v>12.052</v>
      </c>
      <c r="D35" s="26">
        <f>('Seiten 10-11'!I29-'Seiten 10-11'!G29)/('Seiten 10-11'!I$7-'Seiten 10-11'!G$7)*100</f>
        <v>14.228999999999999</v>
      </c>
      <c r="E35" s="26">
        <f>('Seiten 10-11'!K29-'Seiten 10-11'!I29)/('Seiten 10-11'!K$7-'Seiten 10-11'!I$7)*100</f>
        <v>15.763500000000002</v>
      </c>
      <c r="F35" s="26">
        <f>('Seiten 10-11'!L29-'Seiten 10-11'!K29)/('Seiten 10-11'!L$7-'Seiten 10-11'!K$7)*100</f>
        <v>16.796499999999998</v>
      </c>
      <c r="G35" s="26">
        <v>16.502500000000005</v>
      </c>
      <c r="H35" s="26">
        <v>16.809750000000005</v>
      </c>
      <c r="I35" s="26">
        <v>17.9955</v>
      </c>
      <c r="J35" s="26">
        <v>19.284499999999998</v>
      </c>
      <c r="K35" s="26">
        <v>19.954150000000002</v>
      </c>
      <c r="L35" s="26">
        <v>19.954000000000001</v>
      </c>
      <c r="M35" s="26">
        <v>19.931800000000003</v>
      </c>
      <c r="N35" s="26">
        <v>19.949610000000003</v>
      </c>
    </row>
    <row r="36" spans="1:14" ht="19" customHeight="1">
      <c r="A36" s="25" t="s">
        <v>61</v>
      </c>
      <c r="B36" s="26">
        <f>('Seiten 10-11'!E30-'Seiten 10-11'!C30)/('Seiten 10-11'!E$7-'Seiten 10-11'!C$7)*100</f>
        <v>5.8920000000000003</v>
      </c>
      <c r="C36" s="26">
        <f>('Seiten 10-11'!G30-'Seiten 10-11'!E30)/('Seiten 10-11'!G$7-'Seiten 10-11'!E$7)*100</f>
        <v>7.7294999999999989</v>
      </c>
      <c r="D36" s="26">
        <f>('Seiten 10-11'!I30-'Seiten 10-11'!G30)/('Seiten 10-11'!I$7-'Seiten 10-11'!G$7)*100</f>
        <v>7.6789999999999985</v>
      </c>
      <c r="E36" s="26">
        <f>('Seiten 10-11'!K30-'Seiten 10-11'!I30)/('Seiten 10-11'!K$7-'Seiten 10-11'!I$7)*100</f>
        <v>16.077500000000001</v>
      </c>
      <c r="F36" s="26">
        <f>('Seiten 10-11'!L30-'Seiten 10-11'!K30)/('Seiten 10-11'!L$7-'Seiten 10-11'!K$7)*100</f>
        <v>17.779000000000007</v>
      </c>
      <c r="G36" s="26">
        <v>18.770500000000002</v>
      </c>
      <c r="H36" s="26">
        <v>20.040249999999997</v>
      </c>
      <c r="I36" s="26">
        <v>21.753199999999996</v>
      </c>
      <c r="J36" s="26">
        <v>22.951499999999999</v>
      </c>
      <c r="K36" s="26">
        <v>23.722000000000008</v>
      </c>
      <c r="L36" s="26">
        <v>24.635600000000004</v>
      </c>
      <c r="M36" s="26">
        <v>25.73075</v>
      </c>
      <c r="N36" s="26">
        <v>26.006619999999998</v>
      </c>
    </row>
    <row r="37" spans="1:14" ht="19" customHeight="1">
      <c r="A37" s="25" t="s">
        <v>64</v>
      </c>
      <c r="B37" s="26">
        <f>('Seiten 10-11'!E31-'Seiten 10-11'!C31)/('Seiten 10-11'!E$7-'Seiten 10-11'!C$7)*100</f>
        <v>0</v>
      </c>
      <c r="C37" s="26">
        <f>('Seiten 10-11'!G31-'Seiten 10-11'!E31)/('Seiten 10-11'!G$7-'Seiten 10-11'!E$7)*100</f>
        <v>1.401</v>
      </c>
      <c r="D37" s="26">
        <f>('Seiten 10-11'!I31-'Seiten 10-11'!G31)/('Seiten 10-11'!I$7-'Seiten 10-11'!G$7)*100</f>
        <v>18.797000000000001</v>
      </c>
      <c r="E37" s="26">
        <f>('Seiten 10-11'!K31-'Seiten 10-11'!I31)/('Seiten 10-11'!K$7-'Seiten 10-11'!I$7)*100</f>
        <v>27.132499999999997</v>
      </c>
      <c r="F37" s="26">
        <f>('Seiten 10-11'!L31-'Seiten 10-11'!K31)/('Seiten 10-11'!L$7-'Seiten 10-11'!K$7)*100</f>
        <v>29.794499999999996</v>
      </c>
      <c r="G37" s="26">
        <v>20.209499999999998</v>
      </c>
      <c r="H37" s="26">
        <v>21.493750000000009</v>
      </c>
      <c r="I37" s="26">
        <v>24.300300000000004</v>
      </c>
      <c r="J37" s="26">
        <v>27.324199999999998</v>
      </c>
      <c r="K37" s="26">
        <v>29.88099999999999</v>
      </c>
      <c r="L37" s="26">
        <v>32.176300000000019</v>
      </c>
      <c r="M37" s="26">
        <v>27.567299999999989</v>
      </c>
      <c r="N37" s="26">
        <v>26.814</v>
      </c>
    </row>
    <row r="38" spans="1:14" ht="19" customHeight="1">
      <c r="A38" s="25" t="s">
        <v>67</v>
      </c>
      <c r="B38" s="26">
        <f>('Seiten 10-11'!E32-'Seiten 10-11'!C32)/('Seiten 10-11'!E$7-'Seiten 10-11'!C$7)*100</f>
        <v>0</v>
      </c>
      <c r="C38" s="26">
        <f>('Seiten 10-11'!G32-'Seiten 10-11'!E32)/('Seiten 10-11'!G$7-'Seiten 10-11'!E$7)*100</f>
        <v>8.900500000000001</v>
      </c>
      <c r="D38" s="26">
        <f>('Seiten 10-11'!I32-'Seiten 10-11'!G32)/('Seiten 10-11'!I$7-'Seiten 10-11'!G$7)*100</f>
        <v>14.895999999999995</v>
      </c>
      <c r="E38" s="26">
        <f>('Seiten 10-11'!K32-'Seiten 10-11'!I32)/('Seiten 10-11'!K$7-'Seiten 10-11'!I$7)*100</f>
        <v>15.333000000000007</v>
      </c>
      <c r="F38" s="26">
        <f>('Seiten 10-11'!L32-'Seiten 10-11'!K32)/('Seiten 10-11'!L$7-'Seiten 10-11'!K$7)*100</f>
        <v>16.49349999999999</v>
      </c>
      <c r="G38" s="26">
        <v>19.176750000000002</v>
      </c>
      <c r="H38" s="26">
        <v>21.567749999999997</v>
      </c>
      <c r="I38" s="26">
        <v>26.0716</v>
      </c>
      <c r="J38" s="26">
        <v>27.007300000000001</v>
      </c>
      <c r="K38" s="26">
        <v>23.291850000000007</v>
      </c>
      <c r="L38" s="26">
        <v>24.534799999999997</v>
      </c>
      <c r="M38" s="26">
        <v>23.086050000000004</v>
      </c>
      <c r="N38" s="26">
        <v>22.639959999999999</v>
      </c>
    </row>
    <row r="39" spans="1:14" ht="19" customHeight="1">
      <c r="A39" s="25" t="s">
        <v>70</v>
      </c>
      <c r="B39" s="26">
        <f>('Seiten 10-11'!E33-'Seiten 10-11'!C33)/('Seiten 10-11'!E$7-'Seiten 10-11'!C$7)*100</f>
        <v>6.0039999999999996</v>
      </c>
      <c r="C39" s="26">
        <f>('Seiten 10-11'!G33-'Seiten 10-11'!E33)/('Seiten 10-11'!G$7-'Seiten 10-11'!E$7)*100</f>
        <v>14.364000000000003</v>
      </c>
      <c r="D39" s="26">
        <f>('Seiten 10-11'!I33-'Seiten 10-11'!G33)/('Seiten 10-11'!I$7-'Seiten 10-11'!G$7)*100</f>
        <v>18.534499999999998</v>
      </c>
      <c r="E39" s="26">
        <f>('Seiten 10-11'!K33-'Seiten 10-11'!I33)/('Seiten 10-11'!K$7-'Seiten 10-11'!I$7)*100</f>
        <v>20.424999999999997</v>
      </c>
      <c r="F39" s="26">
        <f>('Seiten 10-11'!L33-'Seiten 10-11'!K33)/('Seiten 10-11'!L$7-'Seiten 10-11'!K$7)*100</f>
        <v>23.398500000000002</v>
      </c>
      <c r="G39" s="26">
        <v>22.743000000000002</v>
      </c>
      <c r="H39" s="26">
        <v>23.404105000000001</v>
      </c>
      <c r="I39" s="26">
        <v>24.883008</v>
      </c>
      <c r="J39" s="26">
        <v>27.305849999999992</v>
      </c>
      <c r="K39" s="26">
        <v>25.138900000000007</v>
      </c>
      <c r="L39" s="26">
        <v>23.780399999999993</v>
      </c>
      <c r="M39" s="26">
        <v>23.753800000000002</v>
      </c>
      <c r="N39" s="26">
        <v>23.775080000000003</v>
      </c>
    </row>
    <row r="40" spans="1:14" ht="19" customHeight="1">
      <c r="A40" s="25" t="s">
        <v>73</v>
      </c>
      <c r="B40" s="26">
        <f>('Seiten 10-11'!E34-'Seiten 10-11'!C34)/('Seiten 10-11'!E$7-'Seiten 10-11'!C$7)*100</f>
        <v>0</v>
      </c>
      <c r="C40" s="26">
        <f>('Seiten 10-11'!G34-'Seiten 10-11'!E34)/('Seiten 10-11'!G$7-'Seiten 10-11'!E$7)*100</f>
        <v>2.6524999999999999</v>
      </c>
      <c r="D40" s="26">
        <f>('Seiten 10-11'!I34-'Seiten 10-11'!G34)/('Seiten 10-11'!I$7-'Seiten 10-11'!G$7)*100</f>
        <v>14.583499999999999</v>
      </c>
      <c r="E40" s="26">
        <f>('Seiten 10-11'!K34-'Seiten 10-11'!I34)/('Seiten 10-11'!K$7-'Seiten 10-11'!I$7)*100</f>
        <v>17.574499999999997</v>
      </c>
      <c r="F40" s="26">
        <f>('Seiten 10-11'!L34-'Seiten 10-11'!K34)/('Seiten 10-11'!L$7-'Seiten 10-11'!K$7)*100</f>
        <v>20.221499999999999</v>
      </c>
      <c r="G40" s="26">
        <v>23.038750000000004</v>
      </c>
      <c r="H40" s="26">
        <v>23.506249999999991</v>
      </c>
      <c r="I40" s="26">
        <v>24.074500000000011</v>
      </c>
      <c r="J40" s="26">
        <v>25.066499999999987</v>
      </c>
      <c r="K40" s="26">
        <v>26.529249999999998</v>
      </c>
      <c r="L40" s="26">
        <v>28.140999999999998</v>
      </c>
      <c r="M40" s="26">
        <v>28.749900000000007</v>
      </c>
      <c r="N40" s="26">
        <v>29.614299999999993</v>
      </c>
    </row>
    <row r="41" spans="1:14" ht="19" customHeight="1">
      <c r="A41" s="25" t="s">
        <v>76</v>
      </c>
      <c r="B41" s="26">
        <f>('Seiten 10-11'!E35-'Seiten 10-11'!C35)/('Seiten 10-11'!E$7-'Seiten 10-11'!C$7)*100</f>
        <v>6.0179999999999998</v>
      </c>
      <c r="C41" s="26">
        <f>('Seiten 10-11'!G35-'Seiten 10-11'!E35)/('Seiten 10-11'!G$7-'Seiten 10-11'!E$7)*100</f>
        <v>12.44</v>
      </c>
      <c r="D41" s="26">
        <f>('Seiten 10-11'!I35-'Seiten 10-11'!G35)/('Seiten 10-11'!I$7-'Seiten 10-11'!G$7)*100</f>
        <v>15.589999999999993</v>
      </c>
      <c r="E41" s="26">
        <f>('Seiten 10-11'!K35-'Seiten 10-11'!I35)/('Seiten 10-11'!K$7-'Seiten 10-11'!I$7)*100</f>
        <v>18.494000000000014</v>
      </c>
      <c r="F41" s="26">
        <f>('Seiten 10-11'!L35-'Seiten 10-11'!K35)/('Seiten 10-11'!L$7-'Seiten 10-11'!K$7)*100</f>
        <v>18.493999999999989</v>
      </c>
      <c r="G41" s="26">
        <v>22.406750000000006</v>
      </c>
      <c r="H41" s="26">
        <v>22.533000000000001</v>
      </c>
      <c r="I41" s="26">
        <v>25.211199999999995</v>
      </c>
      <c r="J41" s="26">
        <v>25.624000000000024</v>
      </c>
      <c r="K41" s="26">
        <v>26.435599999999994</v>
      </c>
      <c r="L41" s="26">
        <v>26.691149999999997</v>
      </c>
      <c r="M41" s="26">
        <v>26.691099999999992</v>
      </c>
      <c r="N41" s="26">
        <v>26.685119999999994</v>
      </c>
    </row>
    <row r="42" spans="1:14" ht="17.25" customHeight="1">
      <c r="A42" s="25"/>
      <c r="B42" s="26"/>
      <c r="C42" s="27"/>
      <c r="D42" s="26"/>
      <c r="E42" s="26"/>
      <c r="F42" s="26"/>
      <c r="G42" s="26"/>
      <c r="H42" s="26"/>
      <c r="I42" s="26"/>
      <c r="J42" s="26"/>
      <c r="K42" s="26"/>
      <c r="L42" s="26"/>
      <c r="M42" s="26"/>
      <c r="N42" s="26"/>
    </row>
    <row r="43" spans="1:14" ht="24" customHeight="1">
      <c r="A43" s="28" t="s">
        <v>79</v>
      </c>
      <c r="B43" s="26">
        <f>('Seiten 10-11'!F37-'Seiten 10-11'!D37)/('Seiten 10-11'!F$7-'Seiten 10-11'!D$7)*100</f>
        <v>0.4</v>
      </c>
      <c r="C43" s="26">
        <f>('Seiten 10-11'!G37-'Seiten 10-11'!E37)/('Seiten 10-11'!G$7-'Seiten 10-11'!E$7)*100</f>
        <v>0.64700000000000002</v>
      </c>
      <c r="D43" s="26">
        <f>('Seiten 10-11'!I37-'Seiten 10-11'!G37)/('Seiten 10-11'!I$7-'Seiten 10-11'!G$7)*100</f>
        <v>0.68700000000000006</v>
      </c>
      <c r="E43" s="26">
        <f>('Seiten 10-11'!K37-'Seiten 10-11'!I37)/('Seiten 10-11'!K$7-'Seiten 10-11'!I$7)*100</f>
        <v>0.77500000000000002</v>
      </c>
      <c r="F43" s="26">
        <f>('Seiten 10-11'!L37-'Seiten 10-11'!K37)/('Seiten 10-11'!L$7-'Seiten 10-11'!K$7)*100</f>
        <v>2.2079999999999997</v>
      </c>
      <c r="G43" s="26">
        <v>2.5195000000000003</v>
      </c>
      <c r="H43" s="26">
        <v>4.5445000000000002</v>
      </c>
      <c r="I43" s="26">
        <v>6.7232000000000012</v>
      </c>
      <c r="J43" s="26">
        <v>9.5172000000000008</v>
      </c>
      <c r="K43" s="26">
        <v>11.715</v>
      </c>
      <c r="L43" s="26">
        <v>11.800799999999999</v>
      </c>
      <c r="M43" s="26">
        <v>11.787599999999998</v>
      </c>
      <c r="N43" s="26">
        <v>11.349700000000002</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&amp;C&amp;"Helvetica,Standard" Eidg. Steuerverwaltung  -  Administration fédérale des contributions  -  Amministrazione federale delle contribuzioni&amp;R9</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92D050"/>
  </sheetPr>
  <dimension ref="A1:C27"/>
  <sheetViews>
    <sheetView view="pageLayout" zoomScale="70" zoomScaleNormal="75" zoomScalePageLayoutView="70" workbookViewId="0"/>
  </sheetViews>
  <sheetFormatPr baseColWidth="10" defaultColWidth="11.5" defaultRowHeight="15"/>
  <cols>
    <col min="1" max="1" width="50.5" style="730" customWidth="1"/>
    <col min="2" max="2" width="2.5" style="730" customWidth="1"/>
    <col min="3" max="3" width="50.5" style="730" customWidth="1"/>
    <col min="4" max="16384" width="11.5" style="730"/>
  </cols>
  <sheetData>
    <row r="1" spans="1:3" ht="17">
      <c r="A1" s="728" t="s">
        <v>708</v>
      </c>
      <c r="B1" s="729"/>
      <c r="C1" s="728" t="s">
        <v>709</v>
      </c>
    </row>
    <row r="2" spans="1:3">
      <c r="A2" s="731"/>
      <c r="B2" s="732"/>
      <c r="C2" s="731"/>
    </row>
    <row r="3" spans="1:3" ht="16">
      <c r="A3" s="733" t="s">
        <v>710</v>
      </c>
      <c r="B3" s="734"/>
      <c r="C3" s="733" t="s">
        <v>711</v>
      </c>
    </row>
    <row r="4" spans="1:3">
      <c r="A4" s="735"/>
      <c r="B4" s="736"/>
      <c r="C4" s="735"/>
    </row>
    <row r="5" spans="1:3" ht="16">
      <c r="A5" s="731" t="s">
        <v>712</v>
      </c>
      <c r="B5" s="732"/>
      <c r="C5" s="731" t="s">
        <v>713</v>
      </c>
    </row>
    <row r="6" spans="1:3" ht="54.5" customHeight="1">
      <c r="A6" s="737" t="s">
        <v>714</v>
      </c>
      <c r="B6" s="729"/>
      <c r="C6" s="737" t="s">
        <v>715</v>
      </c>
    </row>
    <row r="7" spans="1:3" ht="23.5" customHeight="1">
      <c r="A7" s="731" t="s">
        <v>3</v>
      </c>
      <c r="B7" s="737"/>
      <c r="C7" s="731" t="s">
        <v>4</v>
      </c>
    </row>
    <row r="8" spans="1:3" ht="40.25" customHeight="1">
      <c r="A8" s="731" t="s">
        <v>716</v>
      </c>
      <c r="B8" s="737"/>
      <c r="C8" s="731" t="s">
        <v>717</v>
      </c>
    </row>
    <row r="9" spans="1:3" ht="81.5" customHeight="1">
      <c r="A9" s="738" t="s">
        <v>718</v>
      </c>
      <c r="B9" s="737"/>
      <c r="C9" s="738" t="s">
        <v>719</v>
      </c>
    </row>
    <row r="10" spans="1:3" ht="6.5" customHeight="1">
      <c r="A10" s="739"/>
      <c r="B10" s="729"/>
      <c r="C10" s="739"/>
    </row>
    <row r="11" spans="1:3" ht="51" customHeight="1">
      <c r="A11" s="738" t="s">
        <v>720</v>
      </c>
      <c r="B11" s="740"/>
      <c r="C11" s="738" t="s">
        <v>721</v>
      </c>
    </row>
    <row r="12" spans="1:3" ht="8.5" customHeight="1">
      <c r="A12" s="729"/>
      <c r="B12" s="912"/>
      <c r="C12" s="729"/>
    </row>
    <row r="13" spans="1:3" ht="322.25" customHeight="1">
      <c r="A13" s="737" t="s">
        <v>722</v>
      </c>
      <c r="B13" s="912"/>
      <c r="C13" s="737" t="s">
        <v>723</v>
      </c>
    </row>
    <row r="14" spans="1:3" ht="8.5" customHeight="1">
      <c r="A14" s="729"/>
      <c r="B14" s="729"/>
      <c r="C14" s="729"/>
    </row>
    <row r="15" spans="1:3">
      <c r="A15" s="741"/>
      <c r="B15" s="912"/>
      <c r="C15" s="913"/>
    </row>
    <row r="16" spans="1:3">
      <c r="A16" s="729"/>
      <c r="B16" s="912"/>
      <c r="C16" s="913"/>
    </row>
    <row r="17" spans="1:3">
      <c r="A17" s="737"/>
      <c r="B17" s="729"/>
      <c r="C17" s="737"/>
    </row>
    <row r="18" spans="1:3">
      <c r="A18" s="737"/>
      <c r="B18" s="729"/>
      <c r="C18" s="737"/>
    </row>
    <row r="19" spans="1:3">
      <c r="A19" s="729"/>
      <c r="B19" s="729"/>
      <c r="C19" s="729"/>
    </row>
    <row r="20" spans="1:3">
      <c r="A20" s="731"/>
      <c r="B20" s="729"/>
      <c r="C20" s="731"/>
    </row>
    <row r="21" spans="1:3">
      <c r="A21" s="737"/>
      <c r="B21" s="729"/>
      <c r="C21" s="737"/>
    </row>
    <row r="22" spans="1:3">
      <c r="A22" s="737"/>
      <c r="B22" s="729"/>
      <c r="C22" s="737"/>
    </row>
    <row r="23" spans="1:3">
      <c r="A23" s="729"/>
      <c r="B23" s="729"/>
      <c r="C23" s="729"/>
    </row>
    <row r="24" spans="1:3">
      <c r="A24" s="731"/>
      <c r="B24" s="729"/>
      <c r="C24" s="731"/>
    </row>
    <row r="25" spans="1:3">
      <c r="A25" s="737"/>
      <c r="B25" s="729"/>
      <c r="C25" s="737"/>
    </row>
    <row r="26" spans="1:3">
      <c r="A26" s="742"/>
      <c r="B26" s="729"/>
      <c r="C26" s="742"/>
    </row>
    <row r="27" spans="1:3">
      <c r="A27" s="742"/>
      <c r="B27" s="729"/>
      <c r="C27" s="742"/>
    </row>
  </sheetData>
  <mergeCells count="3">
    <mergeCell ref="B12:B13"/>
    <mergeCell ref="B15:B16"/>
    <mergeCell ref="C15:C16"/>
  </mergeCells>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2018</oddHeader>
    <oddFooter>&amp;L60&amp;C&amp;"Helvetica,Standard" Eidg. Steuerverwaltung  -  Administration fédérale des contributions  -  Amministrazione federale delle contribuzioni</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48">
    <pageSetUpPr fitToPage="1"/>
  </sheetPr>
  <dimension ref="A1:IF122"/>
  <sheetViews>
    <sheetView view="pageLayout" zoomScale="70" zoomScaleNormal="60" zoomScalePageLayoutView="70" workbookViewId="0"/>
  </sheetViews>
  <sheetFormatPr baseColWidth="10" defaultColWidth="10.5" defaultRowHeight="13"/>
  <cols>
    <col min="1" max="1" width="29" style="249" customWidth="1"/>
    <col min="2" max="9" width="15.5" style="249" customWidth="1"/>
    <col min="10" max="234" width="12.5" style="249" customWidth="1"/>
    <col min="235" max="16384" width="10.5" style="249"/>
  </cols>
  <sheetData>
    <row r="1" spans="1:9" ht="19" customHeight="1">
      <c r="A1" s="247" t="s">
        <v>167</v>
      </c>
      <c r="B1" s="247"/>
      <c r="C1" s="247"/>
      <c r="D1" s="247"/>
      <c r="E1" s="247"/>
      <c r="F1" s="247"/>
      <c r="G1" s="247"/>
      <c r="H1" s="247"/>
      <c r="I1" s="248"/>
    </row>
    <row r="2" spans="1:9" ht="19" customHeight="1">
      <c r="A2" s="247"/>
      <c r="B2" s="247"/>
      <c r="C2" s="247"/>
      <c r="D2" s="247"/>
      <c r="E2" s="247"/>
      <c r="F2" s="247"/>
      <c r="G2" s="247"/>
      <c r="H2" s="247"/>
      <c r="I2" s="248"/>
    </row>
    <row r="3" spans="1:9" ht="38" customHeight="1">
      <c r="A3" s="923" t="s">
        <v>156</v>
      </c>
      <c r="B3" s="924"/>
      <c r="C3" s="924"/>
      <c r="D3" s="924"/>
      <c r="E3" s="924"/>
      <c r="F3" s="924"/>
      <c r="G3" s="924"/>
      <c r="H3" s="924"/>
      <c r="I3" s="924"/>
    </row>
    <row r="4" spans="1:9" ht="38" customHeight="1">
      <c r="A4" s="923" t="s">
        <v>296</v>
      </c>
      <c r="B4" s="924"/>
      <c r="C4" s="924"/>
      <c r="D4" s="924"/>
      <c r="E4" s="924"/>
      <c r="F4" s="924"/>
      <c r="G4" s="924"/>
      <c r="H4" s="924"/>
      <c r="I4" s="924"/>
    </row>
    <row r="5" spans="1:9" ht="19" customHeight="1">
      <c r="A5" s="248"/>
      <c r="B5" s="248"/>
      <c r="C5" s="248"/>
      <c r="D5" s="248"/>
      <c r="E5" s="248"/>
      <c r="F5" s="248"/>
      <c r="G5" s="248"/>
      <c r="H5" s="248"/>
      <c r="I5" s="248"/>
    </row>
    <row r="6" spans="1:9" ht="19" customHeight="1" thickBot="1">
      <c r="A6" s="250">
        <v>28</v>
      </c>
      <c r="B6" s="248"/>
      <c r="C6" s="248"/>
      <c r="D6" s="248"/>
      <c r="E6" s="248"/>
      <c r="F6" s="248"/>
      <c r="G6" s="248"/>
      <c r="H6" s="248"/>
      <c r="I6" s="248"/>
    </row>
    <row r="7" spans="1:9" ht="19" customHeight="1" thickBot="1">
      <c r="A7" s="251" t="s">
        <v>10</v>
      </c>
      <c r="B7" s="914" t="s">
        <v>36</v>
      </c>
      <c r="C7" s="915"/>
      <c r="D7" s="915"/>
      <c r="E7" s="915"/>
      <c r="F7" s="915"/>
      <c r="G7" s="915"/>
      <c r="H7" s="915"/>
      <c r="I7" s="916"/>
    </row>
    <row r="8" spans="1:9" ht="19" customHeight="1">
      <c r="A8" s="252" t="s">
        <v>11</v>
      </c>
      <c r="B8" s="263">
        <v>4</v>
      </c>
      <c r="C8" s="263">
        <v>8</v>
      </c>
      <c r="D8" s="263">
        <v>12</v>
      </c>
      <c r="E8" s="263">
        <v>16</v>
      </c>
      <c r="F8" s="263">
        <v>20</v>
      </c>
      <c r="G8" s="263">
        <v>30</v>
      </c>
      <c r="H8" s="263">
        <v>40</v>
      </c>
      <c r="I8" s="263">
        <v>50</v>
      </c>
    </row>
    <row r="9" spans="1:9" ht="19" customHeight="1">
      <c r="A9" s="252"/>
      <c r="B9" s="253"/>
      <c r="C9" s="253"/>
      <c r="D9" s="253"/>
      <c r="E9" s="253"/>
      <c r="F9" s="253"/>
      <c r="G9" s="253"/>
      <c r="H9" s="253"/>
      <c r="I9" s="253"/>
    </row>
    <row r="10" spans="1:9" ht="19" customHeight="1">
      <c r="A10" s="252"/>
      <c r="B10" s="917" t="s">
        <v>37</v>
      </c>
      <c r="C10" s="918"/>
      <c r="D10" s="918"/>
      <c r="E10" s="918"/>
      <c r="F10" s="918"/>
      <c r="G10" s="918"/>
      <c r="H10" s="918"/>
      <c r="I10" s="919"/>
    </row>
    <row r="11" spans="1:9" ht="19" customHeight="1">
      <c r="A11" s="254" t="s">
        <v>38</v>
      </c>
      <c r="B11" s="392">
        <v>24.425000000000001</v>
      </c>
      <c r="C11" s="392">
        <v>22.9375</v>
      </c>
      <c r="D11" s="392">
        <v>22.216666666666665</v>
      </c>
      <c r="E11" s="392">
        <v>22.024999999999999</v>
      </c>
      <c r="F11" s="392">
        <v>21.78</v>
      </c>
      <c r="G11" s="392">
        <v>21.58</v>
      </c>
      <c r="H11" s="392">
        <v>21.484999999999999</v>
      </c>
      <c r="I11" s="392">
        <v>21.423999999999999</v>
      </c>
    </row>
    <row r="12" spans="1:9" ht="19" customHeight="1">
      <c r="A12" s="254" t="s">
        <v>39</v>
      </c>
      <c r="B12" s="392">
        <v>13.538749999999999</v>
      </c>
      <c r="C12" s="392">
        <v>13.737500000000001</v>
      </c>
      <c r="D12" s="392">
        <v>13.856666666666667</v>
      </c>
      <c r="E12" s="392">
        <v>15.063437500000001</v>
      </c>
      <c r="F12" s="392">
        <v>15.904499999999999</v>
      </c>
      <c r="G12" s="392">
        <v>16.908666666666669</v>
      </c>
      <c r="H12" s="392">
        <v>17.410875000000001</v>
      </c>
      <c r="I12" s="392">
        <v>17.712199999999999</v>
      </c>
    </row>
    <row r="13" spans="1:9" ht="19" customHeight="1">
      <c r="A13" s="254" t="s">
        <v>40</v>
      </c>
      <c r="B13" s="392">
        <v>16.216249999999999</v>
      </c>
      <c r="C13" s="392">
        <v>14.255000000000001</v>
      </c>
      <c r="D13" s="392">
        <v>13.718333333333334</v>
      </c>
      <c r="E13" s="392">
        <v>13.362187499999999</v>
      </c>
      <c r="F13" s="392">
        <v>13.148499999999999</v>
      </c>
      <c r="G13" s="392">
        <v>12.840166666666667</v>
      </c>
      <c r="H13" s="392">
        <v>12.721124999999999</v>
      </c>
      <c r="I13" s="392">
        <v>12.649700000000001</v>
      </c>
    </row>
    <row r="14" spans="1:9" ht="19" customHeight="1">
      <c r="A14" s="254" t="s">
        <v>41</v>
      </c>
      <c r="B14" s="392">
        <v>14.930506000000003</v>
      </c>
      <c r="C14" s="392">
        <v>14.918631000000001</v>
      </c>
      <c r="D14" s="392">
        <v>14.914672666666666</v>
      </c>
      <c r="E14" s="392">
        <v>14.9126935</v>
      </c>
      <c r="F14" s="392">
        <v>14.911505999999999</v>
      </c>
      <c r="G14" s="392">
        <v>14.909922666666665</v>
      </c>
      <c r="H14" s="392">
        <v>14.909131</v>
      </c>
      <c r="I14" s="392">
        <v>14.908656000000001</v>
      </c>
    </row>
    <row r="15" spans="1:9" ht="19" customHeight="1">
      <c r="A15" s="254" t="s">
        <v>42</v>
      </c>
      <c r="B15" s="392">
        <v>17.462499999999999</v>
      </c>
      <c r="C15" s="392">
        <v>15.219374999999999</v>
      </c>
      <c r="D15" s="392">
        <v>15.219166666666668</v>
      </c>
      <c r="E15" s="392">
        <v>15.219374999999999</v>
      </c>
      <c r="F15" s="392">
        <v>15.219249999999999</v>
      </c>
      <c r="G15" s="392">
        <v>15.159500000000001</v>
      </c>
      <c r="H15" s="392">
        <v>15.174499999999998</v>
      </c>
      <c r="I15" s="392">
        <v>15.183399999999999</v>
      </c>
    </row>
    <row r="16" spans="1:9" ht="19" customHeight="1">
      <c r="A16" s="254" t="s">
        <v>168</v>
      </c>
      <c r="B16" s="392">
        <v>19.350000000000001</v>
      </c>
      <c r="C16" s="392">
        <v>14.91</v>
      </c>
      <c r="D16" s="392">
        <v>14.202499999999999</v>
      </c>
      <c r="E16" s="392">
        <v>13.842500000000001</v>
      </c>
      <c r="F16" s="392">
        <v>13.631500000000001</v>
      </c>
      <c r="G16" s="392">
        <v>13.32</v>
      </c>
      <c r="H16" s="392">
        <v>13.1775</v>
      </c>
      <c r="I16" s="392">
        <v>13.09</v>
      </c>
    </row>
    <row r="17" spans="1:9" ht="19" customHeight="1">
      <c r="A17" s="254" t="s">
        <v>169</v>
      </c>
      <c r="B17" s="392">
        <v>19.350000000000001</v>
      </c>
      <c r="C17" s="392">
        <v>13.6</v>
      </c>
      <c r="D17" s="392">
        <v>12.733333333333333</v>
      </c>
      <c r="E17" s="392">
        <v>12.71875</v>
      </c>
      <c r="F17" s="392">
        <v>12.705</v>
      </c>
      <c r="G17" s="392">
        <v>12.693333333333333</v>
      </c>
      <c r="H17" s="392">
        <v>12.6875</v>
      </c>
      <c r="I17" s="392">
        <v>12.682</v>
      </c>
    </row>
    <row r="18" spans="1:9" ht="19" customHeight="1">
      <c r="A18" s="254" t="s">
        <v>170</v>
      </c>
      <c r="B18" s="392">
        <v>20.975000000000001</v>
      </c>
      <c r="C18" s="392">
        <v>18.25</v>
      </c>
      <c r="D18" s="392">
        <v>17.441666666666666</v>
      </c>
      <c r="E18" s="392">
        <v>17.03125</v>
      </c>
      <c r="F18" s="392">
        <v>16.785</v>
      </c>
      <c r="G18" s="392">
        <v>16.399999999999999</v>
      </c>
      <c r="H18" s="392">
        <v>16.204999999999998</v>
      </c>
      <c r="I18" s="392">
        <v>16.126000000000001</v>
      </c>
    </row>
    <row r="19" spans="1:9" ht="19" customHeight="1">
      <c r="A19" s="254" t="s">
        <v>171</v>
      </c>
      <c r="B19" s="392">
        <v>17.399999999999999</v>
      </c>
      <c r="C19" s="392">
        <v>12.233750000000001</v>
      </c>
      <c r="D19" s="392">
        <v>12.032916666666667</v>
      </c>
      <c r="E19" s="392">
        <v>11.851875000000001</v>
      </c>
      <c r="F19" s="392">
        <v>11.80775</v>
      </c>
      <c r="G19" s="392">
        <v>11.662999999999998</v>
      </c>
      <c r="H19" s="392">
        <v>11.622874999999999</v>
      </c>
      <c r="I19" s="392">
        <v>11.572899999999999</v>
      </c>
    </row>
    <row r="20" spans="1:9" ht="19" customHeight="1">
      <c r="A20" s="254" t="s">
        <v>172</v>
      </c>
      <c r="B20" s="392">
        <v>20.901249999999997</v>
      </c>
      <c r="C20" s="392">
        <v>17.483124999999998</v>
      </c>
      <c r="D20" s="392">
        <v>16.34375</v>
      </c>
      <c r="E20" s="392">
        <v>15.877500000000003</v>
      </c>
      <c r="F20" s="392">
        <v>15.515250000000002</v>
      </c>
      <c r="G20" s="392">
        <v>15.2515</v>
      </c>
      <c r="H20" s="392">
        <v>17.630749999999999</v>
      </c>
      <c r="I20" s="392">
        <v>19.058299999999999</v>
      </c>
    </row>
    <row r="21" spans="1:9" ht="19" customHeight="1">
      <c r="A21" s="254" t="s">
        <v>173</v>
      </c>
      <c r="B21" s="392">
        <v>18.024999999999999</v>
      </c>
      <c r="C21" s="392">
        <v>16.337499999999999</v>
      </c>
      <c r="D21" s="392">
        <v>16.416666666666668</v>
      </c>
      <c r="E21" s="392">
        <v>16.331250000000001</v>
      </c>
      <c r="F21" s="392">
        <v>16.285</v>
      </c>
      <c r="G21" s="392">
        <v>16.316666666666666</v>
      </c>
      <c r="H21" s="392">
        <v>16.304437499999999</v>
      </c>
      <c r="I21" s="392">
        <v>16.302</v>
      </c>
    </row>
    <row r="22" spans="1:9" ht="19" customHeight="1">
      <c r="A22" s="254" t="s">
        <v>174</v>
      </c>
      <c r="B22" s="392">
        <v>28.712499999999999</v>
      </c>
      <c r="C22" s="392">
        <v>25.368749999999999</v>
      </c>
      <c r="D22" s="392">
        <v>25.512499999999999</v>
      </c>
      <c r="E22" s="392">
        <v>24.834375000000001</v>
      </c>
      <c r="F22" s="392">
        <v>24.285</v>
      </c>
      <c r="G22" s="392">
        <v>23.504999999999999</v>
      </c>
      <c r="H22" s="392">
        <v>23.186250000000001</v>
      </c>
      <c r="I22" s="392">
        <v>22.995000000000001</v>
      </c>
    </row>
    <row r="23" spans="1:9" ht="19" customHeight="1">
      <c r="A23" s="254" t="s">
        <v>175</v>
      </c>
      <c r="B23" s="392">
        <v>22.22</v>
      </c>
      <c r="C23" s="392">
        <v>19.524999999999999</v>
      </c>
      <c r="D23" s="392">
        <v>18.461666666666666</v>
      </c>
      <c r="E23" s="392">
        <v>17.93</v>
      </c>
      <c r="F23" s="392">
        <v>17.71</v>
      </c>
      <c r="G23" s="392">
        <v>17.284666666666666</v>
      </c>
      <c r="H23" s="392">
        <v>17.121500000000001</v>
      </c>
      <c r="I23" s="392">
        <v>16.984000000000002</v>
      </c>
    </row>
    <row r="24" spans="1:9" ht="19" customHeight="1">
      <c r="A24" s="254" t="s">
        <v>176</v>
      </c>
      <c r="B24" s="392">
        <v>20.05</v>
      </c>
      <c r="C24" s="392">
        <v>17.975000000000001</v>
      </c>
      <c r="D24" s="392">
        <v>17.133333333333333</v>
      </c>
      <c r="E24" s="392">
        <v>16.824999999999999</v>
      </c>
      <c r="F24" s="392">
        <v>16.635000000000002</v>
      </c>
      <c r="G24" s="392">
        <v>16.326666666666668</v>
      </c>
      <c r="H24" s="392">
        <v>16.172499999999999</v>
      </c>
      <c r="I24" s="392">
        <v>16.116</v>
      </c>
    </row>
    <row r="25" spans="1:9" ht="19" customHeight="1">
      <c r="A25" s="254" t="s">
        <v>177</v>
      </c>
      <c r="B25" s="392">
        <v>32.625</v>
      </c>
      <c r="C25" s="392">
        <v>22.875</v>
      </c>
      <c r="D25" s="392">
        <v>19.625</v>
      </c>
      <c r="E25" s="392">
        <v>17.90625</v>
      </c>
      <c r="F25" s="392">
        <v>16.95</v>
      </c>
      <c r="G25" s="392">
        <v>15.65</v>
      </c>
      <c r="H25" s="392">
        <v>15</v>
      </c>
      <c r="I25" s="392">
        <v>14.61</v>
      </c>
    </row>
    <row r="26" spans="1:9" ht="19" customHeight="1">
      <c r="A26" s="254" t="s">
        <v>178</v>
      </c>
      <c r="B26" s="392">
        <v>19.3</v>
      </c>
      <c r="C26" s="392">
        <v>14.231249999999999</v>
      </c>
      <c r="D26" s="392">
        <v>14.1625</v>
      </c>
      <c r="E26" s="392">
        <v>14.128125000000001</v>
      </c>
      <c r="F26" s="392">
        <v>14.19</v>
      </c>
      <c r="G26" s="392">
        <v>14.135</v>
      </c>
      <c r="H26" s="392">
        <v>14.14875</v>
      </c>
      <c r="I26" s="392">
        <v>14.157</v>
      </c>
    </row>
    <row r="27" spans="1:9" ht="19" customHeight="1">
      <c r="A27" s="254" t="s">
        <v>179</v>
      </c>
      <c r="B27" s="392">
        <v>17.399999999999999</v>
      </c>
      <c r="C27" s="392">
        <v>17.375</v>
      </c>
      <c r="D27" s="392">
        <v>17.383333333333333</v>
      </c>
      <c r="E27" s="392">
        <v>17.375</v>
      </c>
      <c r="F27" s="392">
        <v>17.38</v>
      </c>
      <c r="G27" s="392">
        <v>17.413333333333334</v>
      </c>
      <c r="H27" s="392">
        <v>17.377500000000001</v>
      </c>
      <c r="I27" s="392">
        <v>17.398</v>
      </c>
    </row>
    <row r="28" spans="1:9" ht="19" customHeight="1">
      <c r="A28" s="254" t="s">
        <v>180</v>
      </c>
      <c r="B28" s="392">
        <v>25.925000000000001</v>
      </c>
      <c r="C28" s="392">
        <v>20.975000000000001</v>
      </c>
      <c r="D28" s="392">
        <v>19.475000000000001</v>
      </c>
      <c r="E28" s="392">
        <v>18.600000000000001</v>
      </c>
      <c r="F28" s="392">
        <v>18.175000000000001</v>
      </c>
      <c r="G28" s="392">
        <v>17.543333333333333</v>
      </c>
      <c r="H28" s="392">
        <v>17.184999999999999</v>
      </c>
      <c r="I28" s="392">
        <v>17.006</v>
      </c>
    </row>
    <row r="29" spans="1:9" ht="19" customHeight="1">
      <c r="A29" s="254" t="s">
        <v>181</v>
      </c>
      <c r="B29" s="392">
        <v>25.925000000000001</v>
      </c>
      <c r="C29" s="392">
        <v>17.574999999999999</v>
      </c>
      <c r="D29" s="392">
        <v>15.1075</v>
      </c>
      <c r="E29" s="392">
        <v>15.102500000000001</v>
      </c>
      <c r="F29" s="392">
        <v>15.106</v>
      </c>
      <c r="G29" s="392">
        <v>15.107666666666667</v>
      </c>
      <c r="H29" s="392">
        <v>15.106</v>
      </c>
      <c r="I29" s="392">
        <v>15.1068</v>
      </c>
    </row>
    <row r="30" spans="1:9" ht="19" customHeight="1">
      <c r="A30" s="254" t="s">
        <v>58</v>
      </c>
      <c r="B30" s="392">
        <v>16.43</v>
      </c>
      <c r="C30" s="392">
        <v>16.43</v>
      </c>
      <c r="D30" s="392">
        <v>16.429583333333333</v>
      </c>
      <c r="E30" s="392">
        <v>16.43</v>
      </c>
      <c r="F30" s="392">
        <v>16.43</v>
      </c>
      <c r="G30" s="392">
        <v>16.429833333333331</v>
      </c>
      <c r="H30" s="392">
        <v>16.429874999999999</v>
      </c>
      <c r="I30" s="392">
        <v>16.4299</v>
      </c>
    </row>
    <row r="31" spans="1:9" ht="19" customHeight="1">
      <c r="A31" s="254" t="s">
        <v>182</v>
      </c>
      <c r="B31" s="392">
        <v>26.3</v>
      </c>
      <c r="C31" s="392">
        <v>23.425000000000001</v>
      </c>
      <c r="D31" s="392">
        <v>22.466666666666665</v>
      </c>
      <c r="E31" s="392">
        <v>21.993749999999999</v>
      </c>
      <c r="F31" s="392">
        <v>21.704999999999998</v>
      </c>
      <c r="G31" s="392">
        <v>21.32</v>
      </c>
      <c r="H31" s="392">
        <v>21.127500000000001</v>
      </c>
      <c r="I31" s="392">
        <v>21.013999999999999</v>
      </c>
    </row>
    <row r="32" spans="1:9" ht="19" customHeight="1">
      <c r="A32" s="254" t="s">
        <v>183</v>
      </c>
      <c r="B32" s="392">
        <v>21.744</v>
      </c>
      <c r="C32" s="392">
        <v>21.404249999999998</v>
      </c>
      <c r="D32" s="392">
        <v>21.291</v>
      </c>
      <c r="E32" s="392">
        <v>21.404249999999998</v>
      </c>
      <c r="F32" s="392">
        <v>21.336300000000001</v>
      </c>
      <c r="G32" s="392">
        <v>21.381599999999999</v>
      </c>
      <c r="H32" s="392">
        <v>21.404250000000001</v>
      </c>
      <c r="I32" s="392">
        <v>21.363479999999999</v>
      </c>
    </row>
    <row r="33" spans="1:9" ht="19" customHeight="1">
      <c r="A33" s="254" t="s">
        <v>184</v>
      </c>
      <c r="B33" s="392">
        <v>19.364250000000002</v>
      </c>
      <c r="C33" s="392">
        <v>16.006875000000001</v>
      </c>
      <c r="D33" s="392">
        <v>14.926666666666666</v>
      </c>
      <c r="E33" s="392">
        <v>14.3865625</v>
      </c>
      <c r="F33" s="392">
        <v>14.0625</v>
      </c>
      <c r="G33" s="392">
        <v>13.606</v>
      </c>
      <c r="H33" s="392">
        <v>13.377875</v>
      </c>
      <c r="I33" s="392">
        <v>13.270100000000001</v>
      </c>
    </row>
    <row r="34" spans="1:9" ht="19" customHeight="1">
      <c r="A34" s="254" t="s">
        <v>185</v>
      </c>
      <c r="B34" s="392">
        <v>19.3</v>
      </c>
      <c r="C34" s="392">
        <v>15.725</v>
      </c>
      <c r="D34" s="392">
        <v>15.566666666666666</v>
      </c>
      <c r="E34" s="392">
        <v>15.606249999999999</v>
      </c>
      <c r="F34" s="392">
        <v>15.63</v>
      </c>
      <c r="G34" s="392">
        <v>15.6</v>
      </c>
      <c r="H34" s="392">
        <v>15.6325</v>
      </c>
      <c r="I34" s="392">
        <v>15.614000000000001</v>
      </c>
    </row>
    <row r="35" spans="1:9" ht="19" customHeight="1">
      <c r="A35" s="254" t="s">
        <v>132</v>
      </c>
      <c r="B35" s="392">
        <v>25.923750000000002</v>
      </c>
      <c r="C35" s="392">
        <v>24.909375000000001</v>
      </c>
      <c r="D35" s="392">
        <v>24.836666666666666</v>
      </c>
      <c r="E35" s="392">
        <v>24.60125</v>
      </c>
      <c r="F35" s="392">
        <v>24.46</v>
      </c>
      <c r="G35" s="392">
        <v>24.378</v>
      </c>
      <c r="H35" s="392">
        <v>24.336749999999999</v>
      </c>
      <c r="I35" s="392">
        <v>24.312200000000001</v>
      </c>
    </row>
    <row r="36" spans="1:9" ht="19" customHeight="1">
      <c r="A36" s="254" t="s">
        <v>187</v>
      </c>
      <c r="B36" s="392">
        <v>28.067499999999995</v>
      </c>
      <c r="C36" s="392">
        <v>24.044374999999999</v>
      </c>
      <c r="D36" s="392">
        <v>22.918333333333333</v>
      </c>
      <c r="E36" s="392">
        <v>22.355624999999996</v>
      </c>
      <c r="F36" s="392">
        <v>22.017749999999999</v>
      </c>
      <c r="G36" s="392">
        <v>21.481333333333335</v>
      </c>
      <c r="H36" s="392">
        <v>21.277624999999997</v>
      </c>
      <c r="I36" s="392">
        <v>21.103799999999996</v>
      </c>
    </row>
    <row r="37" spans="1:9" ht="19" customHeight="1">
      <c r="A37" s="255"/>
      <c r="B37" s="256"/>
      <c r="C37" s="256"/>
      <c r="D37" s="256"/>
      <c r="E37" s="256"/>
      <c r="F37" s="256"/>
      <c r="G37" s="256"/>
      <c r="H37" s="256"/>
      <c r="I37" s="256"/>
    </row>
    <row r="38" spans="1:9" ht="19" customHeight="1">
      <c r="A38" s="252"/>
      <c r="B38" s="920" t="s">
        <v>188</v>
      </c>
      <c r="C38" s="921"/>
      <c r="D38" s="921"/>
      <c r="E38" s="921"/>
      <c r="F38" s="921"/>
      <c r="G38" s="921"/>
      <c r="H38" s="921"/>
      <c r="I38" s="922"/>
    </row>
    <row r="39" spans="1:9" ht="19" customHeight="1">
      <c r="A39" s="254" t="s">
        <v>189</v>
      </c>
      <c r="B39" s="392">
        <v>24.543749999999999</v>
      </c>
      <c r="C39" s="392">
        <v>22.848749999999999</v>
      </c>
      <c r="D39" s="392">
        <v>22.272916666666667</v>
      </c>
      <c r="E39" s="392">
        <v>21.993749999999999</v>
      </c>
      <c r="F39" s="392">
        <v>21.825749999999999</v>
      </c>
      <c r="G39" s="392">
        <v>21.6</v>
      </c>
      <c r="H39" s="392">
        <v>21.486999999999998</v>
      </c>
      <c r="I39" s="392">
        <v>21.4193</v>
      </c>
    </row>
    <row r="40" spans="1:9" s="257" customFormat="1" ht="19" customHeight="1">
      <c r="A40" s="254" t="s">
        <v>190</v>
      </c>
      <c r="B40" s="392">
        <v>18.121187500000001</v>
      </c>
      <c r="C40" s="392">
        <v>19.866812500000002</v>
      </c>
      <c r="D40" s="392">
        <v>20.4601875</v>
      </c>
      <c r="E40" s="392">
        <v>20.756859374999998</v>
      </c>
      <c r="F40" s="392">
        <v>20.934875000000002</v>
      </c>
      <c r="G40" s="392">
        <v>21.169924999999999</v>
      </c>
      <c r="H40" s="392">
        <v>21.28745</v>
      </c>
      <c r="I40" s="392">
        <v>21.357965000000004</v>
      </c>
    </row>
    <row r="41" spans="1:9" s="257" customFormat="1" ht="19" customHeight="1">
      <c r="A41" s="254" t="s">
        <v>191</v>
      </c>
      <c r="B41" s="392">
        <v>16.374312500000002</v>
      </c>
      <c r="C41" s="392">
        <v>14.342812500000001</v>
      </c>
      <c r="D41" s="392">
        <v>13.6715</v>
      </c>
      <c r="E41" s="392">
        <v>13.331453125000001</v>
      </c>
      <c r="F41" s="392">
        <v>13.1309375</v>
      </c>
      <c r="G41" s="392">
        <v>12.858899999999998</v>
      </c>
      <c r="H41" s="392">
        <v>12.7246375</v>
      </c>
      <c r="I41" s="392">
        <v>12.644079999999999</v>
      </c>
    </row>
    <row r="42" spans="1:9" s="257" customFormat="1" ht="19" customHeight="1">
      <c r="A42" s="254" t="s">
        <v>41</v>
      </c>
      <c r="B42" s="392">
        <v>14.952427700000001</v>
      </c>
      <c r="C42" s="392">
        <v>14.929591850000001</v>
      </c>
      <c r="D42" s="392">
        <v>14.929287133333334</v>
      </c>
      <c r="E42" s="392">
        <v>14.923654350000001</v>
      </c>
      <c r="F42" s="392">
        <v>14.92465902</v>
      </c>
      <c r="G42" s="392">
        <v>14.924537133333331</v>
      </c>
      <c r="H42" s="392">
        <v>14.922284019999999</v>
      </c>
      <c r="I42" s="392">
        <v>14.922685888000002</v>
      </c>
    </row>
    <row r="43" spans="1:9" s="257" customFormat="1" ht="19" customHeight="1">
      <c r="A43" s="254" t="s">
        <v>42</v>
      </c>
      <c r="B43" s="392">
        <v>15.174499999999998</v>
      </c>
      <c r="C43" s="392">
        <v>15.185687499999998</v>
      </c>
      <c r="D43" s="392">
        <v>15.181958333333332</v>
      </c>
      <c r="E43" s="392">
        <v>15.185671874999999</v>
      </c>
      <c r="F43" s="392">
        <v>15.1834375</v>
      </c>
      <c r="G43" s="392">
        <v>15.186425</v>
      </c>
      <c r="H43" s="392">
        <v>15.18568125</v>
      </c>
      <c r="I43" s="392">
        <v>15.185229999999999</v>
      </c>
    </row>
    <row r="44" spans="1:9" s="257" customFormat="1" ht="19" customHeight="1">
      <c r="A44" s="254" t="s">
        <v>168</v>
      </c>
      <c r="B44" s="392">
        <v>17.102499999999999</v>
      </c>
      <c r="C44" s="392">
        <v>14.921656250000002</v>
      </c>
      <c r="D44" s="392">
        <v>14.194145833333332</v>
      </c>
      <c r="E44" s="392">
        <v>13.830703124999999</v>
      </c>
      <c r="F44" s="392">
        <v>13.612625</v>
      </c>
      <c r="G44" s="392">
        <v>13.321708333333333</v>
      </c>
      <c r="H44" s="392">
        <v>13.17625</v>
      </c>
      <c r="I44" s="392">
        <v>13.088975</v>
      </c>
    </row>
    <row r="45" spans="1:9" s="257" customFormat="1" ht="19" customHeight="1">
      <c r="A45" s="254" t="s">
        <v>169</v>
      </c>
      <c r="B45" s="392">
        <v>12.8825</v>
      </c>
      <c r="C45" s="392">
        <v>12.773125</v>
      </c>
      <c r="D45" s="392">
        <v>12.736666666666666</v>
      </c>
      <c r="E45" s="392">
        <v>12.7184375</v>
      </c>
      <c r="F45" s="392">
        <v>12.70725</v>
      </c>
      <c r="G45" s="392">
        <v>12.693</v>
      </c>
      <c r="H45" s="392">
        <v>12.685625</v>
      </c>
      <c r="I45" s="392">
        <v>12.6812</v>
      </c>
    </row>
    <row r="46" spans="1:9" s="257" customFormat="1" ht="19" customHeight="1">
      <c r="A46" s="254" t="s">
        <v>192</v>
      </c>
      <c r="B46" s="392">
        <v>21.00375</v>
      </c>
      <c r="C46" s="392">
        <v>18.348125</v>
      </c>
      <c r="D46" s="392">
        <v>17.455416666666668</v>
      </c>
      <c r="E46" s="392">
        <v>17.014687500000001</v>
      </c>
      <c r="F46" s="392">
        <v>16.745750000000001</v>
      </c>
      <c r="G46" s="392">
        <v>16.393166666666666</v>
      </c>
      <c r="H46" s="392">
        <v>16.214500000000001</v>
      </c>
      <c r="I46" s="392">
        <v>16.107399999999998</v>
      </c>
    </row>
    <row r="47" spans="1:9" s="257" customFormat="1" ht="19" customHeight="1">
      <c r="A47" s="254" t="s">
        <v>193</v>
      </c>
      <c r="B47" s="392">
        <v>13.071562500000001</v>
      </c>
      <c r="C47" s="392">
        <v>13.13821875</v>
      </c>
      <c r="D47" s="392">
        <v>13.597999999999999</v>
      </c>
      <c r="E47" s="392">
        <v>13.827890625</v>
      </c>
      <c r="F47" s="392">
        <v>13.9658125</v>
      </c>
      <c r="G47" s="392">
        <v>14.146899999999999</v>
      </c>
      <c r="H47" s="392">
        <v>14.23955625</v>
      </c>
      <c r="I47" s="392">
        <v>14.295154999999999</v>
      </c>
    </row>
    <row r="48" spans="1:9" s="257" customFormat="1" ht="19" customHeight="1">
      <c r="A48" s="254" t="s">
        <v>194</v>
      </c>
      <c r="B48" s="392">
        <v>26.005624999999998</v>
      </c>
      <c r="C48" s="392">
        <v>22.932718749999999</v>
      </c>
      <c r="D48" s="392">
        <v>21.90839583333333</v>
      </c>
      <c r="E48" s="392">
        <v>21.396249999999998</v>
      </c>
      <c r="F48" s="392">
        <v>21.088950000000001</v>
      </c>
      <c r="G48" s="392">
        <v>20.681291666666667</v>
      </c>
      <c r="H48" s="392">
        <v>20.47746875</v>
      </c>
      <c r="I48" s="392">
        <v>20.352690000000003</v>
      </c>
    </row>
    <row r="49" spans="1:9" s="257" customFormat="1" ht="19" customHeight="1">
      <c r="A49" s="254" t="s">
        <v>195</v>
      </c>
      <c r="B49" s="392">
        <v>16.331250000000001</v>
      </c>
      <c r="C49" s="392">
        <v>17.610624999999999</v>
      </c>
      <c r="D49" s="392">
        <v>18.857666666666663</v>
      </c>
      <c r="E49" s="392">
        <v>19.489999999999998</v>
      </c>
      <c r="F49" s="392">
        <v>19.869</v>
      </c>
      <c r="G49" s="392">
        <v>20.376933333333334</v>
      </c>
      <c r="H49" s="392">
        <v>20.627500000000001</v>
      </c>
      <c r="I49" s="392">
        <v>20.777839999999998</v>
      </c>
    </row>
    <row r="50" spans="1:9" s="257" customFormat="1" ht="19" customHeight="1">
      <c r="A50" s="254" t="s">
        <v>196</v>
      </c>
      <c r="B50" s="392">
        <v>28.497499999999999</v>
      </c>
      <c r="C50" s="392">
        <v>25.544062499999999</v>
      </c>
      <c r="D50" s="392">
        <v>25.583749999999998</v>
      </c>
      <c r="E50" s="392">
        <v>24.736406250000002</v>
      </c>
      <c r="F50" s="392">
        <v>24.220874999999999</v>
      </c>
      <c r="G50" s="392">
        <v>23.542999999999999</v>
      </c>
      <c r="H50" s="392">
        <v>23.200500000000002</v>
      </c>
      <c r="I50" s="392">
        <v>22.99785</v>
      </c>
    </row>
    <row r="51" spans="1:9" s="257" customFormat="1" ht="19" customHeight="1">
      <c r="A51" s="254" t="s">
        <v>175</v>
      </c>
      <c r="B51" s="392">
        <v>22.269499999999997</v>
      </c>
      <c r="C51" s="392">
        <v>20.298437499999999</v>
      </c>
      <c r="D51" s="392">
        <v>20.437916666666666</v>
      </c>
      <c r="E51" s="392">
        <v>20.499499999999998</v>
      </c>
      <c r="F51" s="392">
        <v>20.542974999999998</v>
      </c>
      <c r="G51" s="392">
        <v>20.594416666666667</v>
      </c>
      <c r="H51" s="392">
        <v>20.620137500000002</v>
      </c>
      <c r="I51" s="392">
        <v>20.635570000000001</v>
      </c>
    </row>
    <row r="52" spans="1:9" s="257" customFormat="1" ht="19" customHeight="1">
      <c r="A52" s="254" t="s">
        <v>197</v>
      </c>
      <c r="B52" s="392">
        <v>20.059999999999999</v>
      </c>
      <c r="C52" s="392">
        <v>17.907499999999999</v>
      </c>
      <c r="D52" s="392">
        <v>17.190000000000001</v>
      </c>
      <c r="E52" s="392">
        <v>16.830937500000001</v>
      </c>
      <c r="F52" s="392">
        <v>16.615749999999998</v>
      </c>
      <c r="G52" s="392">
        <v>16.325666666666667</v>
      </c>
      <c r="H52" s="392">
        <v>16.183</v>
      </c>
      <c r="I52" s="392">
        <v>16.097300000000001</v>
      </c>
    </row>
    <row r="53" spans="1:9" s="257" customFormat="1" ht="19" customHeight="1">
      <c r="A53" s="254" t="s">
        <v>198</v>
      </c>
      <c r="B53" s="392">
        <v>14.606249999999999</v>
      </c>
      <c r="C53" s="392">
        <v>13.828125</v>
      </c>
      <c r="D53" s="392">
        <v>13.56875</v>
      </c>
      <c r="E53" s="392">
        <v>13.434374999999999</v>
      </c>
      <c r="F53" s="392">
        <v>13.3575</v>
      </c>
      <c r="G53" s="392">
        <v>13.2525</v>
      </c>
      <c r="H53" s="392">
        <v>13.2</v>
      </c>
      <c r="I53" s="392">
        <v>13.1685</v>
      </c>
    </row>
    <row r="54" spans="1:9" s="257" customFormat="1" ht="19" customHeight="1">
      <c r="A54" s="254" t="s">
        <v>178</v>
      </c>
      <c r="B54" s="392">
        <v>14.169375</v>
      </c>
      <c r="C54" s="392">
        <v>14.159062499999999</v>
      </c>
      <c r="D54" s="392">
        <v>14.1625</v>
      </c>
      <c r="E54" s="392">
        <v>14.16421875</v>
      </c>
      <c r="F54" s="392">
        <v>14.161125</v>
      </c>
      <c r="G54" s="392">
        <v>14.1625</v>
      </c>
      <c r="H54" s="392">
        <v>14.163187499999999</v>
      </c>
      <c r="I54" s="392">
        <v>14.163600000000001</v>
      </c>
    </row>
    <row r="55" spans="1:9" s="257" customFormat="1" ht="19" customHeight="1">
      <c r="A55" s="254" t="s">
        <v>199</v>
      </c>
      <c r="B55" s="392">
        <v>17.403124999999999</v>
      </c>
      <c r="C55" s="392">
        <v>17.403124999999999</v>
      </c>
      <c r="D55" s="392">
        <v>17.402708333333333</v>
      </c>
      <c r="E55" s="392">
        <v>17.396406249999998</v>
      </c>
      <c r="F55" s="392">
        <v>17.397749999999998</v>
      </c>
      <c r="G55" s="392">
        <v>17.397666666666666</v>
      </c>
      <c r="H55" s="392">
        <v>17.397625000000001</v>
      </c>
      <c r="I55" s="392">
        <v>17.397600000000001</v>
      </c>
    </row>
    <row r="56" spans="1:9" s="257" customFormat="1" ht="19" customHeight="1">
      <c r="A56" s="254" t="s">
        <v>200</v>
      </c>
      <c r="B56" s="392">
        <v>25.782499999999999</v>
      </c>
      <c r="C56" s="392">
        <v>21.010625000000001</v>
      </c>
      <c r="D56" s="392">
        <v>19.420416666666668</v>
      </c>
      <c r="E56" s="392">
        <v>18.6246875</v>
      </c>
      <c r="F56" s="392">
        <v>18.147749999999998</v>
      </c>
      <c r="G56" s="392">
        <v>17.511749999999999</v>
      </c>
      <c r="H56" s="392">
        <v>17.195937499999999</v>
      </c>
      <c r="I56" s="392">
        <v>17.0045</v>
      </c>
    </row>
    <row r="57" spans="1:9" s="257" customFormat="1" ht="19" customHeight="1">
      <c r="A57" s="254" t="s">
        <v>181</v>
      </c>
      <c r="B57" s="392">
        <v>15.106</v>
      </c>
      <c r="C57" s="392">
        <v>15.106249999999999</v>
      </c>
      <c r="D57" s="392">
        <v>15.106666666666667</v>
      </c>
      <c r="E57" s="392">
        <v>15.385937500000001</v>
      </c>
      <c r="F57" s="392">
        <v>16.030875000000002</v>
      </c>
      <c r="G57" s="392">
        <v>16.890466666666669</v>
      </c>
      <c r="H57" s="392">
        <v>17.320262500000002</v>
      </c>
      <c r="I57" s="392">
        <v>17.578250000000001</v>
      </c>
    </row>
    <row r="58" spans="1:9" s="257" customFormat="1" ht="19" customHeight="1">
      <c r="A58" s="254" t="s">
        <v>58</v>
      </c>
      <c r="B58" s="392">
        <v>16.429874999999999</v>
      </c>
      <c r="C58" s="392">
        <v>16.429906249999998</v>
      </c>
      <c r="D58" s="392">
        <v>16.429874999999999</v>
      </c>
      <c r="E58" s="392">
        <v>16.429874999999999</v>
      </c>
      <c r="F58" s="392">
        <v>16.4298875</v>
      </c>
      <c r="G58" s="392">
        <v>16.429883333333333</v>
      </c>
      <c r="H58" s="392">
        <v>16.4298875</v>
      </c>
      <c r="I58" s="392">
        <v>16.429885000000002</v>
      </c>
    </row>
    <row r="59" spans="1:9" s="257" customFormat="1" ht="19" customHeight="1">
      <c r="A59" s="254" t="s">
        <v>182</v>
      </c>
      <c r="B59" s="392">
        <v>26.302499999999998</v>
      </c>
      <c r="C59" s="392">
        <v>23.425625</v>
      </c>
      <c r="D59" s="392">
        <v>22.4725</v>
      </c>
      <c r="E59" s="392">
        <v>21.988125</v>
      </c>
      <c r="F59" s="392">
        <v>21.703749999999999</v>
      </c>
      <c r="G59" s="392">
        <v>21.320333333333334</v>
      </c>
      <c r="H59" s="392">
        <v>21.12875</v>
      </c>
      <c r="I59" s="392">
        <v>21.0137</v>
      </c>
    </row>
    <row r="60" spans="1:9" s="257" customFormat="1" ht="19" customHeight="1">
      <c r="A60" s="254" t="s">
        <v>183</v>
      </c>
      <c r="B60" s="392">
        <v>21.370275000000003</v>
      </c>
      <c r="C60" s="392">
        <v>21.370275000000003</v>
      </c>
      <c r="D60" s="392">
        <v>21.370274999999999</v>
      </c>
      <c r="E60" s="392">
        <v>21.370275000000003</v>
      </c>
      <c r="F60" s="392">
        <v>21.370275000000003</v>
      </c>
      <c r="G60" s="392">
        <v>21.372540000000001</v>
      </c>
      <c r="H60" s="392">
        <v>21.370275000000003</v>
      </c>
      <c r="I60" s="392">
        <v>21.371634</v>
      </c>
    </row>
    <row r="61" spans="1:9" s="257" customFormat="1" ht="19" customHeight="1">
      <c r="A61" s="254" t="s">
        <v>201</v>
      </c>
      <c r="B61" s="392">
        <v>22.146312500000001</v>
      </c>
      <c r="C61" s="392">
        <v>17.457671875000003</v>
      </c>
      <c r="D61" s="392">
        <v>18.096895833333335</v>
      </c>
      <c r="E61" s="392">
        <v>19.008109375</v>
      </c>
      <c r="F61" s="392">
        <v>19.561787499999998</v>
      </c>
      <c r="G61" s="392">
        <v>20.288441666666667</v>
      </c>
      <c r="H61" s="392">
        <v>20.651775000000001</v>
      </c>
      <c r="I61" s="392">
        <v>20.869769999999999</v>
      </c>
    </row>
    <row r="62" spans="1:9" s="257" customFormat="1" ht="19" customHeight="1">
      <c r="A62" s="254" t="s">
        <v>202</v>
      </c>
      <c r="B62" s="392">
        <v>19.352499999999999</v>
      </c>
      <c r="C62" s="392">
        <v>15.609375</v>
      </c>
      <c r="D62" s="392">
        <v>15.609166666666667</v>
      </c>
      <c r="E62" s="392">
        <v>15.615</v>
      </c>
      <c r="F62" s="392">
        <v>15.614000000000001</v>
      </c>
      <c r="G62" s="392">
        <v>15.610833333333334</v>
      </c>
      <c r="H62" s="392">
        <v>15.611625</v>
      </c>
      <c r="I62" s="392">
        <v>15.6121</v>
      </c>
    </row>
    <row r="63" spans="1:9" s="257" customFormat="1" ht="19" customHeight="1">
      <c r="A63" s="254" t="s">
        <v>133</v>
      </c>
      <c r="B63" s="392">
        <v>25.725375</v>
      </c>
      <c r="C63" s="392">
        <v>24.929656249999997</v>
      </c>
      <c r="D63" s="392">
        <v>24.677687499999998</v>
      </c>
      <c r="E63" s="392">
        <v>24.551718749999999</v>
      </c>
      <c r="F63" s="392">
        <v>24.468162500000002</v>
      </c>
      <c r="G63" s="392">
        <v>24.367374999999999</v>
      </c>
      <c r="H63" s="392">
        <v>24.3169875</v>
      </c>
      <c r="I63" s="392">
        <v>24.286755000000003</v>
      </c>
    </row>
    <row r="64" spans="1:9" s="257" customFormat="1" ht="19" customHeight="1">
      <c r="A64" s="254" t="s">
        <v>203</v>
      </c>
      <c r="B64" s="392">
        <v>27.939125000000001</v>
      </c>
      <c r="C64" s="392">
        <v>24.238343749999999</v>
      </c>
      <c r="D64" s="392">
        <v>23.004729166666667</v>
      </c>
      <c r="E64" s="392">
        <v>22.379859375000002</v>
      </c>
      <c r="F64" s="392">
        <v>22.011387500000001</v>
      </c>
      <c r="G64" s="392">
        <v>21.520099999999999</v>
      </c>
      <c r="H64" s="392">
        <v>21.271224999999998</v>
      </c>
      <c r="I64" s="392">
        <v>21.1219</v>
      </c>
    </row>
    <row r="65" spans="1:240" ht="19" customHeight="1">
      <c r="G65" s="258"/>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c r="AL65" s="259"/>
      <c r="AM65" s="259"/>
      <c r="AN65" s="259"/>
      <c r="AO65" s="259"/>
      <c r="AP65" s="259"/>
      <c r="AQ65" s="259"/>
      <c r="AR65" s="259"/>
      <c r="AS65" s="259"/>
      <c r="AT65" s="259"/>
      <c r="AU65" s="259"/>
      <c r="AV65" s="259"/>
      <c r="AW65" s="259"/>
      <c r="AX65" s="259"/>
      <c r="AY65" s="259"/>
      <c r="AZ65" s="259"/>
      <c r="BA65" s="259"/>
      <c r="BB65" s="259"/>
      <c r="BC65" s="259"/>
      <c r="BD65" s="259"/>
      <c r="BE65" s="259"/>
      <c r="BF65" s="259"/>
      <c r="BG65" s="259"/>
      <c r="BH65" s="259"/>
      <c r="BI65" s="259"/>
      <c r="BJ65" s="259"/>
      <c r="BK65" s="259"/>
      <c r="BL65" s="259"/>
      <c r="BM65" s="259"/>
      <c r="BN65" s="259"/>
      <c r="BO65" s="259"/>
      <c r="BP65" s="259"/>
      <c r="BQ65" s="259"/>
      <c r="BR65" s="259"/>
      <c r="BS65" s="259"/>
      <c r="BT65" s="259"/>
      <c r="BU65" s="259"/>
      <c r="BV65" s="259"/>
      <c r="BW65" s="259"/>
      <c r="BX65" s="259"/>
      <c r="BY65" s="259"/>
      <c r="BZ65" s="259"/>
      <c r="CA65" s="259"/>
      <c r="CB65" s="259"/>
      <c r="CC65" s="259"/>
      <c r="CD65" s="259"/>
      <c r="CE65" s="259"/>
      <c r="CF65" s="259"/>
      <c r="CG65" s="259"/>
      <c r="CH65" s="259"/>
      <c r="CI65" s="259"/>
      <c r="CJ65" s="259"/>
      <c r="CK65" s="259"/>
      <c r="CL65" s="259"/>
      <c r="CM65" s="259"/>
      <c r="CN65" s="259"/>
      <c r="CO65" s="259"/>
      <c r="CP65" s="259"/>
      <c r="CQ65" s="259"/>
      <c r="CR65" s="259"/>
      <c r="CS65" s="259"/>
      <c r="CT65" s="259"/>
      <c r="CU65" s="259"/>
      <c r="CV65" s="259"/>
      <c r="CW65" s="259"/>
      <c r="CX65" s="259"/>
      <c r="CY65" s="259"/>
      <c r="CZ65" s="259"/>
      <c r="DA65" s="259"/>
      <c r="DB65" s="259"/>
      <c r="DC65" s="259"/>
      <c r="DD65" s="259"/>
      <c r="DE65" s="259"/>
      <c r="DF65" s="259"/>
      <c r="DG65" s="259"/>
      <c r="DH65" s="259"/>
      <c r="DI65" s="259"/>
      <c r="DJ65" s="259"/>
      <c r="DK65" s="259"/>
      <c r="DL65" s="259"/>
      <c r="DM65" s="259"/>
      <c r="DN65" s="259"/>
      <c r="DO65" s="259"/>
      <c r="DP65" s="259"/>
      <c r="DQ65" s="259"/>
      <c r="DR65" s="259"/>
      <c r="DS65" s="259"/>
      <c r="DT65" s="259"/>
      <c r="DU65" s="259"/>
      <c r="DV65" s="259"/>
      <c r="DW65" s="259"/>
      <c r="DX65" s="259"/>
      <c r="DY65" s="259"/>
      <c r="DZ65" s="259"/>
      <c r="EA65" s="259"/>
      <c r="EB65" s="259"/>
      <c r="EC65" s="259"/>
      <c r="ED65" s="259"/>
      <c r="EE65" s="259"/>
      <c r="EF65" s="259"/>
      <c r="EG65" s="259"/>
      <c r="EH65" s="259"/>
      <c r="EI65" s="259"/>
      <c r="EJ65" s="259"/>
      <c r="EK65" s="259"/>
      <c r="EL65" s="259"/>
      <c r="EM65" s="259"/>
      <c r="EN65" s="259"/>
      <c r="EO65" s="259"/>
      <c r="EP65" s="259"/>
      <c r="EQ65" s="259"/>
      <c r="ER65" s="259"/>
      <c r="ES65" s="259"/>
      <c r="ET65" s="259"/>
      <c r="EU65" s="259"/>
      <c r="EV65" s="259"/>
      <c r="EW65" s="259"/>
      <c r="EX65" s="259"/>
      <c r="EY65" s="259"/>
      <c r="EZ65" s="259"/>
      <c r="FA65" s="259"/>
      <c r="FB65" s="259"/>
      <c r="FC65" s="259"/>
      <c r="FD65" s="259"/>
      <c r="FE65" s="259"/>
      <c r="FF65" s="259"/>
      <c r="FG65" s="259"/>
      <c r="FH65" s="259"/>
      <c r="FI65" s="259"/>
      <c r="FJ65" s="259"/>
      <c r="FK65" s="259"/>
      <c r="FL65" s="259"/>
      <c r="FM65" s="259"/>
      <c r="FN65" s="259"/>
      <c r="FO65" s="259"/>
      <c r="FP65" s="259"/>
      <c r="FQ65" s="259"/>
      <c r="FR65" s="259"/>
      <c r="FS65" s="259"/>
      <c r="FT65" s="259"/>
      <c r="FU65" s="259"/>
      <c r="FV65" s="259"/>
      <c r="FW65" s="259"/>
      <c r="FX65" s="259"/>
      <c r="FY65" s="259"/>
      <c r="FZ65" s="259"/>
      <c r="GA65" s="259"/>
      <c r="GB65" s="259"/>
      <c r="GC65" s="259"/>
      <c r="GD65" s="259"/>
      <c r="GE65" s="259"/>
      <c r="GF65" s="259"/>
      <c r="GG65" s="259"/>
      <c r="GH65" s="259"/>
      <c r="GI65" s="259"/>
      <c r="GJ65" s="259"/>
      <c r="GK65" s="259"/>
      <c r="GL65" s="259"/>
      <c r="GM65" s="259"/>
      <c r="GN65" s="259"/>
      <c r="GO65" s="259"/>
      <c r="GP65" s="259"/>
      <c r="GQ65" s="259"/>
      <c r="GR65" s="259"/>
      <c r="GS65" s="259"/>
      <c r="GT65" s="259"/>
      <c r="GU65" s="259"/>
      <c r="GV65" s="259"/>
      <c r="GW65" s="259"/>
      <c r="GX65" s="259"/>
      <c r="GY65" s="259"/>
      <c r="GZ65" s="259"/>
      <c r="HA65" s="259"/>
      <c r="HB65" s="259"/>
      <c r="HC65" s="259"/>
      <c r="HD65" s="259"/>
      <c r="HE65" s="259"/>
      <c r="HF65" s="259"/>
      <c r="HG65" s="259"/>
      <c r="HH65" s="259"/>
      <c r="HI65" s="259"/>
      <c r="HJ65" s="259"/>
      <c r="HK65" s="259"/>
      <c r="HL65" s="259"/>
      <c r="HM65" s="259"/>
      <c r="HN65" s="259"/>
      <c r="HO65" s="259"/>
      <c r="HP65" s="259"/>
      <c r="HQ65" s="259"/>
      <c r="HR65" s="259"/>
      <c r="HS65" s="259"/>
      <c r="HT65" s="259"/>
      <c r="HU65" s="259"/>
      <c r="HV65" s="259"/>
      <c r="HW65" s="259"/>
      <c r="HX65" s="259"/>
      <c r="HY65" s="259"/>
      <c r="HZ65" s="259"/>
      <c r="IA65" s="259"/>
      <c r="IB65" s="259"/>
      <c r="IC65" s="259"/>
      <c r="ID65" s="259"/>
      <c r="IE65" s="259"/>
      <c r="IF65" s="259"/>
    </row>
    <row r="66" spans="1:240" ht="19" customHeight="1">
      <c r="A66" s="258"/>
      <c r="B66" s="258"/>
      <c r="C66" s="258"/>
      <c r="D66" s="258"/>
      <c r="E66" s="248"/>
      <c r="F66" s="258"/>
      <c r="G66" s="260"/>
      <c r="H66" s="260"/>
      <c r="I66" s="260"/>
    </row>
    <row r="67" spans="1:240" ht="19" customHeight="1">
      <c r="A67" s="258" t="s">
        <v>204</v>
      </c>
      <c r="B67" s="260"/>
      <c r="C67" s="260"/>
      <c r="D67" s="260"/>
      <c r="E67" s="248"/>
      <c r="F67" s="258" t="s">
        <v>136</v>
      </c>
      <c r="G67" s="260"/>
      <c r="H67" s="260"/>
      <c r="I67" s="260"/>
    </row>
    <row r="68" spans="1:240" ht="19" customHeight="1">
      <c r="A68" s="258" t="s">
        <v>137</v>
      </c>
      <c r="B68" s="260"/>
      <c r="C68" s="260"/>
      <c r="D68" s="260"/>
      <c r="E68" s="248"/>
      <c r="F68" s="258" t="s">
        <v>138</v>
      </c>
      <c r="G68" s="260"/>
      <c r="H68" s="260"/>
      <c r="I68" s="260"/>
    </row>
    <row r="69" spans="1:240" ht="19" customHeight="1">
      <c r="A69" s="258" t="s">
        <v>134</v>
      </c>
      <c r="B69" s="260"/>
      <c r="C69" s="260"/>
      <c r="D69" s="260"/>
      <c r="E69" s="260"/>
      <c r="F69" s="258" t="s">
        <v>135</v>
      </c>
      <c r="G69" s="260"/>
      <c r="H69" s="260"/>
      <c r="I69" s="260"/>
    </row>
    <row r="70" spans="1:240" ht="19" customHeight="1">
      <c r="A70" s="261"/>
      <c r="B70" s="260"/>
      <c r="C70" s="260"/>
      <c r="D70" s="260"/>
      <c r="E70" s="260"/>
      <c r="F70" s="261"/>
      <c r="G70" s="260"/>
      <c r="H70" s="260"/>
      <c r="I70" s="260"/>
    </row>
    <row r="71" spans="1:240" ht="19" customHeight="1">
      <c r="B71" s="262"/>
      <c r="C71" s="262"/>
      <c r="D71" s="262"/>
      <c r="E71" s="262"/>
      <c r="F71" s="262"/>
      <c r="G71" s="262"/>
      <c r="H71" s="262"/>
      <c r="I71" s="262"/>
    </row>
    <row r="72" spans="1:240" ht="19" customHeight="1">
      <c r="B72" s="262"/>
      <c r="C72" s="262"/>
      <c r="D72" s="262"/>
      <c r="E72" s="262"/>
      <c r="F72" s="262"/>
      <c r="G72" s="262"/>
      <c r="H72" s="262"/>
      <c r="I72" s="262"/>
    </row>
    <row r="73" spans="1:240" ht="19" customHeight="1">
      <c r="B73" s="262"/>
      <c r="C73" s="262"/>
      <c r="D73" s="262"/>
      <c r="E73" s="262"/>
      <c r="F73" s="262"/>
      <c r="G73" s="262"/>
      <c r="H73" s="262"/>
      <c r="I73" s="262"/>
    </row>
    <row r="74" spans="1:240" ht="19" customHeight="1">
      <c r="B74" s="262"/>
      <c r="C74" s="262"/>
      <c r="D74" s="262"/>
      <c r="E74" s="262"/>
      <c r="F74" s="262"/>
      <c r="G74" s="262"/>
      <c r="H74" s="262"/>
      <c r="I74" s="262"/>
    </row>
    <row r="75" spans="1:240" ht="19" customHeight="1">
      <c r="B75" s="262"/>
      <c r="C75" s="262"/>
      <c r="D75" s="262"/>
      <c r="E75" s="262"/>
      <c r="F75" s="262"/>
      <c r="G75" s="262"/>
      <c r="H75" s="262"/>
      <c r="I75" s="262"/>
    </row>
    <row r="76" spans="1:240" ht="19" customHeight="1">
      <c r="B76" s="262"/>
      <c r="C76" s="262"/>
      <c r="D76" s="262"/>
      <c r="E76" s="262"/>
      <c r="F76" s="262"/>
      <c r="G76" s="262"/>
      <c r="H76" s="262"/>
      <c r="I76" s="262"/>
    </row>
    <row r="77" spans="1:240" ht="19" customHeight="1">
      <c r="B77" s="262"/>
      <c r="C77" s="262"/>
      <c r="D77" s="262"/>
      <c r="E77" s="262"/>
      <c r="F77" s="262"/>
      <c r="G77" s="262"/>
      <c r="H77" s="262"/>
      <c r="I77" s="262"/>
    </row>
    <row r="78" spans="1:240" ht="19" customHeight="1">
      <c r="B78" s="262"/>
      <c r="C78" s="262"/>
      <c r="D78" s="262"/>
      <c r="E78" s="262"/>
      <c r="F78" s="262"/>
      <c r="G78" s="262"/>
      <c r="H78" s="262"/>
      <c r="I78" s="262"/>
    </row>
    <row r="79" spans="1:240">
      <c r="B79" s="262"/>
      <c r="C79" s="262"/>
      <c r="D79" s="262"/>
      <c r="E79" s="262"/>
      <c r="F79" s="262"/>
      <c r="G79" s="262"/>
      <c r="H79" s="262"/>
      <c r="I79" s="262"/>
    </row>
    <row r="80" spans="1:240">
      <c r="B80" s="262"/>
      <c r="C80" s="262"/>
      <c r="D80" s="262"/>
      <c r="E80" s="262"/>
      <c r="F80" s="262"/>
      <c r="G80" s="262"/>
      <c r="H80" s="262"/>
      <c r="I80" s="262"/>
    </row>
    <row r="81" spans="2:9">
      <c r="B81" s="262"/>
      <c r="C81" s="262"/>
      <c r="D81" s="262"/>
      <c r="E81" s="262"/>
      <c r="F81" s="262"/>
      <c r="G81" s="262"/>
      <c r="H81" s="262"/>
      <c r="I81" s="262"/>
    </row>
    <row r="82" spans="2:9">
      <c r="B82" s="262"/>
      <c r="C82" s="262"/>
      <c r="D82" s="262"/>
      <c r="E82" s="262"/>
      <c r="F82" s="262"/>
      <c r="G82" s="262"/>
      <c r="H82" s="262"/>
      <c r="I82" s="262"/>
    </row>
    <row r="83" spans="2:9">
      <c r="B83" s="262"/>
      <c r="C83" s="262"/>
      <c r="D83" s="262"/>
      <c r="E83" s="262"/>
      <c r="F83" s="262"/>
      <c r="G83" s="262"/>
      <c r="H83" s="262"/>
      <c r="I83" s="262"/>
    </row>
    <row r="84" spans="2:9">
      <c r="B84" s="262"/>
      <c r="C84" s="262"/>
      <c r="D84" s="262"/>
      <c r="E84" s="262"/>
      <c r="F84" s="262"/>
      <c r="G84" s="262"/>
      <c r="H84" s="262"/>
      <c r="I84" s="262"/>
    </row>
    <row r="85" spans="2:9">
      <c r="B85" s="262"/>
      <c r="C85" s="262"/>
      <c r="D85" s="262"/>
      <c r="E85" s="262"/>
      <c r="F85" s="262"/>
      <c r="G85" s="262"/>
      <c r="H85" s="262"/>
      <c r="I85" s="262"/>
    </row>
    <row r="86" spans="2:9">
      <c r="B86" s="262"/>
      <c r="C86" s="262"/>
      <c r="D86" s="262"/>
      <c r="E86" s="262"/>
      <c r="F86" s="262"/>
      <c r="G86" s="262"/>
      <c r="H86" s="262"/>
      <c r="I86" s="262"/>
    </row>
    <row r="87" spans="2:9">
      <c r="B87" s="262"/>
      <c r="C87" s="262"/>
      <c r="D87" s="262"/>
      <c r="E87" s="262"/>
      <c r="F87" s="262"/>
      <c r="G87" s="262"/>
      <c r="H87" s="262"/>
      <c r="I87" s="262"/>
    </row>
    <row r="88" spans="2:9">
      <c r="B88" s="262"/>
      <c r="C88" s="262"/>
      <c r="D88" s="262"/>
      <c r="E88" s="262"/>
      <c r="F88" s="262"/>
      <c r="G88" s="262"/>
      <c r="H88" s="262"/>
      <c r="I88" s="262"/>
    </row>
    <row r="89" spans="2:9">
      <c r="B89" s="262"/>
      <c r="C89" s="262"/>
      <c r="D89" s="262"/>
      <c r="E89" s="262"/>
      <c r="F89" s="262"/>
      <c r="G89" s="262"/>
      <c r="H89" s="262"/>
      <c r="I89" s="262"/>
    </row>
    <row r="90" spans="2:9">
      <c r="B90" s="262"/>
      <c r="C90" s="262"/>
      <c r="D90" s="262"/>
      <c r="E90" s="262"/>
      <c r="F90" s="262"/>
      <c r="G90" s="262"/>
      <c r="H90" s="262"/>
      <c r="I90" s="262"/>
    </row>
    <row r="91" spans="2:9">
      <c r="B91" s="262"/>
      <c r="C91" s="262"/>
      <c r="D91" s="262"/>
      <c r="E91" s="262"/>
      <c r="F91" s="262"/>
      <c r="G91" s="262"/>
      <c r="H91" s="262"/>
      <c r="I91" s="262"/>
    </row>
    <row r="92" spans="2:9">
      <c r="B92" s="262"/>
      <c r="C92" s="262"/>
      <c r="D92" s="262"/>
      <c r="E92" s="262"/>
      <c r="F92" s="262"/>
      <c r="G92" s="262"/>
      <c r="H92" s="262"/>
      <c r="I92" s="262"/>
    </row>
    <row r="93" spans="2:9">
      <c r="B93" s="262"/>
      <c r="C93" s="262"/>
      <c r="D93" s="262"/>
      <c r="E93" s="262"/>
      <c r="F93" s="262"/>
      <c r="G93" s="262"/>
      <c r="H93" s="262"/>
      <c r="I93" s="262"/>
    </row>
    <row r="94" spans="2:9">
      <c r="B94" s="262"/>
      <c r="C94" s="262"/>
      <c r="D94" s="262"/>
      <c r="E94" s="262"/>
      <c r="F94" s="262"/>
      <c r="G94" s="262"/>
      <c r="H94" s="262"/>
      <c r="I94" s="262"/>
    </row>
    <row r="95" spans="2:9">
      <c r="B95" s="262"/>
      <c r="C95" s="262"/>
      <c r="D95" s="262"/>
      <c r="E95" s="262"/>
      <c r="F95" s="262"/>
      <c r="G95" s="262"/>
      <c r="H95" s="262"/>
      <c r="I95" s="262"/>
    </row>
    <row r="96" spans="2:9">
      <c r="B96" s="262"/>
      <c r="C96" s="262"/>
      <c r="D96" s="262"/>
      <c r="E96" s="262"/>
      <c r="F96" s="262"/>
      <c r="G96" s="262"/>
      <c r="H96" s="262"/>
      <c r="I96" s="262"/>
    </row>
    <row r="97" spans="2:9">
      <c r="B97" s="262"/>
      <c r="C97" s="262"/>
      <c r="D97" s="262"/>
      <c r="E97" s="262"/>
      <c r="F97" s="262"/>
      <c r="G97" s="262"/>
      <c r="H97" s="262"/>
      <c r="I97" s="262"/>
    </row>
    <row r="98" spans="2:9">
      <c r="B98" s="262"/>
      <c r="C98" s="262"/>
      <c r="D98" s="262"/>
      <c r="E98" s="262"/>
      <c r="F98" s="262"/>
      <c r="G98" s="262"/>
      <c r="H98" s="262"/>
      <c r="I98" s="262"/>
    </row>
    <row r="99" spans="2:9">
      <c r="B99" s="262"/>
      <c r="C99" s="262"/>
      <c r="D99" s="262"/>
      <c r="E99" s="262"/>
      <c r="F99" s="262"/>
      <c r="G99" s="262"/>
      <c r="H99" s="262"/>
      <c r="I99" s="262"/>
    </row>
    <row r="100" spans="2:9">
      <c r="B100" s="262"/>
      <c r="C100" s="262"/>
      <c r="D100" s="262"/>
      <c r="E100" s="262"/>
      <c r="F100" s="262"/>
      <c r="G100" s="262"/>
      <c r="H100" s="262"/>
      <c r="I100" s="262"/>
    </row>
    <row r="101" spans="2:9">
      <c r="B101" s="262"/>
      <c r="C101" s="262"/>
      <c r="D101" s="262"/>
      <c r="E101" s="262"/>
      <c r="F101" s="262"/>
      <c r="G101" s="262"/>
      <c r="H101" s="262"/>
      <c r="I101" s="262"/>
    </row>
    <row r="102" spans="2:9">
      <c r="B102" s="262"/>
      <c r="C102" s="262"/>
      <c r="D102" s="262"/>
      <c r="E102" s="262"/>
      <c r="F102" s="262"/>
      <c r="G102" s="262"/>
      <c r="H102" s="262"/>
      <c r="I102" s="262"/>
    </row>
    <row r="103" spans="2:9">
      <c r="B103" s="262"/>
      <c r="C103" s="262"/>
      <c r="D103" s="262"/>
      <c r="E103" s="262"/>
      <c r="F103" s="262"/>
      <c r="G103" s="262"/>
      <c r="H103" s="262"/>
      <c r="I103" s="262"/>
    </row>
    <row r="104" spans="2:9">
      <c r="B104" s="262"/>
      <c r="C104" s="262"/>
      <c r="D104" s="262"/>
      <c r="E104" s="262"/>
      <c r="F104" s="262"/>
      <c r="G104" s="262"/>
      <c r="H104" s="262"/>
      <c r="I104" s="262"/>
    </row>
    <row r="105" spans="2:9">
      <c r="B105" s="262"/>
      <c r="C105" s="262"/>
      <c r="D105" s="262"/>
      <c r="E105" s="262"/>
      <c r="F105" s="262"/>
      <c r="G105" s="262"/>
      <c r="H105" s="262"/>
      <c r="I105" s="262"/>
    </row>
    <row r="106" spans="2:9">
      <c r="B106" s="262"/>
      <c r="C106" s="262"/>
      <c r="D106" s="262"/>
      <c r="E106" s="262"/>
      <c r="F106" s="262"/>
      <c r="G106" s="262"/>
      <c r="H106" s="262"/>
      <c r="I106" s="262"/>
    </row>
    <row r="107" spans="2:9">
      <c r="B107" s="262"/>
      <c r="C107" s="262"/>
      <c r="D107" s="262"/>
      <c r="E107" s="262"/>
      <c r="F107" s="262"/>
      <c r="G107" s="262"/>
      <c r="H107" s="262"/>
      <c r="I107" s="262"/>
    </row>
    <row r="108" spans="2:9">
      <c r="B108" s="262"/>
      <c r="C108" s="262"/>
      <c r="D108" s="262"/>
      <c r="E108" s="262"/>
      <c r="F108" s="262"/>
      <c r="G108" s="262"/>
      <c r="H108" s="262"/>
      <c r="I108" s="262"/>
    </row>
    <row r="109" spans="2:9">
      <c r="B109" s="262"/>
      <c r="C109" s="262"/>
      <c r="D109" s="262"/>
      <c r="E109" s="262"/>
      <c r="F109" s="262"/>
      <c r="G109" s="262"/>
      <c r="H109" s="262"/>
      <c r="I109" s="262"/>
    </row>
    <row r="110" spans="2:9">
      <c r="B110" s="262"/>
      <c r="C110" s="262"/>
      <c r="D110" s="262"/>
      <c r="E110" s="262"/>
      <c r="F110" s="262"/>
      <c r="G110" s="262"/>
      <c r="H110" s="262"/>
      <c r="I110" s="262"/>
    </row>
    <row r="111" spans="2:9">
      <c r="B111" s="262"/>
      <c r="C111" s="262"/>
      <c r="D111" s="262"/>
      <c r="E111" s="262"/>
      <c r="F111" s="262"/>
      <c r="G111" s="262"/>
      <c r="H111" s="262"/>
      <c r="I111" s="262"/>
    </row>
    <row r="112" spans="2:9">
      <c r="B112" s="262"/>
      <c r="C112" s="262"/>
      <c r="D112" s="262"/>
      <c r="E112" s="262"/>
      <c r="F112" s="262"/>
      <c r="G112" s="262"/>
      <c r="H112" s="262"/>
      <c r="I112" s="262"/>
    </row>
    <row r="113" spans="2:9">
      <c r="B113" s="262"/>
      <c r="C113" s="262"/>
      <c r="D113" s="262"/>
      <c r="E113" s="262"/>
      <c r="F113" s="262"/>
      <c r="G113" s="262"/>
      <c r="H113" s="262"/>
      <c r="I113" s="262"/>
    </row>
    <row r="114" spans="2:9">
      <c r="B114" s="262"/>
      <c r="C114" s="262"/>
      <c r="D114" s="262"/>
      <c r="E114" s="262"/>
      <c r="F114" s="262"/>
      <c r="G114" s="262"/>
      <c r="H114" s="262"/>
      <c r="I114" s="262"/>
    </row>
    <row r="115" spans="2:9">
      <c r="B115" s="262"/>
      <c r="C115" s="262"/>
      <c r="D115" s="262"/>
      <c r="E115" s="262"/>
      <c r="F115" s="262"/>
      <c r="G115" s="262"/>
      <c r="H115" s="262"/>
      <c r="I115" s="262"/>
    </row>
    <row r="116" spans="2:9">
      <c r="B116" s="262"/>
      <c r="C116" s="262"/>
      <c r="D116" s="262"/>
      <c r="E116" s="262"/>
      <c r="F116" s="262"/>
      <c r="G116" s="262"/>
      <c r="H116" s="262"/>
      <c r="I116" s="262"/>
    </row>
    <row r="117" spans="2:9">
      <c r="B117" s="262"/>
      <c r="C117" s="262"/>
      <c r="D117" s="262"/>
      <c r="E117" s="262"/>
      <c r="F117" s="262"/>
      <c r="G117" s="262"/>
      <c r="H117" s="262"/>
      <c r="I117" s="262"/>
    </row>
    <row r="118" spans="2:9">
      <c r="B118" s="262"/>
      <c r="C118" s="262"/>
      <c r="D118" s="262"/>
      <c r="E118" s="262"/>
      <c r="F118" s="262"/>
      <c r="G118" s="262"/>
      <c r="H118" s="262"/>
      <c r="I118" s="262"/>
    </row>
    <row r="119" spans="2:9">
      <c r="B119" s="262"/>
      <c r="C119" s="262"/>
      <c r="D119" s="262"/>
      <c r="E119" s="262"/>
      <c r="F119" s="262"/>
      <c r="G119" s="262"/>
      <c r="H119" s="262"/>
      <c r="I119" s="262"/>
    </row>
    <row r="120" spans="2:9">
      <c r="B120" s="262"/>
      <c r="C120" s="262"/>
      <c r="D120" s="262"/>
      <c r="E120" s="262"/>
      <c r="F120" s="262"/>
      <c r="G120" s="262"/>
      <c r="H120" s="262"/>
      <c r="I120" s="262"/>
    </row>
    <row r="121" spans="2:9">
      <c r="B121" s="262"/>
      <c r="C121" s="262"/>
      <c r="D121" s="262"/>
      <c r="E121" s="262"/>
      <c r="F121" s="262"/>
      <c r="G121" s="262"/>
      <c r="H121" s="262"/>
      <c r="I121" s="262"/>
    </row>
    <row r="122" spans="2:9">
      <c r="B122" s="262"/>
      <c r="C122" s="262"/>
      <c r="D122" s="262"/>
      <c r="E122" s="262"/>
      <c r="F122" s="262"/>
      <c r="G122" s="262"/>
      <c r="H122" s="262"/>
      <c r="I122" s="262"/>
    </row>
  </sheetData>
  <mergeCells count="5">
    <mergeCell ref="B7:I7"/>
    <mergeCell ref="B10:I10"/>
    <mergeCell ref="B38:I38"/>
    <mergeCell ref="A3:I3"/>
    <mergeCell ref="A4:I4"/>
  </mergeCells>
  <phoneticPr fontId="7" type="noConversion"/>
  <printOptions horizontalCentered="1"/>
  <pageMargins left="0.39370078740157483" right="0.39370078740157483" top="0.59055118110236227" bottom="0.59055118110236227" header="0.39370078740157483" footer="0.39370078740157483"/>
  <pageSetup paperSize="9" scale="58" orientation="portrait" r:id="rId1"/>
  <headerFooter alignWithMargins="0">
    <oddHeader>&amp;C&amp;"Helvetica,Fett"&amp;12 2018</oddHeader>
    <oddFooter>&amp;C&amp;"Helvetica,Standard" Eidg. Steuerverwaltung  -  Administration fédérale des contributions  -  Amministrazione federale delle contribuzioni&amp;R57</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49"/>
  <dimension ref="A1:HJ127"/>
  <sheetViews>
    <sheetView view="pageLayout" zoomScale="70" zoomScaleNormal="60" zoomScalePageLayoutView="70" workbookViewId="0"/>
  </sheetViews>
  <sheetFormatPr baseColWidth="10" defaultColWidth="10.5" defaultRowHeight="13"/>
  <cols>
    <col min="1" max="1" width="27.5" style="249" customWidth="1"/>
    <col min="2" max="5" width="16.5" style="249" customWidth="1"/>
    <col min="6" max="6" width="2.5" style="249" customWidth="1"/>
    <col min="7" max="10" width="16.5" style="249" customWidth="1"/>
    <col min="11" max="11" width="2.5" style="249" customWidth="1"/>
    <col min="12" max="12" width="18.5" style="249" customWidth="1"/>
    <col min="13" max="13" width="17.5" style="249" customWidth="1"/>
    <col min="14" max="14" width="21.1640625" style="249" customWidth="1"/>
    <col min="15" max="15" width="14.5" style="249" customWidth="1"/>
    <col min="16" max="16" width="2.83203125" style="249" customWidth="1"/>
    <col min="17" max="17" width="19.5" style="249" customWidth="1"/>
    <col min="18" max="18" width="17.1640625" style="249" customWidth="1"/>
    <col min="19" max="19" width="17.5" style="249" customWidth="1"/>
    <col min="20" max="20" width="12.5" style="249" customWidth="1"/>
    <col min="21" max="21" width="35.1640625" style="249" customWidth="1"/>
    <col min="22" max="216" width="12.5" style="249" customWidth="1"/>
    <col min="217" max="16384" width="10.5" style="249"/>
  </cols>
  <sheetData>
    <row r="1" spans="1:21" ht="19" customHeight="1">
      <c r="A1" s="247" t="s">
        <v>208</v>
      </c>
      <c r="B1" s="247"/>
      <c r="C1" s="247"/>
      <c r="D1" s="247"/>
      <c r="E1" s="247"/>
      <c r="F1" s="247"/>
      <c r="G1" s="248"/>
      <c r="H1" s="248"/>
      <c r="I1" s="248"/>
      <c r="J1" s="248"/>
      <c r="K1" s="247"/>
    </row>
    <row r="2" spans="1:21" ht="19" customHeight="1">
      <c r="A2" s="247" t="s">
        <v>778</v>
      </c>
      <c r="B2" s="247"/>
      <c r="C2" s="247"/>
      <c r="D2" s="247"/>
      <c r="E2" s="247"/>
      <c r="F2" s="247"/>
      <c r="G2" s="248"/>
      <c r="H2" s="248"/>
      <c r="I2" s="248"/>
      <c r="J2" s="248"/>
      <c r="K2" s="247"/>
    </row>
    <row r="3" spans="1:21" ht="19" customHeight="1">
      <c r="A3" s="382" t="s">
        <v>308</v>
      </c>
      <c r="B3" s="247"/>
      <c r="C3" s="247"/>
      <c r="D3" s="247"/>
      <c r="E3" s="247"/>
      <c r="F3" s="247"/>
      <c r="G3" s="248"/>
      <c r="H3" s="248"/>
      <c r="I3" s="248"/>
      <c r="J3" s="248"/>
      <c r="K3" s="247"/>
    </row>
    <row r="4" spans="1:21" ht="19" customHeight="1">
      <c r="A4" s="382" t="s">
        <v>309</v>
      </c>
      <c r="B4" s="247"/>
      <c r="C4" s="247"/>
      <c r="D4" s="247"/>
      <c r="E4" s="247"/>
      <c r="F4" s="247"/>
      <c r="G4" s="248"/>
      <c r="H4" s="248"/>
      <c r="I4" s="248"/>
      <c r="J4" s="248"/>
      <c r="K4" s="247"/>
    </row>
    <row r="5" spans="1:21" ht="19" customHeight="1">
      <c r="A5" s="248"/>
      <c r="B5" s="248"/>
      <c r="C5" s="248"/>
      <c r="D5" s="248"/>
      <c r="E5" s="248"/>
      <c r="F5" s="248"/>
      <c r="G5" s="248"/>
      <c r="H5" s="248"/>
      <c r="I5" s="248"/>
      <c r="J5" s="248"/>
      <c r="K5" s="248"/>
    </row>
    <row r="6" spans="1:21" ht="19" customHeight="1" thickBot="1">
      <c r="B6" s="264"/>
      <c r="C6" s="248"/>
      <c r="D6" s="248"/>
      <c r="E6" s="248"/>
      <c r="F6" s="248"/>
      <c r="G6" s="264"/>
      <c r="H6" s="248"/>
      <c r="I6" s="248"/>
      <c r="J6" s="248"/>
      <c r="K6" s="248"/>
    </row>
    <row r="7" spans="1:21" ht="19" customHeight="1">
      <c r="A7" s="250">
        <v>29</v>
      </c>
      <c r="B7" s="269" t="s">
        <v>209</v>
      </c>
      <c r="C7" s="928" t="s">
        <v>210</v>
      </c>
      <c r="D7" s="929"/>
      <c r="E7" s="930"/>
      <c r="F7" s="286"/>
      <c r="G7" s="269" t="s">
        <v>209</v>
      </c>
      <c r="H7" s="928" t="s">
        <v>210</v>
      </c>
      <c r="I7" s="929"/>
      <c r="J7" s="930"/>
      <c r="K7" s="286"/>
      <c r="L7" s="299" t="s">
        <v>120</v>
      </c>
      <c r="M7" s="928" t="s">
        <v>121</v>
      </c>
      <c r="N7" s="929"/>
      <c r="O7" s="930"/>
      <c r="P7" s="307"/>
      <c r="Q7" s="300" t="s">
        <v>120</v>
      </c>
      <c r="R7" s="928" t="s">
        <v>121</v>
      </c>
      <c r="S7" s="929"/>
      <c r="T7" s="930"/>
      <c r="U7" s="456">
        <v>29</v>
      </c>
    </row>
    <row r="8" spans="1:21" ht="19" customHeight="1">
      <c r="A8" s="252"/>
      <c r="B8" s="270" t="s">
        <v>211</v>
      </c>
      <c r="C8" s="277"/>
      <c r="D8" s="280"/>
      <c r="E8" s="271"/>
      <c r="F8" s="284"/>
      <c r="G8" s="270" t="s">
        <v>211</v>
      </c>
      <c r="H8" s="277"/>
      <c r="I8" s="280"/>
      <c r="J8" s="271"/>
      <c r="K8" s="284"/>
      <c r="L8" s="301" t="s">
        <v>122</v>
      </c>
      <c r="M8" s="303"/>
      <c r="N8" s="303"/>
      <c r="O8" s="294"/>
      <c r="P8" s="295"/>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96"/>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97"/>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96"/>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917" t="s">
        <v>115</v>
      </c>
      <c r="C13" s="918"/>
      <c r="D13" s="918"/>
      <c r="E13" s="919"/>
      <c r="F13" s="287"/>
      <c r="G13" s="917" t="s">
        <v>116</v>
      </c>
      <c r="H13" s="918"/>
      <c r="I13" s="918"/>
      <c r="J13" s="919"/>
      <c r="K13" s="287"/>
      <c r="L13" s="917" t="s">
        <v>130</v>
      </c>
      <c r="M13" s="918"/>
      <c r="N13" s="918"/>
      <c r="O13" s="919"/>
      <c r="P13" s="287"/>
      <c r="Q13" s="917" t="s">
        <v>131</v>
      </c>
      <c r="R13" s="918"/>
      <c r="S13" s="918"/>
      <c r="T13" s="919"/>
      <c r="U13" s="290"/>
    </row>
    <row r="14" spans="1:21" ht="19" customHeight="1">
      <c r="A14" s="265" t="s">
        <v>38</v>
      </c>
      <c r="B14" s="393">
        <v>3000</v>
      </c>
      <c r="C14" s="393">
        <v>722</v>
      </c>
      <c r="D14" s="393">
        <v>255</v>
      </c>
      <c r="E14" s="393">
        <f>C14+D14</f>
        <v>977</v>
      </c>
      <c r="F14" s="393"/>
      <c r="G14" s="393">
        <v>6200</v>
      </c>
      <c r="H14" s="393">
        <v>1308</v>
      </c>
      <c r="I14" s="393">
        <v>527</v>
      </c>
      <c r="J14" s="393">
        <f>H14+I14</f>
        <v>1835</v>
      </c>
      <c r="K14" s="393"/>
      <c r="L14" s="393">
        <v>9300</v>
      </c>
      <c r="M14" s="393">
        <v>1876</v>
      </c>
      <c r="N14" s="393">
        <v>790</v>
      </c>
      <c r="O14" s="393">
        <v>2666</v>
      </c>
      <c r="P14" s="393">
        <v>0</v>
      </c>
      <c r="Q14" s="393">
        <v>12500</v>
      </c>
      <c r="R14" s="393">
        <v>2462</v>
      </c>
      <c r="S14" s="393">
        <v>1062</v>
      </c>
      <c r="T14" s="393">
        <v>3524</v>
      </c>
      <c r="U14" s="293" t="s">
        <v>189</v>
      </c>
    </row>
    <row r="15" spans="1:21" ht="19" customHeight="1">
      <c r="A15" s="266" t="s">
        <v>39</v>
      </c>
      <c r="B15" s="394">
        <v>3400</v>
      </c>
      <c r="C15" s="394">
        <v>252.54999999999998</v>
      </c>
      <c r="D15" s="394">
        <v>289</v>
      </c>
      <c r="E15" s="393">
        <f t="shared" ref="E15:E39" si="0">C15+D15</f>
        <v>541.54999999999995</v>
      </c>
      <c r="F15" s="393"/>
      <c r="G15" s="394">
        <v>6900</v>
      </c>
      <c r="H15" s="394">
        <v>512.5</v>
      </c>
      <c r="I15" s="394">
        <v>586.5</v>
      </c>
      <c r="J15" s="393">
        <f t="shared" ref="J15:J39" si="1">H15+I15</f>
        <v>1099</v>
      </c>
      <c r="K15" s="393"/>
      <c r="L15" s="393">
        <v>10300</v>
      </c>
      <c r="M15" s="393">
        <v>787.30000000000007</v>
      </c>
      <c r="N15" s="393">
        <v>875.5</v>
      </c>
      <c r="O15" s="393">
        <v>1662.8000000000002</v>
      </c>
      <c r="P15" s="393">
        <v>0</v>
      </c>
      <c r="Q15" s="393">
        <v>13500</v>
      </c>
      <c r="R15" s="393">
        <v>1262.6500000000001</v>
      </c>
      <c r="S15" s="393">
        <v>1147.5</v>
      </c>
      <c r="T15" s="393">
        <v>2410.15</v>
      </c>
      <c r="U15" s="293" t="s">
        <v>190</v>
      </c>
    </row>
    <row r="16" spans="1:21" ht="19" customHeight="1">
      <c r="A16" s="266" t="s">
        <v>40</v>
      </c>
      <c r="B16" s="394">
        <v>3300</v>
      </c>
      <c r="C16" s="394">
        <v>368.15</v>
      </c>
      <c r="D16" s="394">
        <v>280.5</v>
      </c>
      <c r="E16" s="393">
        <f t="shared" si="0"/>
        <v>648.65</v>
      </c>
      <c r="F16" s="393"/>
      <c r="G16" s="394">
        <v>6800</v>
      </c>
      <c r="H16" s="394">
        <v>562.40000000000009</v>
      </c>
      <c r="I16" s="394">
        <v>578</v>
      </c>
      <c r="J16" s="393">
        <f t="shared" si="1"/>
        <v>1140.4000000000001</v>
      </c>
      <c r="K16" s="393"/>
      <c r="L16" s="393">
        <v>10400</v>
      </c>
      <c r="M16" s="393">
        <v>762.2</v>
      </c>
      <c r="N16" s="393">
        <v>884</v>
      </c>
      <c r="O16" s="393">
        <v>1646.2</v>
      </c>
      <c r="P16" s="393">
        <v>0</v>
      </c>
      <c r="Q16" s="393">
        <v>13900</v>
      </c>
      <c r="R16" s="393">
        <v>956.44999999999993</v>
      </c>
      <c r="S16" s="393">
        <v>1181.5</v>
      </c>
      <c r="T16" s="393">
        <v>2137.9499999999998</v>
      </c>
      <c r="U16" s="293" t="s">
        <v>191</v>
      </c>
    </row>
    <row r="17" spans="1:21" ht="19" customHeight="1">
      <c r="A17" s="266" t="s">
        <v>41</v>
      </c>
      <c r="B17" s="394">
        <v>3400</v>
      </c>
      <c r="C17" s="394">
        <v>308.22024000000005</v>
      </c>
      <c r="D17" s="394">
        <v>289</v>
      </c>
      <c r="E17" s="393">
        <f t="shared" si="0"/>
        <v>597.2202400000001</v>
      </c>
      <c r="F17" s="393"/>
      <c r="G17" s="394">
        <v>6800</v>
      </c>
      <c r="H17" s="394">
        <v>615.49048000000016</v>
      </c>
      <c r="I17" s="394">
        <v>578</v>
      </c>
      <c r="J17" s="393">
        <f t="shared" si="1"/>
        <v>1193.4904800000002</v>
      </c>
      <c r="K17" s="393"/>
      <c r="L17" s="393">
        <v>10200</v>
      </c>
      <c r="M17" s="393">
        <v>922.76072000000011</v>
      </c>
      <c r="N17" s="393">
        <v>867</v>
      </c>
      <c r="O17" s="393">
        <v>1789.7607200000002</v>
      </c>
      <c r="P17" s="393">
        <v>0</v>
      </c>
      <c r="Q17" s="393">
        <v>13600</v>
      </c>
      <c r="R17" s="393">
        <v>1230.0309600000003</v>
      </c>
      <c r="S17" s="393">
        <v>1156</v>
      </c>
      <c r="T17" s="393">
        <v>2386.0309600000001</v>
      </c>
      <c r="U17" s="293" t="s">
        <v>41</v>
      </c>
    </row>
    <row r="18" spans="1:21" ht="19" customHeight="1">
      <c r="A18" s="266" t="s">
        <v>42</v>
      </c>
      <c r="B18" s="394">
        <v>3300</v>
      </c>
      <c r="C18" s="394">
        <v>418</v>
      </c>
      <c r="D18" s="394">
        <v>280.5</v>
      </c>
      <c r="E18" s="393">
        <f t="shared" si="0"/>
        <v>698.5</v>
      </c>
      <c r="F18" s="393"/>
      <c r="G18" s="394">
        <v>6800</v>
      </c>
      <c r="H18" s="394">
        <v>639.54999999999995</v>
      </c>
      <c r="I18" s="394">
        <v>578</v>
      </c>
      <c r="J18" s="393">
        <f t="shared" si="1"/>
        <v>1217.55</v>
      </c>
      <c r="K18" s="393"/>
      <c r="L18" s="393">
        <v>10200</v>
      </c>
      <c r="M18" s="393">
        <v>959.30000000000007</v>
      </c>
      <c r="N18" s="393">
        <v>867</v>
      </c>
      <c r="O18" s="393">
        <v>1826.3000000000002</v>
      </c>
      <c r="P18" s="393">
        <v>0</v>
      </c>
      <c r="Q18" s="393">
        <v>13600</v>
      </c>
      <c r="R18" s="393">
        <v>1279.0999999999999</v>
      </c>
      <c r="S18" s="393">
        <v>1156</v>
      </c>
      <c r="T18" s="393">
        <v>2435.1</v>
      </c>
      <c r="U18" s="293" t="s">
        <v>42</v>
      </c>
    </row>
    <row r="19" spans="1:21" ht="19" customHeight="1">
      <c r="A19" s="266" t="s">
        <v>168</v>
      </c>
      <c r="B19" s="394">
        <v>3226</v>
      </c>
      <c r="C19" s="394">
        <v>500</v>
      </c>
      <c r="D19" s="394">
        <v>274</v>
      </c>
      <c r="E19" s="393">
        <f t="shared" si="0"/>
        <v>774</v>
      </c>
      <c r="F19" s="393"/>
      <c r="G19" s="394">
        <v>6800</v>
      </c>
      <c r="H19" s="394">
        <v>614.79999999999995</v>
      </c>
      <c r="I19" s="394">
        <v>578</v>
      </c>
      <c r="J19" s="393">
        <f t="shared" si="1"/>
        <v>1192.8</v>
      </c>
      <c r="K19" s="393"/>
      <c r="L19" s="393">
        <v>10300</v>
      </c>
      <c r="M19" s="393">
        <v>828.3</v>
      </c>
      <c r="N19" s="393">
        <v>876</v>
      </c>
      <c r="O19" s="393">
        <v>1704.3</v>
      </c>
      <c r="P19" s="393">
        <v>0</v>
      </c>
      <c r="Q19" s="393">
        <v>13800</v>
      </c>
      <c r="R19" s="393">
        <v>1041.8000000000002</v>
      </c>
      <c r="S19" s="393">
        <v>1173</v>
      </c>
      <c r="T19" s="393">
        <v>2214.8000000000002</v>
      </c>
      <c r="U19" s="293" t="s">
        <v>168</v>
      </c>
    </row>
    <row r="20" spans="1:21" ht="19" customHeight="1">
      <c r="A20" s="266" t="s">
        <v>169</v>
      </c>
      <c r="B20" s="394">
        <v>3226</v>
      </c>
      <c r="C20" s="394">
        <v>500</v>
      </c>
      <c r="D20" s="394">
        <v>274</v>
      </c>
      <c r="E20" s="393">
        <f t="shared" si="0"/>
        <v>774</v>
      </c>
      <c r="F20" s="393"/>
      <c r="G20" s="394">
        <v>6912</v>
      </c>
      <c r="H20" s="394">
        <v>500</v>
      </c>
      <c r="I20" s="394">
        <v>588</v>
      </c>
      <c r="J20" s="393">
        <f t="shared" si="1"/>
        <v>1088</v>
      </c>
      <c r="K20" s="393"/>
      <c r="L20" s="393">
        <v>10472</v>
      </c>
      <c r="M20" s="393">
        <v>638</v>
      </c>
      <c r="N20" s="393">
        <v>890</v>
      </c>
      <c r="O20" s="393">
        <v>1528</v>
      </c>
      <c r="P20" s="393">
        <v>0</v>
      </c>
      <c r="Q20" s="393">
        <v>13965</v>
      </c>
      <c r="R20" s="393">
        <v>848</v>
      </c>
      <c r="S20" s="393">
        <v>1187</v>
      </c>
      <c r="T20" s="393">
        <v>2035</v>
      </c>
      <c r="U20" s="293" t="s">
        <v>169</v>
      </c>
    </row>
    <row r="21" spans="1:21" ht="19" customHeight="1">
      <c r="A21" s="266" t="s">
        <v>170</v>
      </c>
      <c r="B21" s="394">
        <v>3160</v>
      </c>
      <c r="C21" s="394">
        <v>571</v>
      </c>
      <c r="D21" s="394">
        <v>268</v>
      </c>
      <c r="E21" s="393">
        <f t="shared" si="0"/>
        <v>839</v>
      </c>
      <c r="F21" s="393"/>
      <c r="G21" s="394">
        <v>6500</v>
      </c>
      <c r="H21" s="394">
        <v>908</v>
      </c>
      <c r="I21" s="394">
        <v>552</v>
      </c>
      <c r="J21" s="393">
        <f t="shared" si="1"/>
        <v>1460</v>
      </c>
      <c r="K21" s="393"/>
      <c r="L21" s="393">
        <v>9900</v>
      </c>
      <c r="M21" s="393">
        <v>1252</v>
      </c>
      <c r="N21" s="393">
        <v>841</v>
      </c>
      <c r="O21" s="393">
        <v>2093</v>
      </c>
      <c r="P21" s="393">
        <v>0</v>
      </c>
      <c r="Q21" s="393">
        <v>13300</v>
      </c>
      <c r="R21" s="393">
        <v>1595</v>
      </c>
      <c r="S21" s="393">
        <v>1130</v>
      </c>
      <c r="T21" s="393">
        <v>2725</v>
      </c>
      <c r="U21" s="293" t="s">
        <v>192</v>
      </c>
    </row>
    <row r="22" spans="1:21" ht="19" customHeight="1">
      <c r="A22" s="266" t="s">
        <v>171</v>
      </c>
      <c r="B22" s="394">
        <v>3500</v>
      </c>
      <c r="C22" s="394">
        <v>229</v>
      </c>
      <c r="D22" s="394">
        <v>297.5</v>
      </c>
      <c r="E22" s="393">
        <f t="shared" si="0"/>
        <v>526.5</v>
      </c>
      <c r="F22" s="393"/>
      <c r="G22" s="394">
        <v>7000</v>
      </c>
      <c r="H22" s="394">
        <v>384</v>
      </c>
      <c r="I22" s="394">
        <v>595</v>
      </c>
      <c r="J22" s="393">
        <f t="shared" si="1"/>
        <v>979</v>
      </c>
      <c r="K22" s="393"/>
      <c r="L22" s="393">
        <v>10600</v>
      </c>
      <c r="M22" s="393">
        <v>543</v>
      </c>
      <c r="N22" s="393">
        <v>901</v>
      </c>
      <c r="O22" s="393">
        <v>1444</v>
      </c>
      <c r="P22" s="393">
        <v>0</v>
      </c>
      <c r="Q22" s="393">
        <v>14100</v>
      </c>
      <c r="R22" s="393">
        <v>698</v>
      </c>
      <c r="S22" s="393">
        <v>1198.5</v>
      </c>
      <c r="T22" s="393">
        <v>1896.5</v>
      </c>
      <c r="U22" s="293" t="s">
        <v>193</v>
      </c>
    </row>
    <row r="23" spans="1:21" ht="19" customHeight="1">
      <c r="A23" s="266" t="s">
        <v>172</v>
      </c>
      <c r="B23" s="394">
        <v>3200</v>
      </c>
      <c r="C23" s="394">
        <v>564.04999999999995</v>
      </c>
      <c r="D23" s="394">
        <v>272</v>
      </c>
      <c r="E23" s="393">
        <f t="shared" si="0"/>
        <v>836.05</v>
      </c>
      <c r="F23" s="393"/>
      <c r="G23" s="394">
        <v>6600</v>
      </c>
      <c r="H23" s="394">
        <v>837.65000000000009</v>
      </c>
      <c r="I23" s="394">
        <v>561</v>
      </c>
      <c r="J23" s="393">
        <f t="shared" si="1"/>
        <v>1398.65</v>
      </c>
      <c r="K23" s="393"/>
      <c r="L23" s="393">
        <v>10000</v>
      </c>
      <c r="M23" s="393">
        <v>1111.25</v>
      </c>
      <c r="N23" s="393">
        <v>850</v>
      </c>
      <c r="O23" s="393">
        <v>1961.25</v>
      </c>
      <c r="P23" s="393">
        <v>0</v>
      </c>
      <c r="Q23" s="393">
        <v>13500</v>
      </c>
      <c r="R23" s="393">
        <v>1392.9</v>
      </c>
      <c r="S23" s="393">
        <v>1147.5</v>
      </c>
      <c r="T23" s="393">
        <v>2540.4</v>
      </c>
      <c r="U23" s="293" t="s">
        <v>194</v>
      </c>
    </row>
    <row r="24" spans="1:21" ht="19" customHeight="1">
      <c r="A24" s="266" t="s">
        <v>173</v>
      </c>
      <c r="B24" s="394">
        <v>3300</v>
      </c>
      <c r="C24" s="394">
        <v>440</v>
      </c>
      <c r="D24" s="394">
        <v>280.5</v>
      </c>
      <c r="E24" s="393">
        <f t="shared" si="0"/>
        <v>720.5</v>
      </c>
      <c r="F24" s="393"/>
      <c r="G24" s="394">
        <v>6700</v>
      </c>
      <c r="H24" s="394">
        <v>737</v>
      </c>
      <c r="I24" s="394">
        <v>569.5</v>
      </c>
      <c r="J24" s="393">
        <f t="shared" si="1"/>
        <v>1306.5</v>
      </c>
      <c r="K24" s="393"/>
      <c r="L24" s="393">
        <v>10100</v>
      </c>
      <c r="M24" s="393">
        <v>1111</v>
      </c>
      <c r="N24" s="393">
        <v>858.5</v>
      </c>
      <c r="O24" s="393">
        <v>1969.5</v>
      </c>
      <c r="P24" s="393">
        <v>0</v>
      </c>
      <c r="Q24" s="393">
        <v>13400</v>
      </c>
      <c r="R24" s="393">
        <v>1474</v>
      </c>
      <c r="S24" s="393">
        <v>1139</v>
      </c>
      <c r="T24" s="393">
        <v>2613</v>
      </c>
      <c r="U24" s="293" t="s">
        <v>879</v>
      </c>
    </row>
    <row r="25" spans="1:21" ht="19" customHeight="1">
      <c r="A25" s="266" t="s">
        <v>174</v>
      </c>
      <c r="B25" s="394">
        <v>2900</v>
      </c>
      <c r="C25" s="394">
        <v>902</v>
      </c>
      <c r="D25" s="394">
        <v>246.5</v>
      </c>
      <c r="E25" s="393">
        <f t="shared" si="0"/>
        <v>1148.5</v>
      </c>
      <c r="F25" s="393"/>
      <c r="G25" s="394">
        <v>5900</v>
      </c>
      <c r="H25" s="394">
        <v>1528</v>
      </c>
      <c r="I25" s="394">
        <v>501.5</v>
      </c>
      <c r="J25" s="393">
        <f t="shared" si="1"/>
        <v>2029.5</v>
      </c>
      <c r="K25" s="393"/>
      <c r="L25" s="393">
        <v>8900</v>
      </c>
      <c r="M25" s="393">
        <v>2305</v>
      </c>
      <c r="N25" s="393">
        <v>756.5</v>
      </c>
      <c r="O25" s="393">
        <v>3061.5</v>
      </c>
      <c r="P25" s="393">
        <v>0</v>
      </c>
      <c r="Q25" s="393">
        <v>12100</v>
      </c>
      <c r="R25" s="393">
        <v>2945</v>
      </c>
      <c r="S25" s="393">
        <v>1028.5</v>
      </c>
      <c r="T25" s="393">
        <v>3973.5</v>
      </c>
      <c r="U25" s="293" t="s">
        <v>196</v>
      </c>
    </row>
    <row r="26" spans="1:21" ht="19" customHeight="1">
      <c r="A26" s="266" t="s">
        <v>175</v>
      </c>
      <c r="B26" s="394">
        <v>3100</v>
      </c>
      <c r="C26" s="394">
        <v>625.29999999999995</v>
      </c>
      <c r="D26" s="394">
        <v>263.5</v>
      </c>
      <c r="E26" s="393">
        <f t="shared" si="0"/>
        <v>888.8</v>
      </c>
      <c r="F26" s="393"/>
      <c r="G26" s="394">
        <v>6500</v>
      </c>
      <c r="H26" s="394">
        <v>1009.5</v>
      </c>
      <c r="I26" s="394">
        <v>552.5</v>
      </c>
      <c r="J26" s="393">
        <f t="shared" si="1"/>
        <v>1562</v>
      </c>
      <c r="K26" s="393"/>
      <c r="L26" s="393">
        <v>9800</v>
      </c>
      <c r="M26" s="393">
        <v>1382.4</v>
      </c>
      <c r="N26" s="393">
        <v>833</v>
      </c>
      <c r="O26" s="393">
        <v>2215.4</v>
      </c>
      <c r="P26" s="393">
        <v>0</v>
      </c>
      <c r="Q26" s="393">
        <v>13100</v>
      </c>
      <c r="R26" s="393">
        <v>1755.3</v>
      </c>
      <c r="S26" s="393">
        <v>1113.5</v>
      </c>
      <c r="T26" s="393">
        <v>2868.8</v>
      </c>
      <c r="U26" s="293" t="s">
        <v>175</v>
      </c>
    </row>
    <row r="27" spans="1:21" ht="19" customHeight="1">
      <c r="A27" s="266" t="s">
        <v>176</v>
      </c>
      <c r="B27" s="394">
        <v>3200</v>
      </c>
      <c r="C27" s="394">
        <v>530</v>
      </c>
      <c r="D27" s="394">
        <v>272</v>
      </c>
      <c r="E27" s="393">
        <f t="shared" si="0"/>
        <v>802</v>
      </c>
      <c r="F27" s="393"/>
      <c r="G27" s="394">
        <v>6600</v>
      </c>
      <c r="H27" s="394">
        <v>877</v>
      </c>
      <c r="I27" s="394">
        <v>561</v>
      </c>
      <c r="J27" s="393">
        <f t="shared" si="1"/>
        <v>1438</v>
      </c>
      <c r="K27" s="393"/>
      <c r="L27" s="393">
        <v>9900</v>
      </c>
      <c r="M27" s="393">
        <v>1214</v>
      </c>
      <c r="N27" s="393">
        <v>842</v>
      </c>
      <c r="O27" s="393">
        <v>2056</v>
      </c>
      <c r="P27" s="393">
        <v>0</v>
      </c>
      <c r="Q27" s="393">
        <v>13300</v>
      </c>
      <c r="R27" s="393">
        <v>1561</v>
      </c>
      <c r="S27" s="393">
        <v>1131</v>
      </c>
      <c r="T27" s="393">
        <v>2692</v>
      </c>
      <c r="U27" s="293" t="s">
        <v>880</v>
      </c>
    </row>
    <row r="28" spans="1:21" ht="19" customHeight="1">
      <c r="A28" s="266" t="s">
        <v>177</v>
      </c>
      <c r="B28" s="394">
        <v>2700</v>
      </c>
      <c r="C28" s="394">
        <v>1075.5</v>
      </c>
      <c r="D28" s="394">
        <v>229.5</v>
      </c>
      <c r="E28" s="393">
        <f t="shared" si="0"/>
        <v>1305</v>
      </c>
      <c r="F28" s="393"/>
      <c r="G28" s="394">
        <v>6200</v>
      </c>
      <c r="H28" s="394">
        <v>1303</v>
      </c>
      <c r="I28" s="394">
        <v>527</v>
      </c>
      <c r="J28" s="393">
        <f t="shared" si="1"/>
        <v>1830</v>
      </c>
      <c r="K28" s="393"/>
      <c r="L28" s="393">
        <v>9700</v>
      </c>
      <c r="M28" s="393">
        <v>1530.5</v>
      </c>
      <c r="N28" s="393">
        <v>824.5</v>
      </c>
      <c r="O28" s="393">
        <v>2355</v>
      </c>
      <c r="P28" s="393">
        <v>0</v>
      </c>
      <c r="Q28" s="393">
        <v>13100</v>
      </c>
      <c r="R28" s="393">
        <v>1751.5</v>
      </c>
      <c r="S28" s="393">
        <v>1113.5</v>
      </c>
      <c r="T28" s="393">
        <v>2865</v>
      </c>
      <c r="U28" s="293" t="s">
        <v>198</v>
      </c>
    </row>
    <row r="29" spans="1:21" ht="19" customHeight="1">
      <c r="A29" s="266" t="s">
        <v>178</v>
      </c>
      <c r="B29" s="394">
        <v>3200</v>
      </c>
      <c r="C29" s="394">
        <v>500</v>
      </c>
      <c r="D29" s="394">
        <v>272</v>
      </c>
      <c r="E29" s="393">
        <f t="shared" si="0"/>
        <v>772</v>
      </c>
      <c r="F29" s="393"/>
      <c r="G29" s="394">
        <v>6900</v>
      </c>
      <c r="H29" s="394">
        <v>552</v>
      </c>
      <c r="I29" s="394">
        <v>586.5</v>
      </c>
      <c r="J29" s="393">
        <f t="shared" si="1"/>
        <v>1138.5</v>
      </c>
      <c r="K29" s="393"/>
      <c r="L29" s="393">
        <v>10300</v>
      </c>
      <c r="M29" s="393">
        <v>824</v>
      </c>
      <c r="N29" s="393">
        <v>875.5</v>
      </c>
      <c r="O29" s="393">
        <v>1699.5</v>
      </c>
      <c r="P29" s="393">
        <v>0</v>
      </c>
      <c r="Q29" s="393">
        <v>13700</v>
      </c>
      <c r="R29" s="393">
        <v>1096</v>
      </c>
      <c r="S29" s="393">
        <v>1164.5</v>
      </c>
      <c r="T29" s="393">
        <v>2260.5</v>
      </c>
      <c r="U29" s="293" t="s">
        <v>881</v>
      </c>
    </row>
    <row r="30" spans="1:21" ht="19" customHeight="1">
      <c r="A30" s="266" t="s">
        <v>117</v>
      </c>
      <c r="B30" s="394">
        <v>3300</v>
      </c>
      <c r="C30" s="394">
        <v>415</v>
      </c>
      <c r="D30" s="394">
        <v>281</v>
      </c>
      <c r="E30" s="393">
        <f t="shared" si="0"/>
        <v>696</v>
      </c>
      <c r="F30" s="393"/>
      <c r="G30" s="394">
        <v>6600</v>
      </c>
      <c r="H30" s="394">
        <v>829</v>
      </c>
      <c r="I30" s="394">
        <v>561</v>
      </c>
      <c r="J30" s="393">
        <f t="shared" si="1"/>
        <v>1390</v>
      </c>
      <c r="K30" s="393"/>
      <c r="L30" s="393">
        <v>9900</v>
      </c>
      <c r="M30" s="393">
        <v>1244</v>
      </c>
      <c r="N30" s="393">
        <v>842</v>
      </c>
      <c r="O30" s="393">
        <v>2086</v>
      </c>
      <c r="P30" s="393">
        <v>0</v>
      </c>
      <c r="Q30" s="393">
        <v>13200</v>
      </c>
      <c r="R30" s="393">
        <v>1658</v>
      </c>
      <c r="S30" s="393">
        <v>1122</v>
      </c>
      <c r="T30" s="393">
        <v>2780</v>
      </c>
      <c r="U30" s="293" t="s">
        <v>199</v>
      </c>
    </row>
    <row r="31" spans="1:21" ht="19" customHeight="1">
      <c r="A31" s="266" t="s">
        <v>180</v>
      </c>
      <c r="B31" s="394">
        <v>3000</v>
      </c>
      <c r="C31" s="394">
        <v>782</v>
      </c>
      <c r="D31" s="394">
        <v>255</v>
      </c>
      <c r="E31" s="393">
        <f t="shared" si="0"/>
        <v>1037</v>
      </c>
      <c r="F31" s="393"/>
      <c r="G31" s="394">
        <v>6300</v>
      </c>
      <c r="H31" s="394">
        <v>1142</v>
      </c>
      <c r="I31" s="394">
        <v>536</v>
      </c>
      <c r="J31" s="393">
        <f t="shared" si="1"/>
        <v>1678</v>
      </c>
      <c r="K31" s="393"/>
      <c r="L31" s="393">
        <v>9700</v>
      </c>
      <c r="M31" s="393">
        <v>1512</v>
      </c>
      <c r="N31" s="393">
        <v>825</v>
      </c>
      <c r="O31" s="393">
        <v>2337</v>
      </c>
      <c r="P31" s="393">
        <v>0</v>
      </c>
      <c r="Q31" s="393">
        <v>13000</v>
      </c>
      <c r="R31" s="393">
        <v>1871</v>
      </c>
      <c r="S31" s="393">
        <v>1105</v>
      </c>
      <c r="T31" s="393">
        <v>2976</v>
      </c>
      <c r="U31" s="293" t="s">
        <v>200</v>
      </c>
    </row>
    <row r="32" spans="1:21" ht="19" customHeight="1">
      <c r="A32" s="266" t="s">
        <v>181</v>
      </c>
      <c r="B32" s="394">
        <v>2908</v>
      </c>
      <c r="C32" s="394">
        <v>845</v>
      </c>
      <c r="D32" s="394">
        <v>247</v>
      </c>
      <c r="E32" s="393">
        <f t="shared" si="0"/>
        <v>1092</v>
      </c>
      <c r="F32" s="393"/>
      <c r="G32" s="394">
        <v>6595</v>
      </c>
      <c r="H32" s="394">
        <v>845</v>
      </c>
      <c r="I32" s="394">
        <v>561</v>
      </c>
      <c r="J32" s="393">
        <f t="shared" si="1"/>
        <v>1406</v>
      </c>
      <c r="K32" s="393"/>
      <c r="L32" s="393">
        <v>10187</v>
      </c>
      <c r="M32" s="393">
        <v>946.9</v>
      </c>
      <c r="N32" s="393">
        <v>866</v>
      </c>
      <c r="O32" s="393">
        <v>1812.9</v>
      </c>
      <c r="P32" s="393">
        <v>0</v>
      </c>
      <c r="Q32" s="393">
        <v>13582</v>
      </c>
      <c r="R32" s="393">
        <v>1262.4000000000001</v>
      </c>
      <c r="S32" s="393">
        <v>1154</v>
      </c>
      <c r="T32" s="393">
        <v>2416.4</v>
      </c>
      <c r="U32" s="293" t="s">
        <v>181</v>
      </c>
    </row>
    <row r="33" spans="1:21" ht="19" customHeight="1">
      <c r="A33" s="266" t="s">
        <v>58</v>
      </c>
      <c r="B33" s="394">
        <v>3342.7999999999997</v>
      </c>
      <c r="C33" s="394">
        <v>373.05</v>
      </c>
      <c r="D33" s="394">
        <v>284.14999999999998</v>
      </c>
      <c r="E33" s="393">
        <f>C33+D33</f>
        <v>657.2</v>
      </c>
      <c r="F33" s="393"/>
      <c r="G33" s="394">
        <v>6685.5999999999995</v>
      </c>
      <c r="H33" s="394">
        <v>746.1</v>
      </c>
      <c r="I33" s="394">
        <v>568.29999999999995</v>
      </c>
      <c r="J33" s="393">
        <f t="shared" si="1"/>
        <v>1314.4</v>
      </c>
      <c r="K33" s="393"/>
      <c r="L33" s="393">
        <v>10028.4</v>
      </c>
      <c r="M33" s="393">
        <v>1119.1500000000001</v>
      </c>
      <c r="N33" s="393">
        <v>852.4</v>
      </c>
      <c r="O33" s="393">
        <v>1971.5500000000002</v>
      </c>
      <c r="P33" s="393">
        <v>0</v>
      </c>
      <c r="Q33" s="393">
        <v>13371.199999999999</v>
      </c>
      <c r="R33" s="393">
        <v>1492.25</v>
      </c>
      <c r="S33" s="393">
        <v>1136.55</v>
      </c>
      <c r="T33" s="393">
        <v>2628.8</v>
      </c>
      <c r="U33" s="293" t="s">
        <v>58</v>
      </c>
    </row>
    <row r="34" spans="1:21" ht="19" customHeight="1">
      <c r="A34" s="266" t="s">
        <v>182</v>
      </c>
      <c r="B34" s="394">
        <v>2948</v>
      </c>
      <c r="C34" s="394">
        <v>801.55</v>
      </c>
      <c r="D34" s="394">
        <v>250.58</v>
      </c>
      <c r="E34" s="393">
        <f t="shared" si="0"/>
        <v>1052.1299999999999</v>
      </c>
      <c r="F34" s="393"/>
      <c r="G34" s="394">
        <v>6126</v>
      </c>
      <c r="H34" s="394">
        <v>1353.6</v>
      </c>
      <c r="I34" s="394">
        <v>520.71</v>
      </c>
      <c r="J34" s="393">
        <f t="shared" si="1"/>
        <v>1874.31</v>
      </c>
      <c r="K34" s="393"/>
      <c r="L34" s="393">
        <v>9304</v>
      </c>
      <c r="M34" s="393">
        <v>1905.6000000000001</v>
      </c>
      <c r="N34" s="393">
        <v>790.84</v>
      </c>
      <c r="O34" s="393">
        <v>2696.44</v>
      </c>
      <c r="P34" s="393">
        <v>0</v>
      </c>
      <c r="Q34" s="393">
        <v>12482</v>
      </c>
      <c r="R34" s="393">
        <v>2457.6</v>
      </c>
      <c r="S34" s="393">
        <v>1060.97</v>
      </c>
      <c r="T34" s="393">
        <v>3518.5699999999997</v>
      </c>
      <c r="U34" s="293" t="s">
        <v>182</v>
      </c>
    </row>
    <row r="35" spans="1:21" ht="19" customHeight="1">
      <c r="A35" s="266" t="s">
        <v>183</v>
      </c>
      <c r="B35" s="394">
        <v>3200</v>
      </c>
      <c r="C35" s="394">
        <v>597.76</v>
      </c>
      <c r="D35" s="394">
        <v>272</v>
      </c>
      <c r="E35" s="393">
        <f t="shared" si="0"/>
        <v>869.76</v>
      </c>
      <c r="F35" s="393"/>
      <c r="G35" s="394">
        <v>6300</v>
      </c>
      <c r="H35" s="394">
        <v>1176.8399999999999</v>
      </c>
      <c r="I35" s="394">
        <v>535.5</v>
      </c>
      <c r="J35" s="393">
        <f t="shared" si="1"/>
        <v>1712.34</v>
      </c>
      <c r="K35" s="393"/>
      <c r="L35" s="393">
        <v>9400</v>
      </c>
      <c r="M35" s="393">
        <v>1755.92</v>
      </c>
      <c r="N35" s="393">
        <v>799</v>
      </c>
      <c r="O35" s="393">
        <v>2554.92</v>
      </c>
      <c r="P35" s="393">
        <v>0</v>
      </c>
      <c r="Q35" s="393">
        <v>12600</v>
      </c>
      <c r="R35" s="393">
        <v>2353.6799999999998</v>
      </c>
      <c r="S35" s="393">
        <v>1071</v>
      </c>
      <c r="T35" s="393">
        <v>3424.68</v>
      </c>
      <c r="U35" s="293" t="s">
        <v>183</v>
      </c>
    </row>
    <row r="36" spans="1:21" ht="19" customHeight="1">
      <c r="A36" s="266" t="s">
        <v>184</v>
      </c>
      <c r="B36" s="394">
        <v>3232</v>
      </c>
      <c r="C36" s="394">
        <v>499.85</v>
      </c>
      <c r="D36" s="394">
        <v>274.72000000000003</v>
      </c>
      <c r="E36" s="393">
        <f t="shared" si="0"/>
        <v>774.57</v>
      </c>
      <c r="F36" s="393"/>
      <c r="G36" s="394">
        <v>6700</v>
      </c>
      <c r="H36" s="394">
        <v>711.05</v>
      </c>
      <c r="I36" s="394">
        <v>569.5</v>
      </c>
      <c r="J36" s="393">
        <f t="shared" si="1"/>
        <v>1280.55</v>
      </c>
      <c r="K36" s="393"/>
      <c r="L36" s="393">
        <v>10200</v>
      </c>
      <c r="M36" s="393">
        <v>924.19999999999993</v>
      </c>
      <c r="N36" s="393">
        <v>867</v>
      </c>
      <c r="O36" s="393">
        <v>1791.1999999999998</v>
      </c>
      <c r="P36" s="393">
        <v>0</v>
      </c>
      <c r="Q36" s="393">
        <v>13700</v>
      </c>
      <c r="R36" s="393">
        <v>1137.3499999999999</v>
      </c>
      <c r="S36" s="393">
        <v>1164.5</v>
      </c>
      <c r="T36" s="393">
        <v>2301.85</v>
      </c>
      <c r="U36" s="293" t="s">
        <v>201</v>
      </c>
    </row>
    <row r="37" spans="1:21" ht="19" customHeight="1">
      <c r="A37" s="266" t="s">
        <v>185</v>
      </c>
      <c r="B37" s="394">
        <v>3200</v>
      </c>
      <c r="C37" s="394">
        <v>500</v>
      </c>
      <c r="D37" s="394">
        <v>272</v>
      </c>
      <c r="E37" s="393">
        <f t="shared" si="0"/>
        <v>772</v>
      </c>
      <c r="F37" s="393"/>
      <c r="G37" s="394">
        <v>6800</v>
      </c>
      <c r="H37" s="394">
        <v>680</v>
      </c>
      <c r="I37" s="394">
        <v>578</v>
      </c>
      <c r="J37" s="393">
        <f t="shared" si="1"/>
        <v>1258</v>
      </c>
      <c r="K37" s="393"/>
      <c r="L37" s="393">
        <v>10100</v>
      </c>
      <c r="M37" s="393">
        <v>1010</v>
      </c>
      <c r="N37" s="393">
        <v>858</v>
      </c>
      <c r="O37" s="393">
        <v>1868</v>
      </c>
      <c r="P37" s="393">
        <v>0</v>
      </c>
      <c r="Q37" s="393">
        <v>13500</v>
      </c>
      <c r="R37" s="393">
        <v>1350</v>
      </c>
      <c r="S37" s="393">
        <v>1147</v>
      </c>
      <c r="T37" s="393">
        <v>2497</v>
      </c>
      <c r="U37" s="293" t="s">
        <v>202</v>
      </c>
    </row>
    <row r="38" spans="1:21" ht="19" customHeight="1">
      <c r="A38" s="266" t="s">
        <v>186</v>
      </c>
      <c r="B38" s="394">
        <v>3000</v>
      </c>
      <c r="C38" s="394">
        <v>781.94999999999993</v>
      </c>
      <c r="D38" s="394">
        <v>255</v>
      </c>
      <c r="E38" s="393">
        <f t="shared" si="0"/>
        <v>1036.9499999999998</v>
      </c>
      <c r="F38" s="393"/>
      <c r="G38" s="394">
        <v>6000</v>
      </c>
      <c r="H38" s="394">
        <v>1482.75</v>
      </c>
      <c r="I38" s="394">
        <v>510</v>
      </c>
      <c r="J38" s="393">
        <f t="shared" si="1"/>
        <v>1992.75</v>
      </c>
      <c r="K38" s="393"/>
      <c r="L38" s="393">
        <v>9100</v>
      </c>
      <c r="M38" s="393">
        <v>2206.9</v>
      </c>
      <c r="N38" s="393">
        <v>773.5</v>
      </c>
      <c r="O38" s="393">
        <v>2980.4</v>
      </c>
      <c r="P38" s="393">
        <v>0</v>
      </c>
      <c r="Q38" s="393">
        <v>12100</v>
      </c>
      <c r="R38" s="393">
        <v>2907.7</v>
      </c>
      <c r="S38" s="393">
        <v>1028.5</v>
      </c>
      <c r="T38" s="393">
        <v>3936.2</v>
      </c>
      <c r="U38" s="293" t="s">
        <v>882</v>
      </c>
    </row>
    <row r="39" spans="1:21" ht="19" customHeight="1">
      <c r="A39" s="266" t="s">
        <v>187</v>
      </c>
      <c r="B39" s="394">
        <v>2900</v>
      </c>
      <c r="C39" s="394">
        <v>876.19999999999993</v>
      </c>
      <c r="D39" s="394">
        <v>246.5</v>
      </c>
      <c r="E39" s="393">
        <f t="shared" si="0"/>
        <v>1122.6999999999998</v>
      </c>
      <c r="F39" s="393"/>
      <c r="G39" s="394">
        <v>6000</v>
      </c>
      <c r="H39" s="394">
        <v>1413.55</v>
      </c>
      <c r="I39" s="394">
        <v>510</v>
      </c>
      <c r="J39" s="393">
        <f t="shared" si="1"/>
        <v>1923.55</v>
      </c>
      <c r="K39" s="393"/>
      <c r="L39" s="393">
        <v>9200</v>
      </c>
      <c r="M39" s="393">
        <v>1968.2</v>
      </c>
      <c r="N39" s="393">
        <v>782</v>
      </c>
      <c r="O39" s="393">
        <v>2750.2</v>
      </c>
      <c r="P39" s="393">
        <v>0</v>
      </c>
      <c r="Q39" s="393">
        <v>12400</v>
      </c>
      <c r="R39" s="393">
        <v>2522.8999999999996</v>
      </c>
      <c r="S39" s="393">
        <v>1054</v>
      </c>
      <c r="T39" s="393">
        <v>3576.8999999999996</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925" t="s">
        <v>118</v>
      </c>
      <c r="C41" s="926"/>
      <c r="D41" s="926"/>
      <c r="E41" s="927"/>
      <c r="F41" s="288"/>
      <c r="G41" s="925" t="s">
        <v>119</v>
      </c>
      <c r="H41" s="926"/>
      <c r="I41" s="926"/>
      <c r="J41" s="927"/>
      <c r="K41" s="288"/>
      <c r="L41" s="925" t="s">
        <v>883</v>
      </c>
      <c r="M41" s="926"/>
      <c r="N41" s="926"/>
      <c r="O41" s="927"/>
      <c r="P41" s="288"/>
      <c r="Q41" s="925" t="s">
        <v>884</v>
      </c>
      <c r="R41" s="926"/>
      <c r="S41" s="926"/>
      <c r="T41" s="927"/>
      <c r="U41" s="293"/>
    </row>
    <row r="42" spans="1:21" ht="19" customHeight="1">
      <c r="A42" s="265" t="s">
        <v>38</v>
      </c>
      <c r="B42" s="393">
        <v>15600</v>
      </c>
      <c r="C42" s="393">
        <v>3030</v>
      </c>
      <c r="D42" s="393">
        <v>1326</v>
      </c>
      <c r="E42" s="393">
        <f>C42+D42</f>
        <v>4356</v>
      </c>
      <c r="F42" s="393"/>
      <c r="G42" s="393">
        <v>23500</v>
      </c>
      <c r="H42" s="393">
        <v>4477</v>
      </c>
      <c r="I42" s="393">
        <v>1997</v>
      </c>
      <c r="J42" s="393">
        <f>H42+I42</f>
        <v>6474</v>
      </c>
      <c r="K42" s="393"/>
      <c r="L42" s="393">
        <v>31400</v>
      </c>
      <c r="M42" s="393">
        <v>5925</v>
      </c>
      <c r="N42" s="393">
        <v>2669</v>
      </c>
      <c r="O42" s="393">
        <v>8594</v>
      </c>
      <c r="P42" s="393">
        <v>0</v>
      </c>
      <c r="Q42" s="393">
        <v>39300</v>
      </c>
      <c r="R42" s="393">
        <v>7372</v>
      </c>
      <c r="S42" s="393">
        <v>3340</v>
      </c>
      <c r="T42" s="393">
        <v>10712</v>
      </c>
      <c r="U42" s="293" t="s">
        <v>189</v>
      </c>
    </row>
    <row r="43" spans="1:21" s="257" customFormat="1" ht="19" customHeight="1">
      <c r="A43" s="266" t="s">
        <v>39</v>
      </c>
      <c r="B43" s="394">
        <v>16800</v>
      </c>
      <c r="C43" s="394">
        <v>1752.8999999999999</v>
      </c>
      <c r="D43" s="394">
        <v>1428</v>
      </c>
      <c r="E43" s="393">
        <f t="shared" ref="E43:E67" si="2">C43+D43</f>
        <v>3180.8999999999996</v>
      </c>
      <c r="F43" s="393"/>
      <c r="G43" s="394">
        <v>24900</v>
      </c>
      <c r="H43" s="394">
        <v>2956.1000000000004</v>
      </c>
      <c r="I43" s="394">
        <v>2116.5</v>
      </c>
      <c r="J43" s="393">
        <f t="shared" ref="J43:J67" si="3">H43+I43</f>
        <v>5072.6000000000004</v>
      </c>
      <c r="K43" s="393"/>
      <c r="L43" s="393">
        <v>33000</v>
      </c>
      <c r="M43" s="393">
        <v>4159.3500000000004</v>
      </c>
      <c r="N43" s="393">
        <v>2805</v>
      </c>
      <c r="O43" s="393">
        <v>6964.35</v>
      </c>
      <c r="P43" s="393">
        <v>0</v>
      </c>
      <c r="Q43" s="393">
        <v>41100</v>
      </c>
      <c r="R43" s="393">
        <v>5362.6</v>
      </c>
      <c r="S43" s="393">
        <v>3493.5</v>
      </c>
      <c r="T43" s="393">
        <v>8856.1</v>
      </c>
      <c r="U43" s="293" t="s">
        <v>190</v>
      </c>
    </row>
    <row r="44" spans="1:21" s="257" customFormat="1" ht="19" customHeight="1">
      <c r="A44" s="266" t="s">
        <v>40</v>
      </c>
      <c r="B44" s="394">
        <v>17400</v>
      </c>
      <c r="C44" s="394">
        <v>1150.6999999999998</v>
      </c>
      <c r="D44" s="394">
        <v>1479</v>
      </c>
      <c r="E44" s="393">
        <f t="shared" si="2"/>
        <v>2629.7</v>
      </c>
      <c r="F44" s="393"/>
      <c r="G44" s="394">
        <v>26100</v>
      </c>
      <c r="H44" s="394">
        <v>1633.55</v>
      </c>
      <c r="I44" s="394">
        <v>2218.5</v>
      </c>
      <c r="J44" s="393">
        <f t="shared" si="3"/>
        <v>3852.05</v>
      </c>
      <c r="K44" s="393"/>
      <c r="L44" s="393">
        <v>34900</v>
      </c>
      <c r="M44" s="393">
        <v>2121.9499999999998</v>
      </c>
      <c r="N44" s="393">
        <v>2966.5</v>
      </c>
      <c r="O44" s="393">
        <v>5088.45</v>
      </c>
      <c r="P44" s="393">
        <v>0</v>
      </c>
      <c r="Q44" s="393">
        <v>43700</v>
      </c>
      <c r="R44" s="393">
        <v>2610.35</v>
      </c>
      <c r="S44" s="393">
        <v>3714.5</v>
      </c>
      <c r="T44" s="393">
        <v>6324.85</v>
      </c>
      <c r="U44" s="293" t="s">
        <v>191</v>
      </c>
    </row>
    <row r="45" spans="1:21" s="257" customFormat="1" ht="19" customHeight="1">
      <c r="A45" s="266" t="s">
        <v>41</v>
      </c>
      <c r="B45" s="394">
        <v>17000</v>
      </c>
      <c r="C45" s="394">
        <v>1537.3012000000001</v>
      </c>
      <c r="D45" s="394">
        <v>1445</v>
      </c>
      <c r="E45" s="393">
        <f t="shared" si="2"/>
        <v>2982.3011999999999</v>
      </c>
      <c r="F45" s="393"/>
      <c r="G45" s="394">
        <v>25500</v>
      </c>
      <c r="H45" s="394">
        <v>2305.4767999999995</v>
      </c>
      <c r="I45" s="394">
        <v>2167.5</v>
      </c>
      <c r="J45" s="393">
        <f t="shared" si="3"/>
        <v>4472.9767999999995</v>
      </c>
      <c r="K45" s="393"/>
      <c r="L45" s="393">
        <v>34000</v>
      </c>
      <c r="M45" s="393">
        <v>3073.6523999999999</v>
      </c>
      <c r="N45" s="393">
        <v>2890</v>
      </c>
      <c r="O45" s="393">
        <v>5963.6523999999999</v>
      </c>
      <c r="P45" s="393">
        <v>0</v>
      </c>
      <c r="Q45" s="393">
        <v>42500</v>
      </c>
      <c r="R45" s="393">
        <v>3841.828</v>
      </c>
      <c r="S45" s="393">
        <v>3612.5</v>
      </c>
      <c r="T45" s="393">
        <v>7454.3279999999995</v>
      </c>
      <c r="U45" s="293" t="s">
        <v>41</v>
      </c>
    </row>
    <row r="46" spans="1:21" s="257" customFormat="1" ht="19" customHeight="1">
      <c r="A46" s="266" t="s">
        <v>42</v>
      </c>
      <c r="B46" s="394">
        <v>17000</v>
      </c>
      <c r="C46" s="394">
        <v>1598.85</v>
      </c>
      <c r="D46" s="394">
        <v>1445</v>
      </c>
      <c r="E46" s="393">
        <f t="shared" si="2"/>
        <v>3043.85</v>
      </c>
      <c r="F46" s="393"/>
      <c r="G46" s="394">
        <v>25400</v>
      </c>
      <c r="H46" s="394">
        <v>2388.85</v>
      </c>
      <c r="I46" s="394">
        <v>2159</v>
      </c>
      <c r="J46" s="393">
        <f t="shared" si="3"/>
        <v>4547.8500000000004</v>
      </c>
      <c r="K46" s="393"/>
      <c r="L46" s="393">
        <v>33900</v>
      </c>
      <c r="M46" s="393">
        <v>3188.2999999999997</v>
      </c>
      <c r="N46" s="393">
        <v>2881.5</v>
      </c>
      <c r="O46" s="393">
        <v>6069.7999999999993</v>
      </c>
      <c r="P46" s="393">
        <v>0</v>
      </c>
      <c r="Q46" s="393">
        <v>42400</v>
      </c>
      <c r="R46" s="393">
        <v>3987.7</v>
      </c>
      <c r="S46" s="393">
        <v>3604</v>
      </c>
      <c r="T46" s="393">
        <v>7591.7</v>
      </c>
      <c r="U46" s="293" t="s">
        <v>42</v>
      </c>
    </row>
    <row r="47" spans="1:21" s="257" customFormat="1" ht="19" customHeight="1">
      <c r="A47" s="266" t="s">
        <v>168</v>
      </c>
      <c r="B47" s="394">
        <v>17300</v>
      </c>
      <c r="C47" s="394">
        <v>1255.3</v>
      </c>
      <c r="D47" s="394">
        <v>1471</v>
      </c>
      <c r="E47" s="393">
        <f t="shared" si="2"/>
        <v>2726.3</v>
      </c>
      <c r="F47" s="393"/>
      <c r="G47" s="394">
        <v>26000</v>
      </c>
      <c r="H47" s="394">
        <v>1786</v>
      </c>
      <c r="I47" s="394">
        <v>2210</v>
      </c>
      <c r="J47" s="393">
        <f t="shared" si="3"/>
        <v>3996</v>
      </c>
      <c r="K47" s="393"/>
      <c r="L47" s="393">
        <v>34730</v>
      </c>
      <c r="M47" s="393">
        <v>2319</v>
      </c>
      <c r="N47" s="393">
        <v>2952</v>
      </c>
      <c r="O47" s="393">
        <v>5271</v>
      </c>
      <c r="P47" s="393">
        <v>0</v>
      </c>
      <c r="Q47" s="393">
        <v>43455</v>
      </c>
      <c r="R47" s="393">
        <v>2851</v>
      </c>
      <c r="S47" s="393">
        <v>3694</v>
      </c>
      <c r="T47" s="393">
        <v>6545</v>
      </c>
      <c r="U47" s="293" t="s">
        <v>168</v>
      </c>
    </row>
    <row r="48" spans="1:21" s="257" customFormat="1" ht="19" customHeight="1">
      <c r="A48" s="266" t="s">
        <v>169</v>
      </c>
      <c r="B48" s="394">
        <v>17458</v>
      </c>
      <c r="C48" s="394">
        <v>1057</v>
      </c>
      <c r="D48" s="394">
        <v>1484</v>
      </c>
      <c r="E48" s="393">
        <f t="shared" si="2"/>
        <v>2541</v>
      </c>
      <c r="F48" s="393"/>
      <c r="G48" s="394">
        <v>26192</v>
      </c>
      <c r="H48" s="394">
        <v>1582</v>
      </c>
      <c r="I48" s="394">
        <v>2226</v>
      </c>
      <c r="J48" s="393">
        <f t="shared" si="3"/>
        <v>3808</v>
      </c>
      <c r="K48" s="393"/>
      <c r="L48" s="393">
        <v>34925</v>
      </c>
      <c r="M48" s="393">
        <v>2106</v>
      </c>
      <c r="N48" s="393">
        <v>2969</v>
      </c>
      <c r="O48" s="393">
        <v>5075</v>
      </c>
      <c r="P48" s="393">
        <v>0</v>
      </c>
      <c r="Q48" s="393">
        <v>43659</v>
      </c>
      <c r="R48" s="393">
        <v>2630</v>
      </c>
      <c r="S48" s="393">
        <v>3711</v>
      </c>
      <c r="T48" s="393">
        <v>6341</v>
      </c>
      <c r="U48" s="293" t="s">
        <v>169</v>
      </c>
    </row>
    <row r="49" spans="1:21" s="257" customFormat="1" ht="19" customHeight="1">
      <c r="A49" s="266" t="s">
        <v>170</v>
      </c>
      <c r="B49" s="394">
        <v>16700</v>
      </c>
      <c r="C49" s="394">
        <v>1938</v>
      </c>
      <c r="D49" s="394">
        <v>1419</v>
      </c>
      <c r="E49" s="393">
        <f t="shared" si="2"/>
        <v>3357</v>
      </c>
      <c r="F49" s="393"/>
      <c r="G49" s="394">
        <v>25100</v>
      </c>
      <c r="H49" s="394">
        <v>2787</v>
      </c>
      <c r="I49" s="394">
        <v>2133</v>
      </c>
      <c r="J49" s="393">
        <f t="shared" si="3"/>
        <v>4920</v>
      </c>
      <c r="K49" s="393"/>
      <c r="L49" s="393">
        <v>33500</v>
      </c>
      <c r="M49" s="393">
        <v>3635</v>
      </c>
      <c r="N49" s="393">
        <v>2847</v>
      </c>
      <c r="O49" s="393">
        <v>6482</v>
      </c>
      <c r="P49" s="393">
        <v>0</v>
      </c>
      <c r="Q49" s="393">
        <v>42000</v>
      </c>
      <c r="R49" s="393">
        <v>4493</v>
      </c>
      <c r="S49" s="393">
        <v>3570</v>
      </c>
      <c r="T49" s="393">
        <v>8063</v>
      </c>
      <c r="U49" s="293" t="s">
        <v>192</v>
      </c>
    </row>
    <row r="50" spans="1:21" s="257" customFormat="1" ht="19" customHeight="1">
      <c r="A50" s="266" t="s">
        <v>171</v>
      </c>
      <c r="B50" s="394">
        <v>17700</v>
      </c>
      <c r="C50" s="394">
        <v>857</v>
      </c>
      <c r="D50" s="394">
        <v>1504.5</v>
      </c>
      <c r="E50" s="393">
        <f t="shared" si="2"/>
        <v>2361.5</v>
      </c>
      <c r="F50" s="393"/>
      <c r="G50" s="394">
        <v>26500</v>
      </c>
      <c r="H50" s="394">
        <v>1246</v>
      </c>
      <c r="I50" s="394">
        <v>2252.5</v>
      </c>
      <c r="J50" s="393">
        <f t="shared" si="3"/>
        <v>3498.5</v>
      </c>
      <c r="K50" s="393"/>
      <c r="L50" s="393">
        <v>35400</v>
      </c>
      <c r="M50" s="393">
        <v>1640</v>
      </c>
      <c r="N50" s="393">
        <v>3009</v>
      </c>
      <c r="O50" s="393">
        <v>4649</v>
      </c>
      <c r="P50" s="393">
        <v>0</v>
      </c>
      <c r="Q50" s="393">
        <v>44200</v>
      </c>
      <c r="R50" s="393">
        <v>2029</v>
      </c>
      <c r="S50" s="393">
        <v>3757</v>
      </c>
      <c r="T50" s="393">
        <v>5786</v>
      </c>
      <c r="U50" s="293" t="s">
        <v>193</v>
      </c>
    </row>
    <row r="51" spans="1:21" s="257" customFormat="1" ht="19" customHeight="1">
      <c r="A51" s="266" t="s">
        <v>172</v>
      </c>
      <c r="B51" s="394">
        <v>16900</v>
      </c>
      <c r="C51" s="394">
        <v>1666.55</v>
      </c>
      <c r="D51" s="394">
        <v>1436.5</v>
      </c>
      <c r="E51" s="393">
        <f t="shared" si="2"/>
        <v>3103.05</v>
      </c>
      <c r="F51" s="393"/>
      <c r="G51" s="394">
        <v>25400</v>
      </c>
      <c r="H51" s="394">
        <v>2416.4500000000003</v>
      </c>
      <c r="I51" s="394">
        <v>2159</v>
      </c>
      <c r="J51" s="393">
        <f t="shared" si="3"/>
        <v>4575.4500000000007</v>
      </c>
      <c r="K51" s="393"/>
      <c r="L51" s="393">
        <v>32900</v>
      </c>
      <c r="M51" s="393">
        <v>4255.8</v>
      </c>
      <c r="N51" s="393">
        <v>2796.5</v>
      </c>
      <c r="O51" s="393">
        <v>7052.3</v>
      </c>
      <c r="P51" s="393">
        <v>0</v>
      </c>
      <c r="Q51" s="393">
        <v>40400</v>
      </c>
      <c r="R51" s="393">
        <v>6095.1500000000005</v>
      </c>
      <c r="S51" s="393">
        <v>3434</v>
      </c>
      <c r="T51" s="393">
        <v>9529.1500000000015</v>
      </c>
      <c r="U51" s="293" t="s">
        <v>194</v>
      </c>
    </row>
    <row r="52" spans="1:21" s="257" customFormat="1" ht="19" customHeight="1">
      <c r="A52" s="266" t="s">
        <v>173</v>
      </c>
      <c r="B52" s="394">
        <v>16700</v>
      </c>
      <c r="C52" s="394">
        <v>1837</v>
      </c>
      <c r="D52" s="394">
        <v>1419.5</v>
      </c>
      <c r="E52" s="393">
        <f t="shared" si="2"/>
        <v>3256.5</v>
      </c>
      <c r="F52" s="393"/>
      <c r="G52" s="394">
        <v>25100</v>
      </c>
      <c r="H52" s="394">
        <v>2761</v>
      </c>
      <c r="I52" s="394">
        <v>2133.5</v>
      </c>
      <c r="J52" s="393">
        <f t="shared" si="3"/>
        <v>4894.5</v>
      </c>
      <c r="K52" s="393"/>
      <c r="L52" s="393">
        <v>33445</v>
      </c>
      <c r="M52" s="393">
        <v>3678.95</v>
      </c>
      <c r="N52" s="393">
        <v>2842.8249999999998</v>
      </c>
      <c r="O52" s="393">
        <v>6521.7749999999996</v>
      </c>
      <c r="P52" s="393">
        <v>0</v>
      </c>
      <c r="Q52" s="393">
        <v>41800</v>
      </c>
      <c r="R52" s="393">
        <v>4598</v>
      </c>
      <c r="S52" s="393">
        <v>3553</v>
      </c>
      <c r="T52" s="393">
        <v>8151</v>
      </c>
      <c r="U52" s="293" t="s">
        <v>879</v>
      </c>
    </row>
    <row r="53" spans="1:21" s="257" customFormat="1" ht="19" customHeight="1">
      <c r="A53" s="266" t="s">
        <v>174</v>
      </c>
      <c r="B53" s="394">
        <v>15200</v>
      </c>
      <c r="C53" s="394">
        <v>3565</v>
      </c>
      <c r="D53" s="394">
        <v>1292</v>
      </c>
      <c r="E53" s="393">
        <f t="shared" si="2"/>
        <v>4857</v>
      </c>
      <c r="F53" s="393"/>
      <c r="G53" s="394">
        <v>22900</v>
      </c>
      <c r="H53" s="394">
        <v>5105</v>
      </c>
      <c r="I53" s="394">
        <v>1946.5</v>
      </c>
      <c r="J53" s="393">
        <f t="shared" si="3"/>
        <v>7051.5</v>
      </c>
      <c r="K53" s="393"/>
      <c r="L53" s="393">
        <v>30700</v>
      </c>
      <c r="M53" s="393">
        <v>6665</v>
      </c>
      <c r="N53" s="393">
        <v>2609.5</v>
      </c>
      <c r="O53" s="393">
        <v>9274.5</v>
      </c>
      <c r="P53" s="393">
        <v>0</v>
      </c>
      <c r="Q53" s="393">
        <v>38500</v>
      </c>
      <c r="R53" s="393">
        <v>8225</v>
      </c>
      <c r="S53" s="393">
        <v>3272.5</v>
      </c>
      <c r="T53" s="393">
        <v>11497.5</v>
      </c>
      <c r="U53" s="293" t="s">
        <v>196</v>
      </c>
    </row>
    <row r="54" spans="1:21" s="257" customFormat="1" ht="19" customHeight="1">
      <c r="A54" s="266" t="s">
        <v>175</v>
      </c>
      <c r="B54" s="394">
        <v>16500</v>
      </c>
      <c r="C54" s="394">
        <v>2139.5</v>
      </c>
      <c r="D54" s="394">
        <v>1402.5</v>
      </c>
      <c r="E54" s="393">
        <f t="shared" si="2"/>
        <v>3542</v>
      </c>
      <c r="F54" s="393"/>
      <c r="G54" s="394">
        <v>24800</v>
      </c>
      <c r="H54" s="394">
        <v>3077.4</v>
      </c>
      <c r="I54" s="394">
        <v>2108</v>
      </c>
      <c r="J54" s="393">
        <f t="shared" si="3"/>
        <v>5185.3999999999996</v>
      </c>
      <c r="K54" s="393"/>
      <c r="L54" s="393">
        <v>33200</v>
      </c>
      <c r="M54" s="393">
        <v>4026.6</v>
      </c>
      <c r="N54" s="393">
        <v>2822</v>
      </c>
      <c r="O54" s="393">
        <v>6848.6</v>
      </c>
      <c r="P54" s="393">
        <v>0</v>
      </c>
      <c r="Q54" s="393">
        <v>41500</v>
      </c>
      <c r="R54" s="393">
        <v>4964.5</v>
      </c>
      <c r="S54" s="393">
        <v>3527.5</v>
      </c>
      <c r="T54" s="393">
        <v>8492</v>
      </c>
      <c r="U54" s="293" t="s">
        <v>175</v>
      </c>
    </row>
    <row r="55" spans="1:21" s="257" customFormat="1" ht="19" customHeight="1">
      <c r="A55" s="266" t="s">
        <v>176</v>
      </c>
      <c r="B55" s="394">
        <v>16700</v>
      </c>
      <c r="C55" s="394">
        <v>1907</v>
      </c>
      <c r="D55" s="394">
        <v>1420</v>
      </c>
      <c r="E55" s="393">
        <f t="shared" si="2"/>
        <v>3327</v>
      </c>
      <c r="F55" s="393"/>
      <c r="G55" s="394">
        <v>25100</v>
      </c>
      <c r="H55" s="394">
        <v>2764</v>
      </c>
      <c r="I55" s="394">
        <v>2134</v>
      </c>
      <c r="J55" s="393">
        <f t="shared" si="3"/>
        <v>4898</v>
      </c>
      <c r="K55" s="393"/>
      <c r="L55" s="393">
        <v>33500</v>
      </c>
      <c r="M55" s="393">
        <v>3621</v>
      </c>
      <c r="N55" s="393">
        <v>2848</v>
      </c>
      <c r="O55" s="393">
        <v>6469</v>
      </c>
      <c r="P55" s="393">
        <v>0</v>
      </c>
      <c r="Q55" s="393">
        <v>42000</v>
      </c>
      <c r="R55" s="393">
        <v>4488</v>
      </c>
      <c r="S55" s="393">
        <v>3570</v>
      </c>
      <c r="T55" s="393">
        <v>8058</v>
      </c>
      <c r="U55" s="293" t="s">
        <v>880</v>
      </c>
    </row>
    <row r="56" spans="1:21" s="257" customFormat="1" ht="19" customHeight="1">
      <c r="A56" s="266" t="s">
        <v>177</v>
      </c>
      <c r="B56" s="394">
        <v>16600</v>
      </c>
      <c r="C56" s="394">
        <v>1979</v>
      </c>
      <c r="D56" s="394">
        <v>1411</v>
      </c>
      <c r="E56" s="393">
        <f t="shared" si="2"/>
        <v>3390</v>
      </c>
      <c r="F56" s="393"/>
      <c r="G56" s="394">
        <v>25300</v>
      </c>
      <c r="H56" s="394">
        <v>2544.5</v>
      </c>
      <c r="I56" s="394">
        <v>2150.5</v>
      </c>
      <c r="J56" s="393">
        <f t="shared" si="3"/>
        <v>4695</v>
      </c>
      <c r="K56" s="393"/>
      <c r="L56" s="393">
        <v>34000</v>
      </c>
      <c r="M56" s="393">
        <v>3110</v>
      </c>
      <c r="N56" s="393">
        <v>2890</v>
      </c>
      <c r="O56" s="393">
        <v>6000</v>
      </c>
      <c r="P56" s="393">
        <v>0</v>
      </c>
      <c r="Q56" s="393">
        <v>42700</v>
      </c>
      <c r="R56" s="393">
        <v>3675.5</v>
      </c>
      <c r="S56" s="393">
        <v>3629.5</v>
      </c>
      <c r="T56" s="393">
        <v>7305</v>
      </c>
      <c r="U56" s="293" t="s">
        <v>198</v>
      </c>
    </row>
    <row r="57" spans="1:21" s="257" customFormat="1" ht="19" customHeight="1">
      <c r="A57" s="266" t="s">
        <v>178</v>
      </c>
      <c r="B57" s="394">
        <v>17200</v>
      </c>
      <c r="C57" s="394">
        <v>1376</v>
      </c>
      <c r="D57" s="394">
        <v>1462</v>
      </c>
      <c r="E57" s="393">
        <f t="shared" si="2"/>
        <v>2838</v>
      </c>
      <c r="F57" s="393"/>
      <c r="G57" s="394">
        <v>25700</v>
      </c>
      <c r="H57" s="394">
        <v>2056</v>
      </c>
      <c r="I57" s="394">
        <v>2184.5</v>
      </c>
      <c r="J57" s="393">
        <f t="shared" si="3"/>
        <v>4240.5</v>
      </c>
      <c r="K57" s="393"/>
      <c r="L57" s="393">
        <v>34300</v>
      </c>
      <c r="M57" s="393">
        <v>2744</v>
      </c>
      <c r="N57" s="393">
        <v>2915.5</v>
      </c>
      <c r="O57" s="393">
        <v>5659.5</v>
      </c>
      <c r="P57" s="393">
        <v>0</v>
      </c>
      <c r="Q57" s="393">
        <v>42900</v>
      </c>
      <c r="R57" s="393">
        <v>3432</v>
      </c>
      <c r="S57" s="393">
        <v>3646.5</v>
      </c>
      <c r="T57" s="393">
        <v>7078.5</v>
      </c>
      <c r="U57" s="293" t="s">
        <v>881</v>
      </c>
    </row>
    <row r="58" spans="1:21" s="257" customFormat="1" ht="19" customHeight="1">
      <c r="A58" s="266" t="s">
        <v>117</v>
      </c>
      <c r="B58" s="394">
        <v>16500</v>
      </c>
      <c r="C58" s="394">
        <v>2073</v>
      </c>
      <c r="D58" s="394">
        <v>1403</v>
      </c>
      <c r="E58" s="393">
        <f t="shared" si="2"/>
        <v>3476</v>
      </c>
      <c r="F58" s="393"/>
      <c r="G58" s="394">
        <v>24800</v>
      </c>
      <c r="H58" s="394">
        <v>3116</v>
      </c>
      <c r="I58" s="394">
        <v>2108</v>
      </c>
      <c r="J58" s="393">
        <f t="shared" si="3"/>
        <v>5224</v>
      </c>
      <c r="K58" s="393"/>
      <c r="L58" s="393">
        <v>33000</v>
      </c>
      <c r="M58" s="393">
        <v>4146</v>
      </c>
      <c r="N58" s="393">
        <v>2805</v>
      </c>
      <c r="O58" s="393">
        <v>6951</v>
      </c>
      <c r="P58" s="393">
        <v>0</v>
      </c>
      <c r="Q58" s="393">
        <v>41300</v>
      </c>
      <c r="R58" s="393">
        <v>5188</v>
      </c>
      <c r="S58" s="393">
        <v>3511</v>
      </c>
      <c r="T58" s="393">
        <v>8699</v>
      </c>
      <c r="U58" s="293" t="s">
        <v>199</v>
      </c>
    </row>
    <row r="59" spans="1:21" s="257" customFormat="1" ht="19" customHeight="1">
      <c r="A59" s="266" t="s">
        <v>180</v>
      </c>
      <c r="B59" s="394">
        <v>16400</v>
      </c>
      <c r="C59" s="394">
        <v>2241</v>
      </c>
      <c r="D59" s="394">
        <v>1394</v>
      </c>
      <c r="E59" s="393">
        <f t="shared" si="2"/>
        <v>3635</v>
      </c>
      <c r="F59" s="393"/>
      <c r="G59" s="394">
        <v>24800</v>
      </c>
      <c r="H59" s="394">
        <v>3155</v>
      </c>
      <c r="I59" s="394">
        <v>2108</v>
      </c>
      <c r="J59" s="393">
        <f t="shared" si="3"/>
        <v>5263</v>
      </c>
      <c r="K59" s="393"/>
      <c r="L59" s="393">
        <v>33100</v>
      </c>
      <c r="M59" s="393">
        <v>4060</v>
      </c>
      <c r="N59" s="393">
        <v>2814</v>
      </c>
      <c r="O59" s="393">
        <v>6874</v>
      </c>
      <c r="P59" s="393">
        <v>0</v>
      </c>
      <c r="Q59" s="393">
        <v>41500</v>
      </c>
      <c r="R59" s="393">
        <v>4975</v>
      </c>
      <c r="S59" s="393">
        <v>3528</v>
      </c>
      <c r="T59" s="393">
        <v>8503</v>
      </c>
      <c r="U59" s="293" t="s">
        <v>200</v>
      </c>
    </row>
    <row r="60" spans="1:21" s="257" customFormat="1" ht="19" customHeight="1">
      <c r="A60" s="266" t="s">
        <v>181</v>
      </c>
      <c r="B60" s="394">
        <v>16979</v>
      </c>
      <c r="C60" s="394">
        <v>1578.2</v>
      </c>
      <c r="D60" s="394">
        <v>1443</v>
      </c>
      <c r="E60" s="393">
        <f t="shared" si="2"/>
        <v>3021.2</v>
      </c>
      <c r="F60" s="393"/>
      <c r="G60" s="394">
        <v>25468</v>
      </c>
      <c r="H60" s="394">
        <v>2367.3000000000002</v>
      </c>
      <c r="I60" s="394">
        <v>2165</v>
      </c>
      <c r="J60" s="393">
        <f t="shared" si="3"/>
        <v>4532.3</v>
      </c>
      <c r="K60" s="393"/>
      <c r="L60" s="393">
        <v>33958</v>
      </c>
      <c r="M60" s="393">
        <v>3156.4</v>
      </c>
      <c r="N60" s="393">
        <v>2886</v>
      </c>
      <c r="O60" s="393">
        <v>6042.4</v>
      </c>
      <c r="P60" s="393">
        <v>0</v>
      </c>
      <c r="Q60" s="393">
        <v>42447</v>
      </c>
      <c r="R60" s="393">
        <v>3945.4</v>
      </c>
      <c r="S60" s="393">
        <v>3608</v>
      </c>
      <c r="T60" s="393">
        <v>7553.4</v>
      </c>
      <c r="U60" s="293" t="s">
        <v>181</v>
      </c>
    </row>
    <row r="61" spans="1:21" s="257" customFormat="1" ht="19" customHeight="1">
      <c r="A61" s="266" t="s">
        <v>58</v>
      </c>
      <c r="B61" s="394">
        <v>16714</v>
      </c>
      <c r="C61" s="394">
        <v>1865.3</v>
      </c>
      <c r="D61" s="394">
        <v>1420.6999999999998</v>
      </c>
      <c r="E61" s="393">
        <f>C61+D61</f>
        <v>3286</v>
      </c>
      <c r="F61" s="393"/>
      <c r="G61" s="394">
        <v>25071</v>
      </c>
      <c r="H61" s="394">
        <v>2797.9</v>
      </c>
      <c r="I61" s="394">
        <v>2131.0499999999997</v>
      </c>
      <c r="J61" s="393">
        <f t="shared" si="3"/>
        <v>4928.95</v>
      </c>
      <c r="K61" s="393"/>
      <c r="L61" s="393">
        <v>33428.049999999996</v>
      </c>
      <c r="M61" s="393">
        <v>3730.55</v>
      </c>
      <c r="N61" s="393">
        <v>2841.3999999999996</v>
      </c>
      <c r="O61" s="393">
        <v>6571.95</v>
      </c>
      <c r="P61" s="393">
        <v>0</v>
      </c>
      <c r="Q61" s="393">
        <v>41785.050000000003</v>
      </c>
      <c r="R61" s="393">
        <v>4663.2</v>
      </c>
      <c r="S61" s="393">
        <v>3551.75</v>
      </c>
      <c r="T61" s="393">
        <v>8214.9500000000007</v>
      </c>
      <c r="U61" s="293" t="s">
        <v>58</v>
      </c>
    </row>
    <row r="62" spans="1:21" s="257" customFormat="1" ht="19" customHeight="1">
      <c r="A62" s="266" t="s">
        <v>182</v>
      </c>
      <c r="B62" s="394">
        <v>15660</v>
      </c>
      <c r="C62" s="394">
        <v>3009.6499999999996</v>
      </c>
      <c r="D62" s="394">
        <v>1331.1</v>
      </c>
      <c r="E62" s="393">
        <f t="shared" si="2"/>
        <v>4340.75</v>
      </c>
      <c r="F62" s="393"/>
      <c r="G62" s="394">
        <v>23604</v>
      </c>
      <c r="H62" s="394">
        <v>4389.5</v>
      </c>
      <c r="I62" s="394">
        <v>2006.34</v>
      </c>
      <c r="J62" s="393">
        <f t="shared" si="3"/>
        <v>6395.84</v>
      </c>
      <c r="K62" s="393"/>
      <c r="L62" s="393">
        <v>31549</v>
      </c>
      <c r="M62" s="393">
        <v>5769.55</v>
      </c>
      <c r="N62" s="393">
        <v>2681.665</v>
      </c>
      <c r="O62" s="393">
        <v>8451.2150000000001</v>
      </c>
      <c r="P62" s="393">
        <v>0</v>
      </c>
      <c r="Q62" s="393">
        <v>39494</v>
      </c>
      <c r="R62" s="393">
        <v>7149.6</v>
      </c>
      <c r="S62" s="393">
        <v>3356.99</v>
      </c>
      <c r="T62" s="393">
        <v>10506.59</v>
      </c>
      <c r="U62" s="293" t="s">
        <v>182</v>
      </c>
    </row>
    <row r="63" spans="1:21" s="257" customFormat="1" ht="19" customHeight="1">
      <c r="A63" s="266" t="s">
        <v>183</v>
      </c>
      <c r="B63" s="394">
        <v>15700</v>
      </c>
      <c r="C63" s="394">
        <v>2932.7599999999998</v>
      </c>
      <c r="D63" s="394">
        <v>1334.5</v>
      </c>
      <c r="E63" s="393">
        <f t="shared" si="2"/>
        <v>4267.26</v>
      </c>
      <c r="F63" s="393"/>
      <c r="G63" s="394">
        <v>23600</v>
      </c>
      <c r="H63" s="394">
        <v>4408.4799999999996</v>
      </c>
      <c r="I63" s="394">
        <v>2006</v>
      </c>
      <c r="J63" s="393">
        <f t="shared" si="3"/>
        <v>6414.48</v>
      </c>
      <c r="K63" s="393"/>
      <c r="L63" s="393">
        <v>31500</v>
      </c>
      <c r="M63" s="393">
        <v>5884.2</v>
      </c>
      <c r="N63" s="393">
        <v>2677.5</v>
      </c>
      <c r="O63" s="393">
        <v>8561.7000000000007</v>
      </c>
      <c r="P63" s="393">
        <v>0</v>
      </c>
      <c r="Q63" s="393">
        <v>39300</v>
      </c>
      <c r="R63" s="393">
        <v>7341.24</v>
      </c>
      <c r="S63" s="393">
        <v>3340.5</v>
      </c>
      <c r="T63" s="393">
        <v>10681.74</v>
      </c>
      <c r="U63" s="293" t="s">
        <v>183</v>
      </c>
    </row>
    <row r="64" spans="1:21" s="257" customFormat="1" ht="19" customHeight="1">
      <c r="A64" s="266" t="s">
        <v>184</v>
      </c>
      <c r="B64" s="394">
        <v>17200</v>
      </c>
      <c r="C64" s="394">
        <v>1350.5</v>
      </c>
      <c r="D64" s="394">
        <v>1462</v>
      </c>
      <c r="E64" s="393">
        <f t="shared" si="2"/>
        <v>2812.5</v>
      </c>
      <c r="F64" s="393"/>
      <c r="G64" s="394">
        <v>25900</v>
      </c>
      <c r="H64" s="394">
        <v>1880.3</v>
      </c>
      <c r="I64" s="394">
        <v>2201.5</v>
      </c>
      <c r="J64" s="393">
        <f t="shared" si="3"/>
        <v>4081.8</v>
      </c>
      <c r="K64" s="393"/>
      <c r="L64" s="393">
        <v>34600</v>
      </c>
      <c r="M64" s="393">
        <v>2410.15</v>
      </c>
      <c r="N64" s="393">
        <v>2941</v>
      </c>
      <c r="O64" s="393">
        <v>5351.15</v>
      </c>
      <c r="P64" s="393">
        <v>0</v>
      </c>
      <c r="Q64" s="393">
        <v>43400</v>
      </c>
      <c r="R64" s="393">
        <v>2946.05</v>
      </c>
      <c r="S64" s="393">
        <v>3689</v>
      </c>
      <c r="T64" s="393">
        <v>6635.05</v>
      </c>
      <c r="U64" s="293" t="s">
        <v>201</v>
      </c>
    </row>
    <row r="65" spans="1:218" s="257" customFormat="1" ht="19" customHeight="1">
      <c r="A65" s="266" t="s">
        <v>185</v>
      </c>
      <c r="B65" s="394">
        <v>16900</v>
      </c>
      <c r="C65" s="394">
        <v>1690</v>
      </c>
      <c r="D65" s="394">
        <v>1436</v>
      </c>
      <c r="E65" s="393">
        <f t="shared" si="2"/>
        <v>3126</v>
      </c>
      <c r="F65" s="393"/>
      <c r="G65" s="394">
        <v>25300</v>
      </c>
      <c r="H65" s="394">
        <v>2530</v>
      </c>
      <c r="I65" s="394">
        <v>2150</v>
      </c>
      <c r="J65" s="393">
        <f t="shared" si="3"/>
        <v>4680</v>
      </c>
      <c r="K65" s="393"/>
      <c r="L65" s="393">
        <v>33800</v>
      </c>
      <c r="M65" s="393">
        <v>3380</v>
      </c>
      <c r="N65" s="393">
        <v>2873</v>
      </c>
      <c r="O65" s="393">
        <v>6253</v>
      </c>
      <c r="P65" s="393">
        <v>0</v>
      </c>
      <c r="Q65" s="393">
        <v>42200</v>
      </c>
      <c r="R65" s="393">
        <v>4220</v>
      </c>
      <c r="S65" s="393">
        <v>3587</v>
      </c>
      <c r="T65" s="393">
        <v>7807</v>
      </c>
      <c r="U65" s="293" t="s">
        <v>202</v>
      </c>
    </row>
    <row r="66" spans="1:218" s="257" customFormat="1" ht="19" customHeight="1">
      <c r="A66" s="266" t="s">
        <v>186</v>
      </c>
      <c r="B66" s="393">
        <v>15100</v>
      </c>
      <c r="C66" s="394">
        <v>3608.5000000000005</v>
      </c>
      <c r="D66" s="394">
        <v>1283.5</v>
      </c>
      <c r="E66" s="393">
        <f t="shared" si="2"/>
        <v>4892</v>
      </c>
      <c r="F66" s="393"/>
      <c r="G66" s="393">
        <v>22700</v>
      </c>
      <c r="H66" s="394">
        <v>5383.9</v>
      </c>
      <c r="I66" s="394">
        <v>1929.5</v>
      </c>
      <c r="J66" s="393">
        <f t="shared" si="3"/>
        <v>7313.4</v>
      </c>
      <c r="K66" s="393"/>
      <c r="L66" s="393">
        <v>30300</v>
      </c>
      <c r="M66" s="393">
        <v>7159.1999999999989</v>
      </c>
      <c r="N66" s="393">
        <v>2575.5</v>
      </c>
      <c r="O66" s="393">
        <v>9734.6999999999989</v>
      </c>
      <c r="P66" s="393">
        <v>0</v>
      </c>
      <c r="Q66" s="393">
        <v>37900</v>
      </c>
      <c r="R66" s="393">
        <v>8934.6</v>
      </c>
      <c r="S66" s="393">
        <v>3221.5</v>
      </c>
      <c r="T66" s="393">
        <v>12156.1</v>
      </c>
      <c r="U66" s="293" t="s">
        <v>882</v>
      </c>
    </row>
    <row r="67" spans="1:218" s="257" customFormat="1" ht="19" customHeight="1">
      <c r="A67" s="266" t="s">
        <v>187</v>
      </c>
      <c r="B67" s="394">
        <v>15600</v>
      </c>
      <c r="C67" s="394">
        <v>3077.55</v>
      </c>
      <c r="D67" s="394">
        <v>1326</v>
      </c>
      <c r="E67" s="393">
        <f t="shared" si="2"/>
        <v>4403.55</v>
      </c>
      <c r="F67" s="393"/>
      <c r="G67" s="394">
        <v>23500</v>
      </c>
      <c r="H67" s="394">
        <v>4446.8999999999996</v>
      </c>
      <c r="I67" s="394">
        <v>1997.5</v>
      </c>
      <c r="J67" s="393">
        <f t="shared" si="3"/>
        <v>6444.4</v>
      </c>
      <c r="K67" s="393"/>
      <c r="L67" s="393">
        <v>31500</v>
      </c>
      <c r="M67" s="393">
        <v>5833.55</v>
      </c>
      <c r="N67" s="393">
        <v>2677.5</v>
      </c>
      <c r="O67" s="393">
        <v>8511.0499999999993</v>
      </c>
      <c r="P67" s="393">
        <v>0</v>
      </c>
      <c r="Q67" s="393">
        <v>39400</v>
      </c>
      <c r="R67" s="393">
        <v>7202.9</v>
      </c>
      <c r="S67" s="393">
        <v>3349</v>
      </c>
      <c r="T67" s="393">
        <v>10551.9</v>
      </c>
      <c r="U67" s="293" t="s">
        <v>203</v>
      </c>
    </row>
    <row r="68" spans="1:218" ht="19" customHeight="1">
      <c r="A68" s="248"/>
      <c r="B68" s="260"/>
      <c r="C68" s="260"/>
      <c r="D68" s="260"/>
      <c r="E68" s="260"/>
      <c r="F68" s="260"/>
      <c r="G68" s="260"/>
      <c r="H68" s="260"/>
      <c r="I68" s="260"/>
      <c r="J68" s="260"/>
      <c r="K68" s="260"/>
    </row>
    <row r="69" spans="1:218" ht="19" customHeight="1">
      <c r="A69" s="255"/>
      <c r="B69" s="259"/>
      <c r="C69" s="259"/>
      <c r="E69" s="261"/>
      <c r="F69" s="261"/>
      <c r="G69" s="259"/>
      <c r="H69" s="259"/>
      <c r="I69" s="259"/>
      <c r="J69" s="259"/>
      <c r="K69" s="261"/>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row>
    <row r="71" spans="1:218" ht="19" customHeight="1">
      <c r="A71" s="255" t="s">
        <v>312</v>
      </c>
      <c r="B71" s="260"/>
      <c r="C71" s="260"/>
      <c r="E71" s="261"/>
      <c r="F71" s="261"/>
      <c r="G71" s="260"/>
      <c r="H71" s="260"/>
      <c r="I71" s="260"/>
      <c r="J71" s="260"/>
      <c r="K71" s="261"/>
    </row>
    <row r="72" spans="1:218" ht="19" customHeight="1">
      <c r="A72" s="255" t="s">
        <v>313</v>
      </c>
      <c r="B72" s="260"/>
      <c r="C72" s="260"/>
      <c r="E72" s="261"/>
      <c r="F72" s="261"/>
      <c r="G72" s="260"/>
      <c r="H72" s="260"/>
      <c r="I72" s="260"/>
      <c r="J72" s="260"/>
      <c r="K72" s="261"/>
    </row>
    <row r="73" spans="1:218" ht="19" customHeight="1">
      <c r="A73" s="255" t="s">
        <v>314</v>
      </c>
      <c r="B73" s="260"/>
      <c r="C73" s="260"/>
      <c r="D73" s="260"/>
      <c r="E73" s="261"/>
      <c r="F73" s="261"/>
      <c r="G73" s="260"/>
      <c r="H73" s="260"/>
      <c r="I73" s="260"/>
      <c r="J73" s="260"/>
      <c r="K73" s="261"/>
    </row>
    <row r="74" spans="1:218" ht="19" customHeight="1">
      <c r="A74" s="261"/>
      <c r="B74" s="260"/>
      <c r="C74" s="260"/>
      <c r="D74" s="260"/>
      <c r="E74" s="261"/>
      <c r="F74" s="261"/>
      <c r="G74" s="260"/>
      <c r="H74" s="260"/>
      <c r="I74" s="260"/>
      <c r="J74" s="260"/>
      <c r="K74" s="261"/>
    </row>
    <row r="75" spans="1:218" ht="19" customHeight="1">
      <c r="A75" s="248"/>
      <c r="B75" s="260"/>
      <c r="C75" s="260"/>
      <c r="D75" s="260"/>
      <c r="E75" s="260"/>
      <c r="F75" s="260"/>
      <c r="G75" s="260"/>
      <c r="H75" s="260"/>
      <c r="I75" s="260"/>
      <c r="J75" s="260"/>
      <c r="K75" s="260"/>
    </row>
    <row r="76" spans="1:218" ht="19" customHeight="1">
      <c r="B76" s="262"/>
      <c r="C76" s="262"/>
      <c r="D76" s="262"/>
      <c r="E76" s="262"/>
      <c r="F76" s="262"/>
      <c r="G76" s="262"/>
      <c r="H76" s="262"/>
      <c r="I76" s="262"/>
      <c r="J76" s="262"/>
      <c r="K76" s="262"/>
    </row>
    <row r="77" spans="1:218" ht="19" customHeight="1">
      <c r="B77" s="262"/>
      <c r="C77" s="262"/>
      <c r="D77" s="262"/>
      <c r="E77" s="262"/>
      <c r="F77" s="262"/>
      <c r="G77" s="262"/>
      <c r="H77" s="262"/>
      <c r="I77" s="262"/>
      <c r="J77" s="262"/>
      <c r="K77" s="262"/>
    </row>
    <row r="78" spans="1:218" ht="19" customHeight="1">
      <c r="B78" s="262"/>
      <c r="C78" s="262"/>
      <c r="D78" s="262"/>
      <c r="E78" s="262"/>
      <c r="F78" s="262"/>
      <c r="G78" s="262"/>
      <c r="H78" s="262"/>
      <c r="I78" s="262"/>
      <c r="J78" s="262"/>
      <c r="K78" s="262"/>
    </row>
    <row r="79" spans="1:218" ht="19" customHeight="1">
      <c r="B79" s="262"/>
      <c r="C79" s="262"/>
      <c r="D79" s="262"/>
      <c r="E79" s="262"/>
      <c r="F79" s="262"/>
      <c r="G79" s="262"/>
      <c r="H79" s="262"/>
      <c r="I79" s="262"/>
      <c r="J79" s="262"/>
      <c r="K79" s="262"/>
    </row>
    <row r="80" spans="1:218" ht="19" customHeight="1">
      <c r="B80" s="262"/>
      <c r="C80" s="262"/>
      <c r="D80" s="262"/>
      <c r="E80" s="262"/>
      <c r="F80" s="262"/>
      <c r="G80" s="262"/>
      <c r="H80" s="262"/>
      <c r="I80" s="262"/>
      <c r="J80" s="262"/>
      <c r="K80" s="262"/>
    </row>
    <row r="81" spans="2:11" ht="19" customHeight="1">
      <c r="B81" s="262"/>
      <c r="C81" s="262"/>
      <c r="D81" s="262"/>
      <c r="E81" s="262"/>
      <c r="F81" s="262"/>
      <c r="G81" s="262"/>
      <c r="H81" s="262"/>
      <c r="I81" s="262"/>
      <c r="J81" s="262"/>
      <c r="K81" s="262"/>
    </row>
    <row r="82" spans="2:11" ht="19" customHeight="1">
      <c r="B82" s="262"/>
      <c r="C82" s="262"/>
      <c r="D82" s="262"/>
      <c r="E82" s="262"/>
      <c r="F82" s="262"/>
      <c r="G82" s="262"/>
      <c r="H82" s="262"/>
      <c r="I82" s="262"/>
      <c r="J82" s="262"/>
      <c r="K82" s="262"/>
    </row>
    <row r="83" spans="2:11" ht="19" customHeight="1">
      <c r="B83" s="262"/>
      <c r="C83" s="262"/>
      <c r="D83" s="262"/>
      <c r="E83" s="262"/>
      <c r="F83" s="262"/>
      <c r="G83" s="262"/>
      <c r="H83" s="262"/>
      <c r="I83" s="262"/>
      <c r="J83" s="262"/>
      <c r="K83" s="262"/>
    </row>
    <row r="84" spans="2:11" ht="19" customHeight="1">
      <c r="B84" s="262"/>
      <c r="C84" s="262"/>
      <c r="D84" s="262"/>
      <c r="E84" s="262"/>
      <c r="F84" s="262"/>
      <c r="G84" s="262"/>
      <c r="H84" s="262"/>
      <c r="I84" s="262"/>
      <c r="J84" s="262"/>
      <c r="K84" s="262"/>
    </row>
    <row r="85" spans="2:11" ht="19" customHeight="1">
      <c r="B85" s="262"/>
      <c r="C85" s="262"/>
      <c r="D85" s="262"/>
      <c r="E85" s="262"/>
      <c r="F85" s="262"/>
      <c r="G85" s="262"/>
      <c r="H85" s="262"/>
      <c r="I85" s="262"/>
      <c r="J85" s="262"/>
      <c r="K85" s="262"/>
    </row>
    <row r="86" spans="2:11" ht="19" customHeight="1">
      <c r="B86" s="262"/>
      <c r="C86" s="262"/>
      <c r="D86" s="262"/>
      <c r="E86" s="262"/>
      <c r="F86" s="262"/>
      <c r="G86" s="262"/>
      <c r="H86" s="262"/>
      <c r="I86" s="262"/>
      <c r="J86" s="262"/>
      <c r="K86" s="262"/>
    </row>
    <row r="87" spans="2:11" ht="19" customHeight="1">
      <c r="B87" s="262"/>
      <c r="C87" s="262"/>
      <c r="D87" s="262"/>
      <c r="E87" s="262"/>
      <c r="F87" s="262"/>
      <c r="G87" s="262"/>
      <c r="H87" s="262"/>
      <c r="I87" s="262"/>
      <c r="J87" s="262"/>
      <c r="K87" s="262"/>
    </row>
    <row r="88" spans="2:11" ht="19" customHeight="1">
      <c r="B88" s="262"/>
      <c r="C88" s="262"/>
      <c r="D88" s="262"/>
      <c r="E88" s="262"/>
      <c r="F88" s="262"/>
      <c r="G88" s="262"/>
      <c r="H88" s="262"/>
      <c r="I88" s="262"/>
      <c r="J88" s="262"/>
      <c r="K88" s="262"/>
    </row>
    <row r="89" spans="2:11">
      <c r="B89" s="262"/>
      <c r="C89" s="262"/>
      <c r="D89" s="262"/>
      <c r="E89" s="262"/>
      <c r="F89" s="262"/>
      <c r="G89" s="262"/>
      <c r="H89" s="262"/>
      <c r="I89" s="262"/>
      <c r="J89" s="262"/>
      <c r="K89" s="262"/>
    </row>
    <row r="90" spans="2:11">
      <c r="B90" s="262"/>
      <c r="C90" s="262"/>
      <c r="D90" s="262"/>
      <c r="E90" s="262"/>
      <c r="F90" s="262"/>
      <c r="G90" s="262"/>
      <c r="H90" s="262"/>
      <c r="I90" s="262"/>
      <c r="J90" s="262"/>
      <c r="K90" s="262"/>
    </row>
    <row r="91" spans="2:11">
      <c r="B91" s="262"/>
      <c r="C91" s="262"/>
      <c r="D91" s="262"/>
      <c r="E91" s="262"/>
      <c r="F91" s="262"/>
      <c r="G91" s="262"/>
      <c r="H91" s="262"/>
      <c r="I91" s="262"/>
      <c r="J91" s="262"/>
      <c r="K91" s="262"/>
    </row>
    <row r="92" spans="2:11">
      <c r="B92" s="262"/>
      <c r="C92" s="262"/>
      <c r="D92" s="262"/>
      <c r="E92" s="262"/>
      <c r="F92" s="262"/>
      <c r="G92" s="262"/>
      <c r="H92" s="262"/>
      <c r="I92" s="262"/>
      <c r="J92" s="262"/>
      <c r="K92" s="262"/>
    </row>
    <row r="93" spans="2:11">
      <c r="B93" s="262"/>
      <c r="C93" s="262"/>
      <c r="D93" s="262"/>
      <c r="E93" s="262"/>
      <c r="F93" s="262"/>
      <c r="G93" s="262"/>
      <c r="H93" s="262"/>
      <c r="I93" s="262"/>
      <c r="J93" s="262"/>
      <c r="K93" s="262"/>
    </row>
    <row r="94" spans="2:11">
      <c r="B94" s="262"/>
      <c r="C94" s="262"/>
      <c r="D94" s="262"/>
      <c r="E94" s="262"/>
      <c r="F94" s="262"/>
      <c r="G94" s="262"/>
      <c r="H94" s="262"/>
      <c r="I94" s="262"/>
      <c r="J94" s="262"/>
      <c r="K94" s="262"/>
    </row>
    <row r="95" spans="2:11">
      <c r="B95" s="262"/>
      <c r="C95" s="262"/>
      <c r="D95" s="262"/>
      <c r="E95" s="262"/>
      <c r="F95" s="262"/>
      <c r="G95" s="262"/>
      <c r="H95" s="262"/>
      <c r="I95" s="262"/>
      <c r="J95" s="262"/>
      <c r="K95" s="262"/>
    </row>
    <row r="96" spans="2:11">
      <c r="B96" s="262"/>
      <c r="C96" s="262"/>
      <c r="D96" s="262"/>
      <c r="E96" s="262"/>
      <c r="F96" s="262"/>
      <c r="G96" s="262"/>
      <c r="H96" s="262"/>
      <c r="I96" s="262"/>
      <c r="J96" s="262"/>
      <c r="K96" s="262"/>
    </row>
    <row r="97" spans="2:11">
      <c r="B97" s="262"/>
      <c r="C97" s="262"/>
      <c r="D97" s="262"/>
      <c r="E97" s="262"/>
      <c r="F97" s="262"/>
      <c r="G97" s="262"/>
      <c r="H97" s="262"/>
      <c r="I97" s="262"/>
      <c r="J97" s="262"/>
      <c r="K97" s="262"/>
    </row>
    <row r="98" spans="2:11">
      <c r="B98" s="262"/>
      <c r="C98" s="262"/>
      <c r="D98" s="262"/>
      <c r="E98" s="262"/>
      <c r="F98" s="262"/>
      <c r="G98" s="262"/>
      <c r="H98" s="262"/>
      <c r="I98" s="262"/>
      <c r="J98" s="262"/>
      <c r="K98" s="262"/>
    </row>
    <row r="99" spans="2:11">
      <c r="B99" s="262"/>
      <c r="C99" s="262"/>
      <c r="D99" s="262"/>
      <c r="E99" s="262"/>
      <c r="F99" s="262"/>
      <c r="G99" s="262"/>
      <c r="H99" s="262"/>
      <c r="I99" s="262"/>
      <c r="J99" s="262"/>
      <c r="K99" s="262"/>
    </row>
    <row r="100" spans="2:11">
      <c r="B100" s="262"/>
      <c r="C100" s="262"/>
      <c r="D100" s="262"/>
      <c r="E100" s="262"/>
      <c r="F100" s="262"/>
      <c r="G100" s="262"/>
      <c r="H100" s="262"/>
      <c r="I100" s="262"/>
      <c r="J100" s="262"/>
      <c r="K100" s="262"/>
    </row>
    <row r="101" spans="2:11">
      <c r="B101" s="262"/>
      <c r="C101" s="262"/>
      <c r="D101" s="262"/>
      <c r="E101" s="262"/>
      <c r="F101" s="262"/>
      <c r="G101" s="262"/>
      <c r="H101" s="262"/>
      <c r="I101" s="262"/>
      <c r="J101" s="262"/>
      <c r="K101" s="262"/>
    </row>
    <row r="102" spans="2:11">
      <c r="B102" s="262"/>
      <c r="C102" s="262"/>
      <c r="D102" s="262"/>
      <c r="E102" s="262"/>
      <c r="F102" s="262"/>
      <c r="G102" s="262"/>
      <c r="H102" s="262"/>
      <c r="I102" s="262"/>
      <c r="J102" s="262"/>
      <c r="K102" s="262"/>
    </row>
    <row r="103" spans="2:11">
      <c r="B103" s="262"/>
      <c r="C103" s="262"/>
      <c r="D103" s="262"/>
      <c r="E103" s="262"/>
      <c r="F103" s="262"/>
      <c r="G103" s="262"/>
      <c r="H103" s="262"/>
      <c r="I103" s="262"/>
      <c r="J103" s="262"/>
      <c r="K103" s="262"/>
    </row>
    <row r="104" spans="2:11">
      <c r="B104" s="262"/>
      <c r="C104" s="262"/>
      <c r="D104" s="262"/>
      <c r="E104" s="262"/>
      <c r="F104" s="262"/>
      <c r="G104" s="262"/>
      <c r="H104" s="262"/>
      <c r="I104" s="262"/>
      <c r="J104" s="262"/>
      <c r="K104" s="262"/>
    </row>
    <row r="105" spans="2:11">
      <c r="B105" s="262"/>
      <c r="C105" s="262"/>
      <c r="D105" s="262"/>
      <c r="E105" s="262"/>
      <c r="F105" s="262"/>
      <c r="G105" s="262"/>
      <c r="H105" s="262"/>
      <c r="I105" s="262"/>
      <c r="J105" s="262"/>
      <c r="K105" s="262"/>
    </row>
    <row r="106" spans="2:11">
      <c r="B106" s="262"/>
      <c r="C106" s="262"/>
      <c r="D106" s="262"/>
      <c r="E106" s="262"/>
      <c r="F106" s="262"/>
      <c r="G106" s="262"/>
      <c r="H106" s="262"/>
      <c r="I106" s="262"/>
      <c r="J106" s="262"/>
      <c r="K106" s="262"/>
    </row>
    <row r="107" spans="2:11">
      <c r="B107" s="262"/>
      <c r="C107" s="262"/>
      <c r="D107" s="262"/>
      <c r="E107" s="262"/>
      <c r="F107" s="262"/>
      <c r="G107" s="262"/>
      <c r="H107" s="262"/>
      <c r="I107" s="262"/>
      <c r="J107" s="262"/>
      <c r="K107" s="262"/>
    </row>
    <row r="108" spans="2:11">
      <c r="B108" s="262"/>
      <c r="C108" s="262"/>
      <c r="D108" s="262"/>
      <c r="E108" s="262"/>
      <c r="F108" s="262"/>
      <c r="G108" s="262"/>
      <c r="H108" s="262"/>
      <c r="I108" s="262"/>
      <c r="J108" s="262"/>
      <c r="K108" s="262"/>
    </row>
    <row r="109" spans="2:11">
      <c r="B109" s="262"/>
      <c r="C109" s="262"/>
      <c r="D109" s="262"/>
      <c r="E109" s="262"/>
      <c r="F109" s="262"/>
      <c r="G109" s="262"/>
      <c r="H109" s="262"/>
      <c r="I109" s="262"/>
      <c r="J109" s="262"/>
      <c r="K109" s="262"/>
    </row>
    <row r="110" spans="2:11">
      <c r="B110" s="262"/>
      <c r="C110" s="262"/>
      <c r="D110" s="262"/>
      <c r="E110" s="262"/>
      <c r="F110" s="262"/>
      <c r="G110" s="262"/>
      <c r="H110" s="262"/>
      <c r="I110" s="262"/>
      <c r="J110" s="262"/>
      <c r="K110" s="262"/>
    </row>
    <row r="111" spans="2:11">
      <c r="B111" s="262"/>
      <c r="C111" s="262"/>
      <c r="D111" s="262"/>
      <c r="E111" s="262"/>
      <c r="F111" s="262"/>
      <c r="G111" s="262"/>
      <c r="H111" s="262"/>
      <c r="I111" s="262"/>
      <c r="J111" s="262"/>
      <c r="K111" s="262"/>
    </row>
    <row r="112" spans="2:11">
      <c r="B112" s="262"/>
      <c r="C112" s="262"/>
      <c r="D112" s="262"/>
      <c r="E112" s="262"/>
      <c r="F112" s="262"/>
      <c r="G112" s="262"/>
      <c r="H112" s="262"/>
      <c r="I112" s="262"/>
      <c r="J112" s="262"/>
      <c r="K112" s="262"/>
    </row>
    <row r="113" spans="2:11">
      <c r="B113" s="262"/>
      <c r="C113" s="262"/>
      <c r="D113" s="262"/>
      <c r="E113" s="262"/>
      <c r="F113" s="262"/>
      <c r="G113" s="262"/>
      <c r="H113" s="262"/>
      <c r="I113" s="262"/>
      <c r="J113" s="262"/>
      <c r="K113" s="262"/>
    </row>
    <row r="114" spans="2:11">
      <c r="B114" s="262"/>
      <c r="C114" s="262"/>
      <c r="D114" s="262"/>
      <c r="E114" s="262"/>
      <c r="F114" s="262"/>
      <c r="G114" s="262"/>
      <c r="H114" s="262"/>
      <c r="I114" s="262"/>
      <c r="J114" s="262"/>
      <c r="K114" s="262"/>
    </row>
    <row r="115" spans="2:11">
      <c r="B115" s="262"/>
      <c r="C115" s="262"/>
      <c r="D115" s="262"/>
      <c r="E115" s="262"/>
      <c r="F115" s="262"/>
      <c r="G115" s="262"/>
      <c r="H115" s="262"/>
      <c r="I115" s="262"/>
      <c r="J115" s="262"/>
      <c r="K115" s="262"/>
    </row>
    <row r="116" spans="2:11">
      <c r="B116" s="262"/>
      <c r="C116" s="262"/>
      <c r="D116" s="262"/>
      <c r="E116" s="262"/>
      <c r="F116" s="262"/>
      <c r="G116" s="262"/>
      <c r="H116" s="262"/>
      <c r="I116" s="262"/>
      <c r="J116" s="262"/>
      <c r="K116" s="262"/>
    </row>
    <row r="117" spans="2:11">
      <c r="B117" s="262"/>
      <c r="C117" s="262"/>
      <c r="D117" s="262"/>
      <c r="E117" s="262"/>
      <c r="F117" s="262"/>
      <c r="G117" s="262"/>
      <c r="H117" s="262"/>
      <c r="I117" s="262"/>
      <c r="J117" s="262"/>
      <c r="K117" s="262"/>
    </row>
    <row r="118" spans="2:11">
      <c r="B118" s="262"/>
      <c r="C118" s="262"/>
      <c r="D118" s="262"/>
      <c r="E118" s="262"/>
      <c r="F118" s="262"/>
      <c r="G118" s="262"/>
      <c r="H118" s="262"/>
      <c r="I118" s="262"/>
      <c r="J118" s="262"/>
      <c r="K118" s="262"/>
    </row>
    <row r="119" spans="2:11">
      <c r="B119" s="262"/>
      <c r="C119" s="262"/>
      <c r="D119" s="262"/>
      <c r="E119" s="262"/>
      <c r="F119" s="262"/>
      <c r="G119" s="262"/>
      <c r="H119" s="262"/>
      <c r="I119" s="262"/>
      <c r="J119" s="262"/>
      <c r="K119" s="262"/>
    </row>
    <row r="120" spans="2:11">
      <c r="B120" s="262"/>
      <c r="C120" s="262"/>
      <c r="D120" s="262"/>
      <c r="E120" s="262"/>
      <c r="F120" s="262"/>
      <c r="G120" s="262"/>
      <c r="H120" s="262"/>
      <c r="I120" s="262"/>
      <c r="J120" s="262"/>
      <c r="K120" s="262"/>
    </row>
    <row r="121" spans="2:11">
      <c r="B121" s="262"/>
      <c r="C121" s="262"/>
      <c r="D121" s="262"/>
      <c r="E121" s="262"/>
      <c r="F121" s="262"/>
      <c r="G121" s="262"/>
      <c r="H121" s="262"/>
      <c r="I121" s="262"/>
      <c r="J121" s="262"/>
      <c r="K121" s="262"/>
    </row>
    <row r="122" spans="2:11">
      <c r="B122" s="262"/>
      <c r="C122" s="262"/>
      <c r="D122" s="262"/>
      <c r="E122" s="262"/>
      <c r="F122" s="262"/>
      <c r="G122" s="262"/>
      <c r="H122" s="262"/>
      <c r="I122" s="262"/>
      <c r="J122" s="262"/>
      <c r="K122" s="262"/>
    </row>
    <row r="123" spans="2:11">
      <c r="B123" s="262"/>
      <c r="C123" s="262"/>
      <c r="D123" s="262"/>
      <c r="E123" s="262"/>
      <c r="F123" s="262"/>
      <c r="G123" s="262"/>
      <c r="H123" s="262"/>
      <c r="I123" s="262"/>
      <c r="J123" s="262"/>
      <c r="K123" s="262"/>
    </row>
    <row r="124" spans="2:11">
      <c r="B124" s="262"/>
      <c r="C124" s="262"/>
      <c r="D124" s="262"/>
      <c r="E124" s="262"/>
      <c r="F124" s="262"/>
      <c r="G124" s="262"/>
      <c r="H124" s="262"/>
      <c r="I124" s="262"/>
      <c r="J124" s="262"/>
      <c r="K124" s="262"/>
    </row>
    <row r="125" spans="2:11">
      <c r="B125" s="262"/>
      <c r="C125" s="262"/>
      <c r="D125" s="262"/>
      <c r="E125" s="262"/>
      <c r="F125" s="262"/>
      <c r="G125" s="262"/>
      <c r="H125" s="262"/>
      <c r="I125" s="262"/>
      <c r="J125" s="262"/>
      <c r="K125" s="262"/>
    </row>
    <row r="126" spans="2:11">
      <c r="B126" s="262"/>
      <c r="C126" s="262"/>
      <c r="D126" s="262"/>
      <c r="E126" s="262"/>
      <c r="F126" s="262"/>
      <c r="G126" s="262"/>
      <c r="H126" s="262"/>
      <c r="I126" s="262"/>
      <c r="J126" s="262"/>
      <c r="K126" s="262"/>
    </row>
    <row r="127" spans="2:11">
      <c r="B127" s="262"/>
      <c r="C127" s="262"/>
      <c r="D127" s="262"/>
      <c r="E127" s="262"/>
      <c r="F127" s="262"/>
      <c r="G127" s="262"/>
      <c r="H127" s="262"/>
      <c r="I127" s="262"/>
      <c r="J127" s="262"/>
      <c r="K127" s="262"/>
    </row>
  </sheetData>
  <mergeCells count="12">
    <mergeCell ref="L41:O41"/>
    <mergeCell ref="Q41:T41"/>
    <mergeCell ref="M7:O7"/>
    <mergeCell ref="R7:T7"/>
    <mergeCell ref="C7:E7"/>
    <mergeCell ref="H7:J7"/>
    <mergeCell ref="B41:E41"/>
    <mergeCell ref="G41:J41"/>
    <mergeCell ref="B13:E13"/>
    <mergeCell ref="G13:J13"/>
    <mergeCell ref="L13:O13"/>
    <mergeCell ref="Q13:T13"/>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2018</oddHeader>
    <oddFooter>&amp;C&amp;"Helvetica,Standard" Eidg. Steuerverwaltung  -  Administration fédérale des contributions  -  Amministrazione federale delle contribuzioni&amp;R58 - 59</oddFooter>
  </headerFooter>
  <colBreaks count="1" manualBreakCount="1">
    <brk id="11" max="73"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76">
    <pageSetUpPr fitToPage="1"/>
  </sheetPr>
  <dimension ref="A1:HJ127"/>
  <sheetViews>
    <sheetView view="pageLayout" zoomScale="70" zoomScaleNormal="60" zoomScalePageLayoutView="70" workbookViewId="0"/>
  </sheetViews>
  <sheetFormatPr baseColWidth="10" defaultColWidth="10.5" defaultRowHeight="13"/>
  <cols>
    <col min="1" max="1" width="27.5" style="249" customWidth="1"/>
    <col min="2" max="5" width="16.5" style="249" customWidth="1"/>
    <col min="6" max="6" width="2.5" style="249" customWidth="1"/>
    <col min="7" max="10" width="16.5" style="249" customWidth="1"/>
    <col min="11" max="11" width="2.5" style="249" customWidth="1"/>
    <col min="12" max="12" width="18.5" style="249" customWidth="1"/>
    <col min="13" max="13" width="18" style="249" customWidth="1"/>
    <col min="14" max="14" width="17.83203125" style="249" customWidth="1"/>
    <col min="15" max="15" width="16.83203125" style="249" customWidth="1"/>
    <col min="16" max="16" width="2.5" style="249" customWidth="1"/>
    <col min="17" max="17" width="17.5" style="249" customWidth="1"/>
    <col min="18" max="18" width="16.83203125" style="249" customWidth="1"/>
    <col min="19" max="19" width="17.5" style="249" customWidth="1"/>
    <col min="20" max="20" width="16.83203125" style="249" customWidth="1"/>
    <col min="21" max="21" width="32.5" style="249" customWidth="1"/>
    <col min="22" max="216" width="12.5" style="249" customWidth="1"/>
    <col min="217" max="16384" width="10.5" style="249"/>
  </cols>
  <sheetData>
    <row r="1" spans="1:21" ht="19" customHeight="1">
      <c r="A1" s="247" t="s">
        <v>208</v>
      </c>
      <c r="B1" s="247"/>
      <c r="C1" s="247"/>
      <c r="D1" s="247"/>
      <c r="E1" s="247"/>
      <c r="F1" s="247"/>
      <c r="G1" s="248"/>
      <c r="H1" s="248"/>
      <c r="I1" s="248"/>
      <c r="J1" s="248"/>
      <c r="K1" s="247"/>
      <c r="P1" s="247"/>
    </row>
    <row r="2" spans="1:21" ht="19" customHeight="1">
      <c r="A2" s="247" t="s">
        <v>167</v>
      </c>
      <c r="B2" s="247"/>
      <c r="C2" s="247"/>
      <c r="D2" s="247"/>
      <c r="E2" s="247"/>
      <c r="F2" s="247"/>
      <c r="G2" s="248"/>
      <c r="H2" s="248"/>
      <c r="I2" s="248"/>
      <c r="J2" s="248"/>
      <c r="K2" s="247"/>
      <c r="P2" s="247"/>
    </row>
    <row r="3" spans="1:21" ht="19" customHeight="1">
      <c r="A3" s="382" t="s">
        <v>308</v>
      </c>
      <c r="B3" s="247"/>
      <c r="C3" s="247"/>
      <c r="D3" s="247"/>
      <c r="E3" s="247"/>
      <c r="F3" s="247"/>
      <c r="G3" s="248"/>
      <c r="H3" s="248"/>
      <c r="I3" s="248"/>
      <c r="J3" s="248"/>
      <c r="K3" s="247"/>
      <c r="P3" s="247"/>
    </row>
    <row r="4" spans="1:21" ht="19" customHeight="1">
      <c r="A4" s="382" t="s">
        <v>311</v>
      </c>
      <c r="B4" s="247"/>
      <c r="C4" s="247"/>
      <c r="D4" s="247"/>
      <c r="E4" s="247"/>
      <c r="F4" s="247"/>
      <c r="G4" s="248"/>
      <c r="H4" s="248"/>
      <c r="I4" s="248"/>
      <c r="J4" s="248"/>
      <c r="K4" s="247"/>
      <c r="P4" s="247"/>
    </row>
    <row r="5" spans="1:21" ht="19" customHeight="1">
      <c r="A5" s="248"/>
      <c r="B5" s="248"/>
      <c r="C5" s="248"/>
      <c r="D5" s="248"/>
      <c r="E5" s="248"/>
      <c r="F5" s="248"/>
      <c r="G5" s="248"/>
      <c r="H5" s="248"/>
      <c r="I5" s="248"/>
      <c r="J5" s="248"/>
      <c r="K5" s="248"/>
      <c r="P5" s="248"/>
    </row>
    <row r="6" spans="1:21" ht="19" customHeight="1" thickBot="1">
      <c r="B6" s="264"/>
      <c r="C6" s="248"/>
      <c r="D6" s="248"/>
      <c r="E6" s="248"/>
      <c r="F6" s="248"/>
      <c r="G6" s="264"/>
      <c r="H6" s="248"/>
      <c r="I6" s="248"/>
      <c r="J6" s="248"/>
      <c r="K6" s="248"/>
      <c r="P6" s="248"/>
    </row>
    <row r="7" spans="1:21" ht="19" customHeight="1">
      <c r="A7" s="250">
        <v>30</v>
      </c>
      <c r="B7" s="269" t="s">
        <v>209</v>
      </c>
      <c r="C7" s="928" t="s">
        <v>210</v>
      </c>
      <c r="D7" s="929"/>
      <c r="E7" s="930"/>
      <c r="F7" s="286"/>
      <c r="G7" s="269" t="s">
        <v>209</v>
      </c>
      <c r="H7" s="928" t="s">
        <v>210</v>
      </c>
      <c r="I7" s="929"/>
      <c r="J7" s="930"/>
      <c r="K7" s="286"/>
      <c r="L7" s="299" t="s">
        <v>120</v>
      </c>
      <c r="M7" s="928" t="s">
        <v>121</v>
      </c>
      <c r="N7" s="929"/>
      <c r="O7" s="930"/>
      <c r="P7" s="286"/>
      <c r="Q7" s="300" t="s">
        <v>120</v>
      </c>
      <c r="R7" s="928" t="s">
        <v>121</v>
      </c>
      <c r="S7" s="929"/>
      <c r="T7" s="930"/>
      <c r="U7" s="456">
        <v>30</v>
      </c>
    </row>
    <row r="8" spans="1:21" ht="19" customHeight="1">
      <c r="A8" s="252"/>
      <c r="B8" s="270" t="s">
        <v>211</v>
      </c>
      <c r="C8" s="277"/>
      <c r="D8" s="280"/>
      <c r="E8" s="271"/>
      <c r="F8" s="284"/>
      <c r="G8" s="270" t="s">
        <v>211</v>
      </c>
      <c r="H8" s="277"/>
      <c r="I8" s="280"/>
      <c r="J8" s="271"/>
      <c r="K8" s="284"/>
      <c r="L8" s="301" t="s">
        <v>122</v>
      </c>
      <c r="M8" s="303"/>
      <c r="N8" s="303"/>
      <c r="O8" s="294"/>
      <c r="P8" s="284"/>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48"/>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85"/>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48"/>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917" t="s">
        <v>253</v>
      </c>
      <c r="C13" s="918"/>
      <c r="D13" s="918"/>
      <c r="E13" s="919"/>
      <c r="F13" s="287"/>
      <c r="G13" s="917" t="s">
        <v>254</v>
      </c>
      <c r="H13" s="918"/>
      <c r="I13" s="918"/>
      <c r="J13" s="919"/>
      <c r="K13" s="287"/>
      <c r="L13" s="917" t="s">
        <v>257</v>
      </c>
      <c r="M13" s="918"/>
      <c r="N13" s="918"/>
      <c r="O13" s="919"/>
      <c r="P13" s="287"/>
      <c r="Q13" s="917" t="s">
        <v>258</v>
      </c>
      <c r="R13" s="918"/>
      <c r="S13" s="918"/>
      <c r="T13" s="919"/>
      <c r="U13" s="290"/>
    </row>
    <row r="14" spans="1:21" ht="19" customHeight="1">
      <c r="A14" s="265" t="s">
        <v>38</v>
      </c>
      <c r="B14" s="393">
        <v>60400</v>
      </c>
      <c r="C14" s="393">
        <v>14501</v>
      </c>
      <c r="D14" s="393">
        <v>5134</v>
      </c>
      <c r="E14" s="393">
        <f t="shared" ref="E14:E39" si="0">C14+D14</f>
        <v>19635</v>
      </c>
      <c r="F14" s="393"/>
      <c r="G14" s="393">
        <v>123500</v>
      </c>
      <c r="H14" s="393">
        <v>26061</v>
      </c>
      <c r="I14" s="393">
        <v>10497</v>
      </c>
      <c r="J14" s="393">
        <f t="shared" ref="J14:J39" si="1">H14+I14</f>
        <v>36558</v>
      </c>
      <c r="K14" s="393"/>
      <c r="L14" s="393">
        <v>186500</v>
      </c>
      <c r="M14" s="393">
        <v>37603</v>
      </c>
      <c r="N14" s="393">
        <v>15852</v>
      </c>
      <c r="O14" s="393">
        <v>53455</v>
      </c>
      <c r="P14" s="393">
        <v>0</v>
      </c>
      <c r="Q14" s="393">
        <v>249600</v>
      </c>
      <c r="R14" s="393">
        <v>49164</v>
      </c>
      <c r="S14" s="393">
        <v>21216</v>
      </c>
      <c r="T14" s="393">
        <v>70380</v>
      </c>
      <c r="U14" s="293" t="s">
        <v>189</v>
      </c>
    </row>
    <row r="15" spans="1:21" ht="19" customHeight="1">
      <c r="A15" s="266" t="s">
        <v>39</v>
      </c>
      <c r="B15" s="394">
        <v>65500</v>
      </c>
      <c r="C15" s="394">
        <v>8929.4500000000007</v>
      </c>
      <c r="D15" s="394">
        <v>5567.5</v>
      </c>
      <c r="E15" s="393">
        <f t="shared" si="0"/>
        <v>14496.95</v>
      </c>
      <c r="F15" s="393"/>
      <c r="G15" s="394">
        <v>128100</v>
      </c>
      <c r="H15" s="394">
        <v>20898.400000000001</v>
      </c>
      <c r="I15" s="394">
        <v>10888.5</v>
      </c>
      <c r="J15" s="393">
        <f t="shared" si="1"/>
        <v>31786.9</v>
      </c>
      <c r="K15" s="393"/>
      <c r="L15" s="393">
        <v>190800</v>
      </c>
      <c r="M15" s="393">
        <v>32886.449999999997</v>
      </c>
      <c r="N15" s="393">
        <v>16218</v>
      </c>
      <c r="O15" s="393">
        <v>49104.45</v>
      </c>
      <c r="P15" s="393">
        <v>0</v>
      </c>
      <c r="Q15" s="393">
        <v>253500</v>
      </c>
      <c r="R15" s="393">
        <v>44874.45</v>
      </c>
      <c r="S15" s="393">
        <v>21547.5</v>
      </c>
      <c r="T15" s="393">
        <v>66421.95</v>
      </c>
      <c r="U15" s="293" t="s">
        <v>190</v>
      </c>
    </row>
    <row r="16" spans="1:21" ht="19" customHeight="1">
      <c r="A16" s="266" t="s">
        <v>40</v>
      </c>
      <c r="B16" s="394">
        <v>66900</v>
      </c>
      <c r="C16" s="394">
        <v>7412.9500000000007</v>
      </c>
      <c r="D16" s="394">
        <v>5686.5</v>
      </c>
      <c r="E16" s="393">
        <f t="shared" si="0"/>
        <v>13099.45</v>
      </c>
      <c r="F16" s="393"/>
      <c r="G16" s="394">
        <v>137000</v>
      </c>
      <c r="H16" s="394">
        <v>11303.5</v>
      </c>
      <c r="I16" s="394">
        <v>11645</v>
      </c>
      <c r="J16" s="393">
        <f t="shared" si="1"/>
        <v>22948.5</v>
      </c>
      <c r="K16" s="393"/>
      <c r="L16" s="393">
        <v>207200</v>
      </c>
      <c r="M16" s="393">
        <v>15199.6</v>
      </c>
      <c r="N16" s="393">
        <v>17612</v>
      </c>
      <c r="O16" s="393">
        <v>32811.599999999999</v>
      </c>
      <c r="P16" s="393">
        <v>0</v>
      </c>
      <c r="Q16" s="393">
        <v>277300</v>
      </c>
      <c r="R16" s="393">
        <v>19090.150000000001</v>
      </c>
      <c r="S16" s="393">
        <v>23570.5</v>
      </c>
      <c r="T16" s="393">
        <v>42660.65</v>
      </c>
      <c r="U16" s="293" t="s">
        <v>191</v>
      </c>
    </row>
    <row r="17" spans="1:21" ht="19" customHeight="1">
      <c r="A17" s="266" t="s">
        <v>41</v>
      </c>
      <c r="B17" s="394">
        <v>68100</v>
      </c>
      <c r="C17" s="394">
        <v>6173.4421600000005</v>
      </c>
      <c r="D17" s="394">
        <v>5788.5</v>
      </c>
      <c r="E17" s="393">
        <f t="shared" si="0"/>
        <v>11961.942160000001</v>
      </c>
      <c r="F17" s="393"/>
      <c r="G17" s="394">
        <v>136100</v>
      </c>
      <c r="H17" s="394">
        <v>12318.846960000001</v>
      </c>
      <c r="I17" s="394">
        <v>11568.5</v>
      </c>
      <c r="J17" s="393">
        <f t="shared" si="1"/>
        <v>23887.346960000003</v>
      </c>
      <c r="K17" s="393"/>
      <c r="L17" s="393">
        <v>204200</v>
      </c>
      <c r="M17" s="393">
        <v>18473.289120000001</v>
      </c>
      <c r="N17" s="393">
        <v>17357</v>
      </c>
      <c r="O17" s="393">
        <v>35830.289120000001</v>
      </c>
      <c r="P17" s="393">
        <v>0</v>
      </c>
      <c r="Q17" s="393">
        <v>272200</v>
      </c>
      <c r="R17" s="393">
        <v>24618.693920000002</v>
      </c>
      <c r="S17" s="393">
        <v>23137</v>
      </c>
      <c r="T17" s="393">
        <v>47755.693920000005</v>
      </c>
      <c r="U17" s="293" t="s">
        <v>41</v>
      </c>
    </row>
    <row r="18" spans="1:21" ht="19" customHeight="1">
      <c r="A18" s="266" t="s">
        <v>42</v>
      </c>
      <c r="B18" s="394">
        <v>67800</v>
      </c>
      <c r="C18" s="394">
        <v>6376.5999999999995</v>
      </c>
      <c r="D18" s="394">
        <v>5763</v>
      </c>
      <c r="E18" s="393">
        <f t="shared" si="0"/>
        <v>12139.599999999999</v>
      </c>
      <c r="F18" s="393"/>
      <c r="G18" s="394">
        <v>135700</v>
      </c>
      <c r="H18" s="394">
        <v>12762.6</v>
      </c>
      <c r="I18" s="394">
        <v>11534.5</v>
      </c>
      <c r="J18" s="393">
        <f t="shared" si="1"/>
        <v>24297.1</v>
      </c>
      <c r="K18" s="393"/>
      <c r="L18" s="393">
        <v>203500</v>
      </c>
      <c r="M18" s="393">
        <v>19139.2</v>
      </c>
      <c r="N18" s="393">
        <v>17297.5</v>
      </c>
      <c r="O18" s="393">
        <v>36436.699999999997</v>
      </c>
      <c r="P18" s="393">
        <v>0</v>
      </c>
      <c r="Q18" s="393">
        <v>271400</v>
      </c>
      <c r="R18" s="393">
        <v>25525.149999999998</v>
      </c>
      <c r="S18" s="393">
        <v>23069</v>
      </c>
      <c r="T18" s="393">
        <v>48594.149999999994</v>
      </c>
      <c r="U18" s="293" t="s">
        <v>42</v>
      </c>
    </row>
    <row r="19" spans="1:21" ht="19" customHeight="1">
      <c r="A19" s="266" t="s">
        <v>168</v>
      </c>
      <c r="B19" s="394">
        <v>66318</v>
      </c>
      <c r="C19" s="394">
        <v>8045</v>
      </c>
      <c r="D19" s="394">
        <v>5637</v>
      </c>
      <c r="E19" s="393">
        <f t="shared" si="0"/>
        <v>13682</v>
      </c>
      <c r="F19" s="393"/>
      <c r="G19" s="394">
        <v>136125</v>
      </c>
      <c r="H19" s="394">
        <v>12303.65</v>
      </c>
      <c r="I19" s="394">
        <v>11571</v>
      </c>
      <c r="J19" s="393">
        <f t="shared" si="1"/>
        <v>23874.65</v>
      </c>
      <c r="K19" s="393"/>
      <c r="L19" s="393">
        <v>205934</v>
      </c>
      <c r="M19" s="393">
        <v>16561.949999999997</v>
      </c>
      <c r="N19" s="393">
        <v>17504</v>
      </c>
      <c r="O19" s="393">
        <v>34065.949999999997</v>
      </c>
      <c r="P19" s="393">
        <v>0</v>
      </c>
      <c r="Q19" s="393">
        <v>275742</v>
      </c>
      <c r="R19" s="393">
        <v>20820.25</v>
      </c>
      <c r="S19" s="393">
        <v>23438</v>
      </c>
      <c r="T19" s="393">
        <v>44258.25</v>
      </c>
      <c r="U19" s="293" t="s">
        <v>168</v>
      </c>
    </row>
    <row r="20" spans="1:21" ht="19" customHeight="1">
      <c r="A20" s="266" t="s">
        <v>169</v>
      </c>
      <c r="B20" s="394">
        <v>69694</v>
      </c>
      <c r="C20" s="394">
        <v>4382</v>
      </c>
      <c r="D20" s="394">
        <v>5924</v>
      </c>
      <c r="E20" s="393">
        <f t="shared" si="0"/>
        <v>10306</v>
      </c>
      <c r="F20" s="393"/>
      <c r="G20" s="394">
        <v>139563</v>
      </c>
      <c r="H20" s="394">
        <v>8574</v>
      </c>
      <c r="I20" s="394">
        <v>11863</v>
      </c>
      <c r="J20" s="393">
        <f t="shared" si="1"/>
        <v>20437</v>
      </c>
      <c r="K20" s="393"/>
      <c r="L20" s="393">
        <v>209432</v>
      </c>
      <c r="M20" s="393">
        <v>12766</v>
      </c>
      <c r="N20" s="393">
        <v>17802</v>
      </c>
      <c r="O20" s="393">
        <v>30568</v>
      </c>
      <c r="P20" s="393">
        <v>0</v>
      </c>
      <c r="Q20" s="393">
        <v>279301</v>
      </c>
      <c r="R20" s="393">
        <v>16958</v>
      </c>
      <c r="S20" s="393">
        <v>23741</v>
      </c>
      <c r="T20" s="393">
        <v>40699</v>
      </c>
      <c r="U20" s="293" t="s">
        <v>169</v>
      </c>
    </row>
    <row r="21" spans="1:21" ht="19" customHeight="1">
      <c r="A21" s="266" t="s">
        <v>170</v>
      </c>
      <c r="B21" s="394">
        <v>63200</v>
      </c>
      <c r="C21" s="394">
        <v>11431</v>
      </c>
      <c r="D21" s="394">
        <v>5372</v>
      </c>
      <c r="E21" s="393">
        <f t="shared" si="0"/>
        <v>16803</v>
      </c>
      <c r="F21" s="393"/>
      <c r="G21" s="394">
        <v>130700</v>
      </c>
      <c r="H21" s="394">
        <v>18248</v>
      </c>
      <c r="I21" s="394">
        <v>11109</v>
      </c>
      <c r="J21" s="393">
        <f t="shared" si="1"/>
        <v>29357</v>
      </c>
      <c r="K21" s="393"/>
      <c r="L21" s="393">
        <v>198100</v>
      </c>
      <c r="M21" s="393">
        <v>25055</v>
      </c>
      <c r="N21" s="393">
        <v>16838</v>
      </c>
      <c r="O21" s="393">
        <v>41893</v>
      </c>
      <c r="P21" s="393">
        <v>0</v>
      </c>
      <c r="Q21" s="393">
        <v>265600</v>
      </c>
      <c r="R21" s="393">
        <v>31871</v>
      </c>
      <c r="S21" s="393">
        <v>22576</v>
      </c>
      <c r="T21" s="393">
        <v>54447</v>
      </c>
      <c r="U21" s="293" t="s">
        <v>192</v>
      </c>
    </row>
    <row r="22" spans="1:21" ht="19" customHeight="1">
      <c r="A22" s="266" t="s">
        <v>171</v>
      </c>
      <c r="B22" s="394">
        <v>69500</v>
      </c>
      <c r="C22" s="394">
        <v>4550</v>
      </c>
      <c r="D22" s="394">
        <v>5907.5</v>
      </c>
      <c r="E22" s="393">
        <f t="shared" si="0"/>
        <v>10457.5</v>
      </c>
      <c r="F22" s="393"/>
      <c r="G22" s="394">
        <v>139000</v>
      </c>
      <c r="H22" s="394">
        <v>9206</v>
      </c>
      <c r="I22" s="394">
        <v>11815</v>
      </c>
      <c r="J22" s="393">
        <f t="shared" si="1"/>
        <v>21021</v>
      </c>
      <c r="K22" s="393"/>
      <c r="L22" s="393">
        <v>207400</v>
      </c>
      <c r="M22" s="393">
        <v>15006</v>
      </c>
      <c r="N22" s="393">
        <v>17629</v>
      </c>
      <c r="O22" s="393">
        <v>32635</v>
      </c>
      <c r="P22" s="393">
        <v>0</v>
      </c>
      <c r="Q22" s="393">
        <v>275800</v>
      </c>
      <c r="R22" s="393">
        <v>20806</v>
      </c>
      <c r="S22" s="393">
        <v>23443</v>
      </c>
      <c r="T22" s="393">
        <v>44249</v>
      </c>
      <c r="U22" s="293" t="s">
        <v>193</v>
      </c>
    </row>
    <row r="23" spans="1:21" ht="19" customHeight="1">
      <c r="A23" s="266" t="s">
        <v>172</v>
      </c>
      <c r="B23" s="394">
        <v>59200</v>
      </c>
      <c r="C23" s="394">
        <v>15772.5</v>
      </c>
      <c r="D23" s="394">
        <v>5032</v>
      </c>
      <c r="E23" s="393">
        <f t="shared" si="0"/>
        <v>20804.5</v>
      </c>
      <c r="F23" s="393"/>
      <c r="G23" s="394">
        <v>123300</v>
      </c>
      <c r="H23" s="394">
        <v>26211.850000000002</v>
      </c>
      <c r="I23" s="394">
        <v>10480.5</v>
      </c>
      <c r="J23" s="393">
        <f t="shared" si="1"/>
        <v>36692.350000000006</v>
      </c>
      <c r="K23" s="393"/>
      <c r="L23" s="393">
        <v>187400</v>
      </c>
      <c r="M23" s="393">
        <v>36651.149999999994</v>
      </c>
      <c r="N23" s="393">
        <v>15929</v>
      </c>
      <c r="O23" s="393">
        <v>52580.149999999994</v>
      </c>
      <c r="P23" s="393">
        <v>0</v>
      </c>
      <c r="Q23" s="393">
        <v>251500</v>
      </c>
      <c r="R23" s="393">
        <v>47090.499999999993</v>
      </c>
      <c r="S23" s="393">
        <v>21377.5</v>
      </c>
      <c r="T23" s="393">
        <v>68468</v>
      </c>
      <c r="U23" s="293" t="s">
        <v>194</v>
      </c>
    </row>
    <row r="24" spans="1:21" ht="19" customHeight="1">
      <c r="A24" s="266" t="s">
        <v>173</v>
      </c>
      <c r="B24" s="394">
        <v>67000</v>
      </c>
      <c r="C24" s="394">
        <v>7370</v>
      </c>
      <c r="D24" s="394">
        <v>5695</v>
      </c>
      <c r="E24" s="393">
        <f t="shared" si="0"/>
        <v>13065</v>
      </c>
      <c r="F24" s="393"/>
      <c r="G24" s="394">
        <v>131900</v>
      </c>
      <c r="H24" s="394">
        <v>16965.3</v>
      </c>
      <c r="I24" s="394">
        <v>11211.5</v>
      </c>
      <c r="J24" s="393">
        <f t="shared" si="1"/>
        <v>28176.799999999999</v>
      </c>
      <c r="K24" s="393"/>
      <c r="L24" s="393">
        <v>194700</v>
      </c>
      <c r="M24" s="393">
        <v>28708.899999999998</v>
      </c>
      <c r="N24" s="393">
        <v>16549.5</v>
      </c>
      <c r="O24" s="393">
        <v>45258.399999999994</v>
      </c>
      <c r="P24" s="393">
        <v>0</v>
      </c>
      <c r="Q24" s="393">
        <v>257600</v>
      </c>
      <c r="R24" s="393">
        <v>40471.199999999997</v>
      </c>
      <c r="S24" s="393">
        <v>21896</v>
      </c>
      <c r="T24" s="393">
        <v>62367.199999999997</v>
      </c>
      <c r="U24" s="293" t="s">
        <v>879</v>
      </c>
    </row>
    <row r="25" spans="1:21" ht="19" customHeight="1">
      <c r="A25" s="266" t="s">
        <v>174</v>
      </c>
      <c r="B25" s="394">
        <v>57200</v>
      </c>
      <c r="C25" s="394">
        <v>17936</v>
      </c>
      <c r="D25" s="394">
        <v>4862</v>
      </c>
      <c r="E25" s="393">
        <f t="shared" si="0"/>
        <v>22798</v>
      </c>
      <c r="F25" s="393"/>
      <c r="G25" s="394">
        <v>119100</v>
      </c>
      <c r="H25" s="394">
        <v>30747</v>
      </c>
      <c r="I25" s="394">
        <v>10123.5</v>
      </c>
      <c r="J25" s="393">
        <f t="shared" si="1"/>
        <v>40870.5</v>
      </c>
      <c r="K25" s="393"/>
      <c r="L25" s="393">
        <v>178600</v>
      </c>
      <c r="M25" s="393">
        <v>46220</v>
      </c>
      <c r="N25" s="393">
        <v>15181</v>
      </c>
      <c r="O25" s="393">
        <v>61401</v>
      </c>
      <c r="P25" s="393">
        <v>0</v>
      </c>
      <c r="Q25" s="393">
        <v>240900</v>
      </c>
      <c r="R25" s="393">
        <v>58680</v>
      </c>
      <c r="S25" s="393">
        <v>20476.5</v>
      </c>
      <c r="T25" s="393">
        <v>79156.5</v>
      </c>
      <c r="U25" s="293" t="s">
        <v>196</v>
      </c>
    </row>
    <row r="26" spans="1:21" ht="19" customHeight="1">
      <c r="A26" s="266" t="s">
        <v>175</v>
      </c>
      <c r="B26" s="394">
        <v>62200</v>
      </c>
      <c r="C26" s="394">
        <v>12528.6</v>
      </c>
      <c r="D26" s="394">
        <v>5287</v>
      </c>
      <c r="E26" s="393">
        <f t="shared" si="0"/>
        <v>17815.599999999999</v>
      </c>
      <c r="F26" s="393"/>
      <c r="G26" s="394">
        <v>127500</v>
      </c>
      <c r="H26" s="394">
        <v>21640</v>
      </c>
      <c r="I26" s="394">
        <v>10837.5</v>
      </c>
      <c r="J26" s="393">
        <f t="shared" si="1"/>
        <v>32477.5</v>
      </c>
      <c r="K26" s="393"/>
      <c r="L26" s="393">
        <v>191000</v>
      </c>
      <c r="M26" s="393">
        <v>32816</v>
      </c>
      <c r="N26" s="393">
        <v>16235</v>
      </c>
      <c r="O26" s="393">
        <v>49051</v>
      </c>
      <c r="P26" s="393">
        <v>0</v>
      </c>
      <c r="Q26" s="393">
        <v>254400</v>
      </c>
      <c r="R26" s="393">
        <v>43974.400000000001</v>
      </c>
      <c r="S26" s="393">
        <v>21624</v>
      </c>
      <c r="T26" s="393">
        <v>65598.399999999994</v>
      </c>
      <c r="U26" s="293" t="s">
        <v>175</v>
      </c>
    </row>
    <row r="27" spans="1:21" ht="19" customHeight="1">
      <c r="A27" s="266" t="s">
        <v>176</v>
      </c>
      <c r="B27" s="394">
        <v>64000</v>
      </c>
      <c r="C27" s="394">
        <v>10608</v>
      </c>
      <c r="D27" s="394">
        <v>5440</v>
      </c>
      <c r="E27" s="393">
        <f t="shared" si="0"/>
        <v>16048</v>
      </c>
      <c r="F27" s="393"/>
      <c r="G27" s="394">
        <v>131400</v>
      </c>
      <c r="H27" s="394">
        <v>17483</v>
      </c>
      <c r="I27" s="394">
        <v>11169</v>
      </c>
      <c r="J27" s="393">
        <f t="shared" si="1"/>
        <v>28652</v>
      </c>
      <c r="K27" s="393"/>
      <c r="L27" s="393">
        <v>198800</v>
      </c>
      <c r="M27" s="393">
        <v>24358</v>
      </c>
      <c r="N27" s="393">
        <v>16898</v>
      </c>
      <c r="O27" s="393">
        <v>41256</v>
      </c>
      <c r="P27" s="393">
        <v>0</v>
      </c>
      <c r="Q27" s="393">
        <v>266200</v>
      </c>
      <c r="R27" s="393">
        <v>31232</v>
      </c>
      <c r="S27" s="393">
        <v>22627</v>
      </c>
      <c r="T27" s="393">
        <v>53859</v>
      </c>
      <c r="U27" s="293" t="s">
        <v>880</v>
      </c>
    </row>
    <row r="28" spans="1:21" ht="19" customHeight="1">
      <c r="A28" s="266" t="s">
        <v>177</v>
      </c>
      <c r="B28" s="394">
        <v>68300</v>
      </c>
      <c r="C28" s="394">
        <v>5879.5</v>
      </c>
      <c r="D28" s="394">
        <v>5805.5</v>
      </c>
      <c r="E28" s="393">
        <f t="shared" si="0"/>
        <v>11685</v>
      </c>
      <c r="F28" s="393"/>
      <c r="G28" s="394">
        <v>137900</v>
      </c>
      <c r="H28" s="394">
        <v>10403.5</v>
      </c>
      <c r="I28" s="394">
        <v>11721.5</v>
      </c>
      <c r="J28" s="393">
        <f t="shared" si="1"/>
        <v>22125</v>
      </c>
      <c r="K28" s="393"/>
      <c r="L28" s="393">
        <v>207500</v>
      </c>
      <c r="M28" s="393">
        <v>14927.5</v>
      </c>
      <c r="N28" s="393">
        <v>17637.5</v>
      </c>
      <c r="O28" s="393">
        <v>32565</v>
      </c>
      <c r="P28" s="393">
        <v>0</v>
      </c>
      <c r="Q28" s="393">
        <v>277000</v>
      </c>
      <c r="R28" s="393">
        <v>19445</v>
      </c>
      <c r="S28" s="393">
        <v>23545</v>
      </c>
      <c r="T28" s="393">
        <v>42990</v>
      </c>
      <c r="U28" s="293" t="s">
        <v>198</v>
      </c>
    </row>
    <row r="29" spans="1:21" ht="19" customHeight="1">
      <c r="A29" s="266" t="s">
        <v>178</v>
      </c>
      <c r="B29" s="394">
        <v>68700</v>
      </c>
      <c r="C29" s="394">
        <v>5496</v>
      </c>
      <c r="D29" s="394">
        <v>5839.5</v>
      </c>
      <c r="E29" s="393">
        <f t="shared" si="0"/>
        <v>11335.5</v>
      </c>
      <c r="F29" s="393"/>
      <c r="G29" s="394">
        <v>137300</v>
      </c>
      <c r="H29" s="394">
        <v>10984</v>
      </c>
      <c r="I29" s="394">
        <v>11670.5</v>
      </c>
      <c r="J29" s="393">
        <f t="shared" si="1"/>
        <v>22654.5</v>
      </c>
      <c r="K29" s="393"/>
      <c r="L29" s="393">
        <v>206000</v>
      </c>
      <c r="M29" s="393">
        <v>16480</v>
      </c>
      <c r="N29" s="393">
        <v>17510</v>
      </c>
      <c r="O29" s="393">
        <v>33990</v>
      </c>
      <c r="P29" s="393">
        <v>0</v>
      </c>
      <c r="Q29" s="393">
        <v>274700</v>
      </c>
      <c r="R29" s="393">
        <v>21976</v>
      </c>
      <c r="S29" s="393">
        <v>23349.5</v>
      </c>
      <c r="T29" s="393">
        <v>45325.5</v>
      </c>
      <c r="U29" s="293" t="s">
        <v>881</v>
      </c>
    </row>
    <row r="30" spans="1:21" ht="19" customHeight="1">
      <c r="A30" s="266" t="s">
        <v>117</v>
      </c>
      <c r="B30" s="394">
        <v>66100</v>
      </c>
      <c r="C30" s="394">
        <v>8304</v>
      </c>
      <c r="D30" s="394">
        <v>5618.5</v>
      </c>
      <c r="E30" s="393">
        <f t="shared" si="0"/>
        <v>13922.5</v>
      </c>
      <c r="F30" s="393"/>
      <c r="G30" s="394">
        <v>132200</v>
      </c>
      <c r="H30" s="394">
        <v>16608</v>
      </c>
      <c r="I30" s="394">
        <v>11237</v>
      </c>
      <c r="J30" s="393">
        <f t="shared" si="1"/>
        <v>27845</v>
      </c>
      <c r="K30" s="393"/>
      <c r="L30" s="393">
        <v>198300</v>
      </c>
      <c r="M30" s="393">
        <v>24911</v>
      </c>
      <c r="N30" s="393">
        <v>16855.5</v>
      </c>
      <c r="O30" s="393">
        <v>41766.5</v>
      </c>
      <c r="P30" s="393">
        <v>0</v>
      </c>
      <c r="Q30" s="393">
        <v>264300</v>
      </c>
      <c r="R30" s="393">
        <v>33203</v>
      </c>
      <c r="S30" s="393">
        <v>22465.5</v>
      </c>
      <c r="T30" s="393">
        <v>55668.5</v>
      </c>
      <c r="U30" s="293" t="s">
        <v>199</v>
      </c>
    </row>
    <row r="31" spans="1:21" ht="19" customHeight="1">
      <c r="A31" s="266" t="s">
        <v>180</v>
      </c>
      <c r="B31" s="394">
        <v>59400</v>
      </c>
      <c r="C31" s="394">
        <v>15577</v>
      </c>
      <c r="D31" s="394">
        <v>5049</v>
      </c>
      <c r="E31" s="393">
        <f t="shared" si="0"/>
        <v>20626</v>
      </c>
      <c r="F31" s="393"/>
      <c r="G31" s="394">
        <v>126400</v>
      </c>
      <c r="H31" s="394">
        <v>22873</v>
      </c>
      <c r="I31" s="394">
        <v>10744</v>
      </c>
      <c r="J31" s="393">
        <f t="shared" si="1"/>
        <v>33617</v>
      </c>
      <c r="K31" s="393"/>
      <c r="L31" s="393">
        <v>193400</v>
      </c>
      <c r="M31" s="393">
        <v>30170</v>
      </c>
      <c r="N31" s="393">
        <v>16439</v>
      </c>
      <c r="O31" s="393">
        <v>46609</v>
      </c>
      <c r="P31" s="393">
        <v>0</v>
      </c>
      <c r="Q31" s="393">
        <v>260400</v>
      </c>
      <c r="R31" s="393">
        <v>37465</v>
      </c>
      <c r="S31" s="393">
        <v>22134</v>
      </c>
      <c r="T31" s="393">
        <v>59599</v>
      </c>
      <c r="U31" s="293" t="s">
        <v>200</v>
      </c>
    </row>
    <row r="32" spans="1:21" ht="19" customHeight="1">
      <c r="A32" s="266" t="s">
        <v>181</v>
      </c>
      <c r="B32" s="394">
        <v>67915</v>
      </c>
      <c r="C32" s="394">
        <v>6312</v>
      </c>
      <c r="D32" s="394">
        <v>5772.8</v>
      </c>
      <c r="E32" s="393">
        <f t="shared" si="0"/>
        <v>12084.8</v>
      </c>
      <c r="F32" s="393"/>
      <c r="G32" s="394">
        <v>135829</v>
      </c>
      <c r="H32" s="394">
        <v>12625</v>
      </c>
      <c r="I32" s="394">
        <v>11545</v>
      </c>
      <c r="J32" s="393">
        <f t="shared" si="1"/>
        <v>24170</v>
      </c>
      <c r="K32" s="393"/>
      <c r="L32" s="393">
        <v>203744</v>
      </c>
      <c r="M32" s="393">
        <v>18938</v>
      </c>
      <c r="N32" s="393">
        <v>17318</v>
      </c>
      <c r="O32" s="393">
        <v>36256</v>
      </c>
      <c r="P32" s="393">
        <v>0</v>
      </c>
      <c r="Q32" s="393">
        <v>270765</v>
      </c>
      <c r="R32" s="393">
        <v>26220</v>
      </c>
      <c r="S32" s="393">
        <v>23015</v>
      </c>
      <c r="T32" s="393">
        <v>49235</v>
      </c>
      <c r="U32" s="293" t="s">
        <v>181</v>
      </c>
    </row>
    <row r="33" spans="1:21" ht="19" customHeight="1">
      <c r="A33" s="266" t="s">
        <v>58</v>
      </c>
      <c r="B33" s="394">
        <v>66856.099999999991</v>
      </c>
      <c r="C33" s="394">
        <v>7461.15</v>
      </c>
      <c r="D33" s="394">
        <v>5682.75</v>
      </c>
      <c r="E33" s="393">
        <f t="shared" si="0"/>
        <v>13143.9</v>
      </c>
      <c r="F33" s="393"/>
      <c r="G33" s="394">
        <v>133712.15</v>
      </c>
      <c r="H33" s="394">
        <v>14922.3</v>
      </c>
      <c r="I33" s="394">
        <v>11365.550000000001</v>
      </c>
      <c r="J33" s="393">
        <f t="shared" si="1"/>
        <v>26287.85</v>
      </c>
      <c r="K33" s="393"/>
      <c r="L33" s="393">
        <v>200568.30000000002</v>
      </c>
      <c r="M33" s="393">
        <v>22383.4</v>
      </c>
      <c r="N33" s="393">
        <v>17048.3</v>
      </c>
      <c r="O33" s="393">
        <v>39431.699999999997</v>
      </c>
      <c r="P33" s="393">
        <v>0</v>
      </c>
      <c r="Q33" s="393">
        <v>267424.39999999997</v>
      </c>
      <c r="R33" s="393">
        <v>29844.55</v>
      </c>
      <c r="S33" s="393">
        <v>22731.05</v>
      </c>
      <c r="T33" s="393">
        <v>52575.6</v>
      </c>
      <c r="U33" s="293" t="s">
        <v>58</v>
      </c>
    </row>
    <row r="34" spans="1:21" ht="19" customHeight="1">
      <c r="A34" s="266" t="s">
        <v>182</v>
      </c>
      <c r="B34" s="394">
        <v>58958</v>
      </c>
      <c r="C34" s="394">
        <v>16031</v>
      </c>
      <c r="D34" s="394">
        <v>5011.43</v>
      </c>
      <c r="E34" s="393">
        <f t="shared" si="0"/>
        <v>21042.43</v>
      </c>
      <c r="F34" s="393"/>
      <c r="G34" s="394">
        <v>122500</v>
      </c>
      <c r="H34" s="394">
        <v>27068.25</v>
      </c>
      <c r="I34" s="394">
        <v>10412.5</v>
      </c>
      <c r="J34" s="393">
        <f t="shared" si="1"/>
        <v>37480.75</v>
      </c>
      <c r="K34" s="393"/>
      <c r="L34" s="393">
        <v>186100</v>
      </c>
      <c r="M34" s="393">
        <v>38115.550000000003</v>
      </c>
      <c r="N34" s="393">
        <v>15818.5</v>
      </c>
      <c r="O34" s="393">
        <v>53934.05</v>
      </c>
      <c r="P34" s="393">
        <v>0</v>
      </c>
      <c r="Q34" s="393">
        <v>249600</v>
      </c>
      <c r="R34" s="393">
        <v>49145.5</v>
      </c>
      <c r="S34" s="393">
        <v>21216</v>
      </c>
      <c r="T34" s="393">
        <v>70361.5</v>
      </c>
      <c r="U34" s="293" t="s">
        <v>182</v>
      </c>
    </row>
    <row r="35" spans="1:21" ht="19" customHeight="1">
      <c r="A35" s="266" t="s">
        <v>183</v>
      </c>
      <c r="B35" s="394">
        <v>62900</v>
      </c>
      <c r="C35" s="394">
        <v>11749.72</v>
      </c>
      <c r="D35" s="394">
        <v>5346.5</v>
      </c>
      <c r="E35" s="393">
        <f t="shared" si="0"/>
        <v>17096.22</v>
      </c>
      <c r="F35" s="393"/>
      <c r="G35" s="394">
        <v>125800</v>
      </c>
      <c r="H35" s="394">
        <v>23499.439999999999</v>
      </c>
      <c r="I35" s="394">
        <v>10693</v>
      </c>
      <c r="J35" s="393">
        <f t="shared" si="1"/>
        <v>34192.44</v>
      </c>
      <c r="K35" s="393"/>
      <c r="L35" s="393">
        <v>188700</v>
      </c>
      <c r="M35" s="393">
        <v>35249.159999999996</v>
      </c>
      <c r="N35" s="393">
        <v>16039.5</v>
      </c>
      <c r="O35" s="393">
        <v>51288.659999999996</v>
      </c>
      <c r="P35" s="393">
        <v>0</v>
      </c>
      <c r="Q35" s="393">
        <v>251600</v>
      </c>
      <c r="R35" s="393">
        <v>46998.879999999997</v>
      </c>
      <c r="S35" s="393">
        <v>21386</v>
      </c>
      <c r="T35" s="393">
        <v>68384.88</v>
      </c>
      <c r="U35" s="293" t="s">
        <v>183</v>
      </c>
    </row>
    <row r="36" spans="1:21" ht="19" customHeight="1">
      <c r="A36" s="266" t="s">
        <v>184</v>
      </c>
      <c r="B36" s="394">
        <v>62300</v>
      </c>
      <c r="C36" s="394">
        <v>12421.55</v>
      </c>
      <c r="D36" s="394">
        <v>5295.5</v>
      </c>
      <c r="E36" s="393">
        <f t="shared" si="0"/>
        <v>17717.05</v>
      </c>
      <c r="F36" s="393"/>
      <c r="G36" s="394">
        <v>132315</v>
      </c>
      <c r="H36" s="394">
        <v>16685.5</v>
      </c>
      <c r="I36" s="394">
        <v>11246.775000000001</v>
      </c>
      <c r="J36" s="393">
        <f t="shared" si="1"/>
        <v>27932.275000000001</v>
      </c>
      <c r="K36" s="393"/>
      <c r="L36" s="393">
        <v>196500</v>
      </c>
      <c r="M36" s="393">
        <v>26730.050000000003</v>
      </c>
      <c r="N36" s="393">
        <v>16702.5</v>
      </c>
      <c r="O36" s="393">
        <v>43432.55</v>
      </c>
      <c r="P36" s="393">
        <v>0</v>
      </c>
      <c r="Q36" s="393">
        <v>259100</v>
      </c>
      <c r="R36" s="393">
        <v>38802.449999999997</v>
      </c>
      <c r="S36" s="393">
        <v>22023.5</v>
      </c>
      <c r="T36" s="393">
        <v>60825.95</v>
      </c>
      <c r="U36" s="293" t="s">
        <v>201</v>
      </c>
    </row>
    <row r="37" spans="1:21" ht="19" customHeight="1">
      <c r="A37" s="266" t="s">
        <v>185</v>
      </c>
      <c r="B37" s="394">
        <v>64500</v>
      </c>
      <c r="C37" s="394">
        <v>10000</v>
      </c>
      <c r="D37" s="394">
        <v>5482</v>
      </c>
      <c r="E37" s="393">
        <f t="shared" si="0"/>
        <v>15482</v>
      </c>
      <c r="F37" s="393"/>
      <c r="G37" s="394">
        <v>135000</v>
      </c>
      <c r="H37" s="394">
        <v>13500</v>
      </c>
      <c r="I37" s="394">
        <v>11475</v>
      </c>
      <c r="J37" s="393">
        <f t="shared" si="1"/>
        <v>24975</v>
      </c>
      <c r="K37" s="393"/>
      <c r="L37" s="393">
        <v>202500</v>
      </c>
      <c r="M37" s="393">
        <v>20250</v>
      </c>
      <c r="N37" s="393">
        <v>17212</v>
      </c>
      <c r="O37" s="393">
        <v>37462</v>
      </c>
      <c r="P37" s="393">
        <v>0</v>
      </c>
      <c r="Q37" s="393">
        <v>270100</v>
      </c>
      <c r="R37" s="393">
        <v>27010</v>
      </c>
      <c r="S37" s="393">
        <v>22958</v>
      </c>
      <c r="T37" s="393">
        <v>49968</v>
      </c>
      <c r="U37" s="293" t="s">
        <v>202</v>
      </c>
    </row>
    <row r="38" spans="1:21" ht="19" customHeight="1">
      <c r="A38" s="266" t="s">
        <v>186</v>
      </c>
      <c r="B38" s="394">
        <v>59500</v>
      </c>
      <c r="C38" s="394">
        <v>15522.800000000001</v>
      </c>
      <c r="D38" s="394">
        <v>5057.5</v>
      </c>
      <c r="E38" s="393">
        <f t="shared" si="0"/>
        <v>20580.300000000003</v>
      </c>
      <c r="F38" s="393"/>
      <c r="G38" s="394">
        <v>120100</v>
      </c>
      <c r="H38" s="394">
        <v>29678.949999999997</v>
      </c>
      <c r="I38" s="394">
        <v>10208.5</v>
      </c>
      <c r="J38" s="393">
        <f t="shared" si="1"/>
        <v>39887.449999999997</v>
      </c>
      <c r="K38" s="393"/>
      <c r="L38" s="393">
        <v>180800</v>
      </c>
      <c r="M38" s="393">
        <v>43858.45</v>
      </c>
      <c r="N38" s="393">
        <v>15368</v>
      </c>
      <c r="O38" s="393">
        <v>59226.45</v>
      </c>
      <c r="P38" s="393">
        <v>0</v>
      </c>
      <c r="Q38" s="393">
        <v>241500</v>
      </c>
      <c r="R38" s="393">
        <v>58037.999999999993</v>
      </c>
      <c r="S38" s="393">
        <v>20527.5</v>
      </c>
      <c r="T38" s="393">
        <v>78565.5</v>
      </c>
      <c r="U38" s="293" t="s">
        <v>882</v>
      </c>
    </row>
    <row r="39" spans="1:21" ht="19" customHeight="1">
      <c r="A39" s="266" t="s">
        <v>187</v>
      </c>
      <c r="B39" s="394">
        <v>57600</v>
      </c>
      <c r="C39" s="394">
        <v>17455.3</v>
      </c>
      <c r="D39" s="394">
        <v>4896</v>
      </c>
      <c r="E39" s="393">
        <f t="shared" si="0"/>
        <v>22351.3</v>
      </c>
      <c r="F39" s="393"/>
      <c r="G39" s="394">
        <v>121200</v>
      </c>
      <c r="H39" s="394">
        <v>28479.35</v>
      </c>
      <c r="I39" s="394">
        <v>10302</v>
      </c>
      <c r="J39" s="393">
        <f t="shared" si="1"/>
        <v>38781.35</v>
      </c>
      <c r="K39" s="393"/>
      <c r="L39" s="393">
        <v>184800</v>
      </c>
      <c r="M39" s="393">
        <v>39503.35</v>
      </c>
      <c r="N39" s="393">
        <v>15708</v>
      </c>
      <c r="O39" s="393">
        <v>55211.35</v>
      </c>
      <c r="P39" s="393">
        <v>0</v>
      </c>
      <c r="Q39" s="393">
        <v>248300</v>
      </c>
      <c r="R39" s="393">
        <v>50510.05</v>
      </c>
      <c r="S39" s="393">
        <v>21105.5</v>
      </c>
      <c r="T39" s="393">
        <v>71615.55</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925" t="s">
        <v>255</v>
      </c>
      <c r="C41" s="926"/>
      <c r="D41" s="926"/>
      <c r="E41" s="927"/>
      <c r="F41" s="288"/>
      <c r="G41" s="925" t="s">
        <v>256</v>
      </c>
      <c r="H41" s="926"/>
      <c r="I41" s="926"/>
      <c r="J41" s="927"/>
      <c r="K41" s="288"/>
      <c r="L41" s="925" t="s">
        <v>885</v>
      </c>
      <c r="M41" s="926"/>
      <c r="N41" s="926"/>
      <c r="O41" s="927"/>
      <c r="P41" s="288"/>
      <c r="Q41" s="925" t="s">
        <v>886</v>
      </c>
      <c r="R41" s="926"/>
      <c r="S41" s="926"/>
      <c r="T41" s="927"/>
      <c r="U41" s="293"/>
    </row>
    <row r="42" spans="1:21" ht="19" customHeight="1">
      <c r="A42" s="265" t="s">
        <v>38</v>
      </c>
      <c r="B42" s="393">
        <v>312700</v>
      </c>
      <c r="C42" s="393">
        <v>60724</v>
      </c>
      <c r="D42" s="393">
        <v>26579</v>
      </c>
      <c r="E42" s="393">
        <f t="shared" ref="E42:E67" si="2">C42+D42</f>
        <v>87303</v>
      </c>
      <c r="F42" s="393"/>
      <c r="G42" s="393">
        <v>470400</v>
      </c>
      <c r="H42" s="393">
        <v>89616</v>
      </c>
      <c r="I42" s="393">
        <v>39984</v>
      </c>
      <c r="J42" s="393">
        <f t="shared" ref="J42:J67" si="3">H42+I42</f>
        <v>129600</v>
      </c>
      <c r="K42" s="393"/>
      <c r="L42" s="393">
        <v>628100</v>
      </c>
      <c r="M42" s="393">
        <v>118508</v>
      </c>
      <c r="N42" s="393">
        <v>53388</v>
      </c>
      <c r="O42" s="393">
        <v>171896</v>
      </c>
      <c r="P42" s="393">
        <v>0</v>
      </c>
      <c r="Q42" s="393">
        <v>785800</v>
      </c>
      <c r="R42" s="393">
        <v>147400</v>
      </c>
      <c r="S42" s="393">
        <v>66793</v>
      </c>
      <c r="T42" s="393">
        <v>214193</v>
      </c>
      <c r="U42" s="293" t="s">
        <v>189</v>
      </c>
    </row>
    <row r="43" spans="1:21" s="257" customFormat="1" ht="19" customHeight="1">
      <c r="A43" s="266" t="s">
        <v>39</v>
      </c>
      <c r="B43" s="394">
        <v>316200</v>
      </c>
      <c r="C43" s="394">
        <v>56862.5</v>
      </c>
      <c r="D43" s="394">
        <v>26877</v>
      </c>
      <c r="E43" s="393">
        <f t="shared" si="2"/>
        <v>83739.5</v>
      </c>
      <c r="F43" s="393"/>
      <c r="G43" s="394">
        <v>472900</v>
      </c>
      <c r="H43" s="394">
        <v>86823.05</v>
      </c>
      <c r="I43" s="394">
        <v>40196.5</v>
      </c>
      <c r="J43" s="393">
        <f t="shared" si="3"/>
        <v>127019.55</v>
      </c>
      <c r="K43" s="393"/>
      <c r="L43" s="393">
        <v>629600</v>
      </c>
      <c r="M43" s="393">
        <v>116783.6</v>
      </c>
      <c r="N43" s="393">
        <v>53516</v>
      </c>
      <c r="O43" s="393">
        <v>170299.6</v>
      </c>
      <c r="P43" s="393">
        <v>0</v>
      </c>
      <c r="Q43" s="393">
        <v>786300</v>
      </c>
      <c r="R43" s="393">
        <v>146744.15000000002</v>
      </c>
      <c r="S43" s="393">
        <v>66835.5</v>
      </c>
      <c r="T43" s="393">
        <v>213579.65000000002</v>
      </c>
      <c r="U43" s="293" t="s">
        <v>190</v>
      </c>
    </row>
    <row r="44" spans="1:21" s="257" customFormat="1" ht="19" customHeight="1">
      <c r="A44" s="266" t="s">
        <v>40</v>
      </c>
      <c r="B44" s="394">
        <v>347500</v>
      </c>
      <c r="C44" s="394">
        <v>22986.25</v>
      </c>
      <c r="D44" s="394">
        <v>29537.5</v>
      </c>
      <c r="E44" s="393">
        <f t="shared" si="2"/>
        <v>52523.75</v>
      </c>
      <c r="F44" s="393"/>
      <c r="G44" s="394">
        <v>522800</v>
      </c>
      <c r="H44" s="394">
        <v>32715.4</v>
      </c>
      <c r="I44" s="394">
        <v>44438</v>
      </c>
      <c r="J44" s="393">
        <f t="shared" si="3"/>
        <v>77153.399999999994</v>
      </c>
      <c r="K44" s="393"/>
      <c r="L44" s="393">
        <v>698200</v>
      </c>
      <c r="M44" s="393">
        <v>42450.100000000006</v>
      </c>
      <c r="N44" s="393">
        <v>59347</v>
      </c>
      <c r="O44" s="393">
        <v>101797.1</v>
      </c>
      <c r="P44" s="393">
        <v>0</v>
      </c>
      <c r="Q44" s="393">
        <v>873600</v>
      </c>
      <c r="R44" s="393">
        <v>52184.799999999996</v>
      </c>
      <c r="S44" s="393">
        <v>74256</v>
      </c>
      <c r="T44" s="393">
        <v>126440.79999999999</v>
      </c>
      <c r="U44" s="293" t="s">
        <v>191</v>
      </c>
    </row>
    <row r="45" spans="1:21" s="257" customFormat="1" ht="19" customHeight="1">
      <c r="A45" s="266" t="s">
        <v>41</v>
      </c>
      <c r="B45" s="394">
        <v>340300</v>
      </c>
      <c r="C45" s="394">
        <v>30773.13608</v>
      </c>
      <c r="D45" s="394">
        <v>28925.5</v>
      </c>
      <c r="E45" s="393">
        <f t="shared" si="2"/>
        <v>59698.636079999997</v>
      </c>
      <c r="F45" s="393"/>
      <c r="G45" s="394">
        <v>510500</v>
      </c>
      <c r="H45" s="394">
        <v>46154.722799999996</v>
      </c>
      <c r="I45" s="394">
        <v>43392.5</v>
      </c>
      <c r="J45" s="393">
        <f t="shared" si="3"/>
        <v>89547.222799999989</v>
      </c>
      <c r="K45" s="393"/>
      <c r="L45" s="393">
        <v>680600</v>
      </c>
      <c r="M45" s="393">
        <v>61527.27216</v>
      </c>
      <c r="N45" s="393">
        <v>57851</v>
      </c>
      <c r="O45" s="393">
        <v>119378.27215999999</v>
      </c>
      <c r="P45" s="393">
        <v>0</v>
      </c>
      <c r="Q45" s="393">
        <v>850800</v>
      </c>
      <c r="R45" s="393">
        <v>76908.858880000014</v>
      </c>
      <c r="S45" s="393">
        <v>72318</v>
      </c>
      <c r="T45" s="393">
        <v>149226.85888000001</v>
      </c>
      <c r="U45" s="293" t="s">
        <v>41</v>
      </c>
    </row>
    <row r="46" spans="1:21" s="257" customFormat="1" ht="19" customHeight="1">
      <c r="A46" s="266" t="s">
        <v>42</v>
      </c>
      <c r="B46" s="394">
        <v>339200</v>
      </c>
      <c r="C46" s="394">
        <v>31901.75</v>
      </c>
      <c r="D46" s="394">
        <v>28832</v>
      </c>
      <c r="E46" s="393">
        <f t="shared" si="2"/>
        <v>60733.75</v>
      </c>
      <c r="F46" s="393"/>
      <c r="G46" s="394">
        <v>508900</v>
      </c>
      <c r="H46" s="394">
        <v>47862.05</v>
      </c>
      <c r="I46" s="394">
        <v>43256.5</v>
      </c>
      <c r="J46" s="393">
        <f t="shared" si="3"/>
        <v>91118.55</v>
      </c>
      <c r="K46" s="393"/>
      <c r="L46" s="393">
        <v>678500</v>
      </c>
      <c r="M46" s="393">
        <v>63812.95</v>
      </c>
      <c r="N46" s="393">
        <v>57672.5</v>
      </c>
      <c r="O46" s="393">
        <v>121485.45</v>
      </c>
      <c r="P46" s="393">
        <v>0</v>
      </c>
      <c r="Q46" s="393">
        <v>848100</v>
      </c>
      <c r="R46" s="393">
        <v>79763.8</v>
      </c>
      <c r="S46" s="393">
        <v>72088.5</v>
      </c>
      <c r="T46" s="393">
        <v>151852.29999999999</v>
      </c>
      <c r="U46" s="293" t="s">
        <v>42</v>
      </c>
    </row>
    <row r="47" spans="1:21" s="257" customFormat="1" ht="19" customHeight="1">
      <c r="A47" s="266" t="s">
        <v>168</v>
      </c>
      <c r="B47" s="394">
        <v>345549</v>
      </c>
      <c r="C47" s="394">
        <v>25078.5</v>
      </c>
      <c r="D47" s="394">
        <v>29372</v>
      </c>
      <c r="E47" s="393">
        <f t="shared" si="2"/>
        <v>54450.5</v>
      </c>
      <c r="F47" s="393"/>
      <c r="G47" s="394">
        <v>520070</v>
      </c>
      <c r="H47" s="394">
        <v>35724.25</v>
      </c>
      <c r="I47" s="394">
        <v>44206</v>
      </c>
      <c r="J47" s="393">
        <f t="shared" si="3"/>
        <v>79930.25</v>
      </c>
      <c r="K47" s="393"/>
      <c r="L47" s="393">
        <v>694590</v>
      </c>
      <c r="M47" s="393">
        <v>46370</v>
      </c>
      <c r="N47" s="393">
        <v>59040</v>
      </c>
      <c r="O47" s="393">
        <v>105410</v>
      </c>
      <c r="P47" s="393">
        <v>0</v>
      </c>
      <c r="Q47" s="393">
        <v>869110</v>
      </c>
      <c r="R47" s="393">
        <v>57015.75</v>
      </c>
      <c r="S47" s="393">
        <v>73874</v>
      </c>
      <c r="T47" s="393">
        <v>130889.75</v>
      </c>
      <c r="U47" s="293" t="s">
        <v>168</v>
      </c>
    </row>
    <row r="48" spans="1:21" s="257" customFormat="1" ht="19" customHeight="1">
      <c r="A48" s="266" t="s">
        <v>169</v>
      </c>
      <c r="B48" s="394">
        <v>349170</v>
      </c>
      <c r="C48" s="394">
        <v>21150</v>
      </c>
      <c r="D48" s="394">
        <v>29679</v>
      </c>
      <c r="E48" s="393">
        <f t="shared" si="2"/>
        <v>50829</v>
      </c>
      <c r="F48" s="393"/>
      <c r="G48" s="394">
        <v>523842</v>
      </c>
      <c r="H48" s="394">
        <v>31631</v>
      </c>
      <c r="I48" s="394">
        <v>44527</v>
      </c>
      <c r="J48" s="393">
        <f t="shared" si="3"/>
        <v>76158</v>
      </c>
      <c r="K48" s="393"/>
      <c r="L48" s="393">
        <v>698515</v>
      </c>
      <c r="M48" s="393">
        <v>42111</v>
      </c>
      <c r="N48" s="393">
        <v>59374</v>
      </c>
      <c r="O48" s="393">
        <v>101485</v>
      </c>
      <c r="P48" s="393">
        <v>0</v>
      </c>
      <c r="Q48" s="393">
        <v>873188</v>
      </c>
      <c r="R48" s="393">
        <v>52591</v>
      </c>
      <c r="S48" s="393">
        <v>74221</v>
      </c>
      <c r="T48" s="393">
        <v>126812</v>
      </c>
      <c r="U48" s="293" t="s">
        <v>169</v>
      </c>
    </row>
    <row r="49" spans="1:21" s="257" customFormat="1" ht="19" customHeight="1">
      <c r="A49" s="266" t="s">
        <v>170</v>
      </c>
      <c r="B49" s="394">
        <v>333000</v>
      </c>
      <c r="C49" s="394">
        <v>38678</v>
      </c>
      <c r="D49" s="394">
        <v>28305</v>
      </c>
      <c r="E49" s="393">
        <f t="shared" si="2"/>
        <v>66983</v>
      </c>
      <c r="F49" s="393"/>
      <c r="G49" s="394">
        <v>501700</v>
      </c>
      <c r="H49" s="394">
        <v>55715</v>
      </c>
      <c r="I49" s="394">
        <v>42644</v>
      </c>
      <c r="J49" s="393">
        <f t="shared" si="3"/>
        <v>98359</v>
      </c>
      <c r="K49" s="393"/>
      <c r="L49" s="393">
        <v>670300</v>
      </c>
      <c r="M49" s="393">
        <v>72741</v>
      </c>
      <c r="N49" s="393">
        <v>56975</v>
      </c>
      <c r="O49" s="393">
        <v>129716</v>
      </c>
      <c r="P49" s="393">
        <v>0</v>
      </c>
      <c r="Q49" s="393">
        <v>838900</v>
      </c>
      <c r="R49" s="393">
        <v>89768</v>
      </c>
      <c r="S49" s="393">
        <v>71306</v>
      </c>
      <c r="T49" s="393">
        <v>161074</v>
      </c>
      <c r="U49" s="293" t="s">
        <v>192</v>
      </c>
    </row>
    <row r="50" spans="1:21" s="257" customFormat="1" ht="19" customHeight="1">
      <c r="A50" s="266" t="s">
        <v>171</v>
      </c>
      <c r="B50" s="394">
        <v>344200</v>
      </c>
      <c r="C50" s="394">
        <v>26606</v>
      </c>
      <c r="D50" s="394">
        <v>29257</v>
      </c>
      <c r="E50" s="393">
        <f t="shared" si="2"/>
        <v>55863</v>
      </c>
      <c r="F50" s="393"/>
      <c r="G50" s="394">
        <v>515100</v>
      </c>
      <c r="H50" s="394">
        <v>41098</v>
      </c>
      <c r="I50" s="394">
        <v>43783.5</v>
      </c>
      <c r="J50" s="393">
        <f t="shared" si="3"/>
        <v>84881.5</v>
      </c>
      <c r="K50" s="393"/>
      <c r="L50" s="393">
        <v>686100</v>
      </c>
      <c r="M50" s="393">
        <v>55598</v>
      </c>
      <c r="N50" s="393">
        <v>58318.5</v>
      </c>
      <c r="O50" s="393">
        <v>113916.5</v>
      </c>
      <c r="P50" s="393">
        <v>0</v>
      </c>
      <c r="Q50" s="393">
        <v>857100</v>
      </c>
      <c r="R50" s="393">
        <v>70098</v>
      </c>
      <c r="S50" s="393">
        <v>72853.5</v>
      </c>
      <c r="T50" s="393">
        <v>142951.5</v>
      </c>
      <c r="U50" s="293" t="s">
        <v>193</v>
      </c>
    </row>
    <row r="51" spans="1:21" s="257" customFormat="1" ht="19" customHeight="1">
      <c r="A51" s="266" t="s">
        <v>172</v>
      </c>
      <c r="B51" s="394">
        <v>315600</v>
      </c>
      <c r="C51" s="394">
        <v>57529.799999999996</v>
      </c>
      <c r="D51" s="394">
        <v>26826</v>
      </c>
      <c r="E51" s="393">
        <f t="shared" si="2"/>
        <v>84355.799999999988</v>
      </c>
      <c r="F51" s="393"/>
      <c r="G51" s="394">
        <v>475900</v>
      </c>
      <c r="H51" s="394">
        <v>83636.25</v>
      </c>
      <c r="I51" s="394">
        <v>40451.5</v>
      </c>
      <c r="J51" s="393">
        <f t="shared" si="3"/>
        <v>124087.75</v>
      </c>
      <c r="K51" s="393"/>
      <c r="L51" s="393">
        <v>636200</v>
      </c>
      <c r="M51" s="393">
        <v>109742.75</v>
      </c>
      <c r="N51" s="393">
        <v>54077</v>
      </c>
      <c r="O51" s="393">
        <v>163819.75</v>
      </c>
      <c r="P51" s="393">
        <v>0</v>
      </c>
      <c r="Q51" s="393">
        <v>796400</v>
      </c>
      <c r="R51" s="393">
        <v>135832.9</v>
      </c>
      <c r="S51" s="393">
        <v>67694</v>
      </c>
      <c r="T51" s="393">
        <v>203526.9</v>
      </c>
      <c r="U51" s="293" t="s">
        <v>194</v>
      </c>
    </row>
    <row r="52" spans="1:21" s="257" customFormat="1" ht="19" customHeight="1">
      <c r="A52" s="266" t="s">
        <v>173</v>
      </c>
      <c r="B52" s="394">
        <v>320500</v>
      </c>
      <c r="C52" s="394">
        <v>52233.5</v>
      </c>
      <c r="D52" s="394">
        <v>27242.5</v>
      </c>
      <c r="E52" s="393">
        <f t="shared" si="2"/>
        <v>79476</v>
      </c>
      <c r="F52" s="393"/>
      <c r="G52" s="394">
        <v>477800</v>
      </c>
      <c r="H52" s="394">
        <v>81648.599999999991</v>
      </c>
      <c r="I52" s="394">
        <v>40613</v>
      </c>
      <c r="J52" s="393">
        <f t="shared" si="3"/>
        <v>122261.59999999999</v>
      </c>
      <c r="K52" s="393"/>
      <c r="L52" s="393">
        <v>635000</v>
      </c>
      <c r="M52" s="393">
        <v>111045</v>
      </c>
      <c r="N52" s="393">
        <v>53975</v>
      </c>
      <c r="O52" s="393">
        <v>165020</v>
      </c>
      <c r="P52" s="393">
        <v>0</v>
      </c>
      <c r="Q52" s="393">
        <v>792200</v>
      </c>
      <c r="R52" s="393">
        <v>140441.4</v>
      </c>
      <c r="S52" s="393">
        <v>67337</v>
      </c>
      <c r="T52" s="393">
        <v>207778.4</v>
      </c>
      <c r="U52" s="293" t="s">
        <v>879</v>
      </c>
    </row>
    <row r="53" spans="1:21" s="257" customFormat="1" ht="19" customHeight="1">
      <c r="A53" s="266" t="s">
        <v>174</v>
      </c>
      <c r="B53" s="394">
        <v>303100</v>
      </c>
      <c r="C53" s="394">
        <v>71120</v>
      </c>
      <c r="D53" s="394">
        <v>25763.5</v>
      </c>
      <c r="E53" s="393">
        <f t="shared" si="2"/>
        <v>96883.5</v>
      </c>
      <c r="F53" s="393"/>
      <c r="G53" s="394">
        <v>458800</v>
      </c>
      <c r="H53" s="394">
        <v>102260</v>
      </c>
      <c r="I53" s="394">
        <v>38998</v>
      </c>
      <c r="J53" s="393">
        <f t="shared" si="3"/>
        <v>141258</v>
      </c>
      <c r="K53" s="393"/>
      <c r="L53" s="393">
        <v>614400</v>
      </c>
      <c r="M53" s="393">
        <v>133380</v>
      </c>
      <c r="N53" s="393">
        <v>52224</v>
      </c>
      <c r="O53" s="393">
        <v>185604</v>
      </c>
      <c r="P53" s="393">
        <v>0</v>
      </c>
      <c r="Q53" s="393">
        <v>770100</v>
      </c>
      <c r="R53" s="393">
        <v>164520</v>
      </c>
      <c r="S53" s="393">
        <v>65458.5</v>
      </c>
      <c r="T53" s="393">
        <v>229978.5</v>
      </c>
      <c r="U53" s="293" t="s">
        <v>196</v>
      </c>
    </row>
    <row r="54" spans="1:21" s="257" customFormat="1" ht="19" customHeight="1">
      <c r="A54" s="266" t="s">
        <v>175</v>
      </c>
      <c r="B54" s="394">
        <v>317900</v>
      </c>
      <c r="C54" s="394">
        <v>55150.400000000001</v>
      </c>
      <c r="D54" s="394">
        <v>27021.5</v>
      </c>
      <c r="E54" s="393">
        <f t="shared" si="2"/>
        <v>82171.899999999994</v>
      </c>
      <c r="F54" s="393"/>
      <c r="G54" s="394">
        <v>476500</v>
      </c>
      <c r="H54" s="394">
        <v>83064</v>
      </c>
      <c r="I54" s="394">
        <v>40502.5</v>
      </c>
      <c r="J54" s="393">
        <f t="shared" si="3"/>
        <v>123566.5</v>
      </c>
      <c r="K54" s="393"/>
      <c r="L54" s="393">
        <v>635100</v>
      </c>
      <c r="M54" s="393">
        <v>110977.60000000001</v>
      </c>
      <c r="N54" s="393">
        <v>53983.5</v>
      </c>
      <c r="O54" s="393">
        <v>164961.1</v>
      </c>
      <c r="P54" s="393">
        <v>0</v>
      </c>
      <c r="Q54" s="393">
        <v>793700</v>
      </c>
      <c r="R54" s="393">
        <v>138891.20000000001</v>
      </c>
      <c r="S54" s="393">
        <v>67464.5</v>
      </c>
      <c r="T54" s="393">
        <v>206355.7</v>
      </c>
      <c r="U54" s="293" t="s">
        <v>175</v>
      </c>
    </row>
    <row r="55" spans="1:21" s="257" customFormat="1" ht="19" customHeight="1">
      <c r="A55" s="266" t="s">
        <v>176</v>
      </c>
      <c r="B55" s="394">
        <v>333600</v>
      </c>
      <c r="C55" s="394">
        <v>38107</v>
      </c>
      <c r="D55" s="394">
        <v>28356</v>
      </c>
      <c r="E55" s="393">
        <f t="shared" si="2"/>
        <v>66463</v>
      </c>
      <c r="F55" s="393"/>
      <c r="G55" s="394">
        <v>502000</v>
      </c>
      <c r="H55" s="394">
        <v>55284</v>
      </c>
      <c r="I55" s="394">
        <v>42670</v>
      </c>
      <c r="J55" s="393">
        <f t="shared" si="3"/>
        <v>97954</v>
      </c>
      <c r="K55" s="393"/>
      <c r="L55" s="393">
        <v>670500</v>
      </c>
      <c r="M55" s="393">
        <v>72471</v>
      </c>
      <c r="N55" s="393">
        <v>56993</v>
      </c>
      <c r="O55" s="393">
        <v>129464</v>
      </c>
      <c r="P55" s="393">
        <v>0</v>
      </c>
      <c r="Q55" s="393">
        <v>839000</v>
      </c>
      <c r="R55" s="393">
        <v>89658</v>
      </c>
      <c r="S55" s="393">
        <v>71315</v>
      </c>
      <c r="T55" s="393">
        <v>160973</v>
      </c>
      <c r="U55" s="293" t="s">
        <v>880</v>
      </c>
    </row>
    <row r="56" spans="1:21" s="257" customFormat="1" ht="19" customHeight="1">
      <c r="A56" s="266" t="s">
        <v>177</v>
      </c>
      <c r="B56" s="394">
        <v>346600</v>
      </c>
      <c r="C56" s="394">
        <v>23969</v>
      </c>
      <c r="D56" s="394">
        <v>29461</v>
      </c>
      <c r="E56" s="393">
        <f t="shared" si="2"/>
        <v>53430</v>
      </c>
      <c r="F56" s="393"/>
      <c r="G56" s="394">
        <v>520500</v>
      </c>
      <c r="H56" s="394">
        <v>35272.5</v>
      </c>
      <c r="I56" s="394">
        <v>44242.5</v>
      </c>
      <c r="J56" s="393">
        <f t="shared" si="3"/>
        <v>79515</v>
      </c>
      <c r="K56" s="393"/>
      <c r="L56" s="393">
        <v>694400</v>
      </c>
      <c r="M56" s="393">
        <v>46576</v>
      </c>
      <c r="N56" s="393">
        <v>59024</v>
      </c>
      <c r="O56" s="393">
        <v>105600</v>
      </c>
      <c r="P56" s="393">
        <v>0</v>
      </c>
      <c r="Q56" s="393">
        <v>868300</v>
      </c>
      <c r="R56" s="393">
        <v>57879.5</v>
      </c>
      <c r="S56" s="393">
        <v>73805.5</v>
      </c>
      <c r="T56" s="393">
        <v>131685</v>
      </c>
      <c r="U56" s="293" t="s">
        <v>198</v>
      </c>
    </row>
    <row r="57" spans="1:21" s="257" customFormat="1" ht="19" customHeight="1">
      <c r="A57" s="266" t="s">
        <v>178</v>
      </c>
      <c r="B57" s="394">
        <v>343300</v>
      </c>
      <c r="C57" s="394">
        <v>27464</v>
      </c>
      <c r="D57" s="394">
        <v>29180.5</v>
      </c>
      <c r="E57" s="393">
        <f t="shared" si="2"/>
        <v>56644.5</v>
      </c>
      <c r="F57" s="393"/>
      <c r="G57" s="394">
        <v>515000</v>
      </c>
      <c r="H57" s="394">
        <v>41200</v>
      </c>
      <c r="I57" s="394">
        <v>43775</v>
      </c>
      <c r="J57" s="393">
        <f t="shared" si="3"/>
        <v>84975</v>
      </c>
      <c r="K57" s="393"/>
      <c r="L57" s="393">
        <v>686700</v>
      </c>
      <c r="M57" s="393">
        <v>54936</v>
      </c>
      <c r="N57" s="393">
        <v>58369.5</v>
      </c>
      <c r="O57" s="393">
        <v>113305.5</v>
      </c>
      <c r="P57" s="393">
        <v>0</v>
      </c>
      <c r="Q57" s="393">
        <v>858400</v>
      </c>
      <c r="R57" s="393">
        <v>68672</v>
      </c>
      <c r="S57" s="393">
        <v>72964</v>
      </c>
      <c r="T57" s="393">
        <v>141636</v>
      </c>
      <c r="U57" s="293" t="s">
        <v>881</v>
      </c>
    </row>
    <row r="58" spans="1:21" s="257" customFormat="1" ht="19" customHeight="1">
      <c r="A58" s="266" t="s">
        <v>117</v>
      </c>
      <c r="B58" s="394">
        <v>330400</v>
      </c>
      <c r="C58" s="394">
        <v>41507</v>
      </c>
      <c r="D58" s="394">
        <v>28084</v>
      </c>
      <c r="E58" s="393">
        <f t="shared" si="2"/>
        <v>69591</v>
      </c>
      <c r="F58" s="393"/>
      <c r="G58" s="394">
        <v>495600</v>
      </c>
      <c r="H58" s="394">
        <v>62260</v>
      </c>
      <c r="I58" s="394">
        <v>42126</v>
      </c>
      <c r="J58" s="393">
        <f t="shared" si="3"/>
        <v>104386</v>
      </c>
      <c r="K58" s="393"/>
      <c r="L58" s="393">
        <v>660800</v>
      </c>
      <c r="M58" s="393">
        <v>83013</v>
      </c>
      <c r="N58" s="393">
        <v>56168</v>
      </c>
      <c r="O58" s="393">
        <v>139181</v>
      </c>
      <c r="P58" s="393">
        <v>0</v>
      </c>
      <c r="Q58" s="393">
        <v>826000</v>
      </c>
      <c r="R58" s="393">
        <v>103766</v>
      </c>
      <c r="S58" s="393">
        <v>70210</v>
      </c>
      <c r="T58" s="393">
        <v>173976</v>
      </c>
      <c r="U58" s="293" t="s">
        <v>199</v>
      </c>
    </row>
    <row r="59" spans="1:21" s="257" customFormat="1" ht="19" customHeight="1">
      <c r="A59" s="266" t="s">
        <v>180</v>
      </c>
      <c r="B59" s="394">
        <v>327400</v>
      </c>
      <c r="C59" s="394">
        <v>44762</v>
      </c>
      <c r="D59" s="394">
        <v>27829</v>
      </c>
      <c r="E59" s="393">
        <f t="shared" si="2"/>
        <v>72591</v>
      </c>
      <c r="F59" s="393"/>
      <c r="G59" s="394">
        <v>494900</v>
      </c>
      <c r="H59" s="394">
        <v>63004</v>
      </c>
      <c r="I59" s="394">
        <v>42066.5</v>
      </c>
      <c r="J59" s="393">
        <f t="shared" si="3"/>
        <v>105070.5</v>
      </c>
      <c r="K59" s="393"/>
      <c r="L59" s="393">
        <v>662500</v>
      </c>
      <c r="M59" s="393">
        <v>81255</v>
      </c>
      <c r="N59" s="393">
        <v>56312.5</v>
      </c>
      <c r="O59" s="393">
        <v>137567.5</v>
      </c>
      <c r="P59" s="393">
        <v>0</v>
      </c>
      <c r="Q59" s="393">
        <v>830000</v>
      </c>
      <c r="R59" s="393">
        <v>99495</v>
      </c>
      <c r="S59" s="393">
        <v>70550</v>
      </c>
      <c r="T59" s="393">
        <v>170045</v>
      </c>
      <c r="U59" s="293" t="s">
        <v>200</v>
      </c>
    </row>
    <row r="60" spans="1:21" s="257" customFormat="1" ht="19" customHeight="1">
      <c r="A60" s="266" t="s">
        <v>181</v>
      </c>
      <c r="B60" s="394">
        <v>335877</v>
      </c>
      <c r="C60" s="394">
        <v>35574</v>
      </c>
      <c r="D60" s="394">
        <v>28549.5</v>
      </c>
      <c r="E60" s="393">
        <f t="shared" si="2"/>
        <v>64123.5</v>
      </c>
      <c r="F60" s="393"/>
      <c r="G60" s="394">
        <v>498657</v>
      </c>
      <c r="H60" s="394">
        <v>58957</v>
      </c>
      <c r="I60" s="394">
        <v>42385.8</v>
      </c>
      <c r="J60" s="393">
        <f t="shared" si="3"/>
        <v>101342.8</v>
      </c>
      <c r="K60" s="393"/>
      <c r="L60" s="393">
        <v>661437</v>
      </c>
      <c r="M60" s="393">
        <v>82340</v>
      </c>
      <c r="N60" s="393">
        <v>56222.1</v>
      </c>
      <c r="O60" s="393">
        <v>138562.1</v>
      </c>
      <c r="P60" s="393">
        <v>0</v>
      </c>
      <c r="Q60" s="393">
        <v>824218</v>
      </c>
      <c r="R60" s="393">
        <v>105724</v>
      </c>
      <c r="S60" s="393">
        <v>70058.5</v>
      </c>
      <c r="T60" s="393">
        <v>175782.5</v>
      </c>
      <c r="U60" s="293" t="s">
        <v>181</v>
      </c>
    </row>
    <row r="61" spans="1:21" s="257" customFormat="1" ht="19" customHeight="1">
      <c r="A61" s="266" t="s">
        <v>58</v>
      </c>
      <c r="B61" s="394">
        <v>334280.44999999995</v>
      </c>
      <c r="C61" s="394">
        <v>37305.700000000004</v>
      </c>
      <c r="D61" s="394">
        <v>28413.850000000002</v>
      </c>
      <c r="E61" s="393">
        <f t="shared" si="2"/>
        <v>65719.55</v>
      </c>
      <c r="F61" s="393"/>
      <c r="G61" s="394">
        <v>501420.7</v>
      </c>
      <c r="H61" s="394">
        <v>55958.549999999996</v>
      </c>
      <c r="I61" s="394">
        <v>42620.75</v>
      </c>
      <c r="J61" s="393">
        <f t="shared" si="3"/>
        <v>98579.299999999988</v>
      </c>
      <c r="K61" s="393"/>
      <c r="L61" s="393">
        <v>668560.89999999991</v>
      </c>
      <c r="M61" s="393">
        <v>74611.400000000009</v>
      </c>
      <c r="N61" s="393">
        <v>56827.700000000004</v>
      </c>
      <c r="O61" s="393">
        <v>131439.1</v>
      </c>
      <c r="P61" s="393">
        <v>0</v>
      </c>
      <c r="Q61" s="393">
        <v>835701.15</v>
      </c>
      <c r="R61" s="393">
        <v>93264.25</v>
      </c>
      <c r="S61" s="393">
        <v>71034.600000000006</v>
      </c>
      <c r="T61" s="393">
        <v>164298.85</v>
      </c>
      <c r="U61" s="293" t="s">
        <v>58</v>
      </c>
    </row>
    <row r="62" spans="1:21" s="257" customFormat="1" ht="19" customHeight="1">
      <c r="A62" s="266" t="s">
        <v>182</v>
      </c>
      <c r="B62" s="394">
        <v>313200</v>
      </c>
      <c r="C62" s="394">
        <v>60192.85</v>
      </c>
      <c r="D62" s="394">
        <v>26622</v>
      </c>
      <c r="E62" s="393">
        <f t="shared" si="2"/>
        <v>86814.85</v>
      </c>
      <c r="F62" s="393"/>
      <c r="G62" s="394">
        <v>472100</v>
      </c>
      <c r="H62" s="394">
        <v>87793.75</v>
      </c>
      <c r="I62" s="394">
        <v>40128.5</v>
      </c>
      <c r="J62" s="393">
        <f t="shared" si="3"/>
        <v>127922.25</v>
      </c>
      <c r="K62" s="393"/>
      <c r="L62" s="393">
        <v>631000</v>
      </c>
      <c r="M62" s="393">
        <v>115394.7</v>
      </c>
      <c r="N62" s="393">
        <v>53635</v>
      </c>
      <c r="O62" s="393">
        <v>169029.7</v>
      </c>
      <c r="P62" s="393">
        <v>0</v>
      </c>
      <c r="Q62" s="393">
        <v>789900</v>
      </c>
      <c r="R62" s="393">
        <v>142995.65</v>
      </c>
      <c r="S62" s="393">
        <v>67141.5</v>
      </c>
      <c r="T62" s="393">
        <v>210137.15</v>
      </c>
      <c r="U62" s="293" t="s">
        <v>182</v>
      </c>
    </row>
    <row r="63" spans="1:21" s="257" customFormat="1" ht="19" customHeight="1">
      <c r="A63" s="266" t="s">
        <v>183</v>
      </c>
      <c r="B63" s="394">
        <v>314500</v>
      </c>
      <c r="C63" s="394">
        <v>58748.6</v>
      </c>
      <c r="D63" s="394">
        <v>26732.5</v>
      </c>
      <c r="E63" s="393">
        <f t="shared" si="2"/>
        <v>85481.1</v>
      </c>
      <c r="F63" s="393"/>
      <c r="G63" s="394">
        <v>471800</v>
      </c>
      <c r="H63" s="394">
        <v>88132.24</v>
      </c>
      <c r="I63" s="394">
        <v>40103</v>
      </c>
      <c r="J63" s="393">
        <f t="shared" si="3"/>
        <v>128235.24</v>
      </c>
      <c r="K63" s="393"/>
      <c r="L63" s="393">
        <v>629000</v>
      </c>
      <c r="M63" s="393">
        <v>117497.2</v>
      </c>
      <c r="N63" s="393">
        <v>53465</v>
      </c>
      <c r="O63" s="393">
        <v>170962.2</v>
      </c>
      <c r="P63" s="393">
        <v>0</v>
      </c>
      <c r="Q63" s="393">
        <v>786300</v>
      </c>
      <c r="R63" s="393">
        <v>146880.84</v>
      </c>
      <c r="S63" s="393">
        <v>66835.5</v>
      </c>
      <c r="T63" s="393">
        <v>213716.34</v>
      </c>
      <c r="U63" s="293" t="s">
        <v>183</v>
      </c>
    </row>
    <row r="64" spans="1:21" s="257" customFormat="1" ht="19" customHeight="1">
      <c r="A64" s="266" t="s">
        <v>184</v>
      </c>
      <c r="B64" s="394">
        <v>321800</v>
      </c>
      <c r="C64" s="394">
        <v>50894.15</v>
      </c>
      <c r="D64" s="394">
        <v>27353</v>
      </c>
      <c r="E64" s="393">
        <f t="shared" si="2"/>
        <v>78247.149999999994</v>
      </c>
      <c r="F64" s="393"/>
      <c r="G64" s="394">
        <v>478300</v>
      </c>
      <c r="H64" s="394">
        <v>81075.150000000009</v>
      </c>
      <c r="I64" s="394">
        <v>40655.5</v>
      </c>
      <c r="J64" s="393">
        <f t="shared" si="3"/>
        <v>121730.65000000001</v>
      </c>
      <c r="K64" s="393"/>
      <c r="L64" s="393">
        <v>634800</v>
      </c>
      <c r="M64" s="393">
        <v>111256.20000000001</v>
      </c>
      <c r="N64" s="393">
        <v>53958</v>
      </c>
      <c r="O64" s="393">
        <v>165214.20000000001</v>
      </c>
      <c r="P64" s="393">
        <v>0</v>
      </c>
      <c r="Q64" s="393">
        <v>791300</v>
      </c>
      <c r="R64" s="393">
        <v>141437.19999999998</v>
      </c>
      <c r="S64" s="393">
        <v>67260.5</v>
      </c>
      <c r="T64" s="393">
        <v>208697.69999999998</v>
      </c>
      <c r="U64" s="293" t="s">
        <v>201</v>
      </c>
    </row>
    <row r="65" spans="1:218" s="257" customFormat="1" ht="19" customHeight="1">
      <c r="A65" s="266" t="s">
        <v>185</v>
      </c>
      <c r="B65" s="394">
        <v>337600</v>
      </c>
      <c r="C65" s="394">
        <v>33760</v>
      </c>
      <c r="D65" s="394">
        <v>28696</v>
      </c>
      <c r="E65" s="393">
        <f t="shared" si="2"/>
        <v>62456</v>
      </c>
      <c r="F65" s="393"/>
      <c r="G65" s="394">
        <v>506300</v>
      </c>
      <c r="H65" s="394">
        <v>50630</v>
      </c>
      <c r="I65" s="394">
        <v>43035</v>
      </c>
      <c r="J65" s="393">
        <f t="shared" si="3"/>
        <v>93665</v>
      </c>
      <c r="K65" s="393"/>
      <c r="L65" s="393">
        <v>675100</v>
      </c>
      <c r="M65" s="393">
        <v>67510</v>
      </c>
      <c r="N65" s="393">
        <v>57383</v>
      </c>
      <c r="O65" s="393">
        <v>124893</v>
      </c>
      <c r="P65" s="393">
        <v>0</v>
      </c>
      <c r="Q65" s="393">
        <v>843900</v>
      </c>
      <c r="R65" s="393">
        <v>84390</v>
      </c>
      <c r="S65" s="393">
        <v>71731</v>
      </c>
      <c r="T65" s="393">
        <v>156121</v>
      </c>
      <c r="U65" s="293" t="s">
        <v>202</v>
      </c>
    </row>
    <row r="66" spans="1:218" s="257" customFormat="1" ht="19" customHeight="1">
      <c r="A66" s="266" t="s">
        <v>186</v>
      </c>
      <c r="B66" s="394">
        <v>302100</v>
      </c>
      <c r="C66" s="394">
        <v>72194.150000000009</v>
      </c>
      <c r="D66" s="394">
        <v>25678.5</v>
      </c>
      <c r="E66" s="393">
        <f t="shared" si="2"/>
        <v>97872.650000000009</v>
      </c>
      <c r="F66" s="393"/>
      <c r="G66" s="394">
        <v>453800</v>
      </c>
      <c r="H66" s="394">
        <v>107631.25</v>
      </c>
      <c r="I66" s="394">
        <v>38573</v>
      </c>
      <c r="J66" s="393">
        <f t="shared" si="3"/>
        <v>146204.25</v>
      </c>
      <c r="K66" s="393"/>
      <c r="L66" s="393">
        <v>605500</v>
      </c>
      <c r="M66" s="393">
        <v>143068.4</v>
      </c>
      <c r="N66" s="393">
        <v>51467.5</v>
      </c>
      <c r="O66" s="393">
        <v>194535.9</v>
      </c>
      <c r="P66" s="393">
        <v>0</v>
      </c>
      <c r="Q66" s="393">
        <v>757200</v>
      </c>
      <c r="R66" s="393">
        <v>178505.55000000002</v>
      </c>
      <c r="S66" s="393">
        <v>64362</v>
      </c>
      <c r="T66" s="393">
        <v>242867.55000000002</v>
      </c>
      <c r="U66" s="293" t="s">
        <v>882</v>
      </c>
    </row>
    <row r="67" spans="1:218" s="257" customFormat="1" ht="19" customHeight="1">
      <c r="A67" s="266" t="s">
        <v>187</v>
      </c>
      <c r="B67" s="394">
        <v>311900</v>
      </c>
      <c r="C67" s="394">
        <v>61534.05</v>
      </c>
      <c r="D67" s="394">
        <v>26511.5</v>
      </c>
      <c r="E67" s="393">
        <f t="shared" si="2"/>
        <v>88045.55</v>
      </c>
      <c r="F67" s="393"/>
      <c r="G67" s="394">
        <v>470900</v>
      </c>
      <c r="H67" s="394">
        <v>89094.1</v>
      </c>
      <c r="I67" s="394">
        <v>40026.5</v>
      </c>
      <c r="J67" s="393">
        <f t="shared" si="3"/>
        <v>129120.6</v>
      </c>
      <c r="K67" s="393"/>
      <c r="L67" s="393">
        <v>629800</v>
      </c>
      <c r="M67" s="393">
        <v>116636.8</v>
      </c>
      <c r="N67" s="393">
        <v>53533</v>
      </c>
      <c r="O67" s="393">
        <v>170169.8</v>
      </c>
      <c r="P67" s="393">
        <v>0</v>
      </c>
      <c r="Q67" s="393">
        <v>788700</v>
      </c>
      <c r="R67" s="393">
        <v>144179.5</v>
      </c>
      <c r="S67" s="393">
        <v>67039.5</v>
      </c>
      <c r="T67" s="393">
        <v>211219</v>
      </c>
      <c r="U67" s="293" t="s">
        <v>203</v>
      </c>
    </row>
    <row r="68" spans="1:218" ht="19" customHeight="1">
      <c r="A68" s="248"/>
      <c r="B68" s="260"/>
      <c r="C68" s="260"/>
      <c r="D68" s="260"/>
      <c r="E68" s="260"/>
      <c r="F68" s="260"/>
      <c r="G68" s="260"/>
      <c r="H68" s="260"/>
      <c r="I68" s="260"/>
      <c r="J68" s="260"/>
      <c r="K68" s="260"/>
      <c r="P68" s="260"/>
    </row>
    <row r="69" spans="1:218" ht="19" customHeight="1">
      <c r="A69" s="255"/>
      <c r="B69" s="259"/>
      <c r="C69" s="259"/>
      <c r="E69" s="261"/>
      <c r="F69" s="261"/>
      <c r="G69" s="259"/>
      <c r="H69" s="259"/>
      <c r="I69" s="259"/>
      <c r="J69" s="259"/>
      <c r="K69" s="261"/>
      <c r="L69" s="259"/>
      <c r="M69" s="259"/>
      <c r="N69" s="259"/>
      <c r="O69" s="259"/>
      <c r="P69" s="261"/>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c r="P70" s="261"/>
    </row>
    <row r="71" spans="1:218" ht="19" customHeight="1">
      <c r="A71" s="255" t="s">
        <v>315</v>
      </c>
      <c r="B71" s="260"/>
      <c r="C71" s="260"/>
      <c r="E71" s="261"/>
      <c r="F71" s="261"/>
      <c r="G71" s="260"/>
      <c r="H71" s="260"/>
      <c r="I71" s="260"/>
      <c r="J71" s="260"/>
      <c r="K71" s="261"/>
      <c r="P71" s="261"/>
    </row>
    <row r="72" spans="1:218" ht="19" customHeight="1">
      <c r="A72" s="255" t="s">
        <v>316</v>
      </c>
      <c r="B72" s="260"/>
      <c r="C72" s="260"/>
      <c r="E72" s="261"/>
      <c r="F72" s="261"/>
      <c r="G72" s="260"/>
      <c r="H72" s="260"/>
      <c r="I72" s="260"/>
      <c r="J72" s="260"/>
      <c r="K72" s="261"/>
      <c r="P72" s="261"/>
    </row>
    <row r="73" spans="1:218" ht="19" customHeight="1">
      <c r="A73" s="255" t="s">
        <v>317</v>
      </c>
      <c r="B73" s="260"/>
      <c r="C73" s="260"/>
      <c r="D73" s="260"/>
      <c r="E73" s="261"/>
      <c r="F73" s="261"/>
      <c r="G73" s="260"/>
      <c r="H73" s="260"/>
      <c r="I73" s="260"/>
      <c r="J73" s="260"/>
      <c r="K73" s="261"/>
      <c r="P73" s="261"/>
    </row>
    <row r="74" spans="1:218" ht="19" customHeight="1">
      <c r="A74" s="261"/>
      <c r="B74" s="260"/>
      <c r="C74" s="260"/>
      <c r="D74" s="260"/>
      <c r="E74" s="261"/>
      <c r="F74" s="261"/>
      <c r="G74" s="260"/>
      <c r="H74" s="260"/>
      <c r="I74" s="260"/>
      <c r="J74" s="260"/>
      <c r="K74" s="261"/>
      <c r="P74" s="261"/>
    </row>
    <row r="75" spans="1:218" ht="19" customHeight="1">
      <c r="A75" s="248"/>
      <c r="B75" s="260"/>
      <c r="C75" s="260"/>
      <c r="D75" s="260"/>
      <c r="E75" s="260"/>
      <c r="F75" s="260"/>
      <c r="G75" s="260"/>
      <c r="H75" s="260"/>
      <c r="I75" s="260"/>
      <c r="J75" s="260"/>
      <c r="K75" s="260"/>
      <c r="P75" s="260"/>
    </row>
    <row r="76" spans="1:218" ht="19" customHeight="1">
      <c r="B76" s="262"/>
      <c r="C76" s="262"/>
      <c r="D76" s="262"/>
      <c r="E76" s="262"/>
      <c r="F76" s="262"/>
      <c r="G76" s="262"/>
      <c r="H76" s="262"/>
      <c r="I76" s="262"/>
      <c r="J76" s="262"/>
      <c r="K76" s="262"/>
      <c r="P76" s="262"/>
    </row>
    <row r="77" spans="1:218" ht="19" customHeight="1">
      <c r="B77" s="262"/>
      <c r="C77" s="262"/>
      <c r="D77" s="262"/>
      <c r="E77" s="262"/>
      <c r="F77" s="262"/>
      <c r="G77" s="262"/>
      <c r="H77" s="262"/>
      <c r="I77" s="262"/>
      <c r="J77" s="262"/>
      <c r="K77" s="262"/>
      <c r="P77" s="262"/>
    </row>
    <row r="78" spans="1:218" ht="19" customHeight="1">
      <c r="B78" s="262"/>
      <c r="C78" s="262"/>
      <c r="D78" s="262"/>
      <c r="E78" s="262"/>
      <c r="F78" s="262"/>
      <c r="G78" s="262"/>
      <c r="H78" s="262"/>
      <c r="I78" s="262"/>
      <c r="J78" s="262"/>
      <c r="K78" s="262"/>
      <c r="P78" s="262"/>
    </row>
    <row r="79" spans="1:218" ht="19" customHeight="1">
      <c r="B79" s="262"/>
      <c r="C79" s="262"/>
      <c r="D79" s="262"/>
      <c r="E79" s="262"/>
      <c r="F79" s="262"/>
      <c r="G79" s="262"/>
      <c r="H79" s="262"/>
      <c r="I79" s="262"/>
      <c r="J79" s="262"/>
      <c r="K79" s="262"/>
      <c r="P79" s="262"/>
    </row>
    <row r="80" spans="1:218" ht="19" customHeight="1">
      <c r="B80" s="262"/>
      <c r="C80" s="262"/>
      <c r="D80" s="262"/>
      <c r="E80" s="262"/>
      <c r="F80" s="262"/>
      <c r="G80" s="262"/>
      <c r="H80" s="262"/>
      <c r="I80" s="262"/>
      <c r="J80" s="262"/>
      <c r="K80" s="262"/>
      <c r="P80" s="262"/>
    </row>
    <row r="81" spans="2:16" ht="19" customHeight="1">
      <c r="B81" s="262"/>
      <c r="C81" s="262"/>
      <c r="D81" s="262"/>
      <c r="E81" s="262"/>
      <c r="F81" s="262"/>
      <c r="G81" s="262"/>
      <c r="H81" s="262"/>
      <c r="I81" s="262"/>
      <c r="J81" s="262"/>
      <c r="K81" s="262"/>
      <c r="P81" s="262"/>
    </row>
    <row r="82" spans="2:16" ht="19" customHeight="1">
      <c r="B82" s="262"/>
      <c r="C82" s="262"/>
      <c r="D82" s="262"/>
      <c r="E82" s="262"/>
      <c r="F82" s="262"/>
      <c r="G82" s="262"/>
      <c r="H82" s="262"/>
      <c r="I82" s="262"/>
      <c r="J82" s="262"/>
      <c r="K82" s="262"/>
      <c r="P82" s="262"/>
    </row>
    <row r="83" spans="2:16" ht="19" customHeight="1">
      <c r="B83" s="262"/>
      <c r="C83" s="262"/>
      <c r="D83" s="262"/>
      <c r="E83" s="262"/>
      <c r="F83" s="262"/>
      <c r="G83" s="262"/>
      <c r="H83" s="262"/>
      <c r="I83" s="262"/>
      <c r="J83" s="262"/>
      <c r="K83" s="262"/>
      <c r="P83" s="262"/>
    </row>
    <row r="84" spans="2:16" ht="19" customHeight="1">
      <c r="B84" s="262"/>
      <c r="C84" s="262"/>
      <c r="D84" s="262"/>
      <c r="E84" s="262"/>
      <c r="F84" s="262"/>
      <c r="G84" s="262"/>
      <c r="H84" s="262"/>
      <c r="I84" s="262"/>
      <c r="J84" s="262"/>
      <c r="K84" s="262"/>
      <c r="P84" s="262"/>
    </row>
    <row r="85" spans="2:16" ht="19" customHeight="1">
      <c r="B85" s="262"/>
      <c r="C85" s="262"/>
      <c r="D85" s="262"/>
      <c r="E85" s="262"/>
      <c r="F85" s="262"/>
      <c r="G85" s="262"/>
      <c r="H85" s="262"/>
      <c r="I85" s="262"/>
      <c r="J85" s="262"/>
      <c r="K85" s="262"/>
      <c r="P85" s="262"/>
    </row>
    <row r="86" spans="2:16" ht="19" customHeight="1">
      <c r="B86" s="262"/>
      <c r="C86" s="262"/>
      <c r="D86" s="262"/>
      <c r="E86" s="262"/>
      <c r="F86" s="262"/>
      <c r="G86" s="262"/>
      <c r="H86" s="262"/>
      <c r="I86" s="262"/>
      <c r="J86" s="262"/>
      <c r="K86" s="262"/>
      <c r="P86" s="262"/>
    </row>
    <row r="87" spans="2:16" ht="19" customHeight="1">
      <c r="B87" s="262"/>
      <c r="C87" s="262"/>
      <c r="D87" s="262"/>
      <c r="E87" s="262"/>
      <c r="F87" s="262"/>
      <c r="G87" s="262"/>
      <c r="H87" s="262"/>
      <c r="I87" s="262"/>
      <c r="J87" s="262"/>
      <c r="K87" s="262"/>
      <c r="P87" s="262"/>
    </row>
    <row r="88" spans="2:16" ht="19" customHeight="1">
      <c r="B88" s="262"/>
      <c r="C88" s="262"/>
      <c r="D88" s="262"/>
      <c r="E88" s="262"/>
      <c r="F88" s="262"/>
      <c r="G88" s="262"/>
      <c r="H88" s="262"/>
      <c r="I88" s="262"/>
      <c r="J88" s="262"/>
      <c r="K88" s="262"/>
      <c r="P88" s="262"/>
    </row>
    <row r="89" spans="2:16">
      <c r="B89" s="262"/>
      <c r="C89" s="262"/>
      <c r="D89" s="262"/>
      <c r="E89" s="262"/>
      <c r="F89" s="262"/>
      <c r="G89" s="262"/>
      <c r="H89" s="262"/>
      <c r="I89" s="262"/>
      <c r="J89" s="262"/>
      <c r="K89" s="262"/>
      <c r="P89" s="262"/>
    </row>
    <row r="90" spans="2:16">
      <c r="B90" s="262"/>
      <c r="C90" s="262"/>
      <c r="D90" s="262"/>
      <c r="E90" s="262"/>
      <c r="F90" s="262"/>
      <c r="G90" s="262"/>
      <c r="H90" s="262"/>
      <c r="I90" s="262"/>
      <c r="J90" s="262"/>
      <c r="K90" s="262"/>
      <c r="P90" s="262"/>
    </row>
    <row r="91" spans="2:16">
      <c r="B91" s="262"/>
      <c r="C91" s="262"/>
      <c r="D91" s="262"/>
      <c r="E91" s="262"/>
      <c r="F91" s="262"/>
      <c r="G91" s="262"/>
      <c r="H91" s="262"/>
      <c r="I91" s="262"/>
      <c r="J91" s="262"/>
      <c r="K91" s="262"/>
      <c r="P91" s="262"/>
    </row>
    <row r="92" spans="2:16">
      <c r="B92" s="262"/>
      <c r="C92" s="262"/>
      <c r="D92" s="262"/>
      <c r="E92" s="262"/>
      <c r="F92" s="262"/>
      <c r="G92" s="262"/>
      <c r="H92" s="262"/>
      <c r="I92" s="262"/>
      <c r="J92" s="262"/>
      <c r="K92" s="262"/>
      <c r="P92" s="262"/>
    </row>
    <row r="93" spans="2:16">
      <c r="B93" s="262"/>
      <c r="C93" s="262"/>
      <c r="D93" s="262"/>
      <c r="E93" s="262"/>
      <c r="F93" s="262"/>
      <c r="G93" s="262"/>
      <c r="H93" s="262"/>
      <c r="I93" s="262"/>
      <c r="J93" s="262"/>
      <c r="K93" s="262"/>
      <c r="P93" s="262"/>
    </row>
    <row r="94" spans="2:16">
      <c r="B94" s="262"/>
      <c r="C94" s="262"/>
      <c r="D94" s="262"/>
      <c r="E94" s="262"/>
      <c r="F94" s="262"/>
      <c r="G94" s="262"/>
      <c r="H94" s="262"/>
      <c r="I94" s="262"/>
      <c r="J94" s="262"/>
      <c r="K94" s="262"/>
      <c r="P94" s="262"/>
    </row>
    <row r="95" spans="2:16">
      <c r="B95" s="262"/>
      <c r="C95" s="262"/>
      <c r="D95" s="262"/>
      <c r="E95" s="262"/>
      <c r="F95" s="262"/>
      <c r="G95" s="262"/>
      <c r="H95" s="262"/>
      <c r="I95" s="262"/>
      <c r="J95" s="262"/>
      <c r="K95" s="262"/>
      <c r="P95" s="262"/>
    </row>
    <row r="96" spans="2:16">
      <c r="B96" s="262"/>
      <c r="C96" s="262"/>
      <c r="D96" s="262"/>
      <c r="E96" s="262"/>
      <c r="F96" s="262"/>
      <c r="G96" s="262"/>
      <c r="H96" s="262"/>
      <c r="I96" s="262"/>
      <c r="J96" s="262"/>
      <c r="K96" s="262"/>
      <c r="P96" s="262"/>
    </row>
    <row r="97" spans="2:16">
      <c r="B97" s="262"/>
      <c r="C97" s="262"/>
      <c r="D97" s="262"/>
      <c r="E97" s="262"/>
      <c r="F97" s="262"/>
      <c r="G97" s="262"/>
      <c r="H97" s="262"/>
      <c r="I97" s="262"/>
      <c r="J97" s="262"/>
      <c r="K97" s="262"/>
      <c r="P97" s="262"/>
    </row>
    <row r="98" spans="2:16">
      <c r="B98" s="262"/>
      <c r="C98" s="262"/>
      <c r="D98" s="262"/>
      <c r="E98" s="262"/>
      <c r="F98" s="262"/>
      <c r="G98" s="262"/>
      <c r="H98" s="262"/>
      <c r="I98" s="262"/>
      <c r="J98" s="262"/>
      <c r="K98" s="262"/>
      <c r="P98" s="262"/>
    </row>
    <row r="99" spans="2:16">
      <c r="B99" s="262"/>
      <c r="C99" s="262"/>
      <c r="D99" s="262"/>
      <c r="E99" s="262"/>
      <c r="F99" s="262"/>
      <c r="G99" s="262"/>
      <c r="H99" s="262"/>
      <c r="I99" s="262"/>
      <c r="J99" s="262"/>
      <c r="K99" s="262"/>
      <c r="P99" s="262"/>
    </row>
    <row r="100" spans="2:16">
      <c r="B100" s="262"/>
      <c r="C100" s="262"/>
      <c r="D100" s="262"/>
      <c r="E100" s="262"/>
      <c r="F100" s="262"/>
      <c r="G100" s="262"/>
      <c r="H100" s="262"/>
      <c r="I100" s="262"/>
      <c r="J100" s="262"/>
      <c r="K100" s="262"/>
      <c r="P100" s="262"/>
    </row>
    <row r="101" spans="2:16">
      <c r="B101" s="262"/>
      <c r="C101" s="262"/>
      <c r="D101" s="262"/>
      <c r="E101" s="262"/>
      <c r="F101" s="262"/>
      <c r="G101" s="262"/>
      <c r="H101" s="262"/>
      <c r="I101" s="262"/>
      <c r="J101" s="262"/>
      <c r="K101" s="262"/>
      <c r="P101" s="262"/>
    </row>
    <row r="102" spans="2:16">
      <c r="B102" s="262"/>
      <c r="C102" s="262"/>
      <c r="D102" s="262"/>
      <c r="E102" s="262"/>
      <c r="F102" s="262"/>
      <c r="G102" s="262"/>
      <c r="H102" s="262"/>
      <c r="I102" s="262"/>
      <c r="J102" s="262"/>
      <c r="K102" s="262"/>
      <c r="P102" s="262"/>
    </row>
    <row r="103" spans="2:16">
      <c r="B103" s="262"/>
      <c r="C103" s="262"/>
      <c r="D103" s="262"/>
      <c r="E103" s="262"/>
      <c r="F103" s="262"/>
      <c r="G103" s="262"/>
      <c r="H103" s="262"/>
      <c r="I103" s="262"/>
      <c r="J103" s="262"/>
      <c r="K103" s="262"/>
      <c r="P103" s="262"/>
    </row>
    <row r="104" spans="2:16">
      <c r="B104" s="262"/>
      <c r="C104" s="262"/>
      <c r="D104" s="262"/>
      <c r="E104" s="262"/>
      <c r="F104" s="262"/>
      <c r="G104" s="262"/>
      <c r="H104" s="262"/>
      <c r="I104" s="262"/>
      <c r="J104" s="262"/>
      <c r="K104" s="262"/>
      <c r="P104" s="262"/>
    </row>
    <row r="105" spans="2:16">
      <c r="B105" s="262"/>
      <c r="C105" s="262"/>
      <c r="D105" s="262"/>
      <c r="E105" s="262"/>
      <c r="F105" s="262"/>
      <c r="G105" s="262"/>
      <c r="H105" s="262"/>
      <c r="I105" s="262"/>
      <c r="J105" s="262"/>
      <c r="K105" s="262"/>
      <c r="P105" s="262"/>
    </row>
    <row r="106" spans="2:16">
      <c r="B106" s="262"/>
      <c r="C106" s="262"/>
      <c r="D106" s="262"/>
      <c r="E106" s="262"/>
      <c r="F106" s="262"/>
      <c r="G106" s="262"/>
      <c r="H106" s="262"/>
      <c r="I106" s="262"/>
      <c r="J106" s="262"/>
      <c r="K106" s="262"/>
      <c r="P106" s="262"/>
    </row>
    <row r="107" spans="2:16">
      <c r="B107" s="262"/>
      <c r="C107" s="262"/>
      <c r="D107" s="262"/>
      <c r="E107" s="262"/>
      <c r="F107" s="262"/>
      <c r="G107" s="262"/>
      <c r="H107" s="262"/>
      <c r="I107" s="262"/>
      <c r="J107" s="262"/>
      <c r="K107" s="262"/>
      <c r="P107" s="262"/>
    </row>
    <row r="108" spans="2:16">
      <c r="B108" s="262"/>
      <c r="C108" s="262"/>
      <c r="D108" s="262"/>
      <c r="E108" s="262"/>
      <c r="F108" s="262"/>
      <c r="G108" s="262"/>
      <c r="H108" s="262"/>
      <c r="I108" s="262"/>
      <c r="J108" s="262"/>
      <c r="K108" s="262"/>
      <c r="P108" s="262"/>
    </row>
    <row r="109" spans="2:16">
      <c r="B109" s="262"/>
      <c r="C109" s="262"/>
      <c r="D109" s="262"/>
      <c r="E109" s="262"/>
      <c r="F109" s="262"/>
      <c r="G109" s="262"/>
      <c r="H109" s="262"/>
      <c r="I109" s="262"/>
      <c r="J109" s="262"/>
      <c r="K109" s="262"/>
      <c r="P109" s="262"/>
    </row>
    <row r="110" spans="2:16">
      <c r="B110" s="262"/>
      <c r="C110" s="262"/>
      <c r="D110" s="262"/>
      <c r="E110" s="262"/>
      <c r="F110" s="262"/>
      <c r="G110" s="262"/>
      <c r="H110" s="262"/>
      <c r="I110" s="262"/>
      <c r="J110" s="262"/>
      <c r="K110" s="262"/>
      <c r="P110" s="262"/>
    </row>
    <row r="111" spans="2:16">
      <c r="B111" s="262"/>
      <c r="C111" s="262"/>
      <c r="D111" s="262"/>
      <c r="E111" s="262"/>
      <c r="F111" s="262"/>
      <c r="G111" s="262"/>
      <c r="H111" s="262"/>
      <c r="I111" s="262"/>
      <c r="J111" s="262"/>
      <c r="K111" s="262"/>
      <c r="P111" s="262"/>
    </row>
    <row r="112" spans="2:16">
      <c r="B112" s="262"/>
      <c r="C112" s="262"/>
      <c r="D112" s="262"/>
      <c r="E112" s="262"/>
      <c r="F112" s="262"/>
      <c r="G112" s="262"/>
      <c r="H112" s="262"/>
      <c r="I112" s="262"/>
      <c r="J112" s="262"/>
      <c r="K112" s="262"/>
      <c r="P112" s="262"/>
    </row>
    <row r="113" spans="2:16">
      <c r="B113" s="262"/>
      <c r="C113" s="262"/>
      <c r="D113" s="262"/>
      <c r="E113" s="262"/>
      <c r="F113" s="262"/>
      <c r="G113" s="262"/>
      <c r="H113" s="262"/>
      <c r="I113" s="262"/>
      <c r="J113" s="262"/>
      <c r="K113" s="262"/>
      <c r="P113" s="262"/>
    </row>
    <row r="114" spans="2:16">
      <c r="B114" s="262"/>
      <c r="C114" s="262"/>
      <c r="D114" s="262"/>
      <c r="E114" s="262"/>
      <c r="F114" s="262"/>
      <c r="G114" s="262"/>
      <c r="H114" s="262"/>
      <c r="I114" s="262"/>
      <c r="J114" s="262"/>
      <c r="K114" s="262"/>
      <c r="P114" s="262"/>
    </row>
    <row r="115" spans="2:16">
      <c r="B115" s="262"/>
      <c r="C115" s="262"/>
      <c r="D115" s="262"/>
      <c r="E115" s="262"/>
      <c r="F115" s="262"/>
      <c r="G115" s="262"/>
      <c r="H115" s="262"/>
      <c r="I115" s="262"/>
      <c r="J115" s="262"/>
      <c r="K115" s="262"/>
      <c r="P115" s="262"/>
    </row>
    <row r="116" spans="2:16">
      <c r="B116" s="262"/>
      <c r="C116" s="262"/>
      <c r="D116" s="262"/>
      <c r="E116" s="262"/>
      <c r="F116" s="262"/>
      <c r="G116" s="262"/>
      <c r="H116" s="262"/>
      <c r="I116" s="262"/>
      <c r="J116" s="262"/>
      <c r="K116" s="262"/>
      <c r="P116" s="262"/>
    </row>
    <row r="117" spans="2:16">
      <c r="B117" s="262"/>
      <c r="C117" s="262"/>
      <c r="D117" s="262"/>
      <c r="E117" s="262"/>
      <c r="F117" s="262"/>
      <c r="G117" s="262"/>
      <c r="H117" s="262"/>
      <c r="I117" s="262"/>
      <c r="J117" s="262"/>
      <c r="K117" s="262"/>
      <c r="P117" s="262"/>
    </row>
    <row r="118" spans="2:16">
      <c r="B118" s="262"/>
      <c r="C118" s="262"/>
      <c r="D118" s="262"/>
      <c r="E118" s="262"/>
      <c r="F118" s="262"/>
      <c r="G118" s="262"/>
      <c r="H118" s="262"/>
      <c r="I118" s="262"/>
      <c r="J118" s="262"/>
      <c r="K118" s="262"/>
      <c r="P118" s="262"/>
    </row>
    <row r="119" spans="2:16">
      <c r="B119" s="262"/>
      <c r="C119" s="262"/>
      <c r="D119" s="262"/>
      <c r="E119" s="262"/>
      <c r="F119" s="262"/>
      <c r="G119" s="262"/>
      <c r="H119" s="262"/>
      <c r="I119" s="262"/>
      <c r="J119" s="262"/>
      <c r="K119" s="262"/>
      <c r="P119" s="262"/>
    </row>
    <row r="120" spans="2:16">
      <c r="B120" s="262"/>
      <c r="C120" s="262"/>
      <c r="D120" s="262"/>
      <c r="E120" s="262"/>
      <c r="F120" s="262"/>
      <c r="G120" s="262"/>
      <c r="H120" s="262"/>
      <c r="I120" s="262"/>
      <c r="J120" s="262"/>
      <c r="K120" s="262"/>
      <c r="P120" s="262"/>
    </row>
    <row r="121" spans="2:16">
      <c r="B121" s="262"/>
      <c r="C121" s="262"/>
      <c r="D121" s="262"/>
      <c r="E121" s="262"/>
      <c r="F121" s="262"/>
      <c r="G121" s="262"/>
      <c r="H121" s="262"/>
      <c r="I121" s="262"/>
      <c r="J121" s="262"/>
      <c r="K121" s="262"/>
      <c r="P121" s="262"/>
    </row>
    <row r="122" spans="2:16">
      <c r="B122" s="262"/>
      <c r="C122" s="262"/>
      <c r="D122" s="262"/>
      <c r="E122" s="262"/>
      <c r="F122" s="262"/>
      <c r="G122" s="262"/>
      <c r="H122" s="262"/>
      <c r="I122" s="262"/>
      <c r="J122" s="262"/>
      <c r="K122" s="262"/>
      <c r="P122" s="262"/>
    </row>
    <row r="123" spans="2:16">
      <c r="B123" s="262"/>
      <c r="C123" s="262"/>
      <c r="D123" s="262"/>
      <c r="E123" s="262"/>
      <c r="F123" s="262"/>
      <c r="G123" s="262"/>
      <c r="H123" s="262"/>
      <c r="I123" s="262"/>
      <c r="J123" s="262"/>
      <c r="K123" s="262"/>
      <c r="P123" s="262"/>
    </row>
    <row r="124" spans="2:16">
      <c r="B124" s="262"/>
      <c r="C124" s="262"/>
      <c r="D124" s="262"/>
      <c r="E124" s="262"/>
      <c r="F124" s="262"/>
      <c r="G124" s="262"/>
      <c r="H124" s="262"/>
      <c r="I124" s="262"/>
      <c r="J124" s="262"/>
      <c r="K124" s="262"/>
      <c r="P124" s="262"/>
    </row>
    <row r="125" spans="2:16">
      <c r="B125" s="262"/>
      <c r="C125" s="262"/>
      <c r="D125" s="262"/>
      <c r="E125" s="262"/>
      <c r="F125" s="262"/>
      <c r="G125" s="262"/>
      <c r="H125" s="262"/>
      <c r="I125" s="262"/>
      <c r="J125" s="262"/>
      <c r="K125" s="262"/>
      <c r="P125" s="262"/>
    </row>
    <row r="126" spans="2:16">
      <c r="B126" s="262"/>
      <c r="C126" s="262"/>
      <c r="D126" s="262"/>
      <c r="E126" s="262"/>
      <c r="F126" s="262"/>
      <c r="G126" s="262"/>
      <c r="H126" s="262"/>
      <c r="I126" s="262"/>
      <c r="J126" s="262"/>
      <c r="K126" s="262"/>
      <c r="P126" s="262"/>
    </row>
    <row r="127" spans="2:16">
      <c r="B127" s="262"/>
      <c r="C127" s="262"/>
      <c r="D127" s="262"/>
      <c r="E127" s="262"/>
      <c r="F127" s="262"/>
      <c r="G127" s="262"/>
      <c r="H127" s="262"/>
      <c r="I127" s="262"/>
      <c r="J127" s="262"/>
      <c r="K127" s="262"/>
      <c r="P127" s="262"/>
    </row>
  </sheetData>
  <mergeCells count="12">
    <mergeCell ref="C7:E7"/>
    <mergeCell ref="H7:J7"/>
    <mergeCell ref="B41:E41"/>
    <mergeCell ref="G41:J41"/>
    <mergeCell ref="B13:E13"/>
    <mergeCell ref="G13:J13"/>
    <mergeCell ref="L41:O41"/>
    <mergeCell ref="Q41:T41"/>
    <mergeCell ref="M7:O7"/>
    <mergeCell ref="R7:T7"/>
    <mergeCell ref="L13:O13"/>
    <mergeCell ref="Q13:T13"/>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2018</oddHeader>
    <oddFooter>&amp;C&amp;"Helvetica,Standard" Eidg. Steuerverwaltung  -  Administration fédérale des contributions  -  Amministrazione federale delle contribuzioni&amp;R60 - 61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53">
    <pageSetUpPr fitToPage="1"/>
  </sheetPr>
  <dimension ref="A1:H58"/>
  <sheetViews>
    <sheetView view="pageLayout" zoomScale="70" zoomScaleNormal="60" zoomScalePageLayoutView="70" workbookViewId="0"/>
  </sheetViews>
  <sheetFormatPr baseColWidth="10" defaultColWidth="10.5" defaultRowHeight="13"/>
  <cols>
    <col min="1" max="1" width="27.5" style="249" customWidth="1"/>
    <col min="2" max="5" width="17.5" style="249" customWidth="1"/>
    <col min="6" max="7" width="17.83203125" style="249" customWidth="1"/>
    <col min="8" max="8" width="19.5" style="249" customWidth="1"/>
    <col min="9" max="16384" width="10.5" style="249"/>
  </cols>
  <sheetData>
    <row r="1" spans="1:8" ht="19" customHeight="1">
      <c r="A1" s="247" t="s">
        <v>167</v>
      </c>
      <c r="B1" s="247"/>
      <c r="C1" s="247"/>
      <c r="D1" s="247"/>
      <c r="E1" s="247"/>
      <c r="F1" s="247"/>
      <c r="G1" s="248"/>
      <c r="H1" s="248"/>
    </row>
    <row r="2" spans="1:8" ht="19" customHeight="1">
      <c r="A2" s="247"/>
      <c r="B2" s="247"/>
      <c r="C2" s="247"/>
      <c r="D2" s="247"/>
      <c r="E2" s="247"/>
      <c r="F2" s="247"/>
      <c r="G2" s="248"/>
      <c r="H2" s="248"/>
    </row>
    <row r="3" spans="1:8" ht="19" customHeight="1">
      <c r="A3" s="382" t="s">
        <v>297</v>
      </c>
      <c r="B3" s="247"/>
      <c r="C3" s="247"/>
      <c r="D3" s="247"/>
      <c r="E3" s="247"/>
      <c r="F3" s="247"/>
      <c r="G3" s="248"/>
      <c r="H3" s="248"/>
    </row>
    <row r="4" spans="1:8" ht="18.75" customHeight="1">
      <c r="A4" s="382" t="s">
        <v>298</v>
      </c>
      <c r="B4" s="247"/>
      <c r="C4" s="247"/>
      <c r="D4" s="247"/>
      <c r="E4" s="247"/>
      <c r="F4" s="247"/>
      <c r="G4" s="248"/>
      <c r="H4" s="248"/>
    </row>
    <row r="5" spans="1:8" ht="19" customHeight="1">
      <c r="A5" s="248"/>
      <c r="B5" s="248"/>
      <c r="C5" s="248"/>
      <c r="D5" s="248"/>
      <c r="E5" s="248"/>
      <c r="F5" s="248"/>
      <c r="G5" s="248"/>
      <c r="H5" s="248"/>
    </row>
    <row r="6" spans="1:8" ht="19" customHeight="1" thickBot="1">
      <c r="B6" s="248"/>
      <c r="C6" s="248"/>
      <c r="D6" s="248"/>
      <c r="E6" s="248"/>
      <c r="F6" s="248"/>
      <c r="G6" s="248"/>
      <c r="H6" s="248"/>
    </row>
    <row r="7" spans="1:8" ht="19" customHeight="1" thickBot="1">
      <c r="A7" s="250">
        <v>31</v>
      </c>
      <c r="B7" s="931" t="s">
        <v>259</v>
      </c>
      <c r="C7" s="932"/>
      <c r="D7" s="932"/>
      <c r="E7" s="932"/>
      <c r="F7" s="932"/>
      <c r="G7" s="932"/>
      <c r="H7" s="933"/>
    </row>
    <row r="8" spans="1:8" ht="19" customHeight="1">
      <c r="A8" s="252" t="s">
        <v>10</v>
      </c>
      <c r="B8" s="315">
        <v>100000</v>
      </c>
      <c r="C8" s="315">
        <v>500000</v>
      </c>
      <c r="D8" s="315">
        <v>1000000</v>
      </c>
      <c r="E8" s="315">
        <v>5000000</v>
      </c>
      <c r="F8" s="315">
        <v>10000000</v>
      </c>
      <c r="G8" s="315">
        <v>50000000</v>
      </c>
      <c r="H8" s="315">
        <v>100000000</v>
      </c>
    </row>
    <row r="9" spans="1:8" ht="19" customHeight="1">
      <c r="A9" s="252" t="s">
        <v>11</v>
      </c>
      <c r="B9" s="311"/>
      <c r="C9" s="311"/>
      <c r="D9" s="311"/>
      <c r="E9" s="311"/>
      <c r="F9" s="311"/>
      <c r="G9" s="311"/>
      <c r="H9" s="311"/>
    </row>
    <row r="10" spans="1:8" ht="19" customHeight="1">
      <c r="B10" s="934" t="s">
        <v>260</v>
      </c>
      <c r="C10" s="935"/>
      <c r="D10" s="935"/>
      <c r="E10" s="935"/>
      <c r="F10" s="935"/>
      <c r="G10" s="935"/>
      <c r="H10" s="936"/>
    </row>
    <row r="11" spans="1:8" ht="19" customHeight="1">
      <c r="A11" s="312" t="s">
        <v>155</v>
      </c>
      <c r="B11" s="395">
        <v>172</v>
      </c>
      <c r="C11" s="395">
        <v>859</v>
      </c>
      <c r="D11" s="395">
        <v>1718</v>
      </c>
      <c r="E11" s="395">
        <v>8588</v>
      </c>
      <c r="F11" s="395">
        <v>17176</v>
      </c>
      <c r="G11" s="395">
        <v>85879</v>
      </c>
      <c r="H11" s="395">
        <v>171758</v>
      </c>
    </row>
    <row r="12" spans="1:8" ht="19" customHeight="1">
      <c r="A12" s="312" t="s">
        <v>56</v>
      </c>
      <c r="B12" s="395">
        <v>144</v>
      </c>
      <c r="C12" s="395">
        <v>719</v>
      </c>
      <c r="D12" s="395">
        <v>1438</v>
      </c>
      <c r="E12" s="395">
        <v>7188</v>
      </c>
      <c r="F12" s="395">
        <v>14376</v>
      </c>
      <c r="G12" s="395">
        <v>71879</v>
      </c>
      <c r="H12" s="395">
        <v>143757</v>
      </c>
    </row>
    <row r="13" spans="1:8" ht="19" customHeight="1">
      <c r="A13" s="312" t="s">
        <v>59</v>
      </c>
      <c r="B13" s="395">
        <v>185</v>
      </c>
      <c r="C13" s="395">
        <v>925</v>
      </c>
      <c r="D13" s="395">
        <v>1850</v>
      </c>
      <c r="E13" s="395">
        <v>9250</v>
      </c>
      <c r="F13" s="395">
        <v>18500</v>
      </c>
      <c r="G13" s="395">
        <v>92500</v>
      </c>
      <c r="H13" s="395">
        <v>185000</v>
      </c>
    </row>
    <row r="14" spans="1:8" ht="19" customHeight="1">
      <c r="A14" s="312" t="s">
        <v>62</v>
      </c>
      <c r="B14" s="395">
        <v>1</v>
      </c>
      <c r="C14" s="395">
        <v>5</v>
      </c>
      <c r="D14" s="395">
        <v>10</v>
      </c>
      <c r="E14" s="395">
        <v>50</v>
      </c>
      <c r="F14" s="395">
        <v>100</v>
      </c>
      <c r="G14" s="395">
        <v>500</v>
      </c>
      <c r="H14" s="395">
        <v>1000</v>
      </c>
    </row>
    <row r="15" spans="1:8" ht="19" customHeight="1">
      <c r="A15" s="312" t="s">
        <v>65</v>
      </c>
      <c r="B15" s="395">
        <v>167</v>
      </c>
      <c r="C15" s="395">
        <v>836</v>
      </c>
      <c r="D15" s="395">
        <v>1672</v>
      </c>
      <c r="E15" s="395">
        <v>8360</v>
      </c>
      <c r="F15" s="395">
        <v>16720</v>
      </c>
      <c r="G15" s="395">
        <v>83600</v>
      </c>
      <c r="H15" s="395">
        <v>167200</v>
      </c>
    </row>
    <row r="16" spans="1:8" ht="19" customHeight="1">
      <c r="A16" s="312" t="s">
        <v>68</v>
      </c>
      <c r="B16" s="395">
        <v>500</v>
      </c>
      <c r="C16" s="395">
        <v>1000</v>
      </c>
      <c r="D16" s="395">
        <v>2000</v>
      </c>
      <c r="E16" s="395">
        <v>10000</v>
      </c>
      <c r="F16" s="395">
        <v>20000</v>
      </c>
      <c r="G16" s="395">
        <v>100000</v>
      </c>
      <c r="H16" s="395">
        <v>200000</v>
      </c>
    </row>
    <row r="17" spans="1:8" ht="19" customHeight="1">
      <c r="A17" s="312" t="s">
        <v>71</v>
      </c>
      <c r="B17" s="395">
        <v>500</v>
      </c>
      <c r="C17" s="395">
        <v>500</v>
      </c>
      <c r="D17" s="395">
        <v>500</v>
      </c>
      <c r="E17" s="395">
        <v>500</v>
      </c>
      <c r="F17" s="395">
        <v>1000</v>
      </c>
      <c r="G17" s="395">
        <v>5000</v>
      </c>
      <c r="H17" s="395">
        <v>10000</v>
      </c>
    </row>
    <row r="18" spans="1:8" ht="19" customHeight="1">
      <c r="A18" s="312" t="s">
        <v>74</v>
      </c>
      <c r="B18" s="395">
        <v>252</v>
      </c>
      <c r="C18" s="395">
        <v>1262</v>
      </c>
      <c r="D18" s="395">
        <v>2525</v>
      </c>
      <c r="E18" s="395">
        <v>12624</v>
      </c>
      <c r="F18" s="395">
        <v>25247</v>
      </c>
      <c r="G18" s="395">
        <v>126235</v>
      </c>
      <c r="H18" s="395">
        <v>252470</v>
      </c>
    </row>
    <row r="19" spans="1:8" ht="19" customHeight="1">
      <c r="A19" s="312" t="s">
        <v>77</v>
      </c>
      <c r="B19" s="395">
        <v>74</v>
      </c>
      <c r="C19" s="395">
        <v>369</v>
      </c>
      <c r="D19" s="395">
        <v>737</v>
      </c>
      <c r="E19" s="395">
        <v>3687</v>
      </c>
      <c r="F19" s="395">
        <v>7374</v>
      </c>
      <c r="G19" s="395">
        <v>36868</v>
      </c>
      <c r="H19" s="395">
        <v>73736</v>
      </c>
    </row>
    <row r="20" spans="1:8" ht="19" customHeight="1">
      <c r="A20" s="312" t="s">
        <v>53</v>
      </c>
      <c r="B20" s="395">
        <v>307</v>
      </c>
      <c r="C20" s="395">
        <v>1533</v>
      </c>
      <c r="D20" s="395">
        <v>3066</v>
      </c>
      <c r="E20" s="395">
        <v>15328</v>
      </c>
      <c r="F20" s="395">
        <v>30656</v>
      </c>
      <c r="G20" s="395">
        <v>153280</v>
      </c>
      <c r="H20" s="395">
        <v>306560</v>
      </c>
    </row>
    <row r="21" spans="1:8" ht="19" customHeight="1">
      <c r="A21" s="312" t="s">
        <v>57</v>
      </c>
      <c r="B21" s="395">
        <v>176</v>
      </c>
      <c r="C21" s="395">
        <v>880</v>
      </c>
      <c r="D21" s="395">
        <v>1760</v>
      </c>
      <c r="E21" s="395">
        <v>8800</v>
      </c>
      <c r="F21" s="395">
        <v>17600</v>
      </c>
      <c r="G21" s="395">
        <v>88000</v>
      </c>
      <c r="H21" s="395">
        <v>176000</v>
      </c>
    </row>
    <row r="22" spans="1:8" ht="19" customHeight="1">
      <c r="A22" s="312" t="s">
        <v>60</v>
      </c>
      <c r="B22" s="395">
        <v>525</v>
      </c>
      <c r="C22" s="395">
        <v>2625</v>
      </c>
      <c r="D22" s="395">
        <v>5250</v>
      </c>
      <c r="E22" s="395">
        <v>26250</v>
      </c>
      <c r="F22" s="395">
        <v>52500</v>
      </c>
      <c r="G22" s="395">
        <v>262500</v>
      </c>
      <c r="H22" s="395">
        <v>525000</v>
      </c>
    </row>
    <row r="23" spans="1:8" ht="19" customHeight="1">
      <c r="A23" s="312" t="s">
        <v>63</v>
      </c>
      <c r="B23" s="395">
        <v>380</v>
      </c>
      <c r="C23" s="395">
        <v>1900</v>
      </c>
      <c r="D23" s="395">
        <v>3800</v>
      </c>
      <c r="E23" s="395">
        <v>19000</v>
      </c>
      <c r="F23" s="395">
        <v>38000</v>
      </c>
      <c r="G23" s="395">
        <v>190000</v>
      </c>
      <c r="H23" s="395">
        <v>380000</v>
      </c>
    </row>
    <row r="24" spans="1:8" ht="19" customHeight="1">
      <c r="A24" s="312" t="s">
        <v>66</v>
      </c>
      <c r="B24" s="395">
        <v>204</v>
      </c>
      <c r="C24" s="395">
        <v>1020</v>
      </c>
      <c r="D24" s="395">
        <v>2040</v>
      </c>
      <c r="E24" s="395">
        <v>10200</v>
      </c>
      <c r="F24" s="395">
        <v>20400</v>
      </c>
      <c r="G24" s="395">
        <v>102000</v>
      </c>
      <c r="H24" s="395">
        <v>204000</v>
      </c>
    </row>
    <row r="25" spans="1:8" ht="19" customHeight="1">
      <c r="A25" s="312" t="s">
        <v>69</v>
      </c>
      <c r="B25" s="395">
        <v>900</v>
      </c>
      <c r="C25" s="395">
        <v>900</v>
      </c>
      <c r="D25" s="395">
        <v>900</v>
      </c>
      <c r="E25" s="395">
        <v>3600</v>
      </c>
      <c r="F25" s="395">
        <v>7200</v>
      </c>
      <c r="G25" s="395">
        <v>36000</v>
      </c>
      <c r="H25" s="395">
        <v>72000</v>
      </c>
    </row>
    <row r="26" spans="1:8" ht="19" customHeight="1">
      <c r="A26" s="312" t="s">
        <v>178</v>
      </c>
      <c r="B26" s="395">
        <v>500</v>
      </c>
      <c r="C26" s="395">
        <v>500</v>
      </c>
      <c r="D26" s="395">
        <v>499.99999999999994</v>
      </c>
      <c r="E26" s="395">
        <v>2499.9999999999995</v>
      </c>
      <c r="F26" s="395">
        <v>4999.9999999999991</v>
      </c>
      <c r="G26" s="395">
        <v>24999.999999999996</v>
      </c>
      <c r="H26" s="395">
        <v>49999.999999999993</v>
      </c>
    </row>
    <row r="27" spans="1:8" ht="19" customHeight="1">
      <c r="A27" s="312" t="s">
        <v>75</v>
      </c>
      <c r="B27" s="395">
        <v>67</v>
      </c>
      <c r="C27" s="395">
        <v>335</v>
      </c>
      <c r="D27" s="395">
        <v>670</v>
      </c>
      <c r="E27" s="395">
        <v>3350</v>
      </c>
      <c r="F27" s="395">
        <v>6700</v>
      </c>
      <c r="G27" s="395">
        <v>33500</v>
      </c>
      <c r="H27" s="395">
        <v>67000</v>
      </c>
    </row>
    <row r="28" spans="1:8" ht="19" customHeight="1">
      <c r="A28" s="312" t="s">
        <v>78</v>
      </c>
      <c r="B28" s="395">
        <v>455.4</v>
      </c>
      <c r="C28" s="395">
        <v>2277</v>
      </c>
      <c r="D28" s="395">
        <v>4554</v>
      </c>
      <c r="E28" s="395">
        <v>22770</v>
      </c>
      <c r="F28" s="395">
        <v>47282.400000000001</v>
      </c>
      <c r="G28" s="395">
        <v>245282.4</v>
      </c>
      <c r="H28" s="395">
        <v>492782.4</v>
      </c>
    </row>
    <row r="29" spans="1:8" ht="19" customHeight="1">
      <c r="A29" s="312" t="s">
        <v>55</v>
      </c>
      <c r="B29" s="395">
        <v>845</v>
      </c>
      <c r="C29" s="395">
        <v>1056</v>
      </c>
      <c r="D29" s="395">
        <v>2113</v>
      </c>
      <c r="E29" s="395">
        <v>10563</v>
      </c>
      <c r="F29" s="395">
        <v>21125</v>
      </c>
      <c r="G29" s="395">
        <v>105625</v>
      </c>
      <c r="H29" s="395">
        <v>211250</v>
      </c>
    </row>
    <row r="30" spans="1:8" ht="19" customHeight="1">
      <c r="A30" s="312" t="s">
        <v>58</v>
      </c>
      <c r="B30" s="395">
        <v>279</v>
      </c>
      <c r="C30" s="395">
        <v>419</v>
      </c>
      <c r="D30" s="395">
        <v>837</v>
      </c>
      <c r="E30" s="395">
        <v>4185</v>
      </c>
      <c r="F30" s="395">
        <v>8370</v>
      </c>
      <c r="G30" s="395">
        <v>41850</v>
      </c>
      <c r="H30" s="395">
        <v>83700</v>
      </c>
    </row>
    <row r="31" spans="1:8" ht="19" customHeight="1">
      <c r="A31" s="312" t="s">
        <v>61</v>
      </c>
      <c r="B31" s="395">
        <v>290</v>
      </c>
      <c r="C31" s="395">
        <v>1448</v>
      </c>
      <c r="D31" s="395">
        <v>2895</v>
      </c>
      <c r="E31" s="395">
        <v>14475</v>
      </c>
      <c r="F31" s="395">
        <v>28950</v>
      </c>
      <c r="G31" s="395">
        <v>144750</v>
      </c>
      <c r="H31" s="395">
        <v>289500</v>
      </c>
    </row>
    <row r="32" spans="1:8" ht="19" customHeight="1">
      <c r="A32" s="312" t="s">
        <v>64</v>
      </c>
      <c r="B32" s="395">
        <v>70.05</v>
      </c>
      <c r="C32" s="395">
        <v>350.25</v>
      </c>
      <c r="D32" s="395">
        <v>700.5</v>
      </c>
      <c r="E32" s="395">
        <v>3502.5</v>
      </c>
      <c r="F32" s="395">
        <v>7005</v>
      </c>
      <c r="G32" s="395">
        <v>35025</v>
      </c>
      <c r="H32" s="395">
        <v>70050</v>
      </c>
    </row>
    <row r="33" spans="1:8" ht="19" customHeight="1">
      <c r="A33" s="312" t="s">
        <v>67</v>
      </c>
      <c r="B33" s="395">
        <v>203</v>
      </c>
      <c r="C33" s="395">
        <v>1015</v>
      </c>
      <c r="D33" s="395">
        <v>3553</v>
      </c>
      <c r="E33" s="395">
        <v>23853</v>
      </c>
      <c r="F33" s="395">
        <v>49228</v>
      </c>
      <c r="G33" s="395">
        <v>252228</v>
      </c>
      <c r="H33" s="395">
        <v>505978</v>
      </c>
    </row>
    <row r="34" spans="1:8" ht="19" customHeight="1">
      <c r="A34" s="312" t="s">
        <v>70</v>
      </c>
      <c r="B34" s="395">
        <v>500</v>
      </c>
      <c r="C34" s="395">
        <v>2500</v>
      </c>
      <c r="D34" s="395">
        <v>5000</v>
      </c>
      <c r="E34" s="395">
        <v>25000</v>
      </c>
      <c r="F34" s="395">
        <v>50000</v>
      </c>
      <c r="G34" s="395">
        <v>250000</v>
      </c>
      <c r="H34" s="395">
        <v>500000</v>
      </c>
    </row>
    <row r="35" spans="1:8" ht="19" customHeight="1">
      <c r="A35" s="312" t="s">
        <v>73</v>
      </c>
      <c r="B35" s="395">
        <v>401</v>
      </c>
      <c r="C35" s="395">
        <v>2003</v>
      </c>
      <c r="D35" s="395">
        <v>4007</v>
      </c>
      <c r="E35" s="395">
        <v>20034</v>
      </c>
      <c r="F35" s="395">
        <v>40068</v>
      </c>
      <c r="G35" s="395">
        <v>200340</v>
      </c>
      <c r="H35" s="395">
        <v>400680</v>
      </c>
    </row>
    <row r="36" spans="1:8" ht="19" customHeight="1">
      <c r="A36" s="312" t="s">
        <v>76</v>
      </c>
      <c r="B36" s="395">
        <v>374</v>
      </c>
      <c r="C36" s="395">
        <v>1868</v>
      </c>
      <c r="D36" s="395">
        <v>3736</v>
      </c>
      <c r="E36" s="395">
        <v>18678</v>
      </c>
      <c r="F36" s="395">
        <v>37356</v>
      </c>
      <c r="G36" s="395">
        <v>186782</v>
      </c>
      <c r="H36" s="395">
        <v>373564</v>
      </c>
    </row>
    <row r="37" spans="1:8" ht="19" customHeight="1"/>
    <row r="38" spans="1:8" ht="19" customHeight="1">
      <c r="A38" s="255" t="s">
        <v>261</v>
      </c>
    </row>
    <row r="39" spans="1:8" ht="19" customHeight="1">
      <c r="A39" s="255" t="s">
        <v>262</v>
      </c>
    </row>
    <row r="40" spans="1:8" ht="19" customHeight="1">
      <c r="A40" s="313"/>
      <c r="B40" s="257"/>
      <c r="C40" s="257"/>
      <c r="D40" s="257"/>
      <c r="E40" s="257"/>
      <c r="F40" s="257"/>
      <c r="G40" s="257"/>
      <c r="H40" s="257"/>
    </row>
    <row r="41" spans="1:8" ht="19" customHeight="1">
      <c r="A41" s="314"/>
      <c r="B41" s="248"/>
      <c r="C41" s="248"/>
      <c r="D41" s="248"/>
      <c r="E41" s="248"/>
      <c r="F41" s="248"/>
      <c r="G41" s="248"/>
      <c r="H41" s="248"/>
    </row>
    <row r="42" spans="1:8" ht="19" customHeight="1">
      <c r="A42" s="248"/>
      <c r="B42" s="248"/>
      <c r="C42" s="248"/>
      <c r="D42" s="248"/>
      <c r="E42" s="248"/>
      <c r="F42" s="248"/>
      <c r="G42" s="248"/>
      <c r="H42" s="248"/>
    </row>
    <row r="43" spans="1:8" ht="19" customHeight="1">
      <c r="A43" s="248"/>
      <c r="B43" s="248"/>
      <c r="C43" s="248"/>
      <c r="D43" s="248"/>
      <c r="E43" s="248"/>
      <c r="F43" s="248"/>
      <c r="G43" s="248"/>
      <c r="H43" s="248"/>
    </row>
    <row r="44" spans="1:8" ht="19" customHeight="1"/>
    <row r="45" spans="1:8" ht="19" customHeight="1">
      <c r="A45" s="248"/>
      <c r="B45" s="248"/>
      <c r="C45" s="248"/>
      <c r="D45" s="248"/>
      <c r="E45" s="248"/>
      <c r="F45" s="248"/>
      <c r="G45" s="248"/>
      <c r="H45" s="248"/>
    </row>
    <row r="46" spans="1:8" ht="19" customHeight="1">
      <c r="A46" s="248"/>
      <c r="B46" s="248"/>
      <c r="C46" s="248"/>
      <c r="D46" s="248"/>
      <c r="E46" s="248"/>
      <c r="F46" s="248"/>
      <c r="G46" s="248"/>
      <c r="H46" s="248"/>
    </row>
    <row r="47" spans="1:8" ht="19" customHeight="1">
      <c r="A47" s="248"/>
      <c r="B47" s="248"/>
      <c r="C47" s="248"/>
      <c r="D47" s="248"/>
      <c r="E47" s="248"/>
      <c r="F47" s="248"/>
      <c r="G47" s="248"/>
      <c r="H47" s="248"/>
    </row>
    <row r="48" spans="1:8" ht="19" customHeight="1">
      <c r="A48" s="248"/>
      <c r="B48" s="248"/>
      <c r="C48" s="248"/>
      <c r="D48" s="248"/>
      <c r="E48" s="248"/>
      <c r="F48" s="248"/>
      <c r="G48" s="248"/>
      <c r="H48" s="248"/>
    </row>
    <row r="49" spans="1:8">
      <c r="A49" s="248"/>
      <c r="B49" s="248"/>
      <c r="C49" s="248"/>
      <c r="D49" s="248"/>
      <c r="E49" s="248"/>
      <c r="F49" s="248"/>
      <c r="G49" s="248"/>
      <c r="H49" s="248"/>
    </row>
    <row r="50" spans="1:8">
      <c r="A50" s="248"/>
      <c r="B50" s="248"/>
      <c r="C50" s="248"/>
      <c r="D50" s="248"/>
      <c r="E50" s="248"/>
      <c r="F50" s="248"/>
      <c r="G50" s="248"/>
      <c r="H50" s="248"/>
    </row>
    <row r="51" spans="1:8">
      <c r="A51" s="248"/>
      <c r="B51" s="248"/>
      <c r="C51" s="248"/>
      <c r="D51" s="248"/>
      <c r="E51" s="248"/>
      <c r="F51" s="248"/>
      <c r="G51" s="248"/>
      <c r="H51" s="248"/>
    </row>
    <row r="52" spans="1:8">
      <c r="A52" s="248"/>
      <c r="B52" s="248"/>
      <c r="C52" s="248"/>
      <c r="D52" s="248"/>
      <c r="E52" s="248"/>
      <c r="F52" s="248"/>
      <c r="G52" s="248"/>
      <c r="H52" s="248"/>
    </row>
    <row r="53" spans="1:8">
      <c r="A53" s="248"/>
      <c r="B53" s="248"/>
      <c r="C53" s="248"/>
      <c r="D53" s="248"/>
      <c r="E53" s="248"/>
      <c r="F53" s="248"/>
      <c r="G53" s="248"/>
      <c r="H53" s="248"/>
    </row>
    <row r="54" spans="1:8">
      <c r="A54" s="248"/>
      <c r="B54" s="248"/>
      <c r="C54" s="248"/>
      <c r="D54" s="248"/>
      <c r="E54" s="248"/>
      <c r="F54" s="248"/>
      <c r="G54" s="248"/>
      <c r="H54" s="248"/>
    </row>
    <row r="55" spans="1:8">
      <c r="A55" s="248"/>
      <c r="B55" s="248"/>
      <c r="C55" s="248"/>
      <c r="D55" s="248"/>
      <c r="E55" s="248"/>
      <c r="F55" s="248"/>
      <c r="G55" s="248"/>
      <c r="H55" s="248"/>
    </row>
    <row r="56" spans="1:8">
      <c r="A56" s="248"/>
      <c r="B56" s="248"/>
      <c r="C56" s="248"/>
      <c r="D56" s="248"/>
      <c r="E56" s="248"/>
      <c r="F56" s="248"/>
      <c r="G56" s="248"/>
      <c r="H56" s="248"/>
    </row>
    <row r="57" spans="1:8">
      <c r="A57" s="248"/>
      <c r="B57" s="248"/>
      <c r="C57" s="248"/>
      <c r="D57" s="248"/>
      <c r="E57" s="248"/>
      <c r="F57" s="248"/>
      <c r="G57" s="248"/>
      <c r="H57" s="248"/>
    </row>
    <row r="58" spans="1:8">
      <c r="A58" s="248"/>
      <c r="B58" s="248"/>
      <c r="C58" s="248"/>
      <c r="D58" s="248"/>
      <c r="E58" s="248"/>
      <c r="F58" s="248"/>
      <c r="G58" s="248"/>
      <c r="H58" s="248"/>
    </row>
  </sheetData>
  <mergeCells count="2">
    <mergeCell ref="B7:H7"/>
    <mergeCell ref="B10:H10"/>
  </mergeCells>
  <phoneticPr fontId="7" type="noConversion"/>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2018</oddHeader>
    <oddFooter>&amp;L62&amp;C&amp;"Helvetica,Standard" Eidg. Steuerverwaltung  -  Administration fédérale des contributions  -  Amministrazione federale delle contribuzioni</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54">
    <pageSetUpPr fitToPage="1"/>
  </sheetPr>
  <dimension ref="A1:L69"/>
  <sheetViews>
    <sheetView view="pageLayout" zoomScale="70" zoomScaleNormal="60" zoomScalePageLayoutView="70" workbookViewId="0"/>
  </sheetViews>
  <sheetFormatPr baseColWidth="10" defaultColWidth="10.5" defaultRowHeight="13"/>
  <cols>
    <col min="1" max="1" width="27" style="317" customWidth="1"/>
    <col min="2" max="2" width="13.5" style="317" customWidth="1"/>
    <col min="3" max="3" width="14" style="317" customWidth="1"/>
    <col min="4" max="4" width="13.5" style="317" customWidth="1"/>
    <col min="5" max="5" width="2.5" style="317" customWidth="1"/>
    <col min="6" max="6" width="13.5" style="317" customWidth="1"/>
    <col min="7" max="7" width="16" style="317" customWidth="1"/>
    <col min="8" max="8" width="13.5" style="317" customWidth="1"/>
    <col min="9" max="9" width="2.5" style="317" customWidth="1"/>
    <col min="10" max="12" width="13.5" style="317" customWidth="1"/>
    <col min="13" max="19" width="12.5" style="317" customWidth="1"/>
    <col min="20" max="16384" width="10.5" style="317"/>
  </cols>
  <sheetData>
    <row r="1" spans="1:12" ht="19" customHeight="1">
      <c r="A1" s="316" t="s">
        <v>263</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299</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940" t="s">
        <v>2</v>
      </c>
      <c r="B8" s="940"/>
      <c r="C8" s="940"/>
      <c r="D8" s="940"/>
      <c r="E8" s="940"/>
      <c r="F8" s="940"/>
      <c r="G8" s="940" t="s">
        <v>243</v>
      </c>
      <c r="H8" s="940"/>
      <c r="I8" s="940"/>
      <c r="J8" s="940"/>
      <c r="K8" s="940"/>
      <c r="L8" s="940"/>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940" t="s">
        <v>246</v>
      </c>
      <c r="B11" s="940"/>
      <c r="C11" s="940"/>
      <c r="D11" s="940"/>
      <c r="E11" s="940"/>
      <c r="F11" s="940"/>
      <c r="G11" s="940" t="s">
        <v>247</v>
      </c>
      <c r="H11" s="940"/>
      <c r="I11" s="940"/>
      <c r="J11" s="940"/>
      <c r="K11" s="940"/>
      <c r="L11" s="940"/>
    </row>
    <row r="12" spans="1:12" ht="18.75" customHeight="1" thickBot="1">
      <c r="A12" s="337"/>
      <c r="B12" s="337"/>
      <c r="C12" s="337"/>
      <c r="D12" s="337"/>
      <c r="E12" s="337"/>
      <c r="F12" s="337"/>
      <c r="G12" s="337"/>
      <c r="H12" s="337"/>
      <c r="I12" s="337"/>
      <c r="J12" s="337"/>
      <c r="K12" s="337"/>
      <c r="L12" s="337"/>
    </row>
    <row r="13" spans="1:12" ht="18.75" customHeight="1" thickBot="1">
      <c r="A13" s="320">
        <v>32</v>
      </c>
      <c r="B13" s="944" t="s">
        <v>264</v>
      </c>
      <c r="C13" s="945"/>
      <c r="D13" s="945"/>
      <c r="E13" s="945"/>
      <c r="F13" s="945"/>
      <c r="G13" s="945"/>
      <c r="H13" s="945"/>
      <c r="I13" s="945"/>
      <c r="J13" s="945"/>
      <c r="K13" s="945"/>
      <c r="L13" s="946"/>
    </row>
    <row r="14" spans="1:12" ht="18.75" customHeight="1">
      <c r="B14" s="941" t="s">
        <v>265</v>
      </c>
      <c r="C14" s="942"/>
      <c r="D14" s="943"/>
      <c r="E14" s="381"/>
      <c r="F14" s="941" t="s">
        <v>266</v>
      </c>
      <c r="G14" s="942"/>
      <c r="H14" s="943"/>
      <c r="I14" s="332"/>
      <c r="J14" s="941" t="s">
        <v>267</v>
      </c>
      <c r="K14" s="942"/>
      <c r="L14" s="943"/>
    </row>
    <row r="15" spans="1:12" ht="18.75" customHeight="1">
      <c r="B15" s="337"/>
      <c r="C15" s="337"/>
      <c r="D15" s="337"/>
      <c r="E15" s="337"/>
      <c r="F15" s="337"/>
      <c r="G15" s="337"/>
      <c r="H15" s="337"/>
      <c r="I15" s="337"/>
      <c r="J15" s="337"/>
      <c r="K15" s="337"/>
      <c r="L15" s="337"/>
    </row>
    <row r="16" spans="1:12" ht="18.75" customHeight="1">
      <c r="A16" s="337"/>
      <c r="B16" s="937" t="s">
        <v>268</v>
      </c>
      <c r="C16" s="938"/>
      <c r="D16" s="938"/>
      <c r="E16" s="938"/>
      <c r="F16" s="938"/>
      <c r="G16" s="938"/>
      <c r="H16" s="938"/>
      <c r="I16" s="938"/>
      <c r="J16" s="938"/>
      <c r="K16" s="938"/>
      <c r="L16" s="939"/>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13</v>
      </c>
      <c r="D19" s="344" t="s">
        <v>216</v>
      </c>
      <c r="E19" s="321"/>
      <c r="F19" s="348" t="s">
        <v>127</v>
      </c>
      <c r="G19" s="333" t="s">
        <v>14</v>
      </c>
      <c r="H19" s="344" t="s">
        <v>216</v>
      </c>
      <c r="I19" s="321"/>
      <c r="J19" s="348" t="s">
        <v>215</v>
      </c>
      <c r="K19" s="334" t="s">
        <v>13</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687.03</v>
      </c>
      <c r="C21" s="335">
        <v>0</v>
      </c>
      <c r="D21" s="335">
        <f t="shared" ref="D21:D46" si="0">B21+C21</f>
        <v>687.03</v>
      </c>
      <c r="E21" s="335"/>
      <c r="F21" s="15">
        <v>687.03</v>
      </c>
      <c r="G21" s="15">
        <v>0</v>
      </c>
      <c r="H21" s="335">
        <f t="shared" ref="H21:H46" si="1">F21+G21</f>
        <v>687.03</v>
      </c>
      <c r="I21" s="15"/>
      <c r="J21" s="395">
        <v>687.03</v>
      </c>
      <c r="K21" s="395">
        <v>0</v>
      </c>
      <c r="L21" s="335">
        <f t="shared" ref="L21:L46" si="2">J21+K21</f>
        <v>687.03</v>
      </c>
    </row>
    <row r="22" spans="1:12" ht="19" customHeight="1">
      <c r="A22" s="339" t="s">
        <v>56</v>
      </c>
      <c r="B22" s="335">
        <v>728</v>
      </c>
      <c r="C22" s="335">
        <v>0</v>
      </c>
      <c r="D22" s="335">
        <f t="shared" si="0"/>
        <v>728</v>
      </c>
      <c r="E22" s="335"/>
      <c r="F22" s="15">
        <v>728</v>
      </c>
      <c r="G22" s="15">
        <v>0</v>
      </c>
      <c r="H22" s="335">
        <f t="shared" si="1"/>
        <v>728</v>
      </c>
      <c r="I22" s="15"/>
      <c r="J22" s="395">
        <v>728</v>
      </c>
      <c r="K22" s="395">
        <v>0</v>
      </c>
      <c r="L22" s="335">
        <f t="shared" si="2"/>
        <v>728</v>
      </c>
    </row>
    <row r="23" spans="1:12" ht="19" customHeight="1">
      <c r="A23" s="339" t="s">
        <v>59</v>
      </c>
      <c r="B23" s="335">
        <v>500</v>
      </c>
      <c r="C23" s="335">
        <v>0</v>
      </c>
      <c r="D23" s="335">
        <f t="shared" si="0"/>
        <v>500</v>
      </c>
      <c r="E23" s="335"/>
      <c r="F23" s="15">
        <v>500</v>
      </c>
      <c r="G23" s="15">
        <v>0</v>
      </c>
      <c r="H23" s="335">
        <f t="shared" si="1"/>
        <v>500</v>
      </c>
      <c r="I23" s="15"/>
      <c r="J23" s="395">
        <v>500</v>
      </c>
      <c r="K23" s="395">
        <v>0</v>
      </c>
      <c r="L23" s="335">
        <f t="shared" si="2"/>
        <v>500</v>
      </c>
    </row>
    <row r="24" spans="1:12" ht="19" customHeight="1">
      <c r="A24" s="339" t="s">
        <v>62</v>
      </c>
      <c r="B24" s="335">
        <v>500</v>
      </c>
      <c r="C24" s="335">
        <v>0</v>
      </c>
      <c r="D24" s="335">
        <f t="shared" si="0"/>
        <v>500</v>
      </c>
      <c r="E24" s="335"/>
      <c r="F24" s="15">
        <v>500</v>
      </c>
      <c r="G24" s="15">
        <v>0</v>
      </c>
      <c r="H24" s="335">
        <f t="shared" si="1"/>
        <v>500</v>
      </c>
      <c r="I24" s="15"/>
      <c r="J24" s="395">
        <v>500</v>
      </c>
      <c r="K24" s="395">
        <v>0</v>
      </c>
      <c r="L24" s="335">
        <f t="shared" si="2"/>
        <v>500</v>
      </c>
    </row>
    <row r="25" spans="1:12" ht="19" customHeight="1">
      <c r="A25" s="339" t="s">
        <v>65</v>
      </c>
      <c r="B25" s="335">
        <v>418</v>
      </c>
      <c r="C25" s="335">
        <v>0</v>
      </c>
      <c r="D25" s="335">
        <f t="shared" si="0"/>
        <v>418</v>
      </c>
      <c r="E25" s="335"/>
      <c r="F25" s="15">
        <v>418</v>
      </c>
      <c r="G25" s="15">
        <v>0</v>
      </c>
      <c r="H25" s="335">
        <f t="shared" si="1"/>
        <v>418</v>
      </c>
      <c r="I25" s="15"/>
      <c r="J25" s="395">
        <v>418</v>
      </c>
      <c r="K25" s="395">
        <v>0</v>
      </c>
      <c r="L25" s="335">
        <f t="shared" si="2"/>
        <v>418</v>
      </c>
    </row>
    <row r="26" spans="1:12" ht="19" customHeight="1">
      <c r="A26" s="339" t="s">
        <v>68</v>
      </c>
      <c r="B26" s="335">
        <v>500</v>
      </c>
      <c r="C26" s="335">
        <v>0</v>
      </c>
      <c r="D26" s="335">
        <f t="shared" si="0"/>
        <v>500</v>
      </c>
      <c r="E26" s="335"/>
      <c r="F26" s="15">
        <v>500</v>
      </c>
      <c r="G26" s="15">
        <v>0</v>
      </c>
      <c r="H26" s="335">
        <f t="shared" si="1"/>
        <v>500</v>
      </c>
      <c r="I26" s="15"/>
      <c r="J26" s="395">
        <v>500</v>
      </c>
      <c r="K26" s="395">
        <v>0</v>
      </c>
      <c r="L26" s="335">
        <f t="shared" si="2"/>
        <v>500</v>
      </c>
    </row>
    <row r="27" spans="1:12" ht="19" customHeight="1">
      <c r="A27" s="339" t="s">
        <v>71</v>
      </c>
      <c r="B27" s="335">
        <v>500</v>
      </c>
      <c r="C27" s="335">
        <v>0</v>
      </c>
      <c r="D27" s="335">
        <f t="shared" si="0"/>
        <v>500</v>
      </c>
      <c r="E27" s="335"/>
      <c r="F27" s="15">
        <v>500</v>
      </c>
      <c r="G27" s="15">
        <v>0</v>
      </c>
      <c r="H27" s="335">
        <f t="shared" si="1"/>
        <v>500</v>
      </c>
      <c r="I27" s="15"/>
      <c r="J27" s="395">
        <v>500</v>
      </c>
      <c r="K27" s="395">
        <v>0</v>
      </c>
      <c r="L27" s="335">
        <f t="shared" si="2"/>
        <v>500</v>
      </c>
    </row>
    <row r="28" spans="1:12" ht="19" customHeight="1">
      <c r="A28" s="339" t="s">
        <v>74</v>
      </c>
      <c r="B28" s="335">
        <v>500</v>
      </c>
      <c r="C28" s="335">
        <v>0</v>
      </c>
      <c r="D28" s="335">
        <f t="shared" si="0"/>
        <v>500</v>
      </c>
      <c r="E28" s="335"/>
      <c r="F28" s="15">
        <v>500</v>
      </c>
      <c r="G28" s="15">
        <v>0</v>
      </c>
      <c r="H28" s="335">
        <f t="shared" si="1"/>
        <v>500</v>
      </c>
      <c r="I28" s="15"/>
      <c r="J28" s="395">
        <v>500</v>
      </c>
      <c r="K28" s="395">
        <v>0</v>
      </c>
      <c r="L28" s="335">
        <f t="shared" si="2"/>
        <v>500</v>
      </c>
    </row>
    <row r="29" spans="1:12" ht="19" customHeight="1">
      <c r="A29" s="339" t="s">
        <v>77</v>
      </c>
      <c r="B29" s="335">
        <v>368.67750000000001</v>
      </c>
      <c r="C29" s="335">
        <v>0</v>
      </c>
      <c r="D29" s="335">
        <f t="shared" si="0"/>
        <v>368.67750000000001</v>
      </c>
      <c r="E29" s="335"/>
      <c r="F29" s="15">
        <v>368.67750000000001</v>
      </c>
      <c r="G29" s="15">
        <v>0</v>
      </c>
      <c r="H29" s="335">
        <f t="shared" si="1"/>
        <v>368.67750000000001</v>
      </c>
      <c r="I29" s="15"/>
      <c r="J29" s="395">
        <v>368.67750000000001</v>
      </c>
      <c r="K29" s="395">
        <v>0</v>
      </c>
      <c r="L29" s="335">
        <f t="shared" si="2"/>
        <v>368.67750000000001</v>
      </c>
    </row>
    <row r="30" spans="1:12" ht="19" customHeight="1">
      <c r="A30" s="339" t="s">
        <v>53</v>
      </c>
      <c r="B30" s="335">
        <v>651.44999999999993</v>
      </c>
      <c r="C30" s="335">
        <v>0</v>
      </c>
      <c r="D30" s="335">
        <f t="shared" si="0"/>
        <v>651.44999999999993</v>
      </c>
      <c r="E30" s="335"/>
      <c r="F30" s="15">
        <v>651.44999999999993</v>
      </c>
      <c r="G30" s="15">
        <v>0</v>
      </c>
      <c r="H30" s="335">
        <f t="shared" si="1"/>
        <v>651.44999999999993</v>
      </c>
      <c r="I30" s="15"/>
      <c r="J30" s="395">
        <v>651.44999999999993</v>
      </c>
      <c r="K30" s="395">
        <v>0</v>
      </c>
      <c r="L30" s="335">
        <f t="shared" si="2"/>
        <v>651.44999999999993</v>
      </c>
    </row>
    <row r="31" spans="1:12" ht="19" customHeight="1">
      <c r="A31" s="339" t="s">
        <v>57</v>
      </c>
      <c r="B31" s="335">
        <v>640</v>
      </c>
      <c r="C31" s="335">
        <v>0</v>
      </c>
      <c r="D31" s="335">
        <f t="shared" si="0"/>
        <v>640</v>
      </c>
      <c r="E31" s="335"/>
      <c r="F31" s="15">
        <v>640</v>
      </c>
      <c r="G31" s="15">
        <v>0</v>
      </c>
      <c r="H31" s="335">
        <f t="shared" si="1"/>
        <v>640</v>
      </c>
      <c r="I31" s="15"/>
      <c r="J31" s="395">
        <v>640</v>
      </c>
      <c r="K31" s="395">
        <v>0</v>
      </c>
      <c r="L31" s="335">
        <f t="shared" si="2"/>
        <v>640</v>
      </c>
    </row>
    <row r="32" spans="1:12" ht="19" customHeight="1">
      <c r="A32" s="339" t="s">
        <v>60</v>
      </c>
      <c r="B32" s="335">
        <v>1000</v>
      </c>
      <c r="C32" s="335">
        <v>0</v>
      </c>
      <c r="D32" s="335">
        <f t="shared" si="0"/>
        <v>1000</v>
      </c>
      <c r="E32" s="335"/>
      <c r="F32" s="15">
        <v>1000</v>
      </c>
      <c r="G32" s="15">
        <v>0</v>
      </c>
      <c r="H32" s="335">
        <f t="shared" si="1"/>
        <v>1000</v>
      </c>
      <c r="I32" s="15"/>
      <c r="J32" s="395">
        <v>1000</v>
      </c>
      <c r="K32" s="395">
        <v>0</v>
      </c>
      <c r="L32" s="335">
        <f t="shared" si="2"/>
        <v>1000</v>
      </c>
    </row>
    <row r="33" spans="1:12" ht="19" customHeight="1">
      <c r="A33" s="339" t="s">
        <v>63</v>
      </c>
      <c r="B33" s="335">
        <v>307.5</v>
      </c>
      <c r="C33" s="335">
        <v>0</v>
      </c>
      <c r="D33" s="335">
        <f t="shared" si="0"/>
        <v>307.5</v>
      </c>
      <c r="E33" s="335"/>
      <c r="F33" s="15">
        <v>307.5</v>
      </c>
      <c r="G33" s="15">
        <v>0</v>
      </c>
      <c r="H33" s="335">
        <f t="shared" si="1"/>
        <v>307.5</v>
      </c>
      <c r="I33" s="15"/>
      <c r="J33" s="395">
        <v>307.5</v>
      </c>
      <c r="K33" s="395">
        <v>0</v>
      </c>
      <c r="L33" s="335">
        <f t="shared" si="2"/>
        <v>307.5</v>
      </c>
    </row>
    <row r="34" spans="1:12" ht="19" customHeight="1">
      <c r="A34" s="339" t="s">
        <v>66</v>
      </c>
      <c r="B34" s="335">
        <v>204</v>
      </c>
      <c r="C34" s="335">
        <v>0</v>
      </c>
      <c r="D34" s="335">
        <f t="shared" si="0"/>
        <v>204</v>
      </c>
      <c r="E34" s="335"/>
      <c r="F34" s="15">
        <v>204</v>
      </c>
      <c r="G34" s="15">
        <v>0</v>
      </c>
      <c r="H34" s="335">
        <f t="shared" si="1"/>
        <v>204</v>
      </c>
      <c r="I34" s="15"/>
      <c r="J34" s="395">
        <v>204</v>
      </c>
      <c r="K34" s="395">
        <v>0</v>
      </c>
      <c r="L34" s="335">
        <f t="shared" si="2"/>
        <v>204</v>
      </c>
    </row>
    <row r="35" spans="1:12" ht="19" customHeight="1">
      <c r="A35" s="339" t="s">
        <v>69</v>
      </c>
      <c r="B35" s="335">
        <v>900</v>
      </c>
      <c r="C35" s="335">
        <v>0</v>
      </c>
      <c r="D35" s="335">
        <f t="shared" si="0"/>
        <v>900</v>
      </c>
      <c r="E35" s="335"/>
      <c r="F35" s="15">
        <v>900</v>
      </c>
      <c r="G35" s="15">
        <v>0</v>
      </c>
      <c r="H35" s="335">
        <f t="shared" si="1"/>
        <v>900</v>
      </c>
      <c r="I35" s="15"/>
      <c r="J35" s="395">
        <v>900</v>
      </c>
      <c r="K35" s="395">
        <v>0</v>
      </c>
      <c r="L35" s="335">
        <f t="shared" si="2"/>
        <v>900</v>
      </c>
    </row>
    <row r="36" spans="1:12" ht="19" customHeight="1">
      <c r="A36" s="339" t="s">
        <v>178</v>
      </c>
      <c r="B36" s="335">
        <v>500</v>
      </c>
      <c r="C36" s="335">
        <v>0</v>
      </c>
      <c r="D36" s="335">
        <f t="shared" si="0"/>
        <v>500</v>
      </c>
      <c r="E36" s="335"/>
      <c r="F36" s="15">
        <v>500</v>
      </c>
      <c r="G36" s="15">
        <v>0</v>
      </c>
      <c r="H36" s="335">
        <f t="shared" si="1"/>
        <v>500</v>
      </c>
      <c r="I36" s="15"/>
      <c r="J36" s="395">
        <v>500</v>
      </c>
      <c r="K36" s="395">
        <v>0</v>
      </c>
      <c r="L36" s="335">
        <f t="shared" si="2"/>
        <v>500</v>
      </c>
    </row>
    <row r="37" spans="1:12" ht="19" customHeight="1">
      <c r="A37" s="339" t="s">
        <v>75</v>
      </c>
      <c r="B37" s="335">
        <v>1005</v>
      </c>
      <c r="C37" s="335">
        <v>0</v>
      </c>
      <c r="D37" s="335">
        <f t="shared" si="0"/>
        <v>1005</v>
      </c>
      <c r="E37" s="335"/>
      <c r="F37" s="15">
        <v>1005</v>
      </c>
      <c r="G37" s="15">
        <v>0</v>
      </c>
      <c r="H37" s="335">
        <f t="shared" si="1"/>
        <v>1005</v>
      </c>
      <c r="I37" s="15"/>
      <c r="J37" s="395">
        <v>1005</v>
      </c>
      <c r="K37" s="395">
        <v>0</v>
      </c>
      <c r="L37" s="335">
        <f t="shared" si="2"/>
        <v>1005</v>
      </c>
    </row>
    <row r="38" spans="1:12" ht="19" customHeight="1">
      <c r="A38" s="339" t="s">
        <v>78</v>
      </c>
      <c r="B38" s="335">
        <v>300</v>
      </c>
      <c r="C38" s="335">
        <v>0</v>
      </c>
      <c r="D38" s="335">
        <f t="shared" si="0"/>
        <v>300</v>
      </c>
      <c r="E38" s="335"/>
      <c r="F38" s="15">
        <v>300</v>
      </c>
      <c r="G38" s="15">
        <v>0</v>
      </c>
      <c r="H38" s="335">
        <f t="shared" si="1"/>
        <v>300</v>
      </c>
      <c r="I38" s="15"/>
      <c r="J38" s="395">
        <v>300</v>
      </c>
      <c r="K38" s="395">
        <v>0</v>
      </c>
      <c r="L38" s="335">
        <f t="shared" si="2"/>
        <v>300</v>
      </c>
    </row>
    <row r="39" spans="1:12" ht="19" customHeight="1">
      <c r="A39" s="339" t="s">
        <v>55</v>
      </c>
      <c r="B39" s="335">
        <v>845</v>
      </c>
      <c r="C39" s="335">
        <v>0</v>
      </c>
      <c r="D39" s="335">
        <f t="shared" si="0"/>
        <v>845</v>
      </c>
      <c r="E39" s="335"/>
      <c r="F39" s="15">
        <v>845</v>
      </c>
      <c r="G39" s="15">
        <v>0</v>
      </c>
      <c r="H39" s="335">
        <f t="shared" si="1"/>
        <v>845</v>
      </c>
      <c r="I39" s="15"/>
      <c r="J39" s="395">
        <v>845</v>
      </c>
      <c r="K39" s="395">
        <v>0</v>
      </c>
      <c r="L39" s="335">
        <f t="shared" si="2"/>
        <v>845</v>
      </c>
    </row>
    <row r="40" spans="1:12" ht="19" customHeight="1">
      <c r="A40" s="339" t="s">
        <v>58</v>
      </c>
      <c r="B40" s="335">
        <v>837</v>
      </c>
      <c r="C40" s="335">
        <v>0</v>
      </c>
      <c r="D40" s="335">
        <f t="shared" si="0"/>
        <v>837</v>
      </c>
      <c r="E40" s="335"/>
      <c r="F40" s="15">
        <v>837</v>
      </c>
      <c r="G40" s="15">
        <v>0</v>
      </c>
      <c r="H40" s="335">
        <f t="shared" si="1"/>
        <v>837</v>
      </c>
      <c r="I40" s="15"/>
      <c r="J40" s="395">
        <v>837</v>
      </c>
      <c r="K40" s="395">
        <v>0</v>
      </c>
      <c r="L40" s="335">
        <f t="shared" si="2"/>
        <v>837</v>
      </c>
    </row>
    <row r="41" spans="1:12" ht="19" customHeight="1">
      <c r="A41" s="339" t="s">
        <v>61</v>
      </c>
      <c r="B41" s="335">
        <v>965</v>
      </c>
      <c r="C41" s="335">
        <v>0</v>
      </c>
      <c r="D41" s="335">
        <f t="shared" si="0"/>
        <v>965</v>
      </c>
      <c r="E41" s="335"/>
      <c r="F41" s="15">
        <v>965</v>
      </c>
      <c r="G41" s="15">
        <v>0</v>
      </c>
      <c r="H41" s="335">
        <f t="shared" si="1"/>
        <v>965</v>
      </c>
      <c r="I41" s="15"/>
      <c r="J41" s="395">
        <v>965</v>
      </c>
      <c r="K41" s="395">
        <v>0</v>
      </c>
      <c r="L41" s="335">
        <f t="shared" si="2"/>
        <v>965</v>
      </c>
    </row>
    <row r="42" spans="1:12" ht="19" customHeight="1">
      <c r="A42" s="339" t="s">
        <v>64</v>
      </c>
      <c r="B42" s="335">
        <v>3502.5</v>
      </c>
      <c r="C42" s="335">
        <v>0</v>
      </c>
      <c r="D42" s="335">
        <f t="shared" si="0"/>
        <v>3502.5</v>
      </c>
      <c r="E42" s="335"/>
      <c r="F42" s="15">
        <v>3502.5</v>
      </c>
      <c r="G42" s="15">
        <v>0</v>
      </c>
      <c r="H42" s="335">
        <f t="shared" si="1"/>
        <v>3502.5</v>
      </c>
      <c r="I42" s="15"/>
      <c r="J42" s="395">
        <v>3502.5</v>
      </c>
      <c r="K42" s="395">
        <v>0</v>
      </c>
      <c r="L42" s="335">
        <f t="shared" si="2"/>
        <v>3502.5</v>
      </c>
    </row>
    <row r="43" spans="1:12" ht="19" customHeight="1">
      <c r="A43" s="339" t="s">
        <v>67</v>
      </c>
      <c r="B43" s="335">
        <v>400</v>
      </c>
      <c r="C43" s="335">
        <v>0</v>
      </c>
      <c r="D43" s="335">
        <f t="shared" si="0"/>
        <v>400</v>
      </c>
      <c r="E43" s="335"/>
      <c r="F43" s="15">
        <v>400</v>
      </c>
      <c r="G43" s="15">
        <v>0</v>
      </c>
      <c r="H43" s="335">
        <f t="shared" si="1"/>
        <v>400</v>
      </c>
      <c r="I43" s="15"/>
      <c r="J43" s="395">
        <v>400</v>
      </c>
      <c r="K43" s="395">
        <v>0</v>
      </c>
      <c r="L43" s="335">
        <f t="shared" si="2"/>
        <v>400</v>
      </c>
    </row>
    <row r="44" spans="1:12" ht="19" customHeight="1">
      <c r="A44" s="339" t="s">
        <v>70</v>
      </c>
      <c r="B44" s="335">
        <v>20</v>
      </c>
      <c r="C44" s="335">
        <v>0</v>
      </c>
      <c r="D44" s="335">
        <f t="shared" si="0"/>
        <v>20</v>
      </c>
      <c r="E44" s="335"/>
      <c r="F44" s="15">
        <v>20</v>
      </c>
      <c r="G44" s="15">
        <v>0</v>
      </c>
      <c r="H44" s="335">
        <f t="shared" si="1"/>
        <v>20</v>
      </c>
      <c r="I44" s="15"/>
      <c r="J44" s="395">
        <v>20</v>
      </c>
      <c r="K44" s="395">
        <v>0</v>
      </c>
      <c r="L44" s="335">
        <f t="shared" si="2"/>
        <v>20</v>
      </c>
    </row>
    <row r="45" spans="1:12" ht="19" customHeight="1">
      <c r="A45" s="339" t="s">
        <v>248</v>
      </c>
      <c r="B45" s="335">
        <v>1335.6</v>
      </c>
      <c r="C45" s="335">
        <v>0</v>
      </c>
      <c r="D45" s="335">
        <f t="shared" si="0"/>
        <v>1335.6</v>
      </c>
      <c r="E45" s="335"/>
      <c r="F45" s="15">
        <v>1335.6</v>
      </c>
      <c r="G45" s="15">
        <v>0</v>
      </c>
      <c r="H45" s="335">
        <f t="shared" si="1"/>
        <v>1335.6</v>
      </c>
      <c r="I45" s="15"/>
      <c r="J45" s="395">
        <v>1335.6</v>
      </c>
      <c r="K45" s="395">
        <v>0</v>
      </c>
      <c r="L45" s="335">
        <f t="shared" si="2"/>
        <v>1335.6</v>
      </c>
    </row>
    <row r="46" spans="1:12" ht="19" customHeight="1">
      <c r="A46" s="339" t="s">
        <v>76</v>
      </c>
      <c r="B46" s="335">
        <v>630</v>
      </c>
      <c r="C46" s="335">
        <v>0</v>
      </c>
      <c r="D46" s="335">
        <f t="shared" si="0"/>
        <v>630</v>
      </c>
      <c r="E46" s="335"/>
      <c r="F46" s="15">
        <v>630</v>
      </c>
      <c r="G46" s="15">
        <v>0</v>
      </c>
      <c r="H46" s="335">
        <f t="shared" si="1"/>
        <v>630</v>
      </c>
      <c r="I46" s="15"/>
      <c r="J46" s="395">
        <v>630</v>
      </c>
      <c r="K46" s="395">
        <v>0</v>
      </c>
      <c r="L46" s="335">
        <f t="shared" si="2"/>
        <v>630</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28" t="s">
        <v>273</v>
      </c>
      <c r="B51" s="319"/>
      <c r="C51" s="319"/>
      <c r="D51" s="319"/>
      <c r="E51" s="319"/>
      <c r="F51" s="319"/>
      <c r="G51" s="319"/>
      <c r="H51" s="319"/>
      <c r="I51" s="319"/>
      <c r="J51" s="319"/>
      <c r="K51" s="319"/>
      <c r="L51" s="319"/>
    </row>
    <row r="52" spans="1:12" ht="19" customHeight="1">
      <c r="A52" s="328" t="s">
        <v>274</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2018</oddHeader>
    <oddFooter>&amp;C&amp;"Helvetica,Standard" Eidg. Steuerverwaltung  -  Administration fédérale des contributions  -  Amministrazione federale delle contribuzioni&amp;R63</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77">
    <pageSetUpPr fitToPage="1"/>
  </sheetPr>
  <dimension ref="A1:L69"/>
  <sheetViews>
    <sheetView view="pageLayout" zoomScale="70" zoomScaleNormal="60" zoomScalePageLayoutView="70" workbookViewId="0"/>
  </sheetViews>
  <sheetFormatPr baseColWidth="10" defaultColWidth="10.5" defaultRowHeight="13"/>
  <cols>
    <col min="1" max="1" width="27" style="317" customWidth="1"/>
    <col min="2" max="2" width="13.5" style="317" customWidth="1"/>
    <col min="3" max="3" width="14" style="317" customWidth="1"/>
    <col min="4" max="4" width="13.5" style="317" customWidth="1"/>
    <col min="5" max="5" width="2.5" style="317" customWidth="1"/>
    <col min="6" max="6" width="13.5" style="317" customWidth="1"/>
    <col min="7" max="7" width="19" style="317" bestFit="1" customWidth="1"/>
    <col min="8" max="8" width="13.5" style="317" customWidth="1"/>
    <col min="9" max="9" width="2.5" style="317" customWidth="1"/>
    <col min="10" max="12" width="13.5" style="317" customWidth="1"/>
    <col min="13" max="19" width="12.5" style="317" customWidth="1"/>
    <col min="20" max="16384" width="10.5" style="317"/>
  </cols>
  <sheetData>
    <row r="1" spans="1:12" ht="19" customHeight="1">
      <c r="A1" s="316" t="s">
        <v>205</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287</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940" t="s">
        <v>206</v>
      </c>
      <c r="B8" s="940"/>
      <c r="C8" s="940"/>
      <c r="D8" s="940"/>
      <c r="E8" s="940"/>
      <c r="F8" s="940"/>
      <c r="G8" s="940" t="s">
        <v>207</v>
      </c>
      <c r="H8" s="940"/>
      <c r="I8" s="940"/>
      <c r="J8" s="940"/>
      <c r="K8" s="940"/>
      <c r="L8" s="940"/>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940" t="s">
        <v>246</v>
      </c>
      <c r="B11" s="940"/>
      <c r="C11" s="940"/>
      <c r="D11" s="940"/>
      <c r="E11" s="940"/>
      <c r="F11" s="940"/>
      <c r="G11" s="940" t="s">
        <v>247</v>
      </c>
      <c r="H11" s="940"/>
      <c r="I11" s="940"/>
      <c r="J11" s="940"/>
      <c r="K11" s="940"/>
      <c r="L11" s="940"/>
    </row>
    <row r="12" spans="1:12" ht="18.75" customHeight="1" thickBot="1">
      <c r="A12" s="337"/>
      <c r="B12" s="337"/>
      <c r="C12" s="337"/>
      <c r="D12" s="337"/>
      <c r="E12" s="337"/>
      <c r="F12" s="337"/>
      <c r="G12" s="337"/>
      <c r="H12" s="337"/>
      <c r="I12" s="337"/>
      <c r="J12" s="337"/>
      <c r="K12" s="337"/>
      <c r="L12" s="337"/>
    </row>
    <row r="13" spans="1:12" ht="18.75" customHeight="1" thickBot="1">
      <c r="A13" s="320">
        <v>33</v>
      </c>
      <c r="B13" s="944" t="s">
        <v>264</v>
      </c>
      <c r="C13" s="945"/>
      <c r="D13" s="945"/>
      <c r="E13" s="945"/>
      <c r="F13" s="945"/>
      <c r="G13" s="945"/>
      <c r="H13" s="945"/>
      <c r="I13" s="945"/>
      <c r="J13" s="945"/>
      <c r="K13" s="945"/>
      <c r="L13" s="946"/>
    </row>
    <row r="14" spans="1:12" ht="18.75" customHeight="1">
      <c r="B14" s="941" t="s">
        <v>265</v>
      </c>
      <c r="C14" s="942"/>
      <c r="D14" s="943"/>
      <c r="E14" s="381"/>
      <c r="F14" s="941" t="s">
        <v>266</v>
      </c>
      <c r="G14" s="942"/>
      <c r="H14" s="943"/>
      <c r="I14" s="332"/>
      <c r="J14" s="941" t="s">
        <v>267</v>
      </c>
      <c r="K14" s="942"/>
      <c r="L14" s="943"/>
    </row>
    <row r="15" spans="1:12" ht="18.75" customHeight="1">
      <c r="B15" s="337"/>
      <c r="C15" s="337"/>
      <c r="D15" s="337"/>
      <c r="E15" s="337"/>
      <c r="F15" s="337"/>
      <c r="G15" s="337"/>
      <c r="H15" s="337"/>
      <c r="I15" s="337"/>
      <c r="J15" s="337"/>
      <c r="K15" s="337"/>
      <c r="L15" s="337"/>
    </row>
    <row r="16" spans="1:12" ht="18.75" customHeight="1">
      <c r="A16" s="337"/>
      <c r="B16" s="937" t="s">
        <v>268</v>
      </c>
      <c r="C16" s="938"/>
      <c r="D16" s="938"/>
      <c r="E16" s="938"/>
      <c r="F16" s="938"/>
      <c r="G16" s="938"/>
      <c r="H16" s="938"/>
      <c r="I16" s="938"/>
      <c r="J16" s="938"/>
      <c r="K16" s="938"/>
      <c r="L16" s="939"/>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249</v>
      </c>
      <c r="D19" s="344" t="s">
        <v>216</v>
      </c>
      <c r="E19" s="321"/>
      <c r="F19" s="348" t="s">
        <v>127</v>
      </c>
      <c r="G19" s="333" t="s">
        <v>250</v>
      </c>
      <c r="H19" s="344" t="s">
        <v>216</v>
      </c>
      <c r="I19" s="321"/>
      <c r="J19" s="348" t="s">
        <v>215</v>
      </c>
      <c r="K19" s="333" t="s">
        <v>249</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687.03</v>
      </c>
      <c r="C21" s="335">
        <v>0</v>
      </c>
      <c r="D21" s="335">
        <f t="shared" ref="D21:D46" si="0">B21+C21</f>
        <v>687.03</v>
      </c>
      <c r="E21" s="335"/>
      <c r="F21" s="15">
        <v>687.03</v>
      </c>
      <c r="G21" s="15">
        <v>6213.5</v>
      </c>
      <c r="H21" s="335">
        <f t="shared" ref="H21:H46" si="1">F21+G21</f>
        <v>6900.53</v>
      </c>
      <c r="I21" s="15"/>
      <c r="J21" s="395">
        <v>687.03</v>
      </c>
      <c r="K21" s="395">
        <v>12478</v>
      </c>
      <c r="L21" s="335">
        <f t="shared" ref="L21:L46" si="2">J21+K21</f>
        <v>13165.03</v>
      </c>
    </row>
    <row r="22" spans="1:12" ht="19" customHeight="1">
      <c r="A22" s="339" t="s">
        <v>56</v>
      </c>
      <c r="B22" s="335">
        <v>728</v>
      </c>
      <c r="C22" s="335">
        <v>0</v>
      </c>
      <c r="D22" s="335">
        <f t="shared" si="0"/>
        <v>728</v>
      </c>
      <c r="E22" s="335"/>
      <c r="F22" s="15">
        <v>728</v>
      </c>
      <c r="G22" s="15">
        <v>6205</v>
      </c>
      <c r="H22" s="335">
        <f t="shared" si="1"/>
        <v>6933</v>
      </c>
      <c r="I22" s="15"/>
      <c r="J22" s="395">
        <v>728</v>
      </c>
      <c r="K22" s="395">
        <v>12478</v>
      </c>
      <c r="L22" s="335">
        <f t="shared" si="2"/>
        <v>13206</v>
      </c>
    </row>
    <row r="23" spans="1:12" ht="19" customHeight="1">
      <c r="A23" s="339" t="s">
        <v>59</v>
      </c>
      <c r="B23" s="335">
        <v>500</v>
      </c>
      <c r="C23" s="335">
        <v>0</v>
      </c>
      <c r="D23" s="335">
        <f t="shared" si="0"/>
        <v>500</v>
      </c>
      <c r="E23" s="335"/>
      <c r="F23" s="15">
        <v>500</v>
      </c>
      <c r="G23" s="15">
        <v>6222</v>
      </c>
      <c r="H23" s="335">
        <f t="shared" si="1"/>
        <v>6722</v>
      </c>
      <c r="I23" s="15"/>
      <c r="J23" s="395">
        <v>500</v>
      </c>
      <c r="K23" s="395">
        <v>12495</v>
      </c>
      <c r="L23" s="335">
        <f t="shared" si="2"/>
        <v>12995</v>
      </c>
    </row>
    <row r="24" spans="1:12" ht="19" customHeight="1">
      <c r="A24" s="339" t="s">
        <v>62</v>
      </c>
      <c r="B24" s="335">
        <v>500</v>
      </c>
      <c r="C24" s="335">
        <v>0</v>
      </c>
      <c r="D24" s="335">
        <f t="shared" si="0"/>
        <v>500</v>
      </c>
      <c r="E24" s="335"/>
      <c r="F24" s="15">
        <v>500</v>
      </c>
      <c r="G24" s="15">
        <v>6222</v>
      </c>
      <c r="H24" s="335">
        <f t="shared" si="1"/>
        <v>6722</v>
      </c>
      <c r="I24" s="15"/>
      <c r="J24" s="395">
        <v>500</v>
      </c>
      <c r="K24" s="395">
        <v>12495</v>
      </c>
      <c r="L24" s="335">
        <f t="shared" si="2"/>
        <v>12995</v>
      </c>
    </row>
    <row r="25" spans="1:12" ht="19" customHeight="1">
      <c r="A25" s="339" t="s">
        <v>65</v>
      </c>
      <c r="B25" s="335">
        <v>418</v>
      </c>
      <c r="C25" s="335">
        <v>0</v>
      </c>
      <c r="D25" s="335">
        <f t="shared" si="0"/>
        <v>418</v>
      </c>
      <c r="E25" s="335"/>
      <c r="F25" s="15">
        <v>418</v>
      </c>
      <c r="G25" s="15">
        <v>6230.5</v>
      </c>
      <c r="H25" s="335">
        <f t="shared" si="1"/>
        <v>6648.5</v>
      </c>
      <c r="I25" s="15"/>
      <c r="J25" s="395">
        <v>418</v>
      </c>
      <c r="K25" s="395">
        <v>12495</v>
      </c>
      <c r="L25" s="335">
        <f t="shared" si="2"/>
        <v>12913</v>
      </c>
    </row>
    <row r="26" spans="1:12" ht="19" customHeight="1">
      <c r="A26" s="339" t="s">
        <v>68</v>
      </c>
      <c r="B26" s="335">
        <v>500</v>
      </c>
      <c r="C26" s="335">
        <v>0</v>
      </c>
      <c r="D26" s="335">
        <f t="shared" si="0"/>
        <v>500</v>
      </c>
      <c r="E26" s="335"/>
      <c r="F26" s="15">
        <v>500</v>
      </c>
      <c r="G26" s="15">
        <v>6222</v>
      </c>
      <c r="H26" s="335">
        <f t="shared" si="1"/>
        <v>6722</v>
      </c>
      <c r="I26" s="15"/>
      <c r="J26" s="395">
        <v>500</v>
      </c>
      <c r="K26" s="395">
        <v>12495</v>
      </c>
      <c r="L26" s="335">
        <f t="shared" si="2"/>
        <v>12995</v>
      </c>
    </row>
    <row r="27" spans="1:12" ht="19" customHeight="1">
      <c r="A27" s="339" t="s">
        <v>71</v>
      </c>
      <c r="B27" s="335">
        <v>500</v>
      </c>
      <c r="C27" s="335">
        <v>0</v>
      </c>
      <c r="D27" s="335">
        <f t="shared" si="0"/>
        <v>500</v>
      </c>
      <c r="E27" s="335"/>
      <c r="F27" s="15">
        <v>500</v>
      </c>
      <c r="G27" s="15">
        <v>6222</v>
      </c>
      <c r="H27" s="335">
        <f t="shared" si="1"/>
        <v>6722</v>
      </c>
      <c r="I27" s="15"/>
      <c r="J27" s="395">
        <v>500</v>
      </c>
      <c r="K27" s="395">
        <v>12495</v>
      </c>
      <c r="L27" s="335">
        <f t="shared" si="2"/>
        <v>12995</v>
      </c>
    </row>
    <row r="28" spans="1:12" ht="19" customHeight="1">
      <c r="A28" s="339" t="s">
        <v>74</v>
      </c>
      <c r="B28" s="335">
        <v>500</v>
      </c>
      <c r="C28" s="335">
        <v>0</v>
      </c>
      <c r="D28" s="335">
        <f t="shared" si="0"/>
        <v>500</v>
      </c>
      <c r="E28" s="335"/>
      <c r="F28" s="15">
        <v>500</v>
      </c>
      <c r="G28" s="15">
        <v>6222</v>
      </c>
      <c r="H28" s="335">
        <f t="shared" si="1"/>
        <v>6722</v>
      </c>
      <c r="I28" s="15"/>
      <c r="J28" s="395">
        <v>500</v>
      </c>
      <c r="K28" s="395">
        <v>12495</v>
      </c>
      <c r="L28" s="335">
        <f t="shared" si="2"/>
        <v>12995</v>
      </c>
    </row>
    <row r="29" spans="1:12" ht="19" customHeight="1">
      <c r="A29" s="339" t="s">
        <v>77</v>
      </c>
      <c r="B29" s="335">
        <v>368.67750000000001</v>
      </c>
      <c r="C29" s="335">
        <v>0</v>
      </c>
      <c r="D29" s="335">
        <f t="shared" si="0"/>
        <v>368.67750000000001</v>
      </c>
      <c r="E29" s="335"/>
      <c r="F29" s="15">
        <v>368.67750000000001</v>
      </c>
      <c r="G29" s="15">
        <v>6239</v>
      </c>
      <c r="H29" s="335">
        <f t="shared" si="1"/>
        <v>6607.6774999999998</v>
      </c>
      <c r="I29" s="15"/>
      <c r="J29" s="395">
        <v>368.67750000000001</v>
      </c>
      <c r="K29" s="395">
        <v>12503.5</v>
      </c>
      <c r="L29" s="335">
        <f t="shared" si="2"/>
        <v>12872.1775</v>
      </c>
    </row>
    <row r="30" spans="1:12" ht="19" customHeight="1">
      <c r="A30" s="339" t="s">
        <v>53</v>
      </c>
      <c r="B30" s="335">
        <v>651.44999999999993</v>
      </c>
      <c r="C30" s="335">
        <v>0</v>
      </c>
      <c r="D30" s="335">
        <f t="shared" si="0"/>
        <v>651.44999999999993</v>
      </c>
      <c r="E30" s="335"/>
      <c r="F30" s="15">
        <v>651.44999999999993</v>
      </c>
      <c r="G30" s="15">
        <v>6213.5</v>
      </c>
      <c r="H30" s="335">
        <f t="shared" si="1"/>
        <v>6864.95</v>
      </c>
      <c r="I30" s="15"/>
      <c r="J30" s="395">
        <v>651.44999999999993</v>
      </c>
      <c r="K30" s="395">
        <v>12478</v>
      </c>
      <c r="L30" s="335">
        <f t="shared" si="2"/>
        <v>13129.45</v>
      </c>
    </row>
    <row r="31" spans="1:12" ht="19" customHeight="1">
      <c r="A31" s="339" t="s">
        <v>57</v>
      </c>
      <c r="B31" s="335">
        <v>640</v>
      </c>
      <c r="C31" s="335">
        <v>0</v>
      </c>
      <c r="D31" s="335">
        <f t="shared" si="0"/>
        <v>640</v>
      </c>
      <c r="E31" s="335"/>
      <c r="F31" s="15">
        <v>640</v>
      </c>
      <c r="G31" s="15">
        <v>6214</v>
      </c>
      <c r="H31" s="335">
        <f t="shared" si="1"/>
        <v>6854</v>
      </c>
      <c r="I31" s="15"/>
      <c r="J31" s="395">
        <v>640</v>
      </c>
      <c r="K31" s="395">
        <v>12478</v>
      </c>
      <c r="L31" s="335">
        <f t="shared" si="2"/>
        <v>13118</v>
      </c>
    </row>
    <row r="32" spans="1:12" ht="19" customHeight="1">
      <c r="A32" s="339" t="s">
        <v>60</v>
      </c>
      <c r="B32" s="335">
        <v>1000</v>
      </c>
      <c r="C32" s="335">
        <v>0</v>
      </c>
      <c r="D32" s="335">
        <f t="shared" si="0"/>
        <v>1000</v>
      </c>
      <c r="E32" s="335"/>
      <c r="F32" s="15">
        <v>1000</v>
      </c>
      <c r="G32" s="15">
        <v>6188</v>
      </c>
      <c r="H32" s="335">
        <f t="shared" si="1"/>
        <v>7188</v>
      </c>
      <c r="I32" s="15"/>
      <c r="J32" s="395">
        <v>1000</v>
      </c>
      <c r="K32" s="395">
        <v>12452.5</v>
      </c>
      <c r="L32" s="335">
        <f t="shared" si="2"/>
        <v>13452.5</v>
      </c>
    </row>
    <row r="33" spans="1:12" ht="19" customHeight="1">
      <c r="A33" s="339" t="s">
        <v>63</v>
      </c>
      <c r="B33" s="335">
        <v>2050</v>
      </c>
      <c r="C33" s="335">
        <v>0</v>
      </c>
      <c r="D33" s="335">
        <f t="shared" si="0"/>
        <v>2050</v>
      </c>
      <c r="E33" s="335"/>
      <c r="F33" s="15">
        <v>2050</v>
      </c>
      <c r="G33" s="15">
        <v>6103</v>
      </c>
      <c r="H33" s="335">
        <f t="shared" si="1"/>
        <v>8153</v>
      </c>
      <c r="I33" s="15"/>
      <c r="J33" s="395">
        <v>2050</v>
      </c>
      <c r="K33" s="395">
        <v>12367.5</v>
      </c>
      <c r="L33" s="335">
        <f t="shared" si="2"/>
        <v>14417.5</v>
      </c>
    </row>
    <row r="34" spans="1:12" ht="19" customHeight="1">
      <c r="A34" s="339" t="s">
        <v>66</v>
      </c>
      <c r="B34" s="335">
        <v>204</v>
      </c>
      <c r="C34" s="335">
        <v>0</v>
      </c>
      <c r="D34" s="335">
        <f t="shared" si="0"/>
        <v>204</v>
      </c>
      <c r="E34" s="335"/>
      <c r="F34" s="15">
        <v>204</v>
      </c>
      <c r="G34" s="15">
        <v>6247.5</v>
      </c>
      <c r="H34" s="335">
        <f t="shared" si="1"/>
        <v>6451.5</v>
      </c>
      <c r="I34" s="15"/>
      <c r="J34" s="395">
        <v>204</v>
      </c>
      <c r="K34" s="395">
        <v>12512</v>
      </c>
      <c r="L34" s="335">
        <f t="shared" si="2"/>
        <v>12716</v>
      </c>
    </row>
    <row r="35" spans="1:12" ht="19" customHeight="1">
      <c r="A35" s="339" t="s">
        <v>69</v>
      </c>
      <c r="B35" s="335">
        <v>900</v>
      </c>
      <c r="C35" s="335">
        <v>0</v>
      </c>
      <c r="D35" s="335">
        <f t="shared" si="0"/>
        <v>900</v>
      </c>
      <c r="E35" s="335"/>
      <c r="F35" s="15">
        <v>900</v>
      </c>
      <c r="G35" s="15">
        <v>6196.5</v>
      </c>
      <c r="H35" s="335">
        <f t="shared" si="1"/>
        <v>7096.5</v>
      </c>
      <c r="I35" s="15"/>
      <c r="J35" s="395">
        <v>900</v>
      </c>
      <c r="K35" s="395">
        <v>12461</v>
      </c>
      <c r="L35" s="335">
        <f t="shared" si="2"/>
        <v>13361</v>
      </c>
    </row>
    <row r="36" spans="1:12" ht="19" customHeight="1">
      <c r="A36" s="339" t="s">
        <v>178</v>
      </c>
      <c r="B36" s="335">
        <v>500</v>
      </c>
      <c r="C36" s="335">
        <v>0</v>
      </c>
      <c r="D36" s="335">
        <f t="shared" si="0"/>
        <v>500</v>
      </c>
      <c r="E36" s="335"/>
      <c r="F36" s="15">
        <v>500</v>
      </c>
      <c r="G36" s="15">
        <v>6222</v>
      </c>
      <c r="H36" s="335">
        <f t="shared" si="1"/>
        <v>6722</v>
      </c>
      <c r="I36" s="15"/>
      <c r="J36" s="395">
        <v>500</v>
      </c>
      <c r="K36" s="395">
        <v>12495</v>
      </c>
      <c r="L36" s="335">
        <f t="shared" si="2"/>
        <v>12995</v>
      </c>
    </row>
    <row r="37" spans="1:12" ht="19" customHeight="1">
      <c r="A37" s="339" t="s">
        <v>75</v>
      </c>
      <c r="B37" s="335">
        <v>1005</v>
      </c>
      <c r="C37" s="335">
        <v>0</v>
      </c>
      <c r="D37" s="335">
        <f t="shared" si="0"/>
        <v>1005</v>
      </c>
      <c r="E37" s="335"/>
      <c r="F37" s="15">
        <v>1005</v>
      </c>
      <c r="G37" s="15">
        <v>6188</v>
      </c>
      <c r="H37" s="335">
        <f t="shared" si="1"/>
        <v>7193</v>
      </c>
      <c r="I37" s="15"/>
      <c r="J37" s="395">
        <v>1005</v>
      </c>
      <c r="K37" s="395">
        <v>12452.5</v>
      </c>
      <c r="L37" s="335">
        <f t="shared" si="2"/>
        <v>13457.5</v>
      </c>
    </row>
    <row r="38" spans="1:12" ht="19" customHeight="1">
      <c r="A38" s="339" t="s">
        <v>78</v>
      </c>
      <c r="B38" s="335">
        <v>300</v>
      </c>
      <c r="C38" s="335">
        <v>0</v>
      </c>
      <c r="D38" s="335">
        <f t="shared" si="0"/>
        <v>300</v>
      </c>
      <c r="E38" s="335"/>
      <c r="F38" s="15">
        <v>300</v>
      </c>
      <c r="G38" s="15">
        <v>6239</v>
      </c>
      <c r="H38" s="335">
        <f t="shared" si="1"/>
        <v>6539</v>
      </c>
      <c r="I38" s="15"/>
      <c r="J38" s="395">
        <v>300</v>
      </c>
      <c r="K38" s="395">
        <v>12503.5</v>
      </c>
      <c r="L38" s="335">
        <f t="shared" si="2"/>
        <v>12803.5</v>
      </c>
    </row>
    <row r="39" spans="1:12" ht="19" customHeight="1">
      <c r="A39" s="339" t="s">
        <v>55</v>
      </c>
      <c r="B39" s="335">
        <v>845</v>
      </c>
      <c r="C39" s="335">
        <v>0</v>
      </c>
      <c r="D39" s="335">
        <f t="shared" si="0"/>
        <v>845</v>
      </c>
      <c r="E39" s="335"/>
      <c r="F39" s="15">
        <v>845</v>
      </c>
      <c r="G39" s="15">
        <v>6196.5</v>
      </c>
      <c r="H39" s="335">
        <f t="shared" si="1"/>
        <v>7041.5</v>
      </c>
      <c r="I39" s="15"/>
      <c r="J39" s="395">
        <v>845</v>
      </c>
      <c r="K39" s="395">
        <v>12461</v>
      </c>
      <c r="L39" s="335">
        <f t="shared" si="2"/>
        <v>13306</v>
      </c>
    </row>
    <row r="40" spans="1:12" ht="19" customHeight="1">
      <c r="A40" s="339" t="s">
        <v>58</v>
      </c>
      <c r="B40" s="335">
        <v>837</v>
      </c>
      <c r="C40" s="335">
        <v>0</v>
      </c>
      <c r="D40" s="335">
        <f t="shared" si="0"/>
        <v>837</v>
      </c>
      <c r="E40" s="335"/>
      <c r="F40" s="15">
        <v>837</v>
      </c>
      <c r="G40" s="15">
        <v>6196.5</v>
      </c>
      <c r="H40" s="335">
        <f t="shared" si="1"/>
        <v>7033.5</v>
      </c>
      <c r="I40" s="15"/>
      <c r="J40" s="395">
        <v>837</v>
      </c>
      <c r="K40" s="395">
        <v>12461</v>
      </c>
      <c r="L40" s="335">
        <f t="shared" si="2"/>
        <v>13298</v>
      </c>
    </row>
    <row r="41" spans="1:12" ht="19" customHeight="1">
      <c r="A41" s="339" t="s">
        <v>61</v>
      </c>
      <c r="B41" s="335">
        <v>965</v>
      </c>
      <c r="C41" s="335">
        <v>0</v>
      </c>
      <c r="D41" s="335">
        <f t="shared" si="0"/>
        <v>965</v>
      </c>
      <c r="E41" s="335"/>
      <c r="F41" s="15">
        <v>965</v>
      </c>
      <c r="G41" s="15">
        <v>6188</v>
      </c>
      <c r="H41" s="335">
        <f t="shared" si="1"/>
        <v>7153</v>
      </c>
      <c r="I41" s="15"/>
      <c r="J41" s="395">
        <v>965</v>
      </c>
      <c r="K41" s="395">
        <v>12452.5</v>
      </c>
      <c r="L41" s="335">
        <f t="shared" si="2"/>
        <v>13417.5</v>
      </c>
    </row>
    <row r="42" spans="1:12" ht="19" customHeight="1">
      <c r="A42" s="339" t="s">
        <v>64</v>
      </c>
      <c r="B42" s="335">
        <v>467</v>
      </c>
      <c r="C42" s="335">
        <v>0</v>
      </c>
      <c r="D42" s="335">
        <f t="shared" si="0"/>
        <v>467</v>
      </c>
      <c r="E42" s="335"/>
      <c r="F42" s="15">
        <v>467</v>
      </c>
      <c r="G42" s="15">
        <v>6230.5</v>
      </c>
      <c r="H42" s="335">
        <f t="shared" si="1"/>
        <v>6697.5</v>
      </c>
      <c r="I42" s="15"/>
      <c r="J42" s="395">
        <v>467</v>
      </c>
      <c r="K42" s="395">
        <v>12495</v>
      </c>
      <c r="L42" s="335">
        <f t="shared" si="2"/>
        <v>12962</v>
      </c>
    </row>
    <row r="43" spans="1:12" ht="19" customHeight="1">
      <c r="A43" s="339" t="s">
        <v>67</v>
      </c>
      <c r="B43" s="335">
        <v>400</v>
      </c>
      <c r="C43" s="335">
        <v>0</v>
      </c>
      <c r="D43" s="335">
        <f t="shared" si="0"/>
        <v>400</v>
      </c>
      <c r="E43" s="335"/>
      <c r="F43" s="15">
        <v>400</v>
      </c>
      <c r="G43" s="15">
        <v>6230.5</v>
      </c>
      <c r="H43" s="335">
        <f t="shared" si="1"/>
        <v>6630.5</v>
      </c>
      <c r="I43" s="15"/>
      <c r="J43" s="395">
        <v>400</v>
      </c>
      <c r="K43" s="395">
        <v>12495</v>
      </c>
      <c r="L43" s="335">
        <f t="shared" si="2"/>
        <v>12895</v>
      </c>
    </row>
    <row r="44" spans="1:12" ht="19" customHeight="1">
      <c r="A44" s="339" t="s">
        <v>70</v>
      </c>
      <c r="B44" s="335">
        <v>20</v>
      </c>
      <c r="C44" s="335">
        <v>0</v>
      </c>
      <c r="D44" s="335">
        <f t="shared" si="0"/>
        <v>20</v>
      </c>
      <c r="E44" s="335"/>
      <c r="F44" s="15">
        <v>20</v>
      </c>
      <c r="G44" s="15">
        <v>6264.5</v>
      </c>
      <c r="H44" s="335">
        <f t="shared" si="1"/>
        <v>6284.5</v>
      </c>
      <c r="I44" s="15"/>
      <c r="J44" s="395">
        <v>20</v>
      </c>
      <c r="K44" s="395">
        <v>12529</v>
      </c>
      <c r="L44" s="335">
        <f t="shared" si="2"/>
        <v>12549</v>
      </c>
    </row>
    <row r="45" spans="1:12" ht="19" customHeight="1">
      <c r="A45" s="339" t="s">
        <v>73</v>
      </c>
      <c r="B45" s="335">
        <v>1335.6</v>
      </c>
      <c r="C45" s="335">
        <v>0</v>
      </c>
      <c r="D45" s="335">
        <f t="shared" si="0"/>
        <v>1335.6</v>
      </c>
      <c r="E45" s="335"/>
      <c r="F45" s="15">
        <v>1335.6</v>
      </c>
      <c r="G45" s="15">
        <v>6162.5</v>
      </c>
      <c r="H45" s="335">
        <f t="shared" si="1"/>
        <v>7498.1</v>
      </c>
      <c r="I45" s="15"/>
      <c r="J45" s="395">
        <v>1335.6</v>
      </c>
      <c r="K45" s="395">
        <v>12427</v>
      </c>
      <c r="L45" s="335">
        <f t="shared" si="2"/>
        <v>13762.6</v>
      </c>
    </row>
    <row r="46" spans="1:12" ht="19" customHeight="1">
      <c r="A46" s="339" t="s">
        <v>76</v>
      </c>
      <c r="B46" s="335">
        <v>630</v>
      </c>
      <c r="C46" s="335">
        <v>0</v>
      </c>
      <c r="D46" s="335">
        <f t="shared" si="0"/>
        <v>630</v>
      </c>
      <c r="E46" s="335"/>
      <c r="F46" s="15">
        <v>630</v>
      </c>
      <c r="G46" s="15">
        <v>6213.5</v>
      </c>
      <c r="H46" s="335">
        <f t="shared" si="1"/>
        <v>6843.5</v>
      </c>
      <c r="I46" s="15"/>
      <c r="J46" s="395">
        <v>630</v>
      </c>
      <c r="K46" s="395">
        <v>12478</v>
      </c>
      <c r="L46" s="335">
        <f t="shared" si="2"/>
        <v>13108</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52" t="s">
        <v>275</v>
      </c>
      <c r="B51" s="319"/>
      <c r="C51" s="319"/>
      <c r="D51" s="319"/>
      <c r="E51" s="319"/>
      <c r="F51" s="319"/>
      <c r="G51" s="319"/>
      <c r="H51" s="319"/>
      <c r="I51" s="319"/>
      <c r="J51" s="319"/>
      <c r="K51" s="319"/>
      <c r="L51" s="319"/>
    </row>
    <row r="52" spans="1:12" ht="19" customHeight="1">
      <c r="A52" s="352" t="s">
        <v>276</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2018</oddHeader>
    <oddFooter>&amp;L64&amp;C&amp;"Helvetica,Standard" Eidg. Steuerverwaltung  -  Administration fédérale des contributions  -  Amministrazione federale delle contribuzioni</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O39"/>
  <sheetViews>
    <sheetView view="pageLayout" zoomScale="70" zoomScaleNormal="100" zoomScalePageLayoutView="70" workbookViewId="0">
      <selection sqref="A1:G1"/>
    </sheetView>
  </sheetViews>
  <sheetFormatPr baseColWidth="10" defaultColWidth="11.5" defaultRowHeight="13"/>
  <cols>
    <col min="1" max="1" width="11.5" style="702"/>
    <col min="2" max="9" width="7.1640625" style="702" customWidth="1"/>
    <col min="10" max="10" width="7.5" style="702" bestFit="1" customWidth="1"/>
    <col min="11" max="11" width="7.1640625" style="702" customWidth="1"/>
    <col min="12" max="12" width="7.5" style="702" bestFit="1" customWidth="1"/>
    <col min="13" max="13" width="7.1640625" style="702" customWidth="1"/>
    <col min="14" max="14" width="8.5" style="702" bestFit="1" customWidth="1"/>
    <col min="15" max="15" width="7.1640625" style="702" customWidth="1"/>
    <col min="16" max="16384" width="11.5" style="702"/>
  </cols>
  <sheetData>
    <row r="1" spans="1:15" ht="30" customHeight="1">
      <c r="A1" s="953" t="s">
        <v>724</v>
      </c>
      <c r="B1" s="953"/>
      <c r="C1" s="953"/>
      <c r="D1" s="953"/>
      <c r="E1" s="953"/>
      <c r="F1" s="953"/>
      <c r="G1" s="953"/>
      <c r="I1" s="953" t="s">
        <v>725</v>
      </c>
      <c r="J1" s="953"/>
      <c r="K1" s="953"/>
      <c r="L1" s="953"/>
      <c r="M1" s="953"/>
      <c r="N1" s="953"/>
      <c r="O1" s="953"/>
    </row>
    <row r="2" spans="1:15">
      <c r="A2" s="719"/>
      <c r="B2" s="709"/>
      <c r="J2" s="719"/>
    </row>
    <row r="3" spans="1:15" ht="12.75" customHeight="1">
      <c r="A3" s="867" t="s">
        <v>726</v>
      </c>
      <c r="B3" s="867"/>
      <c r="C3" s="867"/>
      <c r="D3" s="867"/>
      <c r="E3" s="867"/>
      <c r="F3" s="867"/>
      <c r="G3" s="867"/>
      <c r="H3" s="743"/>
      <c r="I3" s="867" t="s">
        <v>727</v>
      </c>
      <c r="J3" s="867"/>
      <c r="K3" s="867"/>
      <c r="L3" s="867"/>
      <c r="M3" s="867"/>
      <c r="N3" s="867"/>
      <c r="O3" s="867"/>
    </row>
    <row r="4" spans="1:15" ht="15">
      <c r="A4" s="729"/>
      <c r="B4" s="709"/>
      <c r="J4" s="719"/>
    </row>
    <row r="5" spans="1:15">
      <c r="A5" s="866" t="s">
        <v>728</v>
      </c>
      <c r="B5" s="866"/>
      <c r="C5" s="866"/>
      <c r="D5" s="866"/>
      <c r="E5" s="866"/>
      <c r="F5" s="866"/>
      <c r="G5" s="866"/>
      <c r="H5" s="724"/>
      <c r="I5" s="866" t="s">
        <v>729</v>
      </c>
      <c r="J5" s="866"/>
      <c r="K5" s="866"/>
      <c r="L5" s="866"/>
      <c r="M5" s="866"/>
      <c r="N5" s="866"/>
      <c r="O5" s="866"/>
    </row>
    <row r="6" spans="1:15" ht="30" customHeight="1">
      <c r="A6" s="869" t="s">
        <v>730</v>
      </c>
      <c r="B6" s="869"/>
      <c r="C6" s="869"/>
      <c r="D6" s="869"/>
      <c r="E6" s="869"/>
      <c r="F6" s="869"/>
      <c r="G6" s="869"/>
      <c r="H6" s="724"/>
      <c r="I6" s="869" t="s">
        <v>731</v>
      </c>
      <c r="J6" s="869"/>
      <c r="K6" s="869"/>
      <c r="L6" s="869"/>
      <c r="M6" s="869"/>
      <c r="N6" s="869"/>
      <c r="O6" s="869"/>
    </row>
    <row r="7" spans="1:15">
      <c r="A7" s="719"/>
      <c r="B7" s="719"/>
      <c r="I7" s="719"/>
    </row>
    <row r="8" spans="1:15">
      <c r="A8" s="866" t="s">
        <v>396</v>
      </c>
      <c r="B8" s="866"/>
      <c r="C8" s="866"/>
      <c r="D8" s="866"/>
      <c r="E8" s="866"/>
      <c r="F8" s="866"/>
      <c r="G8" s="866"/>
      <c r="I8" s="866" t="s">
        <v>397</v>
      </c>
      <c r="J8" s="866"/>
      <c r="K8" s="866"/>
      <c r="L8" s="866"/>
      <c r="M8" s="866"/>
      <c r="N8" s="866"/>
      <c r="O8" s="866"/>
    </row>
    <row r="9" spans="1:15">
      <c r="A9" s="867" t="s">
        <v>732</v>
      </c>
      <c r="B9" s="866"/>
      <c r="C9" s="866"/>
      <c r="D9" s="866"/>
      <c r="E9" s="866"/>
      <c r="F9" s="866"/>
      <c r="G9" s="866"/>
      <c r="I9" s="867" t="s">
        <v>733</v>
      </c>
      <c r="J9" s="866"/>
      <c r="K9" s="866"/>
      <c r="L9" s="866"/>
      <c r="M9" s="866"/>
      <c r="N9" s="866"/>
      <c r="O9" s="866"/>
    </row>
    <row r="10" spans="1:15">
      <c r="A10" s="867" t="s">
        <v>734</v>
      </c>
      <c r="B10" s="866"/>
      <c r="C10" s="866"/>
      <c r="D10" s="866"/>
      <c r="E10" s="866"/>
      <c r="F10" s="866"/>
      <c r="G10" s="866"/>
      <c r="I10" s="867" t="s">
        <v>735</v>
      </c>
      <c r="J10" s="866"/>
      <c r="K10" s="866"/>
      <c r="L10" s="866"/>
      <c r="M10" s="866"/>
      <c r="N10" s="866"/>
      <c r="O10" s="866"/>
    </row>
    <row r="12" spans="1:15">
      <c r="A12" s="744">
        <v>34</v>
      </c>
      <c r="B12" s="950" t="s">
        <v>736</v>
      </c>
      <c r="C12" s="948"/>
      <c r="D12" s="948"/>
      <c r="E12" s="948"/>
      <c r="F12" s="948"/>
      <c r="G12" s="948"/>
      <c r="H12" s="948"/>
      <c r="I12" s="948"/>
      <c r="J12" s="948"/>
      <c r="K12" s="948"/>
      <c r="L12" s="948"/>
      <c r="M12" s="948"/>
      <c r="N12" s="948"/>
      <c r="O12" s="949"/>
    </row>
    <row r="13" spans="1:15" ht="14">
      <c r="A13" s="745" t="s">
        <v>302</v>
      </c>
      <c r="B13" s="951">
        <v>10000</v>
      </c>
      <c r="C13" s="952"/>
      <c r="D13" s="952">
        <v>20000</v>
      </c>
      <c r="E13" s="952"/>
      <c r="F13" s="952">
        <v>50000</v>
      </c>
      <c r="G13" s="952"/>
      <c r="H13" s="952">
        <v>100000</v>
      </c>
      <c r="I13" s="952"/>
      <c r="J13" s="952">
        <v>500000</v>
      </c>
      <c r="K13" s="952"/>
      <c r="L13" s="952">
        <v>1000000</v>
      </c>
      <c r="M13" s="952"/>
      <c r="N13" s="952">
        <v>5000000</v>
      </c>
      <c r="O13" s="952"/>
    </row>
    <row r="14" spans="1:15" ht="14">
      <c r="A14" s="746" t="s">
        <v>295</v>
      </c>
      <c r="B14" s="948" t="s">
        <v>737</v>
      </c>
      <c r="C14" s="948"/>
      <c r="D14" s="948"/>
      <c r="E14" s="948"/>
      <c r="F14" s="948"/>
      <c r="G14" s="948"/>
      <c r="H14" s="948"/>
      <c r="I14" s="948"/>
      <c r="J14" s="948"/>
      <c r="K14" s="948"/>
      <c r="L14" s="948"/>
      <c r="M14" s="948"/>
      <c r="N14" s="948"/>
      <c r="O14" s="949"/>
    </row>
    <row r="15" spans="1:15" ht="14">
      <c r="A15" s="745" t="s">
        <v>438</v>
      </c>
      <c r="B15" s="747" t="s">
        <v>323</v>
      </c>
      <c r="C15" s="748" t="s">
        <v>31</v>
      </c>
      <c r="D15" s="748" t="s">
        <v>323</v>
      </c>
      <c r="E15" s="748" t="s">
        <v>31</v>
      </c>
      <c r="F15" s="748" t="s">
        <v>323</v>
      </c>
      <c r="G15" s="748" t="s">
        <v>31</v>
      </c>
      <c r="H15" s="748" t="s">
        <v>323</v>
      </c>
      <c r="I15" s="748" t="s">
        <v>31</v>
      </c>
      <c r="J15" s="748" t="s">
        <v>323</v>
      </c>
      <c r="K15" s="748" t="s">
        <v>31</v>
      </c>
      <c r="L15" s="748" t="s">
        <v>323</v>
      </c>
      <c r="M15" s="748" t="s">
        <v>31</v>
      </c>
      <c r="N15" s="748" t="s">
        <v>323</v>
      </c>
      <c r="O15" s="748" t="s">
        <v>31</v>
      </c>
    </row>
    <row r="16" spans="1:15" ht="14">
      <c r="A16" s="745" t="s">
        <v>57</v>
      </c>
      <c r="B16" s="749">
        <v>80</v>
      </c>
      <c r="C16" s="750">
        <v>0.8</v>
      </c>
      <c r="D16" s="749">
        <v>160</v>
      </c>
      <c r="E16" s="750">
        <v>0.8</v>
      </c>
      <c r="F16" s="749">
        <v>400</v>
      </c>
      <c r="G16" s="750">
        <v>0.8</v>
      </c>
      <c r="H16" s="749">
        <v>800</v>
      </c>
      <c r="I16" s="750">
        <v>0.8</v>
      </c>
      <c r="J16" s="749">
        <v>4000</v>
      </c>
      <c r="K16" s="750">
        <v>0.8</v>
      </c>
      <c r="L16" s="749">
        <v>9000</v>
      </c>
      <c r="M16" s="751">
        <v>0.9</v>
      </c>
      <c r="N16" s="749">
        <v>60000</v>
      </c>
      <c r="O16" s="751">
        <v>1.2</v>
      </c>
    </row>
    <row r="17" spans="1:15" ht="14">
      <c r="A17" s="746" t="s">
        <v>738</v>
      </c>
      <c r="B17" s="749">
        <v>270</v>
      </c>
      <c r="C17" s="751">
        <v>2.7</v>
      </c>
      <c r="D17" s="749">
        <v>1270</v>
      </c>
      <c r="E17" s="751">
        <v>6.35</v>
      </c>
      <c r="F17" s="749">
        <v>4270</v>
      </c>
      <c r="G17" s="751">
        <v>8.5399999999999991</v>
      </c>
      <c r="H17" s="749">
        <v>9270</v>
      </c>
      <c r="I17" s="751">
        <v>9.27</v>
      </c>
      <c r="J17" s="749">
        <v>49270</v>
      </c>
      <c r="K17" s="751">
        <v>9.8539999999999992</v>
      </c>
      <c r="L17" s="749">
        <v>99270</v>
      </c>
      <c r="M17" s="751">
        <v>9.9269999999999996</v>
      </c>
      <c r="N17" s="749">
        <v>499270</v>
      </c>
      <c r="O17" s="751">
        <v>9.9854000000000003</v>
      </c>
    </row>
    <row r="18" spans="1:15">
      <c r="A18" s="719"/>
      <c r="B18" s="709"/>
      <c r="C18" s="709"/>
      <c r="D18" s="709"/>
      <c r="E18" s="709"/>
      <c r="F18" s="709"/>
      <c r="G18" s="709"/>
      <c r="H18" s="709"/>
      <c r="I18" s="709"/>
      <c r="J18" s="709"/>
      <c r="K18" s="709"/>
      <c r="L18" s="709"/>
      <c r="M18" s="709"/>
      <c r="N18" s="709"/>
      <c r="O18" s="709"/>
    </row>
    <row r="20" spans="1:15">
      <c r="A20" s="867" t="s">
        <v>739</v>
      </c>
      <c r="B20" s="867"/>
      <c r="C20" s="867"/>
      <c r="D20" s="867"/>
      <c r="E20" s="867"/>
      <c r="F20" s="867"/>
      <c r="G20" s="867"/>
      <c r="I20" s="867" t="s">
        <v>740</v>
      </c>
      <c r="J20" s="867"/>
      <c r="K20" s="867"/>
      <c r="L20" s="867"/>
      <c r="M20" s="867"/>
      <c r="N20" s="867"/>
      <c r="O20" s="867"/>
    </row>
    <row r="21" spans="1:15">
      <c r="A21" s="719"/>
      <c r="B21" s="719"/>
      <c r="I21" s="719"/>
    </row>
    <row r="22" spans="1:15">
      <c r="A22" s="866" t="s">
        <v>741</v>
      </c>
      <c r="B22" s="866"/>
      <c r="C22" s="866"/>
      <c r="D22" s="866"/>
      <c r="E22" s="866"/>
      <c r="F22" s="866"/>
      <c r="G22" s="866"/>
      <c r="I22" s="866" t="s">
        <v>742</v>
      </c>
      <c r="J22" s="866"/>
      <c r="K22" s="866"/>
      <c r="L22" s="866"/>
      <c r="M22" s="866"/>
      <c r="N22" s="866"/>
      <c r="O22" s="866"/>
    </row>
    <row r="23" spans="1:15">
      <c r="A23" s="719"/>
      <c r="B23" s="709"/>
      <c r="I23" s="719"/>
    </row>
    <row r="24" spans="1:15" ht="47.25" customHeight="1">
      <c r="A24" s="866" t="s">
        <v>743</v>
      </c>
      <c r="B24" s="866"/>
      <c r="C24" s="866"/>
      <c r="D24" s="866"/>
      <c r="E24" s="866"/>
      <c r="F24" s="866"/>
      <c r="G24" s="866"/>
      <c r="I24" s="866" t="s">
        <v>744</v>
      </c>
      <c r="J24" s="866"/>
      <c r="K24" s="866"/>
      <c r="L24" s="866"/>
      <c r="M24" s="866"/>
      <c r="N24" s="866"/>
      <c r="O24" s="866"/>
    </row>
    <row r="25" spans="1:15">
      <c r="A25" s="947" t="s">
        <v>745</v>
      </c>
      <c r="B25" s="947"/>
      <c r="C25" s="947"/>
      <c r="D25" s="947"/>
      <c r="E25" s="947"/>
      <c r="F25" s="947"/>
      <c r="G25" s="947"/>
      <c r="I25" s="947" t="s">
        <v>746</v>
      </c>
      <c r="J25" s="947"/>
      <c r="K25" s="947"/>
      <c r="L25" s="947"/>
      <c r="M25" s="947"/>
      <c r="N25" s="947"/>
      <c r="O25" s="947"/>
    </row>
    <row r="26" spans="1:15">
      <c r="A26" s="947" t="s">
        <v>747</v>
      </c>
      <c r="B26" s="947"/>
      <c r="C26" s="947"/>
      <c r="D26" s="947"/>
      <c r="E26" s="947"/>
      <c r="F26" s="947"/>
      <c r="G26" s="947"/>
      <c r="I26" s="947" t="s">
        <v>748</v>
      </c>
      <c r="J26" s="947"/>
      <c r="K26" s="947"/>
      <c r="L26" s="947"/>
      <c r="M26" s="947"/>
      <c r="N26" s="947"/>
      <c r="O26" s="947"/>
    </row>
    <row r="27" spans="1:15">
      <c r="A27" s="947" t="s">
        <v>749</v>
      </c>
      <c r="B27" s="947"/>
      <c r="C27" s="947"/>
      <c r="D27" s="947"/>
      <c r="E27" s="947"/>
      <c r="F27" s="947"/>
      <c r="G27" s="947"/>
      <c r="I27" s="947" t="s">
        <v>750</v>
      </c>
      <c r="J27" s="947"/>
      <c r="K27" s="947"/>
      <c r="L27" s="947"/>
      <c r="M27" s="947"/>
      <c r="N27" s="947"/>
      <c r="O27" s="947"/>
    </row>
    <row r="28" spans="1:15">
      <c r="A28" s="947" t="s">
        <v>751</v>
      </c>
      <c r="B28" s="947"/>
      <c r="C28" s="947"/>
      <c r="D28" s="947"/>
      <c r="E28" s="947"/>
      <c r="F28" s="947"/>
      <c r="G28" s="947"/>
      <c r="I28" s="947" t="s">
        <v>752</v>
      </c>
      <c r="J28" s="947"/>
      <c r="K28" s="947"/>
      <c r="L28" s="947"/>
      <c r="M28" s="947"/>
      <c r="N28" s="947"/>
      <c r="O28" s="947"/>
    </row>
    <row r="29" spans="1:15">
      <c r="A29" s="719"/>
      <c r="B29" s="719"/>
      <c r="I29" s="719"/>
    </row>
    <row r="30" spans="1:15">
      <c r="A30" s="866" t="s">
        <v>396</v>
      </c>
      <c r="B30" s="866"/>
      <c r="C30" s="866"/>
      <c r="D30" s="866"/>
      <c r="E30" s="866"/>
      <c r="F30" s="866"/>
      <c r="G30" s="866"/>
      <c r="I30" s="866" t="s">
        <v>397</v>
      </c>
      <c r="J30" s="866"/>
      <c r="K30" s="866"/>
      <c r="L30" s="866"/>
      <c r="M30" s="866"/>
      <c r="N30" s="866"/>
      <c r="O30" s="866"/>
    </row>
    <row r="31" spans="1:15">
      <c r="A31" s="867" t="s">
        <v>753</v>
      </c>
      <c r="B31" s="866"/>
      <c r="C31" s="866"/>
      <c r="D31" s="866"/>
      <c r="E31" s="866"/>
      <c r="F31" s="866"/>
      <c r="G31" s="866"/>
      <c r="I31" s="867" t="s">
        <v>754</v>
      </c>
      <c r="J31" s="866"/>
      <c r="K31" s="866"/>
      <c r="L31" s="866"/>
      <c r="M31" s="866"/>
      <c r="N31" s="866"/>
      <c r="O31" s="866"/>
    </row>
    <row r="32" spans="1:15">
      <c r="A32" s="867" t="s">
        <v>755</v>
      </c>
      <c r="B32" s="866"/>
      <c r="C32" s="866"/>
      <c r="D32" s="866"/>
      <c r="E32" s="866"/>
      <c r="F32" s="866"/>
      <c r="G32" s="866"/>
      <c r="I32" s="867" t="s">
        <v>756</v>
      </c>
      <c r="J32" s="866"/>
      <c r="K32" s="866"/>
      <c r="L32" s="866"/>
      <c r="M32" s="866"/>
      <c r="N32" s="866"/>
      <c r="O32" s="866"/>
    </row>
    <row r="33" spans="1:15">
      <c r="A33" s="719"/>
      <c r="B33" s="719"/>
      <c r="I33" s="719"/>
    </row>
    <row r="34" spans="1:15">
      <c r="A34" s="719"/>
      <c r="B34" s="719"/>
      <c r="I34" s="719"/>
    </row>
    <row r="35" spans="1:15" ht="63.75" customHeight="1">
      <c r="A35" s="869" t="s">
        <v>757</v>
      </c>
      <c r="B35" s="869"/>
      <c r="C35" s="869"/>
      <c r="D35" s="869"/>
      <c r="E35" s="869"/>
      <c r="F35" s="869"/>
      <c r="G35" s="869"/>
      <c r="I35" s="869" t="s">
        <v>758</v>
      </c>
      <c r="J35" s="869"/>
      <c r="K35" s="869"/>
      <c r="L35" s="869"/>
      <c r="M35" s="869"/>
      <c r="N35" s="869"/>
      <c r="O35" s="869"/>
    </row>
    <row r="36" spans="1:15">
      <c r="A36" s="719"/>
      <c r="B36" s="719"/>
      <c r="I36" s="719"/>
    </row>
    <row r="37" spans="1:15" ht="73.5" customHeight="1">
      <c r="A37" s="869" t="s">
        <v>759</v>
      </c>
      <c r="B37" s="869"/>
      <c r="C37" s="869"/>
      <c r="D37" s="869"/>
      <c r="E37" s="869"/>
      <c r="F37" s="869"/>
      <c r="G37" s="869"/>
      <c r="I37" s="869" t="s">
        <v>760</v>
      </c>
      <c r="J37" s="869"/>
      <c r="K37" s="869"/>
      <c r="L37" s="869"/>
      <c r="M37" s="869"/>
      <c r="N37" s="869"/>
      <c r="O37" s="869"/>
    </row>
    <row r="38" spans="1:15">
      <c r="A38" s="719"/>
      <c r="B38" s="719"/>
      <c r="I38" s="719"/>
    </row>
    <row r="39" spans="1:15" ht="90.75" customHeight="1">
      <c r="A39" s="869" t="s">
        <v>761</v>
      </c>
      <c r="B39" s="869"/>
      <c r="C39" s="869"/>
      <c r="D39" s="869"/>
      <c r="E39" s="869"/>
      <c r="F39" s="869"/>
      <c r="G39" s="869"/>
      <c r="I39" s="869" t="s">
        <v>762</v>
      </c>
      <c r="J39" s="869"/>
      <c r="K39" s="869"/>
      <c r="L39" s="869"/>
      <c r="M39" s="869"/>
      <c r="N39" s="869"/>
      <c r="O39" s="869"/>
    </row>
  </sheetData>
  <mergeCells count="49">
    <mergeCell ref="A1:G1"/>
    <mergeCell ref="I1:O1"/>
    <mergeCell ref="A3:G3"/>
    <mergeCell ref="I3:O3"/>
    <mergeCell ref="A5:G5"/>
    <mergeCell ref="I5:O5"/>
    <mergeCell ref="A10:G10"/>
    <mergeCell ref="I10:O10"/>
    <mergeCell ref="B12:O12"/>
    <mergeCell ref="B13:C13"/>
    <mergeCell ref="D13:E13"/>
    <mergeCell ref="F13:G13"/>
    <mergeCell ref="H13:I13"/>
    <mergeCell ref="J13:K13"/>
    <mergeCell ref="L13:M13"/>
    <mergeCell ref="N13:O13"/>
    <mergeCell ref="A6:G6"/>
    <mergeCell ref="I6:O6"/>
    <mergeCell ref="A8:G8"/>
    <mergeCell ref="I8:O8"/>
    <mergeCell ref="A9:G9"/>
    <mergeCell ref="I9:O9"/>
    <mergeCell ref="I22:O22"/>
    <mergeCell ref="B14:O14"/>
    <mergeCell ref="A20:G20"/>
    <mergeCell ref="I20:O20"/>
    <mergeCell ref="A22:G22"/>
    <mergeCell ref="A25:G25"/>
    <mergeCell ref="I25:O25"/>
    <mergeCell ref="A26:G26"/>
    <mergeCell ref="I26:O26"/>
    <mergeCell ref="A24:G24"/>
    <mergeCell ref="I24:O24"/>
    <mergeCell ref="A27:G27"/>
    <mergeCell ref="I27:O27"/>
    <mergeCell ref="A28:G28"/>
    <mergeCell ref="I28:O28"/>
    <mergeCell ref="A30:G30"/>
    <mergeCell ref="I30:O30"/>
    <mergeCell ref="A31:G31"/>
    <mergeCell ref="I31:O31"/>
    <mergeCell ref="A39:G39"/>
    <mergeCell ref="I39:O39"/>
    <mergeCell ref="A32:G32"/>
    <mergeCell ref="I32:O32"/>
    <mergeCell ref="A35:G35"/>
    <mergeCell ref="I35:O35"/>
    <mergeCell ref="A37:G37"/>
    <mergeCell ref="I37:O37"/>
  </mergeCells>
  <printOptions horizontalCentered="1"/>
  <pageMargins left="0.39370078740157483" right="0.39370078740157483" top="0.59055118110236227" bottom="0.59055118110236227" header="0.39370078740157483" footer="0.39370078740157483"/>
  <pageSetup paperSize="9" scale="85" orientation="portrait" r:id="rId1"/>
  <headerFooter alignWithMargins="0">
    <oddHeader>&amp;C&amp;"Helvetica,Fett"&amp;12 2018</oddHeader>
    <oddFooter>&amp;L70&amp;C&amp;"Helvetica,Standard" Eidg. Steuerverwaltung  -  Administration fédérale des contributions  -  Amministrazione federale delle contribuzioni</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68"/>
  <dimension ref="A1:R113"/>
  <sheetViews>
    <sheetView view="pageLayout" zoomScale="70" zoomScaleNormal="60" zoomScalePageLayoutView="70" workbookViewId="0"/>
  </sheetViews>
  <sheetFormatPr baseColWidth="10" defaultColWidth="10.5" defaultRowHeight="15"/>
  <cols>
    <col min="1" max="1" width="23.5" style="354" customWidth="1"/>
    <col min="2" max="7" width="8.1640625" style="354" customWidth="1"/>
    <col min="8" max="8" width="9.83203125" style="354" customWidth="1"/>
    <col min="9" max="9" width="8.1640625" style="354" customWidth="1"/>
    <col min="10" max="13" width="9.5" style="354" customWidth="1"/>
    <col min="14" max="14" width="23.83203125" style="354" bestFit="1" customWidth="1"/>
    <col min="15" max="17" width="8.1640625" style="354" customWidth="1"/>
    <col min="18" max="247" width="12.5" style="354" customWidth="1"/>
    <col min="248" max="16384" width="10.5" style="354"/>
  </cols>
  <sheetData>
    <row r="1" spans="1:14" ht="19" customHeight="1">
      <c r="A1" s="353" t="s">
        <v>362</v>
      </c>
      <c r="B1" s="353"/>
      <c r="C1" s="353"/>
      <c r="D1" s="353"/>
      <c r="E1" s="353"/>
      <c r="F1" s="353"/>
      <c r="G1" s="353"/>
      <c r="H1" s="353"/>
      <c r="I1" s="353"/>
    </row>
    <row r="2" spans="1:14" ht="19" customHeight="1">
      <c r="B2" s="353"/>
      <c r="C2" s="353"/>
      <c r="D2" s="353"/>
      <c r="E2" s="458"/>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36</v>
      </c>
      <c r="B5" s="954" t="s">
        <v>319</v>
      </c>
      <c r="C5" s="955"/>
      <c r="D5" s="955"/>
      <c r="E5" s="955"/>
      <c r="F5" s="955"/>
      <c r="G5" s="955"/>
      <c r="H5" s="955"/>
      <c r="I5" s="955"/>
      <c r="J5" s="955"/>
      <c r="K5" s="955"/>
      <c r="L5" s="955"/>
      <c r="M5" s="956"/>
      <c r="N5" s="365">
        <v>36</v>
      </c>
    </row>
    <row r="6" spans="1:14" ht="19" customHeight="1" thickBot="1">
      <c r="A6" s="423" t="s">
        <v>224</v>
      </c>
      <c r="B6" s="957" t="s">
        <v>321</v>
      </c>
      <c r="C6" s="958"/>
      <c r="D6" s="958"/>
      <c r="E6" s="958"/>
      <c r="F6" s="958"/>
      <c r="G6" s="958"/>
      <c r="H6" s="958"/>
      <c r="I6" s="958"/>
      <c r="J6" s="958"/>
      <c r="K6" s="958"/>
      <c r="L6" s="958"/>
      <c r="M6" s="959"/>
      <c r="N6" s="366" t="s">
        <v>237</v>
      </c>
    </row>
    <row r="7" spans="1:14" ht="19" customHeight="1">
      <c r="A7" s="423"/>
      <c r="B7" s="960" t="s">
        <v>225</v>
      </c>
      <c r="C7" s="961"/>
      <c r="D7" s="960" t="s">
        <v>226</v>
      </c>
      <c r="E7" s="961"/>
      <c r="F7" s="960" t="s">
        <v>227</v>
      </c>
      <c r="G7" s="961"/>
      <c r="H7" s="960" t="s">
        <v>228</v>
      </c>
      <c r="I7" s="961"/>
      <c r="J7" s="960" t="s">
        <v>363</v>
      </c>
      <c r="K7" s="961"/>
      <c r="L7" s="960" t="s">
        <v>364</v>
      </c>
      <c r="M7" s="961"/>
      <c r="N7" s="365"/>
    </row>
    <row r="8" spans="1:14" ht="19" customHeight="1">
      <c r="A8" s="423"/>
      <c r="B8" s="355"/>
      <c r="C8" s="355"/>
      <c r="D8" s="355"/>
      <c r="E8" s="355"/>
      <c r="F8" s="355"/>
      <c r="G8" s="355"/>
      <c r="H8" s="355"/>
      <c r="I8" s="355"/>
      <c r="J8" s="355"/>
      <c r="K8" s="355"/>
      <c r="L8" s="355"/>
      <c r="M8" s="355"/>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8">
        <v>0</v>
      </c>
      <c r="C11" s="399">
        <v>0</v>
      </c>
      <c r="D11" s="378">
        <v>0</v>
      </c>
      <c r="E11" s="379">
        <v>0</v>
      </c>
      <c r="F11" s="398">
        <v>0</v>
      </c>
      <c r="G11" s="399">
        <v>0</v>
      </c>
      <c r="H11" s="398">
        <v>0</v>
      </c>
      <c r="I11" s="399">
        <v>0</v>
      </c>
      <c r="J11" s="398">
        <v>0</v>
      </c>
      <c r="K11" s="399">
        <v>0</v>
      </c>
      <c r="L11" s="378">
        <v>0</v>
      </c>
      <c r="M11" s="399">
        <v>0</v>
      </c>
      <c r="N11" s="412" t="s">
        <v>365</v>
      </c>
    </row>
    <row r="12" spans="1:14" ht="25" customHeight="1">
      <c r="A12" s="414" t="s">
        <v>56</v>
      </c>
      <c r="B12" s="398">
        <v>0</v>
      </c>
      <c r="C12" s="399">
        <v>0</v>
      </c>
      <c r="D12" s="378">
        <v>0</v>
      </c>
      <c r="E12" s="379">
        <v>0</v>
      </c>
      <c r="F12" s="398">
        <v>0</v>
      </c>
      <c r="G12" s="399">
        <v>0</v>
      </c>
      <c r="H12" s="398">
        <v>0</v>
      </c>
      <c r="I12" s="399">
        <v>0</v>
      </c>
      <c r="J12" s="398">
        <v>0</v>
      </c>
      <c r="K12" s="399">
        <v>0</v>
      </c>
      <c r="L12" s="378">
        <v>0</v>
      </c>
      <c r="M12" s="399">
        <v>0</v>
      </c>
      <c r="N12" s="412" t="s">
        <v>366</v>
      </c>
    </row>
    <row r="13" spans="1:14" ht="25" customHeight="1">
      <c r="A13" s="414" t="s">
        <v>59</v>
      </c>
      <c r="B13" s="398">
        <v>0</v>
      </c>
      <c r="C13" s="399">
        <v>0</v>
      </c>
      <c r="D13" s="378">
        <v>0</v>
      </c>
      <c r="E13" s="379">
        <v>0</v>
      </c>
      <c r="F13" s="398">
        <v>0</v>
      </c>
      <c r="G13" s="399">
        <v>0</v>
      </c>
      <c r="H13" s="398">
        <v>0</v>
      </c>
      <c r="I13" s="399">
        <v>0</v>
      </c>
      <c r="J13" s="398">
        <v>0</v>
      </c>
      <c r="K13" s="399">
        <v>0</v>
      </c>
      <c r="L13" s="378">
        <v>0</v>
      </c>
      <c r="M13" s="399">
        <v>0</v>
      </c>
      <c r="N13" s="412" t="s">
        <v>367</v>
      </c>
    </row>
    <row r="14" spans="1:14" ht="25" customHeight="1">
      <c r="A14" s="414" t="s">
        <v>303</v>
      </c>
      <c r="B14" s="398">
        <v>0</v>
      </c>
      <c r="C14" s="399">
        <v>0</v>
      </c>
      <c r="D14" s="378">
        <v>0</v>
      </c>
      <c r="E14" s="379">
        <v>0</v>
      </c>
      <c r="F14" s="398">
        <v>0</v>
      </c>
      <c r="G14" s="399">
        <v>0</v>
      </c>
      <c r="H14" s="398">
        <v>0</v>
      </c>
      <c r="I14" s="399">
        <v>0</v>
      </c>
      <c r="J14" s="398">
        <v>0</v>
      </c>
      <c r="K14" s="399">
        <v>0</v>
      </c>
      <c r="L14" s="378">
        <v>0</v>
      </c>
      <c r="M14" s="399">
        <v>0</v>
      </c>
      <c r="N14" s="412" t="s">
        <v>303</v>
      </c>
    </row>
    <row r="15" spans="1:14" ht="25" customHeight="1">
      <c r="A15" s="414" t="s">
        <v>65</v>
      </c>
      <c r="B15" s="398">
        <v>0</v>
      </c>
      <c r="C15" s="399">
        <v>0</v>
      </c>
      <c r="D15" s="378">
        <v>0</v>
      </c>
      <c r="E15" s="379">
        <v>0</v>
      </c>
      <c r="F15" s="398">
        <v>0</v>
      </c>
      <c r="G15" s="399">
        <v>0</v>
      </c>
      <c r="H15" s="398">
        <v>0</v>
      </c>
      <c r="I15" s="399">
        <v>0</v>
      </c>
      <c r="J15" s="398">
        <v>0</v>
      </c>
      <c r="K15" s="399">
        <v>0</v>
      </c>
      <c r="L15" s="378">
        <v>0</v>
      </c>
      <c r="M15" s="399">
        <v>0</v>
      </c>
      <c r="N15" s="412" t="s">
        <v>65</v>
      </c>
    </row>
    <row r="16" spans="1:14" ht="25" customHeight="1">
      <c r="A16" s="414" t="s">
        <v>304</v>
      </c>
      <c r="B16" s="398">
        <v>0</v>
      </c>
      <c r="C16" s="399">
        <v>0</v>
      </c>
      <c r="D16" s="378">
        <v>0</v>
      </c>
      <c r="E16" s="379">
        <v>0</v>
      </c>
      <c r="F16" s="398">
        <v>0</v>
      </c>
      <c r="G16" s="399">
        <v>0</v>
      </c>
      <c r="H16" s="398">
        <v>0</v>
      </c>
      <c r="I16" s="399">
        <v>0</v>
      </c>
      <c r="J16" s="398">
        <v>0</v>
      </c>
      <c r="K16" s="399">
        <v>0</v>
      </c>
      <c r="L16" s="378">
        <v>0</v>
      </c>
      <c r="M16" s="399">
        <v>0</v>
      </c>
      <c r="N16" s="412" t="s">
        <v>368</v>
      </c>
    </row>
    <row r="17" spans="1:14" ht="25" customHeight="1">
      <c r="A17" s="414" t="s">
        <v>305</v>
      </c>
      <c r="B17" s="398">
        <v>0</v>
      </c>
      <c r="C17" s="399">
        <v>0</v>
      </c>
      <c r="D17" s="378">
        <v>0</v>
      </c>
      <c r="E17" s="379">
        <v>0</v>
      </c>
      <c r="F17" s="398">
        <v>0</v>
      </c>
      <c r="G17" s="399">
        <v>0</v>
      </c>
      <c r="H17" s="398">
        <v>0</v>
      </c>
      <c r="I17" s="399">
        <v>0</v>
      </c>
      <c r="J17" s="398">
        <v>0</v>
      </c>
      <c r="K17" s="399">
        <v>0</v>
      </c>
      <c r="L17" s="378">
        <v>0</v>
      </c>
      <c r="M17" s="399">
        <v>0</v>
      </c>
      <c r="N17" s="412" t="s">
        <v>369</v>
      </c>
    </row>
    <row r="18" spans="1:14" ht="25" customHeight="1">
      <c r="A18" s="414" t="s">
        <v>74</v>
      </c>
      <c r="B18" s="398">
        <v>0</v>
      </c>
      <c r="C18" s="399">
        <v>0</v>
      </c>
      <c r="D18" s="378">
        <v>0</v>
      </c>
      <c r="E18" s="379">
        <v>0</v>
      </c>
      <c r="F18" s="398">
        <v>0</v>
      </c>
      <c r="G18" s="399">
        <v>0</v>
      </c>
      <c r="H18" s="398">
        <v>0</v>
      </c>
      <c r="I18" s="399">
        <v>0</v>
      </c>
      <c r="J18" s="398">
        <v>0</v>
      </c>
      <c r="K18" s="399">
        <v>0</v>
      </c>
      <c r="L18" s="378">
        <v>0</v>
      </c>
      <c r="M18" s="399">
        <v>0</v>
      </c>
      <c r="N18" s="412" t="s">
        <v>370</v>
      </c>
    </row>
    <row r="19" spans="1:14" ht="25" customHeight="1">
      <c r="A19" s="414" t="s">
        <v>229</v>
      </c>
      <c r="B19" s="398">
        <v>0</v>
      </c>
      <c r="C19" s="399">
        <v>0</v>
      </c>
      <c r="D19" s="378">
        <v>0</v>
      </c>
      <c r="E19" s="379">
        <v>0</v>
      </c>
      <c r="F19" s="398">
        <v>0</v>
      </c>
      <c r="G19" s="399">
        <v>0</v>
      </c>
      <c r="H19" s="398">
        <v>0</v>
      </c>
      <c r="I19" s="399">
        <v>0</v>
      </c>
      <c r="J19" s="398">
        <v>0</v>
      </c>
      <c r="K19" s="399">
        <v>0</v>
      </c>
      <c r="L19" s="378">
        <v>0</v>
      </c>
      <c r="M19" s="399">
        <v>0</v>
      </c>
      <c r="N19" s="412" t="s">
        <v>371</v>
      </c>
    </row>
    <row r="20" spans="1:14" ht="25" customHeight="1">
      <c r="A20" s="414" t="s">
        <v>19</v>
      </c>
      <c r="B20" s="398">
        <v>0</v>
      </c>
      <c r="C20" s="399">
        <v>0</v>
      </c>
      <c r="D20" s="378">
        <v>0</v>
      </c>
      <c r="E20" s="379">
        <v>0</v>
      </c>
      <c r="F20" s="398">
        <v>0</v>
      </c>
      <c r="G20" s="399">
        <v>0</v>
      </c>
      <c r="H20" s="398">
        <v>0</v>
      </c>
      <c r="I20" s="399">
        <v>0</v>
      </c>
      <c r="J20" s="398">
        <v>0</v>
      </c>
      <c r="K20" s="399">
        <v>0</v>
      </c>
      <c r="L20" s="378">
        <v>0</v>
      </c>
      <c r="M20" s="399">
        <v>0</v>
      </c>
      <c r="N20" s="412" t="s">
        <v>53</v>
      </c>
    </row>
    <row r="21" spans="1:14" ht="25" customHeight="1">
      <c r="A21" s="414" t="s">
        <v>230</v>
      </c>
      <c r="B21" s="398">
        <v>0</v>
      </c>
      <c r="C21" s="399">
        <v>0</v>
      </c>
      <c r="D21" s="378">
        <v>0</v>
      </c>
      <c r="E21" s="379">
        <v>0</v>
      </c>
      <c r="F21" s="398">
        <v>0</v>
      </c>
      <c r="G21" s="399">
        <v>0</v>
      </c>
      <c r="H21" s="398">
        <v>0</v>
      </c>
      <c r="I21" s="399">
        <v>0</v>
      </c>
      <c r="J21" s="398">
        <v>0</v>
      </c>
      <c r="K21" s="399">
        <v>0</v>
      </c>
      <c r="L21" s="378">
        <v>0</v>
      </c>
      <c r="M21" s="399">
        <v>0</v>
      </c>
      <c r="N21" s="412" t="s">
        <v>372</v>
      </c>
    </row>
    <row r="22" spans="1:14" ht="25" customHeight="1">
      <c r="A22" s="414" t="s">
        <v>306</v>
      </c>
      <c r="B22" s="398">
        <v>0</v>
      </c>
      <c r="C22" s="399">
        <v>0</v>
      </c>
      <c r="D22" s="378">
        <v>0</v>
      </c>
      <c r="E22" s="379">
        <v>0</v>
      </c>
      <c r="F22" s="398">
        <v>0</v>
      </c>
      <c r="G22" s="399">
        <v>0</v>
      </c>
      <c r="H22" s="398">
        <v>0</v>
      </c>
      <c r="I22" s="399">
        <v>0</v>
      </c>
      <c r="J22" s="398">
        <v>0</v>
      </c>
      <c r="K22" s="399">
        <v>0</v>
      </c>
      <c r="L22" s="378">
        <v>0</v>
      </c>
      <c r="M22" s="399">
        <v>0</v>
      </c>
      <c r="N22" s="412" t="s">
        <v>373</v>
      </c>
    </row>
    <row r="23" spans="1:14" ht="25" customHeight="1">
      <c r="A23" s="414" t="s">
        <v>158</v>
      </c>
      <c r="B23" s="398">
        <v>0</v>
      </c>
      <c r="C23" s="399">
        <v>0</v>
      </c>
      <c r="D23" s="378">
        <v>0</v>
      </c>
      <c r="E23" s="379">
        <v>0</v>
      </c>
      <c r="F23" s="398">
        <v>0</v>
      </c>
      <c r="G23" s="399">
        <v>0</v>
      </c>
      <c r="H23" s="398">
        <v>0</v>
      </c>
      <c r="I23" s="399">
        <v>0</v>
      </c>
      <c r="J23" s="398">
        <v>0</v>
      </c>
      <c r="K23" s="399">
        <v>0</v>
      </c>
      <c r="L23" s="378">
        <v>0</v>
      </c>
      <c r="M23" s="399">
        <v>0</v>
      </c>
      <c r="N23" s="412" t="s">
        <v>374</v>
      </c>
    </row>
    <row r="24" spans="1:14" ht="25" customHeight="1">
      <c r="A24" s="414" t="s">
        <v>66</v>
      </c>
      <c r="B24" s="398">
        <v>0</v>
      </c>
      <c r="C24" s="399">
        <v>0</v>
      </c>
      <c r="D24" s="378">
        <v>0</v>
      </c>
      <c r="E24" s="379">
        <v>0</v>
      </c>
      <c r="F24" s="398">
        <v>0</v>
      </c>
      <c r="G24" s="399">
        <v>0</v>
      </c>
      <c r="H24" s="398">
        <v>0</v>
      </c>
      <c r="I24" s="399">
        <v>0</v>
      </c>
      <c r="J24" s="398">
        <v>0</v>
      </c>
      <c r="K24" s="399">
        <v>0</v>
      </c>
      <c r="L24" s="378">
        <v>0</v>
      </c>
      <c r="M24" s="399">
        <v>0</v>
      </c>
      <c r="N24" s="412" t="s">
        <v>375</v>
      </c>
    </row>
    <row r="25" spans="1:14" ht="25" customHeight="1">
      <c r="A25" s="414" t="s">
        <v>307</v>
      </c>
      <c r="B25" s="398">
        <v>0</v>
      </c>
      <c r="C25" s="399">
        <v>0</v>
      </c>
      <c r="D25" s="378">
        <v>0</v>
      </c>
      <c r="E25" s="379">
        <v>0</v>
      </c>
      <c r="F25" s="398">
        <v>0</v>
      </c>
      <c r="G25" s="399">
        <v>0</v>
      </c>
      <c r="H25" s="398">
        <v>0</v>
      </c>
      <c r="I25" s="399">
        <v>0</v>
      </c>
      <c r="J25" s="398">
        <v>0</v>
      </c>
      <c r="K25" s="399">
        <v>0</v>
      </c>
      <c r="L25" s="378">
        <v>0</v>
      </c>
      <c r="M25" s="399">
        <v>0</v>
      </c>
      <c r="N25" s="412" t="s">
        <v>376</v>
      </c>
    </row>
    <row r="26" spans="1:14" ht="25" customHeight="1">
      <c r="A26" s="414" t="s">
        <v>288</v>
      </c>
      <c r="B26" s="398">
        <v>0</v>
      </c>
      <c r="C26" s="399">
        <v>0</v>
      </c>
      <c r="D26" s="378">
        <v>0</v>
      </c>
      <c r="E26" s="379">
        <v>0</v>
      </c>
      <c r="F26" s="398">
        <v>0</v>
      </c>
      <c r="G26" s="399">
        <v>0</v>
      </c>
      <c r="H26" s="398">
        <v>2000</v>
      </c>
      <c r="I26" s="399">
        <v>0.4</v>
      </c>
      <c r="J26" s="398">
        <v>7000</v>
      </c>
      <c r="K26" s="399">
        <v>0.7</v>
      </c>
      <c r="L26" s="378">
        <v>47000</v>
      </c>
      <c r="M26" s="399">
        <v>0.94</v>
      </c>
      <c r="N26" s="412" t="s">
        <v>377</v>
      </c>
    </row>
    <row r="27" spans="1:14" ht="25" customHeight="1">
      <c r="A27" s="414" t="s">
        <v>75</v>
      </c>
      <c r="B27" s="398">
        <v>0</v>
      </c>
      <c r="C27" s="399">
        <v>0</v>
      </c>
      <c r="D27" s="378">
        <v>0</v>
      </c>
      <c r="E27" s="379">
        <v>0</v>
      </c>
      <c r="F27" s="398">
        <v>0</v>
      </c>
      <c r="G27" s="399">
        <v>0</v>
      </c>
      <c r="H27" s="398">
        <v>0</v>
      </c>
      <c r="I27" s="399">
        <v>0</v>
      </c>
      <c r="J27" s="398">
        <v>0</v>
      </c>
      <c r="K27" s="399">
        <v>0</v>
      </c>
      <c r="L27" s="378">
        <v>0</v>
      </c>
      <c r="M27" s="399">
        <v>0</v>
      </c>
      <c r="N27" s="412" t="s">
        <v>378</v>
      </c>
    </row>
    <row r="28" spans="1:14" ht="25" customHeight="1">
      <c r="A28" s="414" t="s">
        <v>231</v>
      </c>
      <c r="B28" s="398">
        <v>0</v>
      </c>
      <c r="C28" s="399">
        <v>0</v>
      </c>
      <c r="D28" s="378">
        <v>0</v>
      </c>
      <c r="E28" s="379">
        <v>0</v>
      </c>
      <c r="F28" s="398">
        <v>0</v>
      </c>
      <c r="G28" s="399">
        <v>0</v>
      </c>
      <c r="H28" s="398">
        <v>0</v>
      </c>
      <c r="I28" s="399">
        <v>0</v>
      </c>
      <c r="J28" s="398">
        <v>0</v>
      </c>
      <c r="K28" s="399">
        <v>0</v>
      </c>
      <c r="L28" s="378">
        <v>0</v>
      </c>
      <c r="M28" s="399">
        <v>0</v>
      </c>
      <c r="N28" s="412" t="s">
        <v>379</v>
      </c>
    </row>
    <row r="29" spans="1:14" ht="25" customHeight="1">
      <c r="A29" s="414" t="s">
        <v>289</v>
      </c>
      <c r="B29" s="398">
        <v>0</v>
      </c>
      <c r="C29" s="399">
        <v>0</v>
      </c>
      <c r="D29" s="378">
        <v>0</v>
      </c>
      <c r="E29" s="379">
        <v>0</v>
      </c>
      <c r="F29" s="398">
        <v>0</v>
      </c>
      <c r="G29" s="399">
        <v>0</v>
      </c>
      <c r="H29" s="398">
        <v>0</v>
      </c>
      <c r="I29" s="399">
        <v>0</v>
      </c>
      <c r="J29" s="398">
        <v>0</v>
      </c>
      <c r="K29" s="399">
        <v>0</v>
      </c>
      <c r="L29" s="378">
        <v>0</v>
      </c>
      <c r="M29" s="399">
        <v>0</v>
      </c>
      <c r="N29" s="412" t="s">
        <v>380</v>
      </c>
    </row>
    <row r="30" spans="1:14" ht="25" customHeight="1">
      <c r="A30" s="414" t="s">
        <v>290</v>
      </c>
      <c r="B30" s="398">
        <v>0</v>
      </c>
      <c r="C30" s="399">
        <v>0</v>
      </c>
      <c r="D30" s="378">
        <v>0</v>
      </c>
      <c r="E30" s="379">
        <v>0</v>
      </c>
      <c r="F30" s="398">
        <v>0</v>
      </c>
      <c r="G30" s="399">
        <v>0</v>
      </c>
      <c r="H30" s="398">
        <v>0</v>
      </c>
      <c r="I30" s="399">
        <v>0</v>
      </c>
      <c r="J30" s="398">
        <v>0</v>
      </c>
      <c r="K30" s="399">
        <v>0</v>
      </c>
      <c r="L30" s="378">
        <v>0</v>
      </c>
      <c r="M30" s="399">
        <v>0</v>
      </c>
      <c r="N30" s="412" t="s">
        <v>381</v>
      </c>
    </row>
    <row r="31" spans="1:14" ht="25" customHeight="1">
      <c r="A31" s="414" t="s">
        <v>291</v>
      </c>
      <c r="B31" s="398">
        <v>0</v>
      </c>
      <c r="C31" s="399">
        <v>0</v>
      </c>
      <c r="D31" s="378">
        <v>0</v>
      </c>
      <c r="E31" s="379">
        <v>0</v>
      </c>
      <c r="F31" s="398">
        <v>0</v>
      </c>
      <c r="G31" s="399">
        <v>0</v>
      </c>
      <c r="H31" s="398">
        <v>0</v>
      </c>
      <c r="I31" s="399">
        <v>0</v>
      </c>
      <c r="J31" s="398">
        <v>0</v>
      </c>
      <c r="K31" s="399">
        <v>0</v>
      </c>
      <c r="L31" s="378">
        <v>0</v>
      </c>
      <c r="M31" s="399">
        <v>0</v>
      </c>
      <c r="N31" s="412" t="s">
        <v>291</v>
      </c>
    </row>
    <row r="32" spans="1:14" ht="25" customHeight="1">
      <c r="A32" s="414" t="s">
        <v>292</v>
      </c>
      <c r="B32" s="398">
        <v>0</v>
      </c>
      <c r="C32" s="399">
        <v>0</v>
      </c>
      <c r="D32" s="378">
        <v>0</v>
      </c>
      <c r="E32" s="379">
        <v>0</v>
      </c>
      <c r="F32" s="398">
        <v>0</v>
      </c>
      <c r="G32" s="399">
        <v>0</v>
      </c>
      <c r="H32" s="398">
        <v>14295</v>
      </c>
      <c r="I32" s="399">
        <v>2.859</v>
      </c>
      <c r="J32" s="398">
        <v>33790</v>
      </c>
      <c r="K32" s="399">
        <v>3.379</v>
      </c>
      <c r="L32" s="378">
        <v>175000.00000000003</v>
      </c>
      <c r="M32" s="399">
        <v>3.5000000000000004</v>
      </c>
      <c r="N32" s="412" t="s">
        <v>283</v>
      </c>
    </row>
    <row r="33" spans="1:18" ht="25" customHeight="1">
      <c r="A33" s="414" t="s">
        <v>293</v>
      </c>
      <c r="B33" s="398">
        <v>0</v>
      </c>
      <c r="C33" s="399">
        <v>0</v>
      </c>
      <c r="D33" s="378">
        <v>0</v>
      </c>
      <c r="E33" s="379">
        <v>0</v>
      </c>
      <c r="F33" s="398">
        <v>0</v>
      </c>
      <c r="G33" s="399">
        <v>0</v>
      </c>
      <c r="H33" s="398">
        <v>0</v>
      </c>
      <c r="I33" s="399">
        <v>0</v>
      </c>
      <c r="J33" s="398">
        <v>0</v>
      </c>
      <c r="K33" s="399">
        <v>0</v>
      </c>
      <c r="L33" s="378">
        <v>0</v>
      </c>
      <c r="M33" s="399">
        <v>0</v>
      </c>
      <c r="N33" s="412" t="s">
        <v>284</v>
      </c>
    </row>
    <row r="34" spans="1:18" ht="25" customHeight="1">
      <c r="A34" s="414" t="s">
        <v>185</v>
      </c>
      <c r="B34" s="398">
        <v>0</v>
      </c>
      <c r="C34" s="399">
        <v>0</v>
      </c>
      <c r="D34" s="378">
        <v>0</v>
      </c>
      <c r="E34" s="379">
        <v>0</v>
      </c>
      <c r="F34" s="398">
        <v>1500</v>
      </c>
      <c r="G34" s="399">
        <v>1.5</v>
      </c>
      <c r="H34" s="398">
        <v>13500</v>
      </c>
      <c r="I34" s="399">
        <v>2.7</v>
      </c>
      <c r="J34" s="398">
        <v>28500</v>
      </c>
      <c r="K34" s="399">
        <v>2.85</v>
      </c>
      <c r="L34" s="378">
        <v>148500</v>
      </c>
      <c r="M34" s="399">
        <v>2.97</v>
      </c>
      <c r="N34" s="412" t="s">
        <v>202</v>
      </c>
    </row>
    <row r="35" spans="1:18" ht="25" customHeight="1">
      <c r="A35" s="414" t="s">
        <v>22</v>
      </c>
      <c r="B35" s="398">
        <v>0</v>
      </c>
      <c r="C35" s="399">
        <v>0</v>
      </c>
      <c r="D35" s="378">
        <v>0</v>
      </c>
      <c r="E35" s="379">
        <v>0</v>
      </c>
      <c r="F35" s="398">
        <v>0</v>
      </c>
      <c r="G35" s="399">
        <v>0</v>
      </c>
      <c r="H35" s="398">
        <v>0</v>
      </c>
      <c r="I35" s="399">
        <v>0</v>
      </c>
      <c r="J35" s="398">
        <v>0</v>
      </c>
      <c r="K35" s="399">
        <v>0</v>
      </c>
      <c r="L35" s="378">
        <v>0</v>
      </c>
      <c r="M35" s="399">
        <v>0</v>
      </c>
      <c r="N35" s="412" t="s">
        <v>73</v>
      </c>
    </row>
    <row r="36" spans="1:18" ht="25" customHeight="1">
      <c r="A36" s="414" t="s">
        <v>294</v>
      </c>
      <c r="B36" s="402">
        <v>0</v>
      </c>
      <c r="C36" s="403">
        <v>0</v>
      </c>
      <c r="D36" s="402">
        <v>0</v>
      </c>
      <c r="E36" s="403">
        <v>0</v>
      </c>
      <c r="F36" s="402">
        <v>0</v>
      </c>
      <c r="G36" s="403">
        <v>0</v>
      </c>
      <c r="H36" s="402">
        <v>0</v>
      </c>
      <c r="I36" s="403">
        <v>0</v>
      </c>
      <c r="J36" s="402">
        <v>0</v>
      </c>
      <c r="K36" s="403">
        <v>0</v>
      </c>
      <c r="L36" s="402">
        <v>0</v>
      </c>
      <c r="M36" s="403">
        <v>0</v>
      </c>
      <c r="N36" s="412" t="s">
        <v>294</v>
      </c>
    </row>
    <row r="37" spans="1:18" ht="25" customHeight="1">
      <c r="A37" s="414"/>
      <c r="B37" s="378"/>
      <c r="C37" s="379"/>
      <c r="D37" s="378"/>
      <c r="E37" s="379"/>
      <c r="F37" s="378"/>
      <c r="G37" s="379"/>
      <c r="H37" s="378"/>
      <c r="I37" s="379"/>
      <c r="J37" s="378"/>
      <c r="K37" s="379"/>
      <c r="L37" s="378"/>
      <c r="M37" s="379"/>
      <c r="N37" s="413"/>
    </row>
    <row r="38" spans="1:18" ht="25" customHeight="1">
      <c r="A38" s="415" t="s">
        <v>324</v>
      </c>
      <c r="B38" s="380"/>
      <c r="C38" s="379"/>
      <c r="D38" s="378"/>
      <c r="E38" s="379"/>
      <c r="F38" s="378"/>
      <c r="G38" s="379"/>
      <c r="H38" s="378"/>
      <c r="I38" s="379"/>
      <c r="J38" s="380"/>
      <c r="K38" s="379"/>
      <c r="L38" s="378"/>
      <c r="M38" s="379"/>
      <c r="N38" s="410" t="s">
        <v>382</v>
      </c>
    </row>
    <row r="39" spans="1:18" ht="25" customHeight="1">
      <c r="A39" s="413"/>
      <c r="B39" s="380"/>
      <c r="C39" s="379"/>
      <c r="D39" s="378"/>
      <c r="E39" s="379"/>
      <c r="F39" s="378"/>
      <c r="G39" s="379"/>
      <c r="H39" s="378"/>
      <c r="I39" s="379"/>
      <c r="J39" s="380"/>
      <c r="K39" s="379"/>
      <c r="L39" s="378"/>
      <c r="M39" s="379"/>
      <c r="N39" s="460"/>
    </row>
    <row r="40" spans="1:18" ht="25" customHeight="1">
      <c r="A40" s="414" t="s">
        <v>232</v>
      </c>
      <c r="B40" s="461">
        <v>0</v>
      </c>
      <c r="C40" s="462">
        <v>0</v>
      </c>
      <c r="D40" s="461">
        <v>0</v>
      </c>
      <c r="E40" s="462">
        <v>0</v>
      </c>
      <c r="F40" s="461">
        <v>0</v>
      </c>
      <c r="G40" s="462">
        <v>0</v>
      </c>
      <c r="H40" s="461">
        <v>9500</v>
      </c>
      <c r="I40" s="462">
        <v>1.9</v>
      </c>
      <c r="J40" s="461">
        <v>20000</v>
      </c>
      <c r="K40" s="462">
        <v>2</v>
      </c>
      <c r="L40" s="461">
        <v>100000</v>
      </c>
      <c r="M40" s="462">
        <v>2</v>
      </c>
      <c r="N40" s="463" t="s">
        <v>383</v>
      </c>
    </row>
    <row r="41" spans="1:18" ht="25" customHeight="1">
      <c r="A41" s="414" t="s">
        <v>325</v>
      </c>
      <c r="B41" s="398">
        <v>0</v>
      </c>
      <c r="C41" s="399">
        <v>0</v>
      </c>
      <c r="D41" s="398">
        <v>0</v>
      </c>
      <c r="E41" s="399">
        <v>0</v>
      </c>
      <c r="F41" s="398">
        <v>0</v>
      </c>
      <c r="G41" s="399">
        <v>0</v>
      </c>
      <c r="H41" s="398">
        <v>0</v>
      </c>
      <c r="I41" s="399">
        <v>0</v>
      </c>
      <c r="J41" s="398">
        <v>0</v>
      </c>
      <c r="K41" s="399">
        <v>0</v>
      </c>
      <c r="L41" s="398">
        <v>0</v>
      </c>
      <c r="M41" s="399">
        <v>0</v>
      </c>
      <c r="N41" s="463" t="s">
        <v>242</v>
      </c>
    </row>
    <row r="42" spans="1:18" ht="25" customHeight="1">
      <c r="A42" s="414" t="s">
        <v>78</v>
      </c>
      <c r="B42" s="398">
        <v>0</v>
      </c>
      <c r="C42" s="399">
        <v>0</v>
      </c>
      <c r="D42" s="398">
        <v>0</v>
      </c>
      <c r="E42" s="399">
        <v>0</v>
      </c>
      <c r="F42" s="398">
        <v>0</v>
      </c>
      <c r="G42" s="399">
        <v>0</v>
      </c>
      <c r="H42" s="398">
        <v>0</v>
      </c>
      <c r="I42" s="399">
        <v>0</v>
      </c>
      <c r="J42" s="398">
        <v>0</v>
      </c>
      <c r="K42" s="399">
        <v>0</v>
      </c>
      <c r="L42" s="398">
        <v>0</v>
      </c>
      <c r="M42" s="399">
        <v>0</v>
      </c>
      <c r="N42" s="463" t="s">
        <v>384</v>
      </c>
    </row>
    <row r="43" spans="1:18" ht="25" customHeight="1">
      <c r="A43" s="414" t="s">
        <v>233</v>
      </c>
      <c r="B43" s="402">
        <v>0</v>
      </c>
      <c r="C43" s="403">
        <v>0</v>
      </c>
      <c r="D43" s="402">
        <v>0</v>
      </c>
      <c r="E43" s="403">
        <v>0</v>
      </c>
      <c r="F43" s="402">
        <v>0</v>
      </c>
      <c r="G43" s="403">
        <v>0</v>
      </c>
      <c r="H43" s="402">
        <v>14295</v>
      </c>
      <c r="I43" s="403">
        <v>2.859</v>
      </c>
      <c r="J43" s="402">
        <v>33790</v>
      </c>
      <c r="K43" s="403">
        <v>3.379</v>
      </c>
      <c r="L43" s="402">
        <v>175000.00000000003</v>
      </c>
      <c r="M43" s="403">
        <v>3.5000000000000004</v>
      </c>
      <c r="N43" s="463" t="s">
        <v>233</v>
      </c>
    </row>
    <row r="44" spans="1:18" ht="19" customHeight="1">
      <c r="B44" s="427"/>
      <c r="C44" s="427"/>
      <c r="D44" s="428"/>
      <c r="E44" s="427"/>
      <c r="G44" s="429"/>
      <c r="H44" s="430"/>
      <c r="I44" s="431"/>
      <c r="J44" s="427"/>
      <c r="K44" s="431"/>
      <c r="L44" s="427"/>
      <c r="M44" s="427"/>
      <c r="N44" s="427"/>
      <c r="O44" s="431"/>
      <c r="Q44" s="431"/>
    </row>
    <row r="45" spans="1:18" ht="19" customHeight="1">
      <c r="A45" s="357"/>
      <c r="B45" s="432"/>
      <c r="C45" s="429"/>
      <c r="D45" s="428"/>
      <c r="E45" s="427"/>
      <c r="G45" s="429"/>
      <c r="H45" s="430"/>
      <c r="I45" s="427"/>
      <c r="J45" s="427"/>
      <c r="K45" s="427"/>
      <c r="L45" s="427"/>
      <c r="M45" s="427"/>
      <c r="N45" s="427"/>
    </row>
    <row r="46" spans="1:18" ht="19" customHeight="1">
      <c r="A46" s="963" t="s">
        <v>699</v>
      </c>
      <c r="B46" s="963"/>
      <c r="C46" s="963"/>
      <c r="D46" s="963"/>
      <c r="E46" s="963"/>
      <c r="F46" s="963"/>
      <c r="G46" s="963"/>
      <c r="H46" s="963"/>
      <c r="I46" s="963"/>
      <c r="J46" s="963"/>
      <c r="K46" s="963"/>
      <c r="L46" s="963"/>
      <c r="M46" s="963"/>
      <c r="N46" s="963"/>
      <c r="O46" s="353"/>
      <c r="P46" s="353"/>
      <c r="Q46" s="353"/>
      <c r="R46" s="353"/>
    </row>
    <row r="47" spans="1:18" ht="19" customHeight="1">
      <c r="A47" s="963" t="s">
        <v>700</v>
      </c>
      <c r="B47" s="963"/>
      <c r="C47" s="963"/>
      <c r="D47" s="963"/>
      <c r="E47" s="963"/>
      <c r="F47" s="963"/>
      <c r="G47" s="963"/>
      <c r="H47" s="963"/>
      <c r="I47" s="963"/>
      <c r="J47" s="963"/>
      <c r="K47" s="963"/>
      <c r="L47" s="963"/>
      <c r="M47" s="963"/>
      <c r="N47" s="963"/>
      <c r="O47" s="353"/>
      <c r="P47" s="353"/>
      <c r="Q47" s="353"/>
      <c r="R47" s="353"/>
    </row>
    <row r="48" spans="1:18" ht="19" customHeight="1">
      <c r="A48" s="353"/>
      <c r="B48" s="363"/>
      <c r="C48" s="372"/>
      <c r="D48" s="360"/>
      <c r="E48" s="369"/>
      <c r="F48" s="361"/>
      <c r="G48" s="372"/>
      <c r="H48" s="362"/>
      <c r="I48" s="369"/>
      <c r="J48" s="359"/>
      <c r="K48" s="359"/>
      <c r="L48" s="369"/>
      <c r="M48" s="359"/>
      <c r="N48" s="369"/>
      <c r="O48" s="359"/>
      <c r="P48" s="369"/>
      <c r="Q48" s="361"/>
      <c r="R48" s="369"/>
    </row>
    <row r="49" spans="1:18" ht="19" customHeight="1">
      <c r="A49" s="963" t="s">
        <v>361</v>
      </c>
      <c r="B49" s="963"/>
      <c r="C49" s="963"/>
      <c r="D49" s="963"/>
      <c r="E49" s="963"/>
      <c r="F49" s="963"/>
      <c r="G49" s="963"/>
      <c r="H49" s="963"/>
      <c r="I49" s="963"/>
      <c r="J49" s="963"/>
      <c r="K49" s="963"/>
      <c r="L49" s="963"/>
      <c r="M49" s="963"/>
      <c r="N49" s="963"/>
      <c r="O49" s="353"/>
      <c r="P49" s="353"/>
      <c r="Q49" s="353"/>
      <c r="R49" s="353"/>
    </row>
    <row r="50" spans="1:18" ht="39" customHeight="1">
      <c r="A50" s="962" t="s">
        <v>157</v>
      </c>
      <c r="B50" s="962"/>
      <c r="C50" s="962"/>
      <c r="D50" s="962"/>
      <c r="E50" s="962"/>
      <c r="F50" s="962"/>
      <c r="G50" s="962"/>
      <c r="H50" s="962"/>
      <c r="I50" s="962"/>
      <c r="J50" s="962"/>
      <c r="K50" s="962"/>
      <c r="L50" s="962"/>
      <c r="M50" s="962"/>
      <c r="N50" s="962"/>
      <c r="O50" s="464"/>
      <c r="P50" s="464"/>
      <c r="Q50" s="464"/>
      <c r="R50" s="464"/>
    </row>
    <row r="51" spans="1:18" ht="19" customHeight="1">
      <c r="B51" s="432"/>
      <c r="C51" s="429"/>
      <c r="D51" s="428"/>
      <c r="E51" s="427"/>
      <c r="G51" s="429"/>
      <c r="H51" s="430"/>
      <c r="I51" s="427"/>
      <c r="J51" s="427"/>
      <c r="K51" s="427"/>
      <c r="L51" s="427"/>
      <c r="M51" s="427"/>
      <c r="N51" s="427"/>
    </row>
    <row r="52" spans="1:18">
      <c r="B52" s="432"/>
      <c r="C52" s="429"/>
      <c r="D52" s="428"/>
      <c r="E52" s="427"/>
      <c r="G52" s="429"/>
      <c r="H52" s="430"/>
      <c r="I52" s="427"/>
      <c r="J52" s="427"/>
      <c r="K52" s="427"/>
      <c r="L52" s="427"/>
      <c r="M52" s="427"/>
      <c r="N52" s="427"/>
    </row>
    <row r="53" spans="1:18">
      <c r="B53" s="432"/>
      <c r="C53" s="429"/>
      <c r="D53" s="428"/>
      <c r="E53" s="427"/>
      <c r="G53" s="429"/>
      <c r="H53" s="430"/>
      <c r="I53" s="427"/>
      <c r="J53" s="427"/>
      <c r="K53" s="427"/>
      <c r="L53" s="427"/>
      <c r="M53" s="427"/>
      <c r="N53" s="427"/>
    </row>
    <row r="54" spans="1:18">
      <c r="B54" s="432"/>
      <c r="C54" s="429"/>
      <c r="D54" s="428"/>
      <c r="E54" s="427"/>
      <c r="G54" s="429"/>
      <c r="H54" s="430"/>
      <c r="I54" s="427"/>
      <c r="J54" s="427"/>
      <c r="K54" s="427"/>
      <c r="L54" s="427"/>
      <c r="M54" s="427"/>
      <c r="N54" s="427"/>
    </row>
    <row r="55" spans="1:18">
      <c r="B55" s="427"/>
      <c r="C55" s="427"/>
      <c r="D55" s="427"/>
      <c r="E55" s="427"/>
      <c r="F55" s="427"/>
      <c r="G55" s="427"/>
      <c r="H55" s="427"/>
      <c r="I55" s="427"/>
      <c r="J55" s="427"/>
      <c r="K55" s="427"/>
      <c r="L55" s="427"/>
      <c r="M55" s="427"/>
      <c r="N55" s="427"/>
    </row>
    <row r="56" spans="1:18">
      <c r="B56" s="427"/>
      <c r="C56" s="427"/>
      <c r="D56" s="427"/>
      <c r="E56" s="427"/>
      <c r="F56" s="427"/>
      <c r="G56" s="427"/>
      <c r="H56" s="427"/>
      <c r="I56" s="427"/>
      <c r="J56" s="427"/>
      <c r="K56" s="427"/>
      <c r="L56" s="427"/>
      <c r="M56" s="427"/>
      <c r="N56" s="427"/>
    </row>
    <row r="57" spans="1:18">
      <c r="B57" s="427"/>
      <c r="C57" s="427"/>
      <c r="D57" s="427"/>
      <c r="E57" s="427"/>
      <c r="F57" s="427"/>
      <c r="G57" s="427"/>
      <c r="H57" s="427"/>
      <c r="I57" s="427"/>
      <c r="J57" s="427"/>
      <c r="K57" s="427"/>
      <c r="L57" s="427"/>
      <c r="M57" s="427"/>
      <c r="N57" s="427"/>
    </row>
    <row r="58" spans="1:18">
      <c r="B58" s="427"/>
      <c r="C58" s="427"/>
      <c r="D58" s="427"/>
      <c r="E58" s="427"/>
      <c r="F58" s="427"/>
      <c r="G58" s="427"/>
      <c r="H58" s="427"/>
      <c r="I58" s="427"/>
      <c r="J58" s="427"/>
      <c r="K58" s="427"/>
      <c r="L58" s="427"/>
      <c r="M58" s="427"/>
      <c r="N58" s="427"/>
    </row>
    <row r="59" spans="1:18">
      <c r="B59" s="427"/>
      <c r="C59" s="427"/>
      <c r="D59" s="427"/>
      <c r="E59" s="427"/>
      <c r="F59" s="427"/>
      <c r="G59" s="427"/>
      <c r="H59" s="427"/>
      <c r="I59" s="427"/>
      <c r="J59" s="427"/>
      <c r="K59" s="427"/>
      <c r="L59" s="427"/>
      <c r="M59" s="427"/>
      <c r="N59" s="427"/>
    </row>
    <row r="60" spans="1:18">
      <c r="B60" s="427"/>
      <c r="C60" s="427"/>
      <c r="D60" s="427"/>
      <c r="E60" s="427"/>
      <c r="F60" s="427"/>
      <c r="G60" s="427"/>
      <c r="H60" s="427"/>
      <c r="I60" s="427"/>
      <c r="J60" s="427"/>
      <c r="K60" s="427"/>
      <c r="L60" s="427"/>
      <c r="M60" s="427"/>
      <c r="N60" s="427"/>
    </row>
    <row r="61" spans="1:18">
      <c r="B61" s="427"/>
      <c r="C61" s="427"/>
      <c r="D61" s="427"/>
      <c r="E61" s="427"/>
      <c r="F61" s="427"/>
      <c r="G61" s="427"/>
      <c r="H61" s="427"/>
      <c r="I61" s="427"/>
      <c r="J61" s="427"/>
      <c r="K61" s="427"/>
      <c r="L61" s="427"/>
      <c r="M61" s="427"/>
      <c r="N61" s="427"/>
    </row>
    <row r="62" spans="1:18">
      <c r="B62" s="427"/>
      <c r="C62" s="427"/>
      <c r="D62" s="427"/>
      <c r="E62" s="427"/>
      <c r="F62" s="427"/>
      <c r="G62" s="427"/>
      <c r="H62" s="427"/>
      <c r="I62" s="427"/>
      <c r="J62" s="427"/>
      <c r="K62" s="427"/>
      <c r="L62" s="427"/>
      <c r="M62" s="427"/>
      <c r="N62" s="427"/>
    </row>
    <row r="63" spans="1:18">
      <c r="B63" s="427"/>
      <c r="C63" s="427"/>
      <c r="D63" s="427"/>
      <c r="E63" s="427"/>
      <c r="F63" s="427"/>
      <c r="G63" s="427"/>
      <c r="H63" s="427"/>
      <c r="I63" s="427"/>
      <c r="J63" s="427"/>
      <c r="K63" s="427"/>
      <c r="L63" s="427"/>
      <c r="M63" s="427"/>
      <c r="N63" s="427"/>
    </row>
    <row r="64" spans="1:18">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A50:N50"/>
    <mergeCell ref="A49:N49"/>
    <mergeCell ref="A46:N46"/>
    <mergeCell ref="A47:N47"/>
    <mergeCell ref="B9:M9"/>
    <mergeCell ref="B5:M5"/>
    <mergeCell ref="B6:M6"/>
    <mergeCell ref="J7:K7"/>
    <mergeCell ref="L7:M7"/>
    <mergeCell ref="B7:C7"/>
    <mergeCell ref="D7:E7"/>
    <mergeCell ref="F7:G7"/>
    <mergeCell ref="H7:I7"/>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2018</oddHeader>
    <oddFooter>&amp;L76&amp;C&amp;"Helvetica,Standard" Eidg. Steuerverwaltung  -  Administration fédérale des contributions  -  Amministrazione federale delle contribuzioni</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71">
    <pageSetUpPr fitToPage="1"/>
  </sheetPr>
  <dimension ref="A1:Q113"/>
  <sheetViews>
    <sheetView view="pageLayout" zoomScale="70" zoomScaleNormal="60" zoomScalePageLayoutView="70" workbookViewId="0"/>
  </sheetViews>
  <sheetFormatPr baseColWidth="10" defaultColWidth="10.5" defaultRowHeight="15"/>
  <cols>
    <col min="1" max="1" width="23.5" style="354" customWidth="1"/>
    <col min="2" max="13" width="9.83203125" style="354" customWidth="1"/>
    <col min="14" max="14" width="23.83203125" style="354" bestFit="1" customWidth="1"/>
    <col min="15" max="17" width="8.1640625" style="354" customWidth="1"/>
    <col min="18" max="247" width="12.5" style="354" customWidth="1"/>
    <col min="248" max="16384" width="10.5" style="354"/>
  </cols>
  <sheetData>
    <row r="1" spans="1:14" ht="19" customHeight="1">
      <c r="A1" s="353" t="s">
        <v>385</v>
      </c>
      <c r="B1" s="353"/>
      <c r="C1" s="353"/>
      <c r="D1" s="353"/>
      <c r="E1" s="353"/>
      <c r="F1" s="353"/>
      <c r="G1" s="353"/>
      <c r="H1" s="353"/>
      <c r="I1" s="353"/>
    </row>
    <row r="2" spans="1:14" ht="19" customHeight="1">
      <c r="B2" s="353"/>
      <c r="C2" s="353"/>
      <c r="D2" s="353"/>
      <c r="E2" s="353"/>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37</v>
      </c>
      <c r="B5" s="954" t="s">
        <v>320</v>
      </c>
      <c r="C5" s="955"/>
      <c r="D5" s="955"/>
      <c r="E5" s="955"/>
      <c r="F5" s="955"/>
      <c r="G5" s="955"/>
      <c r="H5" s="955"/>
      <c r="I5" s="955"/>
      <c r="J5" s="955"/>
      <c r="K5" s="955"/>
      <c r="L5" s="955"/>
      <c r="M5" s="956"/>
      <c r="N5" s="365">
        <v>37</v>
      </c>
    </row>
    <row r="6" spans="1:14" ht="19" customHeight="1" thickBot="1">
      <c r="A6" s="423" t="s">
        <v>224</v>
      </c>
      <c r="B6" s="957" t="s">
        <v>322</v>
      </c>
      <c r="C6" s="958"/>
      <c r="D6" s="958"/>
      <c r="E6" s="958"/>
      <c r="F6" s="958"/>
      <c r="G6" s="958"/>
      <c r="H6" s="958"/>
      <c r="I6" s="958"/>
      <c r="J6" s="958"/>
      <c r="K6" s="958"/>
      <c r="L6" s="958"/>
      <c r="M6" s="959"/>
      <c r="N6" s="366" t="s">
        <v>237</v>
      </c>
    </row>
    <row r="7" spans="1:14" ht="19" customHeight="1">
      <c r="A7" s="423"/>
      <c r="B7" s="967" t="s">
        <v>225</v>
      </c>
      <c r="C7" s="968"/>
      <c r="D7" s="967" t="s">
        <v>226</v>
      </c>
      <c r="E7" s="968"/>
      <c r="F7" s="967" t="s">
        <v>227</v>
      </c>
      <c r="G7" s="968"/>
      <c r="H7" s="967" t="s">
        <v>228</v>
      </c>
      <c r="I7" s="968"/>
      <c r="J7" s="967" t="s">
        <v>363</v>
      </c>
      <c r="K7" s="968"/>
      <c r="L7" s="967" t="s">
        <v>364</v>
      </c>
      <c r="M7" s="968"/>
      <c r="N7" s="365"/>
    </row>
    <row r="8" spans="1:14" ht="19" customHeight="1">
      <c r="A8" s="423"/>
      <c r="B8" s="355"/>
      <c r="C8" s="355"/>
      <c r="D8" s="355"/>
      <c r="E8" s="355"/>
      <c r="F8" s="355"/>
      <c r="G8" s="355"/>
      <c r="H8" s="355"/>
      <c r="I8" s="355"/>
      <c r="J8" s="355"/>
      <c r="K8" s="355"/>
      <c r="L8" s="355"/>
      <c r="M8" s="355"/>
      <c r="N8" s="365"/>
    </row>
    <row r="9" spans="1:14" ht="19" customHeight="1">
      <c r="A9" s="424" t="s">
        <v>302</v>
      </c>
      <c r="B9" s="964" t="s">
        <v>29</v>
      </c>
      <c r="C9" s="965"/>
      <c r="D9" s="965"/>
      <c r="E9" s="965"/>
      <c r="F9" s="965"/>
      <c r="G9" s="965"/>
      <c r="H9" s="965"/>
      <c r="I9" s="965"/>
      <c r="J9" s="965"/>
      <c r="K9" s="965"/>
      <c r="L9" s="965"/>
      <c r="M9" s="965"/>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6">
        <v>0</v>
      </c>
      <c r="C11" s="465">
        <v>0</v>
      </c>
      <c r="D11" s="396">
        <v>0</v>
      </c>
      <c r="E11" s="465">
        <v>0</v>
      </c>
      <c r="F11" s="396">
        <v>0</v>
      </c>
      <c r="G11" s="465">
        <v>0</v>
      </c>
      <c r="H11" s="396">
        <v>0</v>
      </c>
      <c r="I11" s="465">
        <v>0</v>
      </c>
      <c r="J11" s="396">
        <v>0</v>
      </c>
      <c r="K11" s="465">
        <v>0</v>
      </c>
      <c r="L11" s="396">
        <v>0</v>
      </c>
      <c r="M11" s="465">
        <v>0</v>
      </c>
      <c r="N11" s="412" t="s">
        <v>365</v>
      </c>
    </row>
    <row r="12" spans="1:14" ht="25" customHeight="1">
      <c r="A12" s="414" t="s">
        <v>56</v>
      </c>
      <c r="B12" s="398">
        <v>0</v>
      </c>
      <c r="C12" s="466">
        <v>0</v>
      </c>
      <c r="D12" s="398">
        <v>0</v>
      </c>
      <c r="E12" s="466">
        <v>0</v>
      </c>
      <c r="F12" s="398">
        <v>0</v>
      </c>
      <c r="G12" s="466">
        <v>0</v>
      </c>
      <c r="H12" s="398">
        <v>0</v>
      </c>
      <c r="I12" s="466">
        <v>0</v>
      </c>
      <c r="J12" s="398">
        <v>0</v>
      </c>
      <c r="K12" s="466">
        <v>0</v>
      </c>
      <c r="L12" s="398">
        <v>0</v>
      </c>
      <c r="M12" s="466">
        <v>0</v>
      </c>
      <c r="N12" s="412" t="s">
        <v>366</v>
      </c>
    </row>
    <row r="13" spans="1:14" ht="25" customHeight="1">
      <c r="A13" s="414" t="s">
        <v>59</v>
      </c>
      <c r="B13" s="398">
        <v>0</v>
      </c>
      <c r="C13" s="466">
        <v>0</v>
      </c>
      <c r="D13" s="398">
        <v>0</v>
      </c>
      <c r="E13" s="466">
        <v>0</v>
      </c>
      <c r="F13" s="398">
        <v>0</v>
      </c>
      <c r="G13" s="466">
        <v>0</v>
      </c>
      <c r="H13" s="398">
        <v>0</v>
      </c>
      <c r="I13" s="466">
        <v>0</v>
      </c>
      <c r="J13" s="398">
        <v>0</v>
      </c>
      <c r="K13" s="466">
        <v>0</v>
      </c>
      <c r="L13" s="398">
        <v>0</v>
      </c>
      <c r="M13" s="466">
        <v>0</v>
      </c>
      <c r="N13" s="412" t="s">
        <v>367</v>
      </c>
    </row>
    <row r="14" spans="1:14" ht="25" customHeight="1">
      <c r="A14" s="414" t="s">
        <v>303</v>
      </c>
      <c r="B14" s="398">
        <v>0</v>
      </c>
      <c r="C14" s="466">
        <v>0</v>
      </c>
      <c r="D14" s="398">
        <v>0</v>
      </c>
      <c r="E14" s="466">
        <v>0</v>
      </c>
      <c r="F14" s="398">
        <v>0</v>
      </c>
      <c r="G14" s="466">
        <v>0</v>
      </c>
      <c r="H14" s="398">
        <v>0</v>
      </c>
      <c r="I14" s="466">
        <v>0</v>
      </c>
      <c r="J14" s="398">
        <v>0</v>
      </c>
      <c r="K14" s="466">
        <v>0</v>
      </c>
      <c r="L14" s="398">
        <v>0</v>
      </c>
      <c r="M14" s="466">
        <v>0</v>
      </c>
      <c r="N14" s="412" t="s">
        <v>303</v>
      </c>
    </row>
    <row r="15" spans="1:14" ht="25" customHeight="1">
      <c r="A15" s="414" t="s">
        <v>65</v>
      </c>
      <c r="B15" s="398">
        <v>0</v>
      </c>
      <c r="C15" s="466">
        <v>0</v>
      </c>
      <c r="D15" s="398">
        <v>0</v>
      </c>
      <c r="E15" s="466">
        <v>0</v>
      </c>
      <c r="F15" s="398">
        <v>0</v>
      </c>
      <c r="G15" s="466">
        <v>0</v>
      </c>
      <c r="H15" s="398">
        <v>0</v>
      </c>
      <c r="I15" s="466">
        <v>0</v>
      </c>
      <c r="J15" s="398">
        <v>0</v>
      </c>
      <c r="K15" s="466">
        <v>0</v>
      </c>
      <c r="L15" s="398">
        <v>0</v>
      </c>
      <c r="M15" s="466">
        <v>0</v>
      </c>
      <c r="N15" s="412" t="s">
        <v>65</v>
      </c>
    </row>
    <row r="16" spans="1:14" ht="25" customHeight="1">
      <c r="A16" s="414" t="s">
        <v>304</v>
      </c>
      <c r="B16" s="398">
        <v>0</v>
      </c>
      <c r="C16" s="466">
        <v>0</v>
      </c>
      <c r="D16" s="398">
        <v>0</v>
      </c>
      <c r="E16" s="466">
        <v>0</v>
      </c>
      <c r="F16" s="398">
        <v>0</v>
      </c>
      <c r="G16" s="466">
        <v>0</v>
      </c>
      <c r="H16" s="398">
        <v>0</v>
      </c>
      <c r="I16" s="466">
        <v>0</v>
      </c>
      <c r="J16" s="398">
        <v>0</v>
      </c>
      <c r="K16" s="466">
        <v>0</v>
      </c>
      <c r="L16" s="398">
        <v>0</v>
      </c>
      <c r="M16" s="466">
        <v>0</v>
      </c>
      <c r="N16" s="412" t="s">
        <v>368</v>
      </c>
    </row>
    <row r="17" spans="1:14" ht="25" customHeight="1">
      <c r="A17" s="414" t="s">
        <v>305</v>
      </c>
      <c r="B17" s="398">
        <v>0</v>
      </c>
      <c r="C17" s="466">
        <v>0</v>
      </c>
      <c r="D17" s="398">
        <v>0</v>
      </c>
      <c r="E17" s="466">
        <v>0</v>
      </c>
      <c r="F17" s="398">
        <v>0</v>
      </c>
      <c r="G17" s="466">
        <v>0</v>
      </c>
      <c r="H17" s="398">
        <v>0</v>
      </c>
      <c r="I17" s="466">
        <v>0</v>
      </c>
      <c r="J17" s="398">
        <v>0</v>
      </c>
      <c r="K17" s="466">
        <v>0</v>
      </c>
      <c r="L17" s="398">
        <v>0</v>
      </c>
      <c r="M17" s="466">
        <v>0</v>
      </c>
      <c r="N17" s="412" t="s">
        <v>369</v>
      </c>
    </row>
    <row r="18" spans="1:14" ht="25" customHeight="1">
      <c r="A18" s="414" t="s">
        <v>74</v>
      </c>
      <c r="B18" s="398">
        <v>0</v>
      </c>
      <c r="C18" s="466">
        <v>0</v>
      </c>
      <c r="D18" s="398">
        <v>0</v>
      </c>
      <c r="E18" s="466">
        <v>0</v>
      </c>
      <c r="F18" s="398">
        <v>0</v>
      </c>
      <c r="G18" s="466">
        <v>0</v>
      </c>
      <c r="H18" s="398">
        <v>0</v>
      </c>
      <c r="I18" s="466">
        <v>0</v>
      </c>
      <c r="J18" s="398">
        <v>0</v>
      </c>
      <c r="K18" s="466">
        <v>0</v>
      </c>
      <c r="L18" s="398">
        <v>0</v>
      </c>
      <c r="M18" s="466">
        <v>0</v>
      </c>
      <c r="N18" s="412" t="s">
        <v>370</v>
      </c>
    </row>
    <row r="19" spans="1:14" ht="25" customHeight="1">
      <c r="A19" s="414" t="s">
        <v>229</v>
      </c>
      <c r="B19" s="398">
        <v>0</v>
      </c>
      <c r="C19" s="466">
        <v>0</v>
      </c>
      <c r="D19" s="398">
        <v>0</v>
      </c>
      <c r="E19" s="466">
        <v>0</v>
      </c>
      <c r="F19" s="398">
        <v>0</v>
      </c>
      <c r="G19" s="466">
        <v>0</v>
      </c>
      <c r="H19" s="398">
        <v>0</v>
      </c>
      <c r="I19" s="466">
        <v>0</v>
      </c>
      <c r="J19" s="398">
        <v>0</v>
      </c>
      <c r="K19" s="466">
        <v>0</v>
      </c>
      <c r="L19" s="398">
        <v>0</v>
      </c>
      <c r="M19" s="466">
        <v>0</v>
      </c>
      <c r="N19" s="412" t="s">
        <v>371</v>
      </c>
    </row>
    <row r="20" spans="1:14" ht="25" customHeight="1">
      <c r="A20" s="414" t="s">
        <v>19</v>
      </c>
      <c r="B20" s="398">
        <v>0</v>
      </c>
      <c r="C20" s="466">
        <v>0</v>
      </c>
      <c r="D20" s="398">
        <v>0</v>
      </c>
      <c r="E20" s="466">
        <v>0</v>
      </c>
      <c r="F20" s="398">
        <v>0</v>
      </c>
      <c r="G20" s="466">
        <v>0</v>
      </c>
      <c r="H20" s="398">
        <v>0</v>
      </c>
      <c r="I20" s="466">
        <v>0</v>
      </c>
      <c r="J20" s="398">
        <v>0</v>
      </c>
      <c r="K20" s="466">
        <v>0</v>
      </c>
      <c r="L20" s="398">
        <v>0</v>
      </c>
      <c r="M20" s="466">
        <v>0</v>
      </c>
      <c r="N20" s="412" t="s">
        <v>53</v>
      </c>
    </row>
    <row r="21" spans="1:14" ht="25" customHeight="1">
      <c r="A21" s="414" t="s">
        <v>230</v>
      </c>
      <c r="B21" s="398">
        <v>0</v>
      </c>
      <c r="C21" s="466">
        <v>0</v>
      </c>
      <c r="D21" s="398">
        <v>0</v>
      </c>
      <c r="E21" s="466">
        <v>0</v>
      </c>
      <c r="F21" s="398">
        <v>0</v>
      </c>
      <c r="G21" s="466">
        <v>0</v>
      </c>
      <c r="H21" s="398">
        <v>0</v>
      </c>
      <c r="I21" s="466">
        <v>0</v>
      </c>
      <c r="J21" s="398">
        <v>0</v>
      </c>
      <c r="K21" s="466">
        <v>0</v>
      </c>
      <c r="L21" s="398">
        <v>0</v>
      </c>
      <c r="M21" s="466">
        <v>0</v>
      </c>
      <c r="N21" s="412" t="s">
        <v>372</v>
      </c>
    </row>
    <row r="22" spans="1:14" ht="25" customHeight="1">
      <c r="A22" s="414" t="s">
        <v>306</v>
      </c>
      <c r="B22" s="398">
        <v>0</v>
      </c>
      <c r="C22" s="466">
        <v>0</v>
      </c>
      <c r="D22" s="398">
        <v>0</v>
      </c>
      <c r="E22" s="466">
        <v>0</v>
      </c>
      <c r="F22" s="398">
        <v>0</v>
      </c>
      <c r="G22" s="466">
        <v>0</v>
      </c>
      <c r="H22" s="398">
        <v>0</v>
      </c>
      <c r="I22" s="466">
        <v>0</v>
      </c>
      <c r="J22" s="398">
        <v>0</v>
      </c>
      <c r="K22" s="466">
        <v>0</v>
      </c>
      <c r="L22" s="398">
        <v>0</v>
      </c>
      <c r="M22" s="466">
        <v>0</v>
      </c>
      <c r="N22" s="412" t="s">
        <v>373</v>
      </c>
    </row>
    <row r="23" spans="1:14" ht="25" customHeight="1">
      <c r="A23" s="414" t="s">
        <v>158</v>
      </c>
      <c r="B23" s="398">
        <v>0</v>
      </c>
      <c r="C23" s="466">
        <v>0</v>
      </c>
      <c r="D23" s="398">
        <v>0</v>
      </c>
      <c r="E23" s="466">
        <v>0</v>
      </c>
      <c r="F23" s="398">
        <v>0</v>
      </c>
      <c r="G23" s="466">
        <v>0</v>
      </c>
      <c r="H23" s="398">
        <v>0</v>
      </c>
      <c r="I23" s="466">
        <v>0</v>
      </c>
      <c r="J23" s="398">
        <v>0</v>
      </c>
      <c r="K23" s="466">
        <v>0</v>
      </c>
      <c r="L23" s="398">
        <v>0</v>
      </c>
      <c r="M23" s="466">
        <v>0</v>
      </c>
      <c r="N23" s="412" t="s">
        <v>374</v>
      </c>
    </row>
    <row r="24" spans="1:14" ht="25" customHeight="1">
      <c r="A24" s="414" t="s">
        <v>66</v>
      </c>
      <c r="B24" s="398">
        <v>0</v>
      </c>
      <c r="C24" s="466">
        <v>0</v>
      </c>
      <c r="D24" s="398">
        <v>0</v>
      </c>
      <c r="E24" s="466">
        <v>0</v>
      </c>
      <c r="F24" s="398">
        <v>0</v>
      </c>
      <c r="G24" s="466">
        <v>0</v>
      </c>
      <c r="H24" s="398">
        <v>0</v>
      </c>
      <c r="I24" s="466">
        <v>0</v>
      </c>
      <c r="J24" s="398">
        <v>0</v>
      </c>
      <c r="K24" s="466">
        <v>0</v>
      </c>
      <c r="L24" s="398">
        <v>0</v>
      </c>
      <c r="M24" s="466">
        <v>0</v>
      </c>
      <c r="N24" s="412" t="s">
        <v>375</v>
      </c>
    </row>
    <row r="25" spans="1:14" ht="25" customHeight="1">
      <c r="A25" s="414" t="s">
        <v>307</v>
      </c>
      <c r="B25" s="398">
        <v>0</v>
      </c>
      <c r="C25" s="466">
        <v>0</v>
      </c>
      <c r="D25" s="398">
        <v>0</v>
      </c>
      <c r="E25" s="466">
        <v>0</v>
      </c>
      <c r="F25" s="398">
        <v>0</v>
      </c>
      <c r="G25" s="466">
        <v>0</v>
      </c>
      <c r="H25" s="398">
        <v>0</v>
      </c>
      <c r="I25" s="466">
        <v>0</v>
      </c>
      <c r="J25" s="398">
        <v>0</v>
      </c>
      <c r="K25" s="466">
        <v>0</v>
      </c>
      <c r="L25" s="398">
        <v>0</v>
      </c>
      <c r="M25" s="466">
        <v>0</v>
      </c>
      <c r="N25" s="412" t="s">
        <v>376</v>
      </c>
    </row>
    <row r="26" spans="1:14" ht="25" customHeight="1">
      <c r="A26" s="414" t="s">
        <v>288</v>
      </c>
      <c r="B26" s="398">
        <v>0</v>
      </c>
      <c r="C26" s="466">
        <v>0</v>
      </c>
      <c r="D26" s="398">
        <v>0</v>
      </c>
      <c r="E26" s="466">
        <v>0</v>
      </c>
      <c r="F26" s="398">
        <v>0</v>
      </c>
      <c r="G26" s="466">
        <v>0</v>
      </c>
      <c r="H26" s="398">
        <v>0</v>
      </c>
      <c r="I26" s="466">
        <v>0</v>
      </c>
      <c r="J26" s="398">
        <v>0</v>
      </c>
      <c r="K26" s="466">
        <v>0</v>
      </c>
      <c r="L26" s="398">
        <v>0</v>
      </c>
      <c r="M26" s="466">
        <v>0</v>
      </c>
      <c r="N26" s="412" t="s">
        <v>377</v>
      </c>
    </row>
    <row r="27" spans="1:14" ht="25" customHeight="1">
      <c r="A27" s="414" t="s">
        <v>75</v>
      </c>
      <c r="B27" s="398">
        <v>0</v>
      </c>
      <c r="C27" s="466">
        <v>0</v>
      </c>
      <c r="D27" s="398">
        <v>0</v>
      </c>
      <c r="E27" s="466">
        <v>0</v>
      </c>
      <c r="F27" s="398">
        <v>0</v>
      </c>
      <c r="G27" s="466">
        <v>0</v>
      </c>
      <c r="H27" s="398">
        <v>0</v>
      </c>
      <c r="I27" s="466">
        <v>0</v>
      </c>
      <c r="J27" s="398">
        <v>0</v>
      </c>
      <c r="K27" s="466">
        <v>0</v>
      </c>
      <c r="L27" s="398">
        <v>0</v>
      </c>
      <c r="M27" s="466">
        <v>0</v>
      </c>
      <c r="N27" s="412" t="s">
        <v>378</v>
      </c>
    </row>
    <row r="28" spans="1:14" ht="25" customHeight="1">
      <c r="A28" s="414" t="s">
        <v>231</v>
      </c>
      <c r="B28" s="398">
        <v>0</v>
      </c>
      <c r="C28" s="466">
        <v>0</v>
      </c>
      <c r="D28" s="398">
        <v>0</v>
      </c>
      <c r="E28" s="466">
        <v>0</v>
      </c>
      <c r="F28" s="398">
        <v>0</v>
      </c>
      <c r="G28" s="466">
        <v>0</v>
      </c>
      <c r="H28" s="398">
        <v>0</v>
      </c>
      <c r="I28" s="466">
        <v>0</v>
      </c>
      <c r="J28" s="398">
        <v>0</v>
      </c>
      <c r="K28" s="466">
        <v>0</v>
      </c>
      <c r="L28" s="398">
        <v>0</v>
      </c>
      <c r="M28" s="466">
        <v>0</v>
      </c>
      <c r="N28" s="412" t="s">
        <v>379</v>
      </c>
    </row>
    <row r="29" spans="1:14" ht="25" customHeight="1">
      <c r="A29" s="414" t="s">
        <v>289</v>
      </c>
      <c r="B29" s="398">
        <v>0</v>
      </c>
      <c r="C29" s="466">
        <v>0</v>
      </c>
      <c r="D29" s="398">
        <v>0</v>
      </c>
      <c r="E29" s="466">
        <v>0</v>
      </c>
      <c r="F29" s="398">
        <v>0</v>
      </c>
      <c r="G29" s="466">
        <v>0</v>
      </c>
      <c r="H29" s="398">
        <v>0</v>
      </c>
      <c r="I29" s="466">
        <v>0</v>
      </c>
      <c r="J29" s="398">
        <v>0</v>
      </c>
      <c r="K29" s="466">
        <v>0</v>
      </c>
      <c r="L29" s="398">
        <v>0</v>
      </c>
      <c r="M29" s="466">
        <v>0</v>
      </c>
      <c r="N29" s="412" t="s">
        <v>380</v>
      </c>
    </row>
    <row r="30" spans="1:14" ht="25" customHeight="1">
      <c r="A30" s="414" t="s">
        <v>290</v>
      </c>
      <c r="B30" s="398">
        <v>0</v>
      </c>
      <c r="C30" s="466">
        <v>0</v>
      </c>
      <c r="D30" s="398">
        <v>0</v>
      </c>
      <c r="E30" s="466">
        <v>0</v>
      </c>
      <c r="F30" s="398">
        <v>0</v>
      </c>
      <c r="G30" s="466">
        <v>0</v>
      </c>
      <c r="H30" s="398">
        <v>0</v>
      </c>
      <c r="I30" s="466">
        <v>0</v>
      </c>
      <c r="J30" s="398">
        <v>0</v>
      </c>
      <c r="K30" s="466">
        <v>0</v>
      </c>
      <c r="L30" s="398">
        <v>0</v>
      </c>
      <c r="M30" s="466">
        <v>0</v>
      </c>
      <c r="N30" s="412" t="s">
        <v>381</v>
      </c>
    </row>
    <row r="31" spans="1:14" ht="25" customHeight="1">
      <c r="A31" s="414" t="s">
        <v>291</v>
      </c>
      <c r="B31" s="398">
        <v>0</v>
      </c>
      <c r="C31" s="466">
        <v>0</v>
      </c>
      <c r="D31" s="398">
        <v>0</v>
      </c>
      <c r="E31" s="466">
        <v>0</v>
      </c>
      <c r="F31" s="398">
        <v>0</v>
      </c>
      <c r="G31" s="466">
        <v>0</v>
      </c>
      <c r="H31" s="398">
        <v>0</v>
      </c>
      <c r="I31" s="466">
        <v>0</v>
      </c>
      <c r="J31" s="398">
        <v>0</v>
      </c>
      <c r="K31" s="466">
        <v>0</v>
      </c>
      <c r="L31" s="398">
        <v>0</v>
      </c>
      <c r="M31" s="466">
        <v>0</v>
      </c>
      <c r="N31" s="412" t="s">
        <v>291</v>
      </c>
    </row>
    <row r="32" spans="1:14" ht="25" customHeight="1">
      <c r="A32" s="414" t="s">
        <v>292</v>
      </c>
      <c r="B32" s="398">
        <v>0</v>
      </c>
      <c r="C32" s="466">
        <v>0</v>
      </c>
      <c r="D32" s="398">
        <v>0</v>
      </c>
      <c r="E32" s="466">
        <v>0</v>
      </c>
      <c r="F32" s="398">
        <v>0</v>
      </c>
      <c r="G32" s="466">
        <v>0</v>
      </c>
      <c r="H32" s="398">
        <v>0</v>
      </c>
      <c r="I32" s="466">
        <v>0</v>
      </c>
      <c r="J32" s="398">
        <v>0</v>
      </c>
      <c r="K32" s="466">
        <v>0</v>
      </c>
      <c r="L32" s="398">
        <v>0</v>
      </c>
      <c r="M32" s="466">
        <v>0</v>
      </c>
      <c r="N32" s="412" t="s">
        <v>283</v>
      </c>
    </row>
    <row r="33" spans="1:17" ht="25" customHeight="1">
      <c r="A33" s="414" t="s">
        <v>293</v>
      </c>
      <c r="B33" s="398">
        <v>0</v>
      </c>
      <c r="C33" s="466">
        <v>0</v>
      </c>
      <c r="D33" s="398">
        <v>0</v>
      </c>
      <c r="E33" s="466">
        <v>0</v>
      </c>
      <c r="F33" s="398">
        <v>0</v>
      </c>
      <c r="G33" s="466">
        <v>0</v>
      </c>
      <c r="H33" s="398">
        <v>0</v>
      </c>
      <c r="I33" s="466">
        <v>0</v>
      </c>
      <c r="J33" s="398">
        <v>0</v>
      </c>
      <c r="K33" s="466">
        <v>0</v>
      </c>
      <c r="L33" s="398">
        <v>0</v>
      </c>
      <c r="M33" s="466">
        <v>0</v>
      </c>
      <c r="N33" s="412" t="s">
        <v>284</v>
      </c>
    </row>
    <row r="34" spans="1:17" ht="25" customHeight="1">
      <c r="A34" s="414" t="s">
        <v>185</v>
      </c>
      <c r="B34" s="398">
        <v>0</v>
      </c>
      <c r="C34" s="466">
        <v>0</v>
      </c>
      <c r="D34" s="398">
        <v>0</v>
      </c>
      <c r="E34" s="466">
        <v>0</v>
      </c>
      <c r="F34" s="398">
        <v>0</v>
      </c>
      <c r="G34" s="466">
        <v>0</v>
      </c>
      <c r="H34" s="398">
        <v>0</v>
      </c>
      <c r="I34" s="466">
        <v>0</v>
      </c>
      <c r="J34" s="398">
        <v>0</v>
      </c>
      <c r="K34" s="466">
        <v>0</v>
      </c>
      <c r="L34" s="398">
        <v>0</v>
      </c>
      <c r="M34" s="466">
        <v>0</v>
      </c>
      <c r="N34" s="412" t="s">
        <v>202</v>
      </c>
    </row>
    <row r="35" spans="1:17" ht="25" customHeight="1">
      <c r="A35" s="414" t="s">
        <v>22</v>
      </c>
      <c r="B35" s="398">
        <v>0</v>
      </c>
      <c r="C35" s="466">
        <v>0</v>
      </c>
      <c r="D35" s="398">
        <v>0</v>
      </c>
      <c r="E35" s="466">
        <v>0</v>
      </c>
      <c r="F35" s="398">
        <v>0</v>
      </c>
      <c r="G35" s="466">
        <v>0</v>
      </c>
      <c r="H35" s="398">
        <v>0</v>
      </c>
      <c r="I35" s="466">
        <v>0</v>
      </c>
      <c r="J35" s="398">
        <v>0</v>
      </c>
      <c r="K35" s="466">
        <v>0</v>
      </c>
      <c r="L35" s="398">
        <v>0</v>
      </c>
      <c r="M35" s="466">
        <v>0</v>
      </c>
      <c r="N35" s="412" t="s">
        <v>73</v>
      </c>
    </row>
    <row r="36" spans="1:17" ht="25" customHeight="1">
      <c r="A36" s="414" t="s">
        <v>294</v>
      </c>
      <c r="B36" s="402">
        <v>0</v>
      </c>
      <c r="C36" s="467">
        <v>0</v>
      </c>
      <c r="D36" s="402">
        <v>0</v>
      </c>
      <c r="E36" s="467">
        <v>0</v>
      </c>
      <c r="F36" s="402">
        <v>0</v>
      </c>
      <c r="G36" s="467">
        <v>0</v>
      </c>
      <c r="H36" s="402">
        <v>0</v>
      </c>
      <c r="I36" s="467">
        <v>0</v>
      </c>
      <c r="J36" s="402">
        <v>0</v>
      </c>
      <c r="K36" s="467">
        <v>0</v>
      </c>
      <c r="L36" s="402">
        <v>0</v>
      </c>
      <c r="M36" s="467">
        <v>0</v>
      </c>
      <c r="N36" s="412" t="s">
        <v>294</v>
      </c>
    </row>
    <row r="37" spans="1:17" ht="25" customHeight="1">
      <c r="A37" s="414"/>
      <c r="B37" s="378"/>
      <c r="C37" s="379"/>
      <c r="D37" s="378"/>
      <c r="E37" s="379"/>
      <c r="F37" s="378"/>
      <c r="G37" s="379"/>
      <c r="H37" s="378"/>
      <c r="I37" s="379"/>
      <c r="J37" s="378"/>
      <c r="K37" s="379"/>
      <c r="L37" s="378"/>
      <c r="M37" s="379"/>
      <c r="N37" s="413"/>
    </row>
    <row r="38" spans="1:17" ht="25" customHeight="1">
      <c r="A38" s="415" t="s">
        <v>324</v>
      </c>
      <c r="B38" s="380"/>
      <c r="C38" s="379"/>
      <c r="D38" s="378"/>
      <c r="E38" s="379"/>
      <c r="F38" s="378"/>
      <c r="G38" s="379"/>
      <c r="H38" s="378"/>
      <c r="I38" s="379"/>
      <c r="J38" s="380"/>
      <c r="K38" s="379"/>
      <c r="L38" s="378"/>
      <c r="M38" s="379"/>
      <c r="N38" s="410" t="s">
        <v>382</v>
      </c>
    </row>
    <row r="39" spans="1:17" ht="25" customHeight="1">
      <c r="A39" s="413"/>
      <c r="B39" s="380"/>
      <c r="C39" s="379"/>
      <c r="D39" s="378"/>
      <c r="E39" s="379"/>
      <c r="F39" s="378"/>
      <c r="G39" s="379"/>
      <c r="H39" s="378"/>
      <c r="I39" s="379"/>
      <c r="J39" s="380"/>
      <c r="K39" s="379"/>
      <c r="L39" s="378"/>
      <c r="M39" s="379"/>
      <c r="N39" s="460"/>
    </row>
    <row r="40" spans="1:17"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7" ht="25" customHeight="1">
      <c r="A41" s="414" t="s">
        <v>325</v>
      </c>
      <c r="B41" s="400">
        <v>0</v>
      </c>
      <c r="C41" s="401">
        <v>0</v>
      </c>
      <c r="D41" s="400">
        <v>0</v>
      </c>
      <c r="E41" s="401">
        <v>0</v>
      </c>
      <c r="F41" s="400">
        <v>0</v>
      </c>
      <c r="G41" s="401">
        <v>0</v>
      </c>
      <c r="H41" s="400">
        <v>0</v>
      </c>
      <c r="I41" s="401">
        <v>0</v>
      </c>
      <c r="J41" s="400">
        <v>0</v>
      </c>
      <c r="K41" s="401">
        <v>0</v>
      </c>
      <c r="L41" s="400">
        <v>0</v>
      </c>
      <c r="M41" s="401">
        <v>0</v>
      </c>
      <c r="N41" s="463" t="s">
        <v>242</v>
      </c>
    </row>
    <row r="42" spans="1:17" ht="25" customHeight="1">
      <c r="A42" s="414" t="s">
        <v>78</v>
      </c>
      <c r="B42" s="400">
        <v>0</v>
      </c>
      <c r="C42" s="401">
        <v>0</v>
      </c>
      <c r="D42" s="400">
        <v>0</v>
      </c>
      <c r="E42" s="401">
        <v>0</v>
      </c>
      <c r="F42" s="400">
        <v>0</v>
      </c>
      <c r="G42" s="401">
        <v>0</v>
      </c>
      <c r="H42" s="400">
        <v>0</v>
      </c>
      <c r="I42" s="401">
        <v>0</v>
      </c>
      <c r="J42" s="400">
        <v>0</v>
      </c>
      <c r="K42" s="401">
        <v>0</v>
      </c>
      <c r="L42" s="400">
        <v>0</v>
      </c>
      <c r="M42" s="401">
        <v>0</v>
      </c>
      <c r="N42" s="463" t="s">
        <v>384</v>
      </c>
    </row>
    <row r="43" spans="1:17" ht="25" customHeight="1">
      <c r="A43" s="414" t="s">
        <v>233</v>
      </c>
      <c r="B43" s="468">
        <v>0</v>
      </c>
      <c r="C43" s="469">
        <v>0</v>
      </c>
      <c r="D43" s="468">
        <v>0</v>
      </c>
      <c r="E43" s="469">
        <v>0</v>
      </c>
      <c r="F43" s="468">
        <v>0</v>
      </c>
      <c r="G43" s="469">
        <v>0</v>
      </c>
      <c r="H43" s="468">
        <v>0</v>
      </c>
      <c r="I43" s="469">
        <v>0</v>
      </c>
      <c r="J43" s="468">
        <v>0</v>
      </c>
      <c r="K43" s="469">
        <v>0</v>
      </c>
      <c r="L43" s="468">
        <v>0</v>
      </c>
      <c r="M43" s="469">
        <v>0</v>
      </c>
      <c r="N43" s="463" t="s">
        <v>233</v>
      </c>
    </row>
    <row r="44" spans="1:17" ht="19" customHeight="1">
      <c r="B44" s="427"/>
      <c r="C44" s="427"/>
      <c r="D44" s="428"/>
      <c r="E44" s="427"/>
      <c r="G44" s="429"/>
      <c r="H44" s="430"/>
      <c r="I44" s="431"/>
      <c r="J44" s="427"/>
      <c r="K44" s="431"/>
      <c r="L44" s="427"/>
      <c r="M44" s="427"/>
      <c r="N44" s="427"/>
      <c r="O44" s="431"/>
      <c r="Q44" s="431"/>
    </row>
    <row r="45" spans="1:17" ht="19" customHeight="1">
      <c r="A45" s="357"/>
      <c r="B45" s="432"/>
      <c r="C45" s="429"/>
      <c r="D45" s="428"/>
      <c r="E45" s="427"/>
      <c r="G45" s="429"/>
      <c r="H45" s="430"/>
      <c r="I45" s="427"/>
      <c r="J45" s="427"/>
      <c r="K45" s="427"/>
      <c r="L45" s="427"/>
      <c r="M45" s="427"/>
      <c r="N45" s="427"/>
    </row>
    <row r="46" spans="1:17" ht="19" customHeight="1">
      <c r="A46" s="963" t="s">
        <v>699</v>
      </c>
      <c r="B46" s="963"/>
      <c r="C46" s="963"/>
      <c r="D46" s="963"/>
      <c r="E46" s="963"/>
      <c r="F46" s="963"/>
      <c r="G46" s="963"/>
      <c r="H46" s="963"/>
      <c r="I46" s="963"/>
      <c r="J46" s="963"/>
      <c r="K46" s="963"/>
      <c r="L46" s="963"/>
      <c r="M46" s="963"/>
      <c r="N46" s="963"/>
    </row>
    <row r="47" spans="1:17" ht="19" customHeight="1">
      <c r="A47" s="963" t="s">
        <v>700</v>
      </c>
      <c r="B47" s="963"/>
      <c r="C47" s="963"/>
      <c r="D47" s="963"/>
      <c r="E47" s="963"/>
      <c r="F47" s="963"/>
      <c r="G47" s="963"/>
      <c r="H47" s="963"/>
      <c r="I47" s="963"/>
      <c r="J47" s="963"/>
      <c r="K47" s="963"/>
      <c r="L47" s="963"/>
      <c r="M47" s="963"/>
      <c r="N47" s="963"/>
    </row>
    <row r="48" spans="1:17" ht="19" customHeight="1">
      <c r="A48" s="353"/>
      <c r="B48" s="363"/>
      <c r="C48" s="372"/>
      <c r="D48" s="360"/>
      <c r="E48" s="369"/>
      <c r="F48" s="361"/>
      <c r="G48" s="372"/>
      <c r="H48" s="362"/>
      <c r="I48" s="369"/>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2.75" customHeight="1">
      <c r="A50" s="962" t="s">
        <v>157</v>
      </c>
      <c r="B50" s="962"/>
      <c r="C50" s="962"/>
      <c r="D50" s="962"/>
      <c r="E50" s="962"/>
      <c r="F50" s="962"/>
      <c r="G50" s="962"/>
      <c r="H50" s="962"/>
      <c r="I50" s="962"/>
      <c r="J50" s="962"/>
      <c r="K50" s="962"/>
      <c r="L50" s="962"/>
      <c r="M50" s="962"/>
      <c r="N50" s="962"/>
    </row>
    <row r="51" spans="1:14" ht="19" customHeight="1">
      <c r="B51" s="432"/>
      <c r="C51" s="429"/>
      <c r="D51" s="428"/>
      <c r="E51" s="427"/>
      <c r="G51" s="429"/>
      <c r="H51" s="430"/>
      <c r="I51" s="427"/>
      <c r="J51" s="427"/>
      <c r="K51" s="427"/>
      <c r="L51" s="427"/>
      <c r="M51" s="427"/>
      <c r="N51" s="427"/>
    </row>
    <row r="52" spans="1:14">
      <c r="B52" s="432"/>
      <c r="C52" s="429"/>
      <c r="D52" s="428"/>
      <c r="E52" s="427"/>
      <c r="G52" s="429"/>
      <c r="H52" s="430"/>
      <c r="I52" s="427"/>
      <c r="J52" s="427"/>
      <c r="K52" s="427"/>
      <c r="L52" s="427"/>
      <c r="M52" s="427"/>
      <c r="N52" s="427"/>
    </row>
    <row r="53" spans="1:14">
      <c r="B53" s="432"/>
      <c r="C53" s="429"/>
      <c r="D53" s="428"/>
      <c r="E53" s="427"/>
      <c r="G53" s="429"/>
      <c r="H53" s="430"/>
      <c r="I53" s="427"/>
      <c r="J53" s="427"/>
      <c r="K53" s="427"/>
      <c r="L53" s="427"/>
      <c r="M53" s="427"/>
      <c r="N53" s="427"/>
    </row>
    <row r="54" spans="1:14">
      <c r="B54" s="432"/>
      <c r="C54" s="429"/>
      <c r="D54" s="428"/>
      <c r="E54" s="427"/>
      <c r="G54" s="429"/>
      <c r="H54" s="430"/>
      <c r="I54" s="427"/>
      <c r="J54" s="427"/>
      <c r="K54" s="427"/>
      <c r="L54" s="427"/>
      <c r="M54" s="427"/>
      <c r="N54" s="427"/>
    </row>
    <row r="55" spans="1:14">
      <c r="B55" s="427"/>
      <c r="C55" s="427"/>
      <c r="D55" s="427"/>
      <c r="E55" s="427"/>
      <c r="F55" s="427"/>
      <c r="G55" s="427"/>
      <c r="H55" s="427"/>
      <c r="I55" s="427"/>
      <c r="J55" s="427"/>
      <c r="K55" s="427"/>
      <c r="L55" s="427"/>
      <c r="M55" s="427"/>
      <c r="N55" s="427"/>
    </row>
    <row r="56" spans="1:14">
      <c r="B56" s="427"/>
      <c r="C56" s="427"/>
      <c r="D56" s="427"/>
      <c r="E56" s="427"/>
      <c r="F56" s="427"/>
      <c r="G56" s="427"/>
      <c r="H56" s="427"/>
      <c r="I56" s="427"/>
      <c r="J56" s="427"/>
      <c r="K56" s="427"/>
      <c r="L56" s="427"/>
      <c r="M56" s="427"/>
      <c r="N56" s="427"/>
    </row>
    <row r="57" spans="1:14">
      <c r="B57" s="427"/>
      <c r="C57" s="427"/>
      <c r="D57" s="427"/>
      <c r="E57" s="427"/>
      <c r="F57" s="427"/>
      <c r="G57" s="427"/>
      <c r="H57" s="427"/>
      <c r="I57" s="427"/>
      <c r="J57" s="427"/>
      <c r="K57" s="427"/>
      <c r="L57" s="427"/>
      <c r="M57" s="427"/>
      <c r="N57" s="427"/>
    </row>
    <row r="58" spans="1:14">
      <c r="B58" s="427"/>
      <c r="C58" s="427"/>
      <c r="D58" s="427"/>
      <c r="E58" s="427"/>
      <c r="F58" s="427"/>
      <c r="G58" s="427"/>
      <c r="H58" s="427"/>
      <c r="I58" s="427"/>
      <c r="J58" s="427"/>
      <c r="K58" s="427"/>
      <c r="L58" s="427"/>
      <c r="M58" s="427"/>
      <c r="N58" s="427"/>
    </row>
    <row r="59" spans="1:14">
      <c r="B59" s="427"/>
      <c r="C59" s="427"/>
      <c r="D59" s="427"/>
      <c r="E59" s="427"/>
      <c r="F59" s="427"/>
      <c r="G59" s="427"/>
      <c r="H59" s="427"/>
      <c r="I59" s="427"/>
      <c r="J59" s="427"/>
      <c r="K59" s="427"/>
      <c r="L59" s="427"/>
      <c r="M59" s="427"/>
      <c r="N59" s="427"/>
    </row>
    <row r="60" spans="1:14">
      <c r="B60" s="427"/>
      <c r="C60" s="427"/>
      <c r="D60" s="427"/>
      <c r="E60" s="427"/>
      <c r="F60" s="427"/>
      <c r="G60" s="427"/>
      <c r="H60" s="427"/>
      <c r="I60" s="427"/>
      <c r="J60" s="427"/>
      <c r="K60" s="427"/>
      <c r="L60" s="427"/>
      <c r="M60" s="427"/>
      <c r="N60" s="427"/>
    </row>
    <row r="61" spans="1:14">
      <c r="B61" s="427"/>
      <c r="C61" s="427"/>
      <c r="D61" s="427"/>
      <c r="E61" s="427"/>
      <c r="F61" s="427"/>
      <c r="G61" s="427"/>
      <c r="H61" s="427"/>
      <c r="I61" s="427"/>
      <c r="J61" s="427"/>
      <c r="K61" s="427"/>
      <c r="L61" s="427"/>
      <c r="M61" s="427"/>
      <c r="N61" s="427"/>
    </row>
    <row r="62" spans="1:14">
      <c r="B62" s="427"/>
      <c r="C62" s="427"/>
      <c r="D62" s="427"/>
      <c r="E62" s="427"/>
      <c r="F62" s="427"/>
      <c r="G62" s="427"/>
      <c r="H62" s="427"/>
      <c r="I62" s="427"/>
      <c r="J62" s="427"/>
      <c r="K62" s="427"/>
      <c r="L62" s="427"/>
      <c r="M62" s="427"/>
      <c r="N62" s="427"/>
    </row>
    <row r="63" spans="1:14">
      <c r="B63" s="427"/>
      <c r="C63" s="427"/>
      <c r="D63" s="427"/>
      <c r="E63" s="427"/>
      <c r="F63" s="427"/>
      <c r="G63" s="427"/>
      <c r="H63" s="427"/>
      <c r="I63" s="427"/>
      <c r="J63" s="427"/>
      <c r="K63" s="427"/>
      <c r="L63" s="427"/>
      <c r="M63" s="427"/>
      <c r="N63" s="427"/>
    </row>
    <row r="64" spans="1:14">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A49:N49"/>
    <mergeCell ref="A50:N50"/>
    <mergeCell ref="B9:M9"/>
    <mergeCell ref="B5:M5"/>
    <mergeCell ref="B6:M6"/>
    <mergeCell ref="J7:K7"/>
    <mergeCell ref="L7:M7"/>
    <mergeCell ref="B7:C7"/>
    <mergeCell ref="D7:E7"/>
    <mergeCell ref="F7:G7"/>
    <mergeCell ref="H7:I7"/>
    <mergeCell ref="A46:N46"/>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&amp;C&amp;"Helvetica,Standard" Eidg. Steuerverwaltung  -  Administration fédérale des contributions  -  Amministrazione federale delle contribuzioni&amp;R77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1:Z118"/>
  <sheetViews>
    <sheetView view="pageLayout" zoomScale="70" zoomScaleNormal="60" zoomScalePageLayoutView="70" workbookViewId="0"/>
  </sheetViews>
  <sheetFormatPr baseColWidth="10" defaultColWidth="12.5" defaultRowHeight="18"/>
  <cols>
    <col min="1" max="1" width="32.5" style="18" customWidth="1"/>
    <col min="2" max="4" width="11.5" style="20" customWidth="1"/>
    <col min="5" max="5" width="12.5" style="20" customWidth="1"/>
    <col min="6" max="6" width="12.83203125" style="20" customWidth="1"/>
    <col min="7" max="7" width="13" style="20" customWidth="1"/>
    <col min="8" max="22" width="12.5" style="20" customWidth="1"/>
    <col min="23" max="23" width="15.5" style="20" bestFit="1" customWidth="1"/>
    <col min="24" max="25" width="15.5" style="20" customWidth="1"/>
    <col min="26" max="26" width="34.5" style="20" bestFit="1" customWidth="1"/>
    <col min="27" max="16384" width="12.5" style="20"/>
  </cols>
  <sheetData>
    <row r="1" spans="1:26" ht="20.25" customHeight="1">
      <c r="A1" s="18" t="s">
        <v>16</v>
      </c>
      <c r="B1" s="21"/>
      <c r="C1" s="21"/>
      <c r="D1" s="21"/>
      <c r="E1" s="21"/>
      <c r="F1" s="21"/>
      <c r="G1" s="21"/>
      <c r="H1" s="21"/>
      <c r="I1" s="21"/>
      <c r="J1" s="21"/>
      <c r="K1" s="21"/>
      <c r="L1" s="21"/>
      <c r="M1" s="21"/>
    </row>
    <row r="2" spans="1:26" ht="19" customHeight="1">
      <c r="A2" s="18" t="s">
        <v>812</v>
      </c>
    </row>
    <row r="3" spans="1:26" ht="20" customHeight="1">
      <c r="A3" s="23" t="s">
        <v>81</v>
      </c>
    </row>
    <row r="4" spans="1:26" ht="19" customHeight="1">
      <c r="A4" s="23" t="s">
        <v>82</v>
      </c>
      <c r="Z4" s="34"/>
    </row>
    <row r="5" spans="1:26" ht="16.5" customHeight="1" thickBot="1">
      <c r="A5" s="23">
        <v>2</v>
      </c>
      <c r="B5" s="18"/>
      <c r="C5" s="18"/>
      <c r="D5" s="18"/>
      <c r="E5" s="18"/>
      <c r="F5" s="18"/>
      <c r="G5" s="18"/>
      <c r="H5" s="18"/>
      <c r="I5" s="18"/>
      <c r="J5" s="18"/>
      <c r="K5" s="18"/>
      <c r="L5" s="18"/>
      <c r="M5" s="18"/>
      <c r="Z5" s="34">
        <v>2</v>
      </c>
    </row>
    <row r="6" spans="1:26" ht="19.5" customHeight="1" thickBot="1">
      <c r="A6" s="24" t="s">
        <v>10</v>
      </c>
      <c r="B6" s="773" t="s">
        <v>17</v>
      </c>
      <c r="C6" s="774"/>
      <c r="D6" s="774"/>
      <c r="E6" s="774"/>
      <c r="F6" s="774"/>
      <c r="G6" s="774"/>
      <c r="H6" s="774"/>
      <c r="I6" s="774"/>
      <c r="J6" s="774"/>
      <c r="K6" s="774"/>
      <c r="L6" s="774"/>
      <c r="M6" s="435"/>
      <c r="N6" s="773" t="s">
        <v>114</v>
      </c>
      <c r="O6" s="774"/>
      <c r="P6" s="774"/>
      <c r="Q6" s="774"/>
      <c r="R6" s="774"/>
      <c r="S6" s="774"/>
      <c r="T6" s="774"/>
      <c r="U6" s="774"/>
      <c r="V6" s="774"/>
      <c r="W6" s="774"/>
      <c r="X6" s="774"/>
      <c r="Y6" s="775"/>
      <c r="Z6" s="34" t="s">
        <v>11</v>
      </c>
    </row>
    <row r="7" spans="1:26" ht="19" customHeight="1">
      <c r="A7" s="24" t="s">
        <v>13</v>
      </c>
      <c r="B7" s="38">
        <v>12500</v>
      </c>
      <c r="C7" s="38">
        <v>15000</v>
      </c>
      <c r="D7" s="38">
        <v>17500</v>
      </c>
      <c r="E7" s="38">
        <v>20000</v>
      </c>
      <c r="F7" s="38">
        <v>25000</v>
      </c>
      <c r="G7" s="38">
        <v>30000</v>
      </c>
      <c r="H7" s="38">
        <v>35000</v>
      </c>
      <c r="I7" s="38">
        <v>40000</v>
      </c>
      <c r="J7" s="38">
        <v>45000</v>
      </c>
      <c r="K7" s="38">
        <v>50000</v>
      </c>
      <c r="L7" s="38">
        <v>60000</v>
      </c>
      <c r="M7" s="38">
        <v>70000</v>
      </c>
      <c r="N7" s="38">
        <v>80000</v>
      </c>
      <c r="O7" s="38">
        <v>90000</v>
      </c>
      <c r="P7" s="38">
        <v>100000</v>
      </c>
      <c r="Q7" s="38">
        <v>125000</v>
      </c>
      <c r="R7" s="38">
        <v>150000</v>
      </c>
      <c r="S7" s="38">
        <v>175000</v>
      </c>
      <c r="T7" s="38">
        <v>200000</v>
      </c>
      <c r="U7" s="38">
        <v>250000</v>
      </c>
      <c r="V7" s="38">
        <v>300000</v>
      </c>
      <c r="W7" s="38">
        <v>400000</v>
      </c>
      <c r="X7" s="38">
        <v>500000</v>
      </c>
      <c r="Y7" s="38">
        <v>1000000</v>
      </c>
      <c r="Z7" s="34" t="s">
        <v>14</v>
      </c>
    </row>
    <row r="8" spans="1:26" ht="19" customHeight="1" thickBot="1">
      <c r="B8" s="34"/>
      <c r="C8" s="34"/>
      <c r="D8" s="34"/>
      <c r="E8" s="34"/>
      <c r="F8" s="34"/>
      <c r="G8" s="34"/>
      <c r="H8" s="34"/>
      <c r="I8" s="34"/>
      <c r="J8" s="34"/>
      <c r="K8" s="34"/>
      <c r="L8" s="34"/>
      <c r="M8" s="34"/>
      <c r="Z8" s="34"/>
    </row>
    <row r="9" spans="1:26" ht="20" customHeight="1" thickBot="1">
      <c r="B9" s="779" t="s">
        <v>18</v>
      </c>
      <c r="C9" s="780"/>
      <c r="D9" s="780"/>
      <c r="E9" s="780"/>
      <c r="F9" s="780"/>
      <c r="G9" s="780"/>
      <c r="H9" s="780"/>
      <c r="I9" s="780"/>
      <c r="J9" s="780"/>
      <c r="K9" s="780"/>
      <c r="L9" s="780"/>
      <c r="M9" s="781"/>
      <c r="N9" s="779" t="s">
        <v>356</v>
      </c>
      <c r="O9" s="780"/>
      <c r="P9" s="780"/>
      <c r="Q9" s="780"/>
      <c r="R9" s="780"/>
      <c r="S9" s="780"/>
      <c r="T9" s="780"/>
      <c r="U9" s="780"/>
      <c r="V9" s="780"/>
      <c r="W9" s="780"/>
      <c r="X9" s="780"/>
      <c r="Y9" s="781"/>
      <c r="Z9" s="34"/>
    </row>
    <row r="10" spans="1:26" ht="19" customHeight="1">
      <c r="A10" s="25" t="s">
        <v>155</v>
      </c>
      <c r="B10" s="385">
        <v>92.7</v>
      </c>
      <c r="C10" s="385">
        <v>193.45000000000002</v>
      </c>
      <c r="D10" s="385">
        <v>321.70000000000005</v>
      </c>
      <c r="E10" s="385">
        <v>472.85</v>
      </c>
      <c r="F10" s="385">
        <v>791.15000000000009</v>
      </c>
      <c r="G10" s="385">
        <v>1194.1999999999998</v>
      </c>
      <c r="H10" s="385">
        <v>1659.0500000000002</v>
      </c>
      <c r="I10" s="385">
        <v>2082.6999999999998</v>
      </c>
      <c r="J10" s="385">
        <v>2639.2</v>
      </c>
      <c r="K10" s="385">
        <v>3243.75</v>
      </c>
      <c r="L10" s="385">
        <v>4578.7999999999993</v>
      </c>
      <c r="M10" s="385">
        <v>6037.5500000000011</v>
      </c>
      <c r="N10" s="15">
        <v>7631.4000000000005</v>
      </c>
      <c r="O10" s="15">
        <v>9268.75</v>
      </c>
      <c r="P10" s="15">
        <v>11041.2</v>
      </c>
      <c r="Q10" s="15">
        <v>15472.35</v>
      </c>
      <c r="R10" s="15">
        <v>20384.400000000001</v>
      </c>
      <c r="S10" s="15">
        <v>25770.45</v>
      </c>
      <c r="T10" s="15">
        <v>31387.85</v>
      </c>
      <c r="U10" s="15">
        <v>43270.65</v>
      </c>
      <c r="V10" s="15">
        <v>55684.75</v>
      </c>
      <c r="W10" s="15">
        <v>82299.100000000006</v>
      </c>
      <c r="X10" s="15">
        <v>108883.75</v>
      </c>
      <c r="Y10" s="15">
        <v>241925.85</v>
      </c>
      <c r="Z10" s="34" t="s">
        <v>330</v>
      </c>
    </row>
    <row r="11" spans="1:26" ht="19" customHeight="1">
      <c r="A11" s="25" t="s">
        <v>56</v>
      </c>
      <c r="B11" s="15">
        <v>0</v>
      </c>
      <c r="C11" s="15">
        <v>28.000000000000004</v>
      </c>
      <c r="D11" s="15">
        <v>233.25</v>
      </c>
      <c r="E11" s="15">
        <v>511.15000000000003</v>
      </c>
      <c r="F11" s="15">
        <v>1218.7</v>
      </c>
      <c r="G11" s="15">
        <v>1993.7500000000002</v>
      </c>
      <c r="H11" s="15">
        <v>2913.9000000000005</v>
      </c>
      <c r="I11" s="15">
        <v>3847.05</v>
      </c>
      <c r="J11" s="15">
        <v>4780.1500000000005</v>
      </c>
      <c r="K11" s="15">
        <v>5672.4</v>
      </c>
      <c r="L11" s="15">
        <v>7567.1000000000013</v>
      </c>
      <c r="M11" s="15">
        <v>9461.75</v>
      </c>
      <c r="N11" s="15">
        <v>11369.2</v>
      </c>
      <c r="O11" s="15">
        <v>13450.2</v>
      </c>
      <c r="P11" s="15">
        <v>15507.350000000002</v>
      </c>
      <c r="Q11" s="15">
        <v>21086.400000000001</v>
      </c>
      <c r="R11" s="15">
        <v>26925.35</v>
      </c>
      <c r="S11" s="15">
        <v>33142.35</v>
      </c>
      <c r="T11" s="15">
        <v>39467.550000000003</v>
      </c>
      <c r="U11" s="15">
        <v>52516.6</v>
      </c>
      <c r="V11" s="15">
        <v>65898.400000000009</v>
      </c>
      <c r="W11" s="15">
        <v>93027.55</v>
      </c>
      <c r="X11" s="15">
        <v>120369.05000000002</v>
      </c>
      <c r="Y11" s="15">
        <v>259254.75000000003</v>
      </c>
      <c r="Z11" s="34" t="s">
        <v>331</v>
      </c>
    </row>
    <row r="12" spans="1:26" ht="19" customHeight="1">
      <c r="A12" s="25" t="s">
        <v>59</v>
      </c>
      <c r="B12" s="15">
        <v>50</v>
      </c>
      <c r="C12" s="15">
        <v>85.2</v>
      </c>
      <c r="D12" s="15">
        <v>159.20000000000002</v>
      </c>
      <c r="E12" s="15">
        <v>277.60000000000002</v>
      </c>
      <c r="F12" s="15">
        <v>889.90000000000009</v>
      </c>
      <c r="G12" s="15">
        <v>1655.8000000000002</v>
      </c>
      <c r="H12" s="15">
        <v>2469.8000000000002</v>
      </c>
      <c r="I12" s="15">
        <v>3191.3</v>
      </c>
      <c r="J12" s="15">
        <v>3894.3</v>
      </c>
      <c r="K12" s="15">
        <v>4597.3</v>
      </c>
      <c r="L12" s="15">
        <v>6188.3</v>
      </c>
      <c r="M12" s="15">
        <v>7760.8</v>
      </c>
      <c r="N12" s="15">
        <v>9370.3000000000011</v>
      </c>
      <c r="O12" s="15">
        <v>10979.800000000001</v>
      </c>
      <c r="P12" s="15">
        <v>12570.800000000001</v>
      </c>
      <c r="Q12" s="15">
        <v>16556.600000000002</v>
      </c>
      <c r="R12" s="15">
        <v>20733</v>
      </c>
      <c r="S12" s="15">
        <v>25084.2</v>
      </c>
      <c r="T12" s="15">
        <v>29565.8</v>
      </c>
      <c r="U12" s="15">
        <v>39060.75</v>
      </c>
      <c r="V12" s="15">
        <v>48653.4</v>
      </c>
      <c r="W12" s="15">
        <v>67838.600000000006</v>
      </c>
      <c r="X12" s="15">
        <v>87002.4</v>
      </c>
      <c r="Y12" s="15">
        <v>182907.10000000003</v>
      </c>
      <c r="Z12" s="34" t="s">
        <v>332</v>
      </c>
    </row>
    <row r="13" spans="1:26" ht="19" customHeight="1">
      <c r="A13" s="25" t="s">
        <v>62</v>
      </c>
      <c r="B13" s="15">
        <v>100</v>
      </c>
      <c r="C13" s="15">
        <v>100</v>
      </c>
      <c r="D13" s="15">
        <v>100</v>
      </c>
      <c r="E13" s="15">
        <v>261.315</v>
      </c>
      <c r="F13" s="15">
        <v>906.57499999999993</v>
      </c>
      <c r="G13" s="15">
        <v>1566.5</v>
      </c>
      <c r="H13" s="15">
        <v>2211.7599999999998</v>
      </c>
      <c r="I13" s="15">
        <v>2871.6849999999999</v>
      </c>
      <c r="J13" s="15">
        <v>3443.62</v>
      </c>
      <c r="K13" s="15">
        <v>4030.2200000000003</v>
      </c>
      <c r="L13" s="15">
        <v>5218.0850000000009</v>
      </c>
      <c r="M13" s="15">
        <v>6523.27</v>
      </c>
      <c r="N13" s="15">
        <v>7799.125</v>
      </c>
      <c r="O13" s="15">
        <v>9074.98</v>
      </c>
      <c r="P13" s="15">
        <v>10336.170000000002</v>
      </c>
      <c r="Q13" s="15">
        <v>13489.145</v>
      </c>
      <c r="R13" s="15">
        <v>16642.12</v>
      </c>
      <c r="S13" s="15">
        <v>19927.080000000002</v>
      </c>
      <c r="T13" s="15">
        <v>23197.375</v>
      </c>
      <c r="U13" s="15">
        <v>29752.63</v>
      </c>
      <c r="V13" s="15">
        <v>36307.885000000002</v>
      </c>
      <c r="W13" s="15">
        <v>49418.395000000004</v>
      </c>
      <c r="X13" s="15">
        <v>62514.239999999991</v>
      </c>
      <c r="Y13" s="15">
        <v>128052.125</v>
      </c>
      <c r="Z13" s="34" t="s">
        <v>333</v>
      </c>
    </row>
    <row r="14" spans="1:26" ht="19" customHeight="1">
      <c r="A14" s="25" t="s">
        <v>65</v>
      </c>
      <c r="B14" s="15">
        <v>177.65</v>
      </c>
      <c r="C14" s="15">
        <v>304.10000000000002</v>
      </c>
      <c r="D14" s="15">
        <v>457.69999999999993</v>
      </c>
      <c r="E14" s="15">
        <v>627</v>
      </c>
      <c r="F14" s="15">
        <v>995.90000000000009</v>
      </c>
      <c r="G14" s="15">
        <v>1409.75</v>
      </c>
      <c r="H14" s="15">
        <v>1834</v>
      </c>
      <c r="I14" s="15">
        <v>2297.9999999999995</v>
      </c>
      <c r="J14" s="15">
        <v>2797.5000000000005</v>
      </c>
      <c r="K14" s="15">
        <v>3313.7</v>
      </c>
      <c r="L14" s="15">
        <v>4462.1499999999996</v>
      </c>
      <c r="M14" s="15">
        <v>5722.05</v>
      </c>
      <c r="N14" s="15">
        <v>7047.1</v>
      </c>
      <c r="O14" s="15">
        <v>8432.75</v>
      </c>
      <c r="P14" s="15">
        <v>9883.5999999999985</v>
      </c>
      <c r="Q14" s="15">
        <v>13502.65</v>
      </c>
      <c r="R14" s="15">
        <v>17121.650000000001</v>
      </c>
      <c r="S14" s="15">
        <v>20773.349999999999</v>
      </c>
      <c r="T14" s="15">
        <v>24408.75</v>
      </c>
      <c r="U14" s="15">
        <v>31695.7</v>
      </c>
      <c r="V14" s="15">
        <v>41108.35</v>
      </c>
      <c r="W14" s="15">
        <v>59839.4</v>
      </c>
      <c r="X14" s="15">
        <v>75929.7</v>
      </c>
      <c r="Y14" s="15">
        <v>154369.60000000001</v>
      </c>
      <c r="Z14" s="34" t="s">
        <v>334</v>
      </c>
    </row>
    <row r="15" spans="1:26" ht="19" customHeight="1">
      <c r="A15" s="25" t="s">
        <v>68</v>
      </c>
      <c r="B15" s="15">
        <v>0</v>
      </c>
      <c r="C15" s="15">
        <v>0</v>
      </c>
      <c r="D15" s="15">
        <v>68.849999999999994</v>
      </c>
      <c r="E15" s="15">
        <v>371.8</v>
      </c>
      <c r="F15" s="15">
        <v>991.5</v>
      </c>
      <c r="G15" s="15">
        <v>1597.35</v>
      </c>
      <c r="H15" s="15">
        <v>2203.2000000000003</v>
      </c>
      <c r="I15" s="15">
        <v>2726.45</v>
      </c>
      <c r="J15" s="15">
        <v>3263.5</v>
      </c>
      <c r="K15" s="15">
        <v>3786.75</v>
      </c>
      <c r="L15" s="15">
        <v>5122.5000000000009</v>
      </c>
      <c r="M15" s="15">
        <v>6375.5000000000009</v>
      </c>
      <c r="N15" s="15">
        <v>7601.05</v>
      </c>
      <c r="O15" s="15">
        <v>8812.7999999999993</v>
      </c>
      <c r="P15" s="15">
        <v>10038.35</v>
      </c>
      <c r="Q15" s="15">
        <v>13095.25</v>
      </c>
      <c r="R15" s="15">
        <v>16152.199999999999</v>
      </c>
      <c r="S15" s="15">
        <v>19236.75</v>
      </c>
      <c r="T15" s="15">
        <v>22307.4</v>
      </c>
      <c r="U15" s="15">
        <v>28462.6</v>
      </c>
      <c r="V15" s="15">
        <v>34617.75</v>
      </c>
      <c r="W15" s="15">
        <v>46928.15</v>
      </c>
      <c r="X15" s="15">
        <v>59224.75</v>
      </c>
      <c r="Y15" s="15">
        <v>120762.89999999998</v>
      </c>
      <c r="Z15" s="34" t="s">
        <v>335</v>
      </c>
    </row>
    <row r="16" spans="1:26" ht="19" customHeight="1">
      <c r="A16" s="25" t="s">
        <v>71</v>
      </c>
      <c r="B16" s="15">
        <v>50</v>
      </c>
      <c r="C16" s="15">
        <v>96.45</v>
      </c>
      <c r="D16" s="15">
        <v>202.90000000000003</v>
      </c>
      <c r="E16" s="15">
        <v>361.2</v>
      </c>
      <c r="F16" s="15">
        <v>808.94999999999993</v>
      </c>
      <c r="G16" s="15">
        <v>1404.1000000000001</v>
      </c>
      <c r="H16" s="15">
        <v>1954.4499999999998</v>
      </c>
      <c r="I16" s="15">
        <v>2514.0999999999995</v>
      </c>
      <c r="J16" s="15">
        <v>3147.4500000000003</v>
      </c>
      <c r="K16" s="15">
        <v>3796.65</v>
      </c>
      <c r="L16" s="15">
        <v>5153.45</v>
      </c>
      <c r="M16" s="15">
        <v>6529.35</v>
      </c>
      <c r="N16" s="15">
        <v>7905.3</v>
      </c>
      <c r="O16" s="15">
        <v>9297.5999999999985</v>
      </c>
      <c r="P16" s="15">
        <v>10708.5</v>
      </c>
      <c r="Q16" s="15">
        <v>14279.85</v>
      </c>
      <c r="R16" s="15">
        <v>17938.600000000002</v>
      </c>
      <c r="S16" s="15">
        <v>21821.800000000003</v>
      </c>
      <c r="T16" s="15">
        <v>25440.35</v>
      </c>
      <c r="U16" s="15">
        <v>32152.1</v>
      </c>
      <c r="V16" s="15">
        <v>38863.800000000003</v>
      </c>
      <c r="W16" s="15">
        <v>52287.199999999997</v>
      </c>
      <c r="X16" s="15">
        <v>65695.600000000006</v>
      </c>
      <c r="Y16" s="15">
        <v>132797.6</v>
      </c>
      <c r="Z16" s="34" t="s">
        <v>336</v>
      </c>
    </row>
    <row r="17" spans="1:26" ht="19" customHeight="1">
      <c r="A17" s="25" t="s">
        <v>74</v>
      </c>
      <c r="B17" s="15">
        <v>0</v>
      </c>
      <c r="C17" s="15">
        <v>131.54999999999998</v>
      </c>
      <c r="D17" s="15">
        <v>354.2</v>
      </c>
      <c r="E17" s="15">
        <v>576.85</v>
      </c>
      <c r="F17" s="15">
        <v>1025.95</v>
      </c>
      <c r="G17" s="15">
        <v>1652.1</v>
      </c>
      <c r="H17" s="15">
        <v>2222.6</v>
      </c>
      <c r="I17" s="15">
        <v>2831.1000000000004</v>
      </c>
      <c r="J17" s="15">
        <v>3439.4999999999995</v>
      </c>
      <c r="K17" s="15">
        <v>4130.25</v>
      </c>
      <c r="L17" s="15">
        <v>5544.5000000000009</v>
      </c>
      <c r="M17" s="15">
        <v>7153.5999999999995</v>
      </c>
      <c r="N17" s="15">
        <v>8804.4</v>
      </c>
      <c r="O17" s="15">
        <v>10455.25</v>
      </c>
      <c r="P17" s="15">
        <v>12087.100000000002</v>
      </c>
      <c r="Q17" s="15">
        <v>16232.45</v>
      </c>
      <c r="R17" s="15">
        <v>20584.05</v>
      </c>
      <c r="S17" s="15">
        <v>25117.85</v>
      </c>
      <c r="T17" s="15">
        <v>30037.449999999997</v>
      </c>
      <c r="U17" s="15">
        <v>39932.949999999997</v>
      </c>
      <c r="V17" s="15">
        <v>50033.250000000007</v>
      </c>
      <c r="W17" s="15">
        <v>71520.600000000006</v>
      </c>
      <c r="X17" s="15">
        <v>93983.200000000012</v>
      </c>
      <c r="Y17" s="15">
        <v>190620.34999999998</v>
      </c>
      <c r="Z17" s="34" t="s">
        <v>337</v>
      </c>
    </row>
    <row r="18" spans="1:26" ht="19" customHeight="1">
      <c r="A18" s="25" t="s">
        <v>77</v>
      </c>
      <c r="B18" s="15">
        <v>0</v>
      </c>
      <c r="C18" s="15">
        <v>24.25</v>
      </c>
      <c r="D18" s="15">
        <v>72.75</v>
      </c>
      <c r="E18" s="15">
        <v>146.24999999999997</v>
      </c>
      <c r="F18" s="15">
        <v>345.09999999999997</v>
      </c>
      <c r="G18" s="15">
        <v>563.4</v>
      </c>
      <c r="H18" s="15">
        <v>789.75000000000011</v>
      </c>
      <c r="I18" s="15">
        <v>1047</v>
      </c>
      <c r="J18" s="15">
        <v>1302.05</v>
      </c>
      <c r="K18" s="15">
        <v>1560.1</v>
      </c>
      <c r="L18" s="15">
        <v>2175.9499999999998</v>
      </c>
      <c r="M18" s="15">
        <v>2863.2000000000003</v>
      </c>
      <c r="N18" s="15">
        <v>3549.7000000000003</v>
      </c>
      <c r="O18" s="15">
        <v>4514</v>
      </c>
      <c r="P18" s="15">
        <v>5669.4000000000005</v>
      </c>
      <c r="Q18" s="15">
        <v>9668.5500000000011</v>
      </c>
      <c r="R18" s="15">
        <v>13261.3</v>
      </c>
      <c r="S18" s="15">
        <v>16554.099999999999</v>
      </c>
      <c r="T18" s="15">
        <v>19214.800000000003</v>
      </c>
      <c r="U18" s="15">
        <v>24471.45</v>
      </c>
      <c r="V18" s="15">
        <v>29728.2</v>
      </c>
      <c r="W18" s="15">
        <v>40241.600000000006</v>
      </c>
      <c r="X18" s="15">
        <v>50743.299999999996</v>
      </c>
      <c r="Y18" s="15">
        <v>103298.79999999999</v>
      </c>
      <c r="Z18" s="34" t="s">
        <v>338</v>
      </c>
    </row>
    <row r="19" spans="1:26" ht="19" customHeight="1">
      <c r="A19" s="25" t="s">
        <v>19</v>
      </c>
      <c r="B19" s="15">
        <v>96.149999999999991</v>
      </c>
      <c r="C19" s="15">
        <v>216.70000000000002</v>
      </c>
      <c r="D19" s="15">
        <v>411.5</v>
      </c>
      <c r="E19" s="15">
        <v>656.50000000000011</v>
      </c>
      <c r="F19" s="15">
        <v>1252.8</v>
      </c>
      <c r="G19" s="15">
        <v>1900.8</v>
      </c>
      <c r="H19" s="15">
        <v>2559.9500000000003</v>
      </c>
      <c r="I19" s="15">
        <v>3255.2000000000003</v>
      </c>
      <c r="J19" s="15">
        <v>4021.1499999999996</v>
      </c>
      <c r="K19" s="15">
        <v>4898.05</v>
      </c>
      <c r="L19" s="15">
        <v>6892.7000000000007</v>
      </c>
      <c r="M19" s="15">
        <v>8889.0499999999993</v>
      </c>
      <c r="N19" s="15">
        <v>10985.6</v>
      </c>
      <c r="O19" s="15">
        <v>13230.949999999999</v>
      </c>
      <c r="P19" s="15">
        <v>15442.749999999998</v>
      </c>
      <c r="Q19" s="15">
        <v>21036.649999999998</v>
      </c>
      <c r="R19" s="15">
        <v>27114.35</v>
      </c>
      <c r="S19" s="15">
        <v>33900.6</v>
      </c>
      <c r="T19" s="15">
        <v>40877.199999999997</v>
      </c>
      <c r="U19" s="15">
        <v>54282.850000000006</v>
      </c>
      <c r="V19" s="15">
        <v>65663.899999999994</v>
      </c>
      <c r="W19" s="15">
        <v>88426.05</v>
      </c>
      <c r="X19" s="15">
        <v>111188.15000000001</v>
      </c>
      <c r="Y19" s="15">
        <v>224947.95</v>
      </c>
      <c r="Z19" s="34" t="s">
        <v>339</v>
      </c>
    </row>
    <row r="20" spans="1:26" ht="19" customHeight="1">
      <c r="A20" s="25" t="s">
        <v>57</v>
      </c>
      <c r="B20" s="15">
        <v>70</v>
      </c>
      <c r="C20" s="15">
        <v>224.65000000000003</v>
      </c>
      <c r="D20" s="15">
        <v>498.04999999999995</v>
      </c>
      <c r="E20" s="15">
        <v>810.95</v>
      </c>
      <c r="F20" s="15">
        <v>1511.85</v>
      </c>
      <c r="G20" s="15">
        <v>2256.8999999999996</v>
      </c>
      <c r="H20" s="15">
        <v>2854.5499999999997</v>
      </c>
      <c r="I20" s="15">
        <v>3703.8</v>
      </c>
      <c r="J20" s="15">
        <v>4608.45</v>
      </c>
      <c r="K20" s="15">
        <v>5559.15</v>
      </c>
      <c r="L20" s="15">
        <v>7460.7499999999991</v>
      </c>
      <c r="M20" s="15">
        <v>9456.5</v>
      </c>
      <c r="N20" s="15">
        <v>11512.05</v>
      </c>
      <c r="O20" s="15">
        <v>13594.349999999999</v>
      </c>
      <c r="P20" s="15">
        <v>15719.25</v>
      </c>
      <c r="Q20" s="15">
        <v>21198.949999999997</v>
      </c>
      <c r="R20" s="15">
        <v>27019.8</v>
      </c>
      <c r="S20" s="15">
        <v>33056.850000000006</v>
      </c>
      <c r="T20" s="15">
        <v>39095.249999999993</v>
      </c>
      <c r="U20" s="15">
        <v>51172</v>
      </c>
      <c r="V20" s="15">
        <v>63248.800000000003</v>
      </c>
      <c r="W20" s="15">
        <v>86459.849999999991</v>
      </c>
      <c r="X20" s="15">
        <v>108513.1</v>
      </c>
      <c r="Y20" s="15">
        <v>218779.55</v>
      </c>
      <c r="Z20" s="34" t="s">
        <v>340</v>
      </c>
    </row>
    <row r="21" spans="1:26" ht="19" customHeight="1">
      <c r="A21" s="25" t="s">
        <v>60</v>
      </c>
      <c r="B21" s="15">
        <v>0</v>
      </c>
      <c r="C21" s="15">
        <v>0</v>
      </c>
      <c r="D21" s="15">
        <v>0</v>
      </c>
      <c r="E21" s="15">
        <v>0</v>
      </c>
      <c r="F21" s="15">
        <v>0</v>
      </c>
      <c r="G21" s="15">
        <v>624.79999999999995</v>
      </c>
      <c r="H21" s="15">
        <v>1682.1</v>
      </c>
      <c r="I21" s="15">
        <v>2763.45</v>
      </c>
      <c r="J21" s="15">
        <v>3820.75</v>
      </c>
      <c r="K21" s="15">
        <v>4878.1000000000004</v>
      </c>
      <c r="L21" s="15">
        <v>7016.75</v>
      </c>
      <c r="M21" s="15">
        <v>9155.4500000000007</v>
      </c>
      <c r="N21" s="15">
        <v>11294.1</v>
      </c>
      <c r="O21" s="15">
        <v>13408.75</v>
      </c>
      <c r="P21" s="15">
        <v>15547.4</v>
      </c>
      <c r="Q21" s="15">
        <v>20882.05</v>
      </c>
      <c r="R21" s="15">
        <v>26216.75</v>
      </c>
      <c r="S21" s="15">
        <v>31599.45</v>
      </c>
      <c r="T21" s="15">
        <v>36958.15</v>
      </c>
      <c r="U21" s="15">
        <v>47699.55</v>
      </c>
      <c r="V21" s="15">
        <v>60190.55</v>
      </c>
      <c r="W21" s="15">
        <v>85294.1</v>
      </c>
      <c r="X21" s="15">
        <v>110369.5</v>
      </c>
      <c r="Y21" s="15">
        <v>235859.05</v>
      </c>
      <c r="Z21" s="34" t="s">
        <v>341</v>
      </c>
    </row>
    <row r="22" spans="1:26" ht="19" customHeight="1">
      <c r="A22" s="25" t="s">
        <v>63</v>
      </c>
      <c r="B22" s="15">
        <v>0</v>
      </c>
      <c r="C22" s="15">
        <v>0</v>
      </c>
      <c r="D22" s="15">
        <v>0</v>
      </c>
      <c r="E22" s="15">
        <v>0</v>
      </c>
      <c r="F22" s="15">
        <v>581.35</v>
      </c>
      <c r="G22" s="15">
        <v>1145.25</v>
      </c>
      <c r="H22" s="15">
        <v>1830.7500000000002</v>
      </c>
      <c r="I22" s="15">
        <v>2618.6000000000004</v>
      </c>
      <c r="J22" s="15">
        <v>3495.1499999999996</v>
      </c>
      <c r="K22" s="15">
        <v>4449.8499999999995</v>
      </c>
      <c r="L22" s="15">
        <v>6501.75</v>
      </c>
      <c r="M22" s="15">
        <v>8664.9</v>
      </c>
      <c r="N22" s="15">
        <v>10922.4</v>
      </c>
      <c r="O22" s="15">
        <v>13261.95</v>
      </c>
      <c r="P22" s="15">
        <v>15674.150000000001</v>
      </c>
      <c r="Q22" s="15">
        <v>21974.6</v>
      </c>
      <c r="R22" s="15">
        <v>28462.399999999998</v>
      </c>
      <c r="S22" s="15">
        <v>35056.75</v>
      </c>
      <c r="T22" s="15">
        <v>41707.449999999997</v>
      </c>
      <c r="U22" s="15">
        <v>55151</v>
      </c>
      <c r="V22" s="15">
        <v>68751.900000000009</v>
      </c>
      <c r="W22" s="15">
        <v>96326.450000000012</v>
      </c>
      <c r="X22" s="15">
        <v>124293.79999999999</v>
      </c>
      <c r="Y22" s="15">
        <v>267956.75</v>
      </c>
      <c r="Z22" s="34" t="s">
        <v>342</v>
      </c>
    </row>
    <row r="23" spans="1:26" ht="19" customHeight="1">
      <c r="A23" s="25" t="s">
        <v>66</v>
      </c>
      <c r="B23" s="15">
        <v>70.849999999999994</v>
      </c>
      <c r="C23" s="15">
        <v>179.35000000000002</v>
      </c>
      <c r="D23" s="15">
        <v>337.8</v>
      </c>
      <c r="E23" s="15">
        <v>552.54999999999995</v>
      </c>
      <c r="F23" s="15">
        <v>1084.2</v>
      </c>
      <c r="G23" s="15">
        <v>1672.35</v>
      </c>
      <c r="H23" s="15">
        <v>2336.3000000000002</v>
      </c>
      <c r="I23" s="15">
        <v>2985.2</v>
      </c>
      <c r="J23" s="15">
        <v>3597.1000000000004</v>
      </c>
      <c r="K23" s="15">
        <v>4326.25</v>
      </c>
      <c r="L23" s="15">
        <v>5988.4</v>
      </c>
      <c r="M23" s="15">
        <v>7763.5</v>
      </c>
      <c r="N23" s="15">
        <v>9651.4</v>
      </c>
      <c r="O23" s="15">
        <v>11680.349999999999</v>
      </c>
      <c r="P23" s="15">
        <v>13733.199999999999</v>
      </c>
      <c r="Q23" s="15">
        <v>18865.25</v>
      </c>
      <c r="R23" s="15">
        <v>23997.3</v>
      </c>
      <c r="S23" s="15">
        <v>29539.449999999997</v>
      </c>
      <c r="T23" s="15">
        <v>35346.399999999994</v>
      </c>
      <c r="U23" s="15">
        <v>46671.8</v>
      </c>
      <c r="V23" s="15">
        <v>56274.7</v>
      </c>
      <c r="W23" s="15">
        <v>75480.55</v>
      </c>
      <c r="X23" s="15">
        <v>94664.849999999991</v>
      </c>
      <c r="Y23" s="15">
        <v>190672.35</v>
      </c>
      <c r="Z23" s="34" t="s">
        <v>343</v>
      </c>
    </row>
    <row r="24" spans="1:26" ht="19" customHeight="1">
      <c r="A24" s="25" t="s">
        <v>69</v>
      </c>
      <c r="B24" s="15">
        <v>56.85</v>
      </c>
      <c r="C24" s="15">
        <v>213.3</v>
      </c>
      <c r="D24" s="15">
        <v>450.30000000000007</v>
      </c>
      <c r="E24" s="15">
        <v>706.25</v>
      </c>
      <c r="F24" s="15">
        <v>1331.95</v>
      </c>
      <c r="G24" s="15">
        <v>1943.4</v>
      </c>
      <c r="H24" s="15">
        <v>2471.15</v>
      </c>
      <c r="I24" s="15">
        <v>3201.05</v>
      </c>
      <c r="J24" s="15">
        <v>3948.4500000000003</v>
      </c>
      <c r="K24" s="15">
        <v>4679.95</v>
      </c>
      <c r="L24" s="15">
        <v>6329.4500000000007</v>
      </c>
      <c r="M24" s="15">
        <v>8106.9500000000007</v>
      </c>
      <c r="N24" s="15">
        <v>9935.0499999999993</v>
      </c>
      <c r="O24" s="15">
        <v>11777.35</v>
      </c>
      <c r="P24" s="15">
        <v>13675.7</v>
      </c>
      <c r="Q24" s="15">
        <v>18580.800000000003</v>
      </c>
      <c r="R24" s="15">
        <v>23560.200000000004</v>
      </c>
      <c r="S24" s="15">
        <v>28692.000000000004</v>
      </c>
      <c r="T24" s="15">
        <v>33800.950000000004</v>
      </c>
      <c r="U24" s="15">
        <v>44041.7</v>
      </c>
      <c r="V24" s="15">
        <v>53979.15</v>
      </c>
      <c r="W24" s="15">
        <v>72341.850000000006</v>
      </c>
      <c r="X24" s="15">
        <v>90684.1</v>
      </c>
      <c r="Y24" s="15">
        <v>182477.35000000003</v>
      </c>
      <c r="Z24" s="34" t="s">
        <v>344</v>
      </c>
    </row>
    <row r="25" spans="1:26" ht="19" customHeight="1">
      <c r="A25" s="25" t="s">
        <v>72</v>
      </c>
      <c r="B25" s="15">
        <v>183.75</v>
      </c>
      <c r="C25" s="15">
        <v>294</v>
      </c>
      <c r="D25" s="15">
        <v>434</v>
      </c>
      <c r="E25" s="15">
        <v>595</v>
      </c>
      <c r="F25" s="15">
        <v>997.5</v>
      </c>
      <c r="G25" s="15">
        <v>1489.2499999999998</v>
      </c>
      <c r="H25" s="15">
        <v>1999.4</v>
      </c>
      <c r="I25" s="15">
        <v>2502.5</v>
      </c>
      <c r="J25" s="15">
        <v>3020.5</v>
      </c>
      <c r="K25" s="15">
        <v>3524.5</v>
      </c>
      <c r="L25" s="15">
        <v>4723.25</v>
      </c>
      <c r="M25" s="15">
        <v>5928.15</v>
      </c>
      <c r="N25" s="15">
        <v>7118.15</v>
      </c>
      <c r="O25" s="15">
        <v>8382.5</v>
      </c>
      <c r="P25" s="15">
        <v>9751</v>
      </c>
      <c r="Q25" s="15">
        <v>13247.5</v>
      </c>
      <c r="R25" s="15">
        <v>16744</v>
      </c>
      <c r="S25" s="15">
        <v>20205.5</v>
      </c>
      <c r="T25" s="15">
        <v>23522.65</v>
      </c>
      <c r="U25" s="15">
        <v>30044</v>
      </c>
      <c r="V25" s="15">
        <v>36302</v>
      </c>
      <c r="W25" s="15">
        <v>48818</v>
      </c>
      <c r="X25" s="15">
        <v>61320</v>
      </c>
      <c r="Y25" s="15">
        <v>123886</v>
      </c>
      <c r="Z25" s="34" t="s">
        <v>345</v>
      </c>
    </row>
    <row r="26" spans="1:26" ht="19" customHeight="1">
      <c r="A26" s="25" t="s">
        <v>75</v>
      </c>
      <c r="B26" s="15">
        <v>0</v>
      </c>
      <c r="C26" s="15">
        <v>0</v>
      </c>
      <c r="D26" s="15">
        <v>205.2</v>
      </c>
      <c r="E26" s="15">
        <v>410.4</v>
      </c>
      <c r="F26" s="15">
        <v>1037.4000000000001</v>
      </c>
      <c r="G26" s="15">
        <v>1687.2</v>
      </c>
      <c r="H26" s="15">
        <v>2371.2000000000003</v>
      </c>
      <c r="I26" s="15">
        <v>3140.7</v>
      </c>
      <c r="J26" s="15">
        <v>4069.8</v>
      </c>
      <c r="K26" s="15">
        <v>5073</v>
      </c>
      <c r="L26" s="15">
        <v>7102.1999999999989</v>
      </c>
      <c r="M26" s="15">
        <v>9141.7000000000007</v>
      </c>
      <c r="N26" s="15">
        <v>11475.2</v>
      </c>
      <c r="O26" s="15">
        <v>13782.6</v>
      </c>
      <c r="P26" s="15">
        <v>16116.15</v>
      </c>
      <c r="Q26" s="15">
        <v>22011.7</v>
      </c>
      <c r="R26" s="15">
        <v>27959.100000000002</v>
      </c>
      <c r="S26" s="15">
        <v>33960</v>
      </c>
      <c r="T26" s="15">
        <v>39934.199999999997</v>
      </c>
      <c r="U26" s="15">
        <v>51909.299999999996</v>
      </c>
      <c r="V26" s="15">
        <v>63566.399999999994</v>
      </c>
      <c r="W26" s="15">
        <v>85223.55</v>
      </c>
      <c r="X26" s="15">
        <v>106856.5</v>
      </c>
      <c r="Y26" s="15">
        <v>215118</v>
      </c>
      <c r="Z26" s="34" t="s">
        <v>346</v>
      </c>
    </row>
    <row r="27" spans="1:26" ht="19" customHeight="1">
      <c r="A27" s="25" t="s">
        <v>78</v>
      </c>
      <c r="B27" s="15">
        <v>0</v>
      </c>
      <c r="C27" s="15">
        <v>0</v>
      </c>
      <c r="D27" s="15">
        <v>0</v>
      </c>
      <c r="E27" s="15">
        <v>45.53</v>
      </c>
      <c r="F27" s="15">
        <v>465.74</v>
      </c>
      <c r="G27" s="15">
        <v>1058.52</v>
      </c>
      <c r="H27" s="15">
        <v>1711.6</v>
      </c>
      <c r="I27" s="15">
        <v>2459.96</v>
      </c>
      <c r="J27" s="15">
        <v>3161.79</v>
      </c>
      <c r="K27" s="15">
        <v>3822.31</v>
      </c>
      <c r="L27" s="15">
        <v>5520.1399999999994</v>
      </c>
      <c r="M27" s="15">
        <v>7263.5</v>
      </c>
      <c r="N27" s="15">
        <v>9036.51</v>
      </c>
      <c r="O27" s="15">
        <v>10829.619999999999</v>
      </c>
      <c r="P27" s="15">
        <v>12626.95</v>
      </c>
      <c r="Q27" s="15">
        <v>17261.14</v>
      </c>
      <c r="R27" s="15">
        <v>22210.71</v>
      </c>
      <c r="S27" s="15">
        <v>27203.7</v>
      </c>
      <c r="T27" s="15">
        <v>32172.370000000003</v>
      </c>
      <c r="U27" s="15">
        <v>42165.79</v>
      </c>
      <c r="V27" s="15">
        <v>52217.4</v>
      </c>
      <c r="W27" s="15">
        <v>72420.12</v>
      </c>
      <c r="X27" s="15">
        <v>92831.39</v>
      </c>
      <c r="Y27" s="15">
        <v>193778.36</v>
      </c>
      <c r="Z27" s="34" t="s">
        <v>347</v>
      </c>
    </row>
    <row r="28" spans="1:26" ht="19" customHeight="1">
      <c r="A28" s="25" t="s">
        <v>55</v>
      </c>
      <c r="B28" s="15">
        <v>0</v>
      </c>
      <c r="C28" s="15">
        <v>0</v>
      </c>
      <c r="D28" s="15">
        <v>0</v>
      </c>
      <c r="E28" s="15">
        <v>0</v>
      </c>
      <c r="F28" s="15">
        <v>217.90000000000003</v>
      </c>
      <c r="G28" s="15">
        <v>926.15000000000009</v>
      </c>
      <c r="H28" s="15">
        <v>1561.75</v>
      </c>
      <c r="I28" s="15">
        <v>2310.8500000000004</v>
      </c>
      <c r="J28" s="15">
        <v>3157.5499999999997</v>
      </c>
      <c r="K28" s="15">
        <v>3886.2500000000005</v>
      </c>
      <c r="L28" s="15">
        <v>5516.1</v>
      </c>
      <c r="M28" s="15">
        <v>7233.3499999999995</v>
      </c>
      <c r="N28" s="15">
        <v>9000.5500000000011</v>
      </c>
      <c r="O28" s="15">
        <v>10840.4</v>
      </c>
      <c r="P28" s="15">
        <v>12695</v>
      </c>
      <c r="Q28" s="15">
        <v>17360.95</v>
      </c>
      <c r="R28" s="15">
        <v>22241.45</v>
      </c>
      <c r="S28" s="15">
        <v>27326.25</v>
      </c>
      <c r="T28" s="15">
        <v>32465.55</v>
      </c>
      <c r="U28" s="15">
        <v>43119.799999999996</v>
      </c>
      <c r="V28" s="15">
        <v>53774.05</v>
      </c>
      <c r="W28" s="15">
        <v>75316.349999999991</v>
      </c>
      <c r="X28" s="15">
        <v>97614.55</v>
      </c>
      <c r="Y28" s="15">
        <v>209205.45</v>
      </c>
      <c r="Z28" s="34" t="s">
        <v>348</v>
      </c>
    </row>
    <row r="29" spans="1:26" ht="19" customHeight="1">
      <c r="A29" s="25" t="s">
        <v>58</v>
      </c>
      <c r="B29" s="15">
        <v>0</v>
      </c>
      <c r="C29" s="15">
        <v>0</v>
      </c>
      <c r="D29" s="15">
        <v>0</v>
      </c>
      <c r="E29" s="15">
        <v>178.60000000000002</v>
      </c>
      <c r="F29" s="15">
        <v>672.34999999999991</v>
      </c>
      <c r="G29" s="15">
        <v>1383.8</v>
      </c>
      <c r="H29" s="15">
        <v>2103.7000000000003</v>
      </c>
      <c r="I29" s="15">
        <v>2806.7</v>
      </c>
      <c r="J29" s="15">
        <v>3562.8</v>
      </c>
      <c r="K29" s="15">
        <v>4383.05</v>
      </c>
      <c r="L29" s="15">
        <v>6062.7</v>
      </c>
      <c r="M29" s="15">
        <v>7722.75</v>
      </c>
      <c r="N29" s="15">
        <v>9363.2000000000007</v>
      </c>
      <c r="O29" s="15">
        <v>11003.8</v>
      </c>
      <c r="P29" s="15">
        <v>12725.150000000001</v>
      </c>
      <c r="Q29" s="15">
        <v>17224.05</v>
      </c>
      <c r="R29" s="15">
        <v>21722.9</v>
      </c>
      <c r="S29" s="15">
        <v>26410.100000000002</v>
      </c>
      <c r="T29" s="15">
        <v>31365.15</v>
      </c>
      <c r="U29" s="15">
        <v>41342.25</v>
      </c>
      <c r="V29" s="15">
        <v>51319.3</v>
      </c>
      <c r="W29" s="15">
        <v>71273.3</v>
      </c>
      <c r="X29" s="15">
        <v>91205.1</v>
      </c>
      <c r="Y29" s="15">
        <v>190953.15000000002</v>
      </c>
      <c r="Z29" s="34" t="s">
        <v>349</v>
      </c>
    </row>
    <row r="30" spans="1:26" ht="19" customHeight="1">
      <c r="A30" s="25" t="s">
        <v>61</v>
      </c>
      <c r="B30" s="15">
        <v>20</v>
      </c>
      <c r="C30" s="15">
        <v>20</v>
      </c>
      <c r="D30" s="15">
        <v>109.15</v>
      </c>
      <c r="E30" s="15">
        <v>314.60000000000002</v>
      </c>
      <c r="F30" s="15">
        <v>785.75</v>
      </c>
      <c r="G30" s="15">
        <v>1087.55</v>
      </c>
      <c r="H30" s="15">
        <v>1384.5</v>
      </c>
      <c r="I30" s="15">
        <v>1855.4499999999998</v>
      </c>
      <c r="J30" s="15">
        <v>2646.1499999999996</v>
      </c>
      <c r="K30" s="15">
        <v>3463.2</v>
      </c>
      <c r="L30" s="15">
        <v>5241.1000000000004</v>
      </c>
      <c r="M30" s="15">
        <v>7087.35</v>
      </c>
      <c r="N30" s="15">
        <v>8995.2000000000007</v>
      </c>
      <c r="O30" s="15">
        <v>11000.150000000001</v>
      </c>
      <c r="P30" s="15">
        <v>13003.25</v>
      </c>
      <c r="Q30" s="15">
        <v>18278.099999999999</v>
      </c>
      <c r="R30" s="15">
        <v>23879.85</v>
      </c>
      <c r="S30" s="15">
        <v>29630.55</v>
      </c>
      <c r="T30" s="15">
        <v>35355.599999999999</v>
      </c>
      <c r="U30" s="15">
        <v>46831.399999999994</v>
      </c>
      <c r="V30" s="15">
        <v>59077.600000000006</v>
      </c>
      <c r="W30" s="15">
        <v>83713.200000000012</v>
      </c>
      <c r="X30" s="15">
        <v>109443.95000000001</v>
      </c>
      <c r="Y30" s="15">
        <v>239477.05</v>
      </c>
      <c r="Z30" s="34" t="s">
        <v>350</v>
      </c>
    </row>
    <row r="31" spans="1:26" ht="19" customHeight="1">
      <c r="A31" s="25" t="s">
        <v>64</v>
      </c>
      <c r="B31" s="15">
        <v>0</v>
      </c>
      <c r="C31" s="15">
        <v>0</v>
      </c>
      <c r="D31" s="15">
        <v>0</v>
      </c>
      <c r="E31" s="15">
        <v>0</v>
      </c>
      <c r="F31" s="15">
        <v>0</v>
      </c>
      <c r="G31" s="15">
        <v>140.1</v>
      </c>
      <c r="H31" s="15">
        <v>875.65</v>
      </c>
      <c r="I31" s="15">
        <v>2019.8</v>
      </c>
      <c r="J31" s="15">
        <v>3332.0499999999997</v>
      </c>
      <c r="K31" s="15">
        <v>4733.05</v>
      </c>
      <c r="L31" s="15">
        <v>7712.5</v>
      </c>
      <c r="M31" s="15">
        <v>9746.2999999999993</v>
      </c>
      <c r="N31" s="15">
        <v>11754.4</v>
      </c>
      <c r="O31" s="15">
        <v>13844.199999999999</v>
      </c>
      <c r="P31" s="15">
        <v>16053.150000000001</v>
      </c>
      <c r="Q31" s="15">
        <v>21986.35</v>
      </c>
      <c r="R31" s="15">
        <v>28203.300000000003</v>
      </c>
      <c r="S31" s="15">
        <v>34893.050000000003</v>
      </c>
      <c r="T31" s="15">
        <v>41865.4</v>
      </c>
      <c r="U31" s="15">
        <v>56400.75</v>
      </c>
      <c r="V31" s="15">
        <v>71746.399999999994</v>
      </c>
      <c r="W31" s="15">
        <v>103922.70000000001</v>
      </c>
      <c r="X31" s="15">
        <v>131490</v>
      </c>
      <c r="Y31" s="15">
        <v>265560</v>
      </c>
      <c r="Z31" s="34" t="s">
        <v>351</v>
      </c>
    </row>
    <row r="32" spans="1:26" ht="19" customHeight="1">
      <c r="A32" s="25" t="s">
        <v>20</v>
      </c>
      <c r="B32" s="15">
        <v>34</v>
      </c>
      <c r="C32" s="15">
        <v>34</v>
      </c>
      <c r="D32" s="15">
        <v>34</v>
      </c>
      <c r="E32" s="15">
        <v>34</v>
      </c>
      <c r="F32" s="15">
        <v>525.75</v>
      </c>
      <c r="G32" s="15">
        <v>924.05000000000007</v>
      </c>
      <c r="H32" s="15">
        <v>1602.4999999999998</v>
      </c>
      <c r="I32" s="15">
        <v>2413.6499999999996</v>
      </c>
      <c r="J32" s="15">
        <v>3218</v>
      </c>
      <c r="K32" s="15">
        <v>3946.9500000000003</v>
      </c>
      <c r="L32" s="15">
        <v>5596.2999999999993</v>
      </c>
      <c r="M32" s="15">
        <v>7488.45</v>
      </c>
      <c r="N32" s="15">
        <v>9431.65</v>
      </c>
      <c r="O32" s="15">
        <v>11549.3</v>
      </c>
      <c r="P32" s="15">
        <v>13745.199999999999</v>
      </c>
      <c r="Q32" s="15">
        <v>19962.7</v>
      </c>
      <c r="R32" s="15">
        <v>26781</v>
      </c>
      <c r="S32" s="15">
        <v>34049.850000000006</v>
      </c>
      <c r="T32" s="15">
        <v>40284.65</v>
      </c>
      <c r="U32" s="15">
        <v>51826.65</v>
      </c>
      <c r="V32" s="15">
        <v>63576.500000000007</v>
      </c>
      <c r="W32" s="15">
        <v>88111.3</v>
      </c>
      <c r="X32" s="15">
        <v>111197.35</v>
      </c>
      <c r="Y32" s="15">
        <v>224397.15</v>
      </c>
      <c r="Z32" s="34" t="s">
        <v>352</v>
      </c>
    </row>
    <row r="33" spans="1:26" ht="19" customHeight="1">
      <c r="A33" s="25" t="s">
        <v>21</v>
      </c>
      <c r="B33" s="15">
        <v>110.2</v>
      </c>
      <c r="C33" s="15">
        <v>186.2</v>
      </c>
      <c r="D33" s="15">
        <v>334.4</v>
      </c>
      <c r="E33" s="15">
        <v>486.4</v>
      </c>
      <c r="F33" s="15">
        <v>1041.2</v>
      </c>
      <c r="G33" s="15">
        <v>1922.8000000000002</v>
      </c>
      <c r="H33" s="15">
        <v>2857.6</v>
      </c>
      <c r="I33" s="15">
        <v>3776.25</v>
      </c>
      <c r="J33" s="15">
        <v>4773.75</v>
      </c>
      <c r="K33" s="15">
        <v>5818.75</v>
      </c>
      <c r="L33" s="15">
        <v>8158.6</v>
      </c>
      <c r="M33" s="15">
        <v>10430.049999999999</v>
      </c>
      <c r="N33" s="15">
        <v>12707.2</v>
      </c>
      <c r="O33" s="15">
        <v>15037.075000000001</v>
      </c>
      <c r="P33" s="15">
        <v>17388.021000000001</v>
      </c>
      <c r="Q33" s="15">
        <v>23465</v>
      </c>
      <c r="R33" s="15">
        <v>29829.525000000001</v>
      </c>
      <c r="S33" s="15">
        <v>36594.949999999997</v>
      </c>
      <c r="T33" s="15">
        <v>43482.45</v>
      </c>
      <c r="U33" s="15">
        <v>56731.15</v>
      </c>
      <c r="V33" s="15">
        <v>68621.350000000006</v>
      </c>
      <c r="W33" s="15">
        <v>92401.75</v>
      </c>
      <c r="X33" s="15">
        <v>116155.55</v>
      </c>
      <c r="Y33" s="15">
        <v>235030.95</v>
      </c>
      <c r="Z33" s="34" t="s">
        <v>353</v>
      </c>
    </row>
    <row r="34" spans="1:26" ht="19" customHeight="1">
      <c r="A34" s="25" t="s">
        <v>22</v>
      </c>
      <c r="B34" s="15">
        <v>25</v>
      </c>
      <c r="C34" s="15">
        <v>25</v>
      </c>
      <c r="D34" s="15">
        <v>25</v>
      </c>
      <c r="E34" s="15">
        <v>25</v>
      </c>
      <c r="F34" s="15">
        <v>25</v>
      </c>
      <c r="G34" s="15">
        <v>290.25</v>
      </c>
      <c r="H34" s="15">
        <v>943.69999999999993</v>
      </c>
      <c r="I34" s="15">
        <v>1748.6</v>
      </c>
      <c r="J34" s="15">
        <v>2547.9500000000003</v>
      </c>
      <c r="K34" s="15">
        <v>3506.0499999999997</v>
      </c>
      <c r="L34" s="15">
        <v>5528.2</v>
      </c>
      <c r="M34" s="15">
        <v>7813.35</v>
      </c>
      <c r="N34" s="15">
        <v>10135.950000000001</v>
      </c>
      <c r="O34" s="15">
        <v>12458.6</v>
      </c>
      <c r="P34" s="15">
        <v>14837.199999999999</v>
      </c>
      <c r="Q34" s="15">
        <v>20837.349999999999</v>
      </c>
      <c r="R34" s="15">
        <v>26874.450000000004</v>
      </c>
      <c r="S34" s="15">
        <v>33110.5</v>
      </c>
      <c r="T34" s="15">
        <v>39407.699999999997</v>
      </c>
      <c r="U34" s="15">
        <v>52550.55</v>
      </c>
      <c r="V34" s="15">
        <v>65936.95</v>
      </c>
      <c r="W34" s="15">
        <v>94077.95</v>
      </c>
      <c r="X34" s="15">
        <v>122827.85</v>
      </c>
      <c r="Y34" s="15">
        <v>270899.34999999998</v>
      </c>
      <c r="Z34" s="34" t="s">
        <v>354</v>
      </c>
    </row>
    <row r="35" spans="1:26" ht="19" customHeight="1">
      <c r="A35" s="25" t="s">
        <v>23</v>
      </c>
      <c r="B35" s="15">
        <v>0</v>
      </c>
      <c r="C35" s="15">
        <v>146.15</v>
      </c>
      <c r="D35" s="15">
        <v>292.3</v>
      </c>
      <c r="E35" s="15">
        <v>447.04999999999995</v>
      </c>
      <c r="F35" s="15">
        <v>976.35</v>
      </c>
      <c r="G35" s="15">
        <v>1691.05</v>
      </c>
      <c r="H35" s="15">
        <v>2421.9000000000005</v>
      </c>
      <c r="I35" s="15">
        <v>3250.0499999999993</v>
      </c>
      <c r="J35" s="15">
        <v>4164.3499999999995</v>
      </c>
      <c r="K35" s="15">
        <v>5099.4500000000007</v>
      </c>
      <c r="L35" s="15">
        <v>6948.8499999999995</v>
      </c>
      <c r="M35" s="15">
        <v>9176.85</v>
      </c>
      <c r="N35" s="15">
        <v>11430.2</v>
      </c>
      <c r="O35" s="15">
        <v>13683.5</v>
      </c>
      <c r="P35" s="15">
        <v>15936.800000000001</v>
      </c>
      <c r="Q35" s="15">
        <v>22179.4</v>
      </c>
      <c r="R35" s="15">
        <v>28542.399999999998</v>
      </c>
      <c r="S35" s="15">
        <v>34934.049999999996</v>
      </c>
      <c r="T35" s="15">
        <v>41354.400000000009</v>
      </c>
      <c r="U35" s="15">
        <v>54444.499999999993</v>
      </c>
      <c r="V35" s="15">
        <v>67790</v>
      </c>
      <c r="W35" s="15">
        <v>94481.15</v>
      </c>
      <c r="X35" s="15">
        <v>121172.24999999999</v>
      </c>
      <c r="Y35" s="15">
        <v>254597.84999999998</v>
      </c>
      <c r="Z35" s="34" t="s">
        <v>355</v>
      </c>
    </row>
    <row r="36" spans="1:26" ht="19" customHeight="1">
      <c r="A36" s="35"/>
      <c r="B36" s="15"/>
      <c r="C36" s="15"/>
      <c r="D36" s="15"/>
      <c r="E36" s="15"/>
      <c r="F36" s="15"/>
      <c r="G36" s="15"/>
      <c r="H36" s="15"/>
      <c r="I36" s="15"/>
      <c r="J36" s="15"/>
      <c r="K36" s="15"/>
      <c r="L36" s="15"/>
      <c r="M36" s="15"/>
      <c r="N36" s="15"/>
      <c r="O36" s="15"/>
      <c r="P36" s="15"/>
      <c r="Q36" s="15"/>
      <c r="R36" s="15"/>
      <c r="S36" s="15"/>
      <c r="T36" s="15"/>
      <c r="U36" s="15"/>
      <c r="V36" s="15"/>
      <c r="W36" s="15"/>
      <c r="X36" s="15"/>
      <c r="Y36" s="15"/>
      <c r="Z36" s="34"/>
    </row>
    <row r="37" spans="1:26" ht="19" customHeight="1">
      <c r="A37" s="36" t="s">
        <v>79</v>
      </c>
      <c r="B37" s="15">
        <v>0</v>
      </c>
      <c r="C37" s="15">
        <v>0</v>
      </c>
      <c r="D37" s="15">
        <v>0</v>
      </c>
      <c r="E37" s="15">
        <v>0</v>
      </c>
      <c r="F37" s="15">
        <v>30</v>
      </c>
      <c r="G37" s="15">
        <v>64.7</v>
      </c>
      <c r="H37" s="15">
        <v>98.6</v>
      </c>
      <c r="I37" s="15">
        <v>133.4</v>
      </c>
      <c r="J37" s="15">
        <v>172.1</v>
      </c>
      <c r="K37" s="15">
        <v>210.9</v>
      </c>
      <c r="L37" s="15">
        <v>431.7</v>
      </c>
      <c r="M37" s="15">
        <v>677.2</v>
      </c>
      <c r="N37" s="15">
        <v>935.6</v>
      </c>
      <c r="O37" s="15">
        <v>1292</v>
      </c>
      <c r="P37" s="15">
        <v>1844.5</v>
      </c>
      <c r="Q37" s="15">
        <v>3314.1</v>
      </c>
      <c r="R37" s="15">
        <v>5206.1000000000004</v>
      </c>
      <c r="S37" s="15">
        <v>7511.7</v>
      </c>
      <c r="T37" s="15">
        <v>9964.7000000000007</v>
      </c>
      <c r="U37" s="15">
        <v>15779.3</v>
      </c>
      <c r="V37" s="15">
        <v>21679.7</v>
      </c>
      <c r="W37" s="15">
        <v>33480.5</v>
      </c>
      <c r="X37" s="15">
        <v>45268.1</v>
      </c>
      <c r="Y37" s="15">
        <v>102016.6</v>
      </c>
      <c r="Z37" s="34" t="s">
        <v>80</v>
      </c>
    </row>
    <row r="38" spans="1:26" ht="19" customHeight="1" thickBot="1">
      <c r="A38" s="36"/>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6" ht="19.5" customHeight="1" thickBot="1">
      <c r="B39" s="776" t="s">
        <v>24</v>
      </c>
      <c r="C39" s="777"/>
      <c r="D39" s="777"/>
      <c r="E39" s="777"/>
      <c r="F39" s="777"/>
      <c r="G39" s="777"/>
      <c r="H39" s="777"/>
      <c r="I39" s="777"/>
      <c r="J39" s="777"/>
      <c r="K39" s="777"/>
      <c r="L39" s="777"/>
      <c r="M39" s="778"/>
      <c r="N39" s="776" t="s">
        <v>356</v>
      </c>
      <c r="O39" s="777"/>
      <c r="P39" s="777"/>
      <c r="Q39" s="777"/>
      <c r="R39" s="777"/>
      <c r="S39" s="777"/>
      <c r="T39" s="777"/>
      <c r="U39" s="777"/>
      <c r="V39" s="777"/>
      <c r="W39" s="777"/>
      <c r="X39" s="777"/>
      <c r="Y39" s="778"/>
    </row>
    <row r="40" spans="1:26" ht="19" customHeight="1">
      <c r="A40" s="25" t="s">
        <v>155</v>
      </c>
      <c r="B40" s="11">
        <v>0.74160000000000004</v>
      </c>
      <c r="C40" s="11">
        <v>1.2896666666666667</v>
      </c>
      <c r="D40" s="11">
        <v>1.8382857142857145</v>
      </c>
      <c r="E40" s="11">
        <v>2.3642500000000002</v>
      </c>
      <c r="F40" s="11">
        <v>3.1646000000000001</v>
      </c>
      <c r="G40" s="11">
        <v>3.9806666666666666</v>
      </c>
      <c r="H40" s="11">
        <v>4.7401428571428577</v>
      </c>
      <c r="I40" s="11">
        <v>5.2067499999999995</v>
      </c>
      <c r="J40" s="11">
        <v>5.8648888888888884</v>
      </c>
      <c r="K40" s="11">
        <v>6.4874999999999998</v>
      </c>
      <c r="L40" s="11">
        <v>7.6313333333333313</v>
      </c>
      <c r="M40" s="11">
        <v>8.6250714285714309</v>
      </c>
      <c r="N40" s="11">
        <v>9.5392500000000009</v>
      </c>
      <c r="O40" s="11">
        <v>10.298611111111111</v>
      </c>
      <c r="P40" s="11">
        <v>11.041200000000002</v>
      </c>
      <c r="Q40" s="11">
        <v>12.377880000000001</v>
      </c>
      <c r="R40" s="11">
        <v>13.589600000000001</v>
      </c>
      <c r="S40" s="11">
        <v>14.72597142857143</v>
      </c>
      <c r="T40" s="11">
        <v>15.693925</v>
      </c>
      <c r="U40" s="11">
        <v>17.308260000000001</v>
      </c>
      <c r="V40" s="11">
        <v>18.561583333333335</v>
      </c>
      <c r="W40" s="11">
        <v>20.574775000000002</v>
      </c>
      <c r="X40" s="11">
        <v>21.77675</v>
      </c>
      <c r="Y40" s="11">
        <v>24.192585000000001</v>
      </c>
      <c r="Z40" s="34" t="s">
        <v>330</v>
      </c>
    </row>
    <row r="41" spans="1:26" ht="19" customHeight="1">
      <c r="A41" s="25" t="s">
        <v>56</v>
      </c>
      <c r="B41" s="11">
        <v>0</v>
      </c>
      <c r="C41" s="11">
        <v>0.18666666666666668</v>
      </c>
      <c r="D41" s="11">
        <v>1.332857142857143</v>
      </c>
      <c r="E41" s="11">
        <v>2.5557500000000002</v>
      </c>
      <c r="F41" s="11">
        <v>4.8747999999999996</v>
      </c>
      <c r="G41" s="11">
        <v>6.6458333333333339</v>
      </c>
      <c r="H41" s="11">
        <v>8.3254285714285725</v>
      </c>
      <c r="I41" s="11">
        <v>9.6176250000000003</v>
      </c>
      <c r="J41" s="11">
        <v>10.622555555555557</v>
      </c>
      <c r="K41" s="11">
        <v>11.344799999999999</v>
      </c>
      <c r="L41" s="11">
        <v>12.611833333333337</v>
      </c>
      <c r="M41" s="11">
        <v>13.516785714285714</v>
      </c>
      <c r="N41" s="11">
        <v>14.211500000000003</v>
      </c>
      <c r="O41" s="11">
        <v>14.944666666666667</v>
      </c>
      <c r="P41" s="11">
        <v>15.507350000000002</v>
      </c>
      <c r="Q41" s="11">
        <v>16.869120000000002</v>
      </c>
      <c r="R41" s="11">
        <v>17.950233333333333</v>
      </c>
      <c r="S41" s="11">
        <v>18.938485714285711</v>
      </c>
      <c r="T41" s="11">
        <v>19.733775000000001</v>
      </c>
      <c r="U41" s="11">
        <v>21.006639999999997</v>
      </c>
      <c r="V41" s="11">
        <v>21.966133333333339</v>
      </c>
      <c r="W41" s="11">
        <v>23.256887500000001</v>
      </c>
      <c r="X41" s="11">
        <v>24.073810000000005</v>
      </c>
      <c r="Y41" s="11">
        <v>25.925475000000002</v>
      </c>
      <c r="Z41" s="34" t="s">
        <v>331</v>
      </c>
    </row>
    <row r="42" spans="1:26" ht="19" customHeight="1">
      <c r="A42" s="25" t="s">
        <v>59</v>
      </c>
      <c r="B42" s="11">
        <v>0.4</v>
      </c>
      <c r="C42" s="11">
        <v>0.56800000000000006</v>
      </c>
      <c r="D42" s="11">
        <v>0.9097142857142857</v>
      </c>
      <c r="E42" s="11">
        <v>1.3880000000000001</v>
      </c>
      <c r="F42" s="11">
        <v>3.5596000000000001</v>
      </c>
      <c r="G42" s="11">
        <v>5.5193333333333339</v>
      </c>
      <c r="H42" s="11">
        <v>7.0565714285714289</v>
      </c>
      <c r="I42" s="11">
        <v>7.978250000000001</v>
      </c>
      <c r="J42" s="11">
        <v>8.6539999999999999</v>
      </c>
      <c r="K42" s="11">
        <v>9.1945999999999994</v>
      </c>
      <c r="L42" s="11">
        <v>10.313833333333333</v>
      </c>
      <c r="M42" s="11">
        <v>11.086857142857143</v>
      </c>
      <c r="N42" s="11">
        <v>11.712875000000002</v>
      </c>
      <c r="O42" s="11">
        <v>12.199777777777779</v>
      </c>
      <c r="P42" s="11">
        <v>12.570800000000002</v>
      </c>
      <c r="Q42" s="11">
        <v>13.245280000000001</v>
      </c>
      <c r="R42" s="11">
        <v>13.822000000000001</v>
      </c>
      <c r="S42" s="11">
        <v>14.333828571428572</v>
      </c>
      <c r="T42" s="11">
        <v>14.782899999999998</v>
      </c>
      <c r="U42" s="11">
        <v>15.6243</v>
      </c>
      <c r="V42" s="11">
        <v>16.2178</v>
      </c>
      <c r="W42" s="11">
        <v>16.95965</v>
      </c>
      <c r="X42" s="11">
        <v>17.400479999999998</v>
      </c>
      <c r="Y42" s="11">
        <v>18.290710000000004</v>
      </c>
      <c r="Z42" s="34" t="s">
        <v>332</v>
      </c>
    </row>
    <row r="43" spans="1:26" ht="19" customHeight="1">
      <c r="A43" s="25" t="s">
        <v>62</v>
      </c>
      <c r="B43" s="11">
        <v>0.8</v>
      </c>
      <c r="C43" s="11">
        <v>0.66666666666666674</v>
      </c>
      <c r="D43" s="11">
        <v>0.5714285714285714</v>
      </c>
      <c r="E43" s="11">
        <v>1.3065749999999998</v>
      </c>
      <c r="F43" s="11">
        <v>3.6262999999999996</v>
      </c>
      <c r="G43" s="11">
        <v>5.2216666666666667</v>
      </c>
      <c r="H43" s="11">
        <v>6.3193142857142854</v>
      </c>
      <c r="I43" s="11">
        <v>7.1792125000000002</v>
      </c>
      <c r="J43" s="11">
        <v>7.6524888888888896</v>
      </c>
      <c r="K43" s="11">
        <v>8.0604399999999998</v>
      </c>
      <c r="L43" s="11">
        <v>8.696808333333335</v>
      </c>
      <c r="M43" s="11">
        <v>9.318957142857144</v>
      </c>
      <c r="N43" s="11">
        <v>9.748906250000001</v>
      </c>
      <c r="O43" s="11">
        <v>10.083311111111112</v>
      </c>
      <c r="P43" s="11">
        <v>10.336170000000001</v>
      </c>
      <c r="Q43" s="11">
        <v>10.791316</v>
      </c>
      <c r="R43" s="11">
        <v>11.094746666666666</v>
      </c>
      <c r="S43" s="11">
        <v>11.386902857142859</v>
      </c>
      <c r="T43" s="11">
        <v>11.5986875</v>
      </c>
      <c r="U43" s="11">
        <v>11.901052</v>
      </c>
      <c r="V43" s="11">
        <v>12.102628333333335</v>
      </c>
      <c r="W43" s="11">
        <v>12.354598750000001</v>
      </c>
      <c r="X43" s="11">
        <v>12.502847999999997</v>
      </c>
      <c r="Y43" s="11">
        <v>12.8052125</v>
      </c>
      <c r="Z43" s="34" t="s">
        <v>333</v>
      </c>
    </row>
    <row r="44" spans="1:26" ht="19" customHeight="1">
      <c r="A44" s="25" t="s">
        <v>65</v>
      </c>
      <c r="B44" s="11">
        <v>1.4212</v>
      </c>
      <c r="C44" s="11">
        <v>2.0273333333333334</v>
      </c>
      <c r="D44" s="11">
        <v>2.6154285714285708</v>
      </c>
      <c r="E44" s="11">
        <v>3.1350000000000002</v>
      </c>
      <c r="F44" s="11">
        <v>3.9836000000000005</v>
      </c>
      <c r="G44" s="11">
        <v>4.6991666666666667</v>
      </c>
      <c r="H44" s="11">
        <v>5.24</v>
      </c>
      <c r="I44" s="11">
        <v>5.7449999999999983</v>
      </c>
      <c r="J44" s="11">
        <v>6.2166666666666677</v>
      </c>
      <c r="K44" s="11">
        <v>6.6273999999999997</v>
      </c>
      <c r="L44" s="11">
        <v>7.4369166666666668</v>
      </c>
      <c r="M44" s="11">
        <v>8.1743571428571435</v>
      </c>
      <c r="N44" s="11">
        <v>8.8088750000000005</v>
      </c>
      <c r="O44" s="11">
        <v>9.3697222222222223</v>
      </c>
      <c r="P44" s="11">
        <v>9.8835999999999977</v>
      </c>
      <c r="Q44" s="11">
        <v>10.80212</v>
      </c>
      <c r="R44" s="11">
        <v>11.414433333333335</v>
      </c>
      <c r="S44" s="11">
        <v>11.870485714285714</v>
      </c>
      <c r="T44" s="11">
        <v>12.204375000000001</v>
      </c>
      <c r="U44" s="11">
        <v>12.678280000000001</v>
      </c>
      <c r="V44" s="11">
        <v>13.702783333333333</v>
      </c>
      <c r="W44" s="11">
        <v>14.959849999999999</v>
      </c>
      <c r="X44" s="11">
        <v>15.18594</v>
      </c>
      <c r="Y44" s="11">
        <v>15.436959999999999</v>
      </c>
      <c r="Z44" s="34" t="s">
        <v>334</v>
      </c>
    </row>
    <row r="45" spans="1:26" ht="19" customHeight="1">
      <c r="A45" s="25" t="s">
        <v>68</v>
      </c>
      <c r="B45" s="11">
        <v>0</v>
      </c>
      <c r="C45" s="11">
        <v>0</v>
      </c>
      <c r="D45" s="11">
        <v>0.39342857142857141</v>
      </c>
      <c r="E45" s="11">
        <v>1.859</v>
      </c>
      <c r="F45" s="11">
        <v>3.9660000000000002</v>
      </c>
      <c r="G45" s="11">
        <v>5.3244999999999996</v>
      </c>
      <c r="H45" s="11">
        <v>6.2948571428571434</v>
      </c>
      <c r="I45" s="11">
        <v>6.8161249999999995</v>
      </c>
      <c r="J45" s="11">
        <v>7.2522222222222226</v>
      </c>
      <c r="K45" s="11">
        <v>7.5734999999999992</v>
      </c>
      <c r="L45" s="11">
        <v>8.5375000000000014</v>
      </c>
      <c r="M45" s="11">
        <v>9.107857142857144</v>
      </c>
      <c r="N45" s="11">
        <v>9.5013125000000009</v>
      </c>
      <c r="O45" s="11">
        <v>9.7919999999999998</v>
      </c>
      <c r="P45" s="11">
        <v>10.038349999999999</v>
      </c>
      <c r="Q45" s="11">
        <v>10.476199999999999</v>
      </c>
      <c r="R45" s="11">
        <v>10.768133333333333</v>
      </c>
      <c r="S45" s="11">
        <v>10.992428571428571</v>
      </c>
      <c r="T45" s="11">
        <v>11.153700000000001</v>
      </c>
      <c r="U45" s="11">
        <v>11.385039999999998</v>
      </c>
      <c r="V45" s="11">
        <v>11.539249999999999</v>
      </c>
      <c r="W45" s="11">
        <v>11.732037500000001</v>
      </c>
      <c r="X45" s="11">
        <v>11.844950000000001</v>
      </c>
      <c r="Y45" s="11">
        <v>12.076289999999998</v>
      </c>
      <c r="Z45" s="34" t="s">
        <v>335</v>
      </c>
    </row>
    <row r="46" spans="1:26" ht="19" customHeight="1">
      <c r="A46" s="25" t="s">
        <v>71</v>
      </c>
      <c r="B46" s="11">
        <v>0.4</v>
      </c>
      <c r="C46" s="11">
        <v>0.64300000000000002</v>
      </c>
      <c r="D46" s="11">
        <v>1.1594285714285717</v>
      </c>
      <c r="E46" s="11">
        <v>1.806</v>
      </c>
      <c r="F46" s="11">
        <v>3.2357999999999998</v>
      </c>
      <c r="G46" s="11">
        <v>4.6803333333333335</v>
      </c>
      <c r="H46" s="11">
        <v>5.5841428571428571</v>
      </c>
      <c r="I46" s="11">
        <v>6.2852499999999996</v>
      </c>
      <c r="J46" s="11">
        <v>6.9943333333333344</v>
      </c>
      <c r="K46" s="11">
        <v>7.5933000000000002</v>
      </c>
      <c r="L46" s="11">
        <v>8.589083333333333</v>
      </c>
      <c r="M46" s="11">
        <v>9.3276428571428571</v>
      </c>
      <c r="N46" s="11">
        <v>9.8816250000000014</v>
      </c>
      <c r="O46" s="11">
        <v>10.330666666666664</v>
      </c>
      <c r="P46" s="11">
        <v>10.708500000000001</v>
      </c>
      <c r="Q46" s="11">
        <v>11.42388</v>
      </c>
      <c r="R46" s="11">
        <v>11.959066666666669</v>
      </c>
      <c r="S46" s="11">
        <v>12.469600000000002</v>
      </c>
      <c r="T46" s="11">
        <v>12.720175000000001</v>
      </c>
      <c r="U46" s="11">
        <v>12.860839999999998</v>
      </c>
      <c r="V46" s="11">
        <v>12.954600000000003</v>
      </c>
      <c r="W46" s="11">
        <v>13.0718</v>
      </c>
      <c r="X46" s="11">
        <v>13.139120000000002</v>
      </c>
      <c r="Y46" s="11">
        <v>13.279760000000001</v>
      </c>
      <c r="Z46" s="34" t="s">
        <v>336</v>
      </c>
    </row>
    <row r="47" spans="1:26" ht="19" customHeight="1">
      <c r="A47" s="25" t="s">
        <v>74</v>
      </c>
      <c r="B47" s="11">
        <v>0</v>
      </c>
      <c r="C47" s="11">
        <v>0.87699999999999978</v>
      </c>
      <c r="D47" s="11">
        <v>2.024</v>
      </c>
      <c r="E47" s="11">
        <v>2.8842500000000002</v>
      </c>
      <c r="F47" s="11">
        <v>4.1038000000000006</v>
      </c>
      <c r="G47" s="11">
        <v>5.5069999999999997</v>
      </c>
      <c r="H47" s="11">
        <v>6.3502857142857136</v>
      </c>
      <c r="I47" s="11">
        <v>7.0777500000000009</v>
      </c>
      <c r="J47" s="11">
        <v>7.6433333333333326</v>
      </c>
      <c r="K47" s="11">
        <v>8.2605000000000004</v>
      </c>
      <c r="L47" s="11">
        <v>9.2408333333333346</v>
      </c>
      <c r="M47" s="11">
        <v>10.219428571428571</v>
      </c>
      <c r="N47" s="11">
        <v>11.0055</v>
      </c>
      <c r="O47" s="11">
        <v>11.616944444444446</v>
      </c>
      <c r="P47" s="11">
        <v>12.087100000000001</v>
      </c>
      <c r="Q47" s="11">
        <v>12.985960000000002</v>
      </c>
      <c r="R47" s="11">
        <v>13.7227</v>
      </c>
      <c r="S47" s="11">
        <v>14.353057142857143</v>
      </c>
      <c r="T47" s="11">
        <v>15.018725</v>
      </c>
      <c r="U47" s="11">
        <v>15.973179999999997</v>
      </c>
      <c r="V47" s="11">
        <v>16.677750000000003</v>
      </c>
      <c r="W47" s="11">
        <v>17.88015</v>
      </c>
      <c r="X47" s="11">
        <v>18.796640000000004</v>
      </c>
      <c r="Y47" s="11">
        <v>19.062034999999998</v>
      </c>
      <c r="Z47" s="34" t="s">
        <v>337</v>
      </c>
    </row>
    <row r="48" spans="1:26" ht="19" customHeight="1">
      <c r="A48" s="25" t="s">
        <v>77</v>
      </c>
      <c r="B48" s="11">
        <v>0</v>
      </c>
      <c r="C48" s="11">
        <v>0.16166666666666665</v>
      </c>
      <c r="D48" s="11">
        <v>0.41571428571428576</v>
      </c>
      <c r="E48" s="11">
        <v>0.73124999999999984</v>
      </c>
      <c r="F48" s="11">
        <v>1.3803999999999998</v>
      </c>
      <c r="G48" s="11">
        <v>1.8779999999999999</v>
      </c>
      <c r="H48" s="11">
        <v>2.2564285714285717</v>
      </c>
      <c r="I48" s="11">
        <v>2.6175000000000002</v>
      </c>
      <c r="J48" s="11">
        <v>2.8934444444444445</v>
      </c>
      <c r="K48" s="11">
        <v>3.1201999999999996</v>
      </c>
      <c r="L48" s="11">
        <v>3.626583333333333</v>
      </c>
      <c r="M48" s="11">
        <v>4.0902857142857147</v>
      </c>
      <c r="N48" s="11">
        <v>4.437125</v>
      </c>
      <c r="O48" s="11">
        <v>5.0155555555555553</v>
      </c>
      <c r="P48" s="11">
        <v>5.6694000000000004</v>
      </c>
      <c r="Q48" s="11">
        <v>7.734840000000001</v>
      </c>
      <c r="R48" s="11">
        <v>8.8408666666666669</v>
      </c>
      <c r="S48" s="11">
        <v>9.4594857142857141</v>
      </c>
      <c r="T48" s="11">
        <v>9.6074000000000019</v>
      </c>
      <c r="U48" s="11">
        <v>9.7885800000000014</v>
      </c>
      <c r="V48" s="11">
        <v>9.9093999999999998</v>
      </c>
      <c r="W48" s="11">
        <v>10.060400000000001</v>
      </c>
      <c r="X48" s="11">
        <v>10.14866</v>
      </c>
      <c r="Y48" s="11">
        <v>10.329879999999998</v>
      </c>
      <c r="Z48" s="34" t="s">
        <v>338</v>
      </c>
    </row>
    <row r="49" spans="1:26" ht="19" customHeight="1">
      <c r="A49" s="25" t="s">
        <v>19</v>
      </c>
      <c r="B49" s="11">
        <v>0.76919999999999988</v>
      </c>
      <c r="C49" s="11">
        <v>1.4446666666666668</v>
      </c>
      <c r="D49" s="11">
        <v>2.3514285714285714</v>
      </c>
      <c r="E49" s="11">
        <v>3.2825000000000006</v>
      </c>
      <c r="F49" s="11">
        <v>5.0111999999999997</v>
      </c>
      <c r="G49" s="11">
        <v>6.3360000000000003</v>
      </c>
      <c r="H49" s="11">
        <v>7.3141428571428584</v>
      </c>
      <c r="I49" s="11">
        <v>8.1380000000000017</v>
      </c>
      <c r="J49" s="11">
        <v>8.9358888888888881</v>
      </c>
      <c r="K49" s="11">
        <v>9.7961000000000009</v>
      </c>
      <c r="L49" s="11">
        <v>11.487833333333334</v>
      </c>
      <c r="M49" s="11">
        <v>12.698642857142856</v>
      </c>
      <c r="N49" s="11">
        <v>13.731999999999999</v>
      </c>
      <c r="O49" s="11">
        <v>14.701055555555554</v>
      </c>
      <c r="P49" s="11">
        <v>15.44275</v>
      </c>
      <c r="Q49" s="11">
        <v>16.829319999999999</v>
      </c>
      <c r="R49" s="11">
        <v>18.076233333333334</v>
      </c>
      <c r="S49" s="11">
        <v>19.371771428571428</v>
      </c>
      <c r="T49" s="11">
        <v>20.438599999999997</v>
      </c>
      <c r="U49" s="11">
        <v>21.713140000000003</v>
      </c>
      <c r="V49" s="11">
        <v>21.887966666666664</v>
      </c>
      <c r="W49" s="11">
        <v>22.106512500000001</v>
      </c>
      <c r="X49" s="11">
        <v>22.237630000000003</v>
      </c>
      <c r="Y49" s="11">
        <v>22.494795</v>
      </c>
      <c r="Z49" s="34" t="s">
        <v>339</v>
      </c>
    </row>
    <row r="50" spans="1:26" ht="19" customHeight="1">
      <c r="A50" s="25" t="s">
        <v>57</v>
      </c>
      <c r="B50" s="11">
        <v>0.55999999999999994</v>
      </c>
      <c r="C50" s="11">
        <v>1.4976666666666669</v>
      </c>
      <c r="D50" s="11">
        <v>2.8459999999999996</v>
      </c>
      <c r="E50" s="11">
        <v>4.0547500000000003</v>
      </c>
      <c r="F50" s="11">
        <v>6.0473999999999997</v>
      </c>
      <c r="G50" s="11">
        <v>7.5229999999999988</v>
      </c>
      <c r="H50" s="11">
        <v>8.1558571428571423</v>
      </c>
      <c r="I50" s="11">
        <v>9.259500000000001</v>
      </c>
      <c r="J50" s="11">
        <v>10.241</v>
      </c>
      <c r="K50" s="11">
        <v>11.1183</v>
      </c>
      <c r="L50" s="11">
        <v>12.434583333333332</v>
      </c>
      <c r="M50" s="11">
        <v>13.509285714285715</v>
      </c>
      <c r="N50" s="11">
        <v>14.390062500000001</v>
      </c>
      <c r="O50" s="11">
        <v>15.104833333333332</v>
      </c>
      <c r="P50" s="11">
        <v>15.719250000000001</v>
      </c>
      <c r="Q50" s="11">
        <v>16.959159999999997</v>
      </c>
      <c r="R50" s="11">
        <v>18.013199999999998</v>
      </c>
      <c r="S50" s="11">
        <v>18.889628571428574</v>
      </c>
      <c r="T50" s="11">
        <v>19.547624999999996</v>
      </c>
      <c r="U50" s="11">
        <v>20.468800000000002</v>
      </c>
      <c r="V50" s="11">
        <v>21.082933333333333</v>
      </c>
      <c r="W50" s="11">
        <v>21.614962499999997</v>
      </c>
      <c r="X50" s="11">
        <v>21.70262</v>
      </c>
      <c r="Y50" s="11">
        <v>21.877955</v>
      </c>
      <c r="Z50" s="34" t="s">
        <v>340</v>
      </c>
    </row>
    <row r="51" spans="1:26" ht="19" customHeight="1">
      <c r="A51" s="25" t="s">
        <v>60</v>
      </c>
      <c r="B51" s="11">
        <v>0</v>
      </c>
      <c r="C51" s="11">
        <v>0</v>
      </c>
      <c r="D51" s="11">
        <v>0</v>
      </c>
      <c r="E51" s="11">
        <v>0</v>
      </c>
      <c r="F51" s="11">
        <v>0</v>
      </c>
      <c r="G51" s="11">
        <v>2.0826666666666664</v>
      </c>
      <c r="H51" s="11">
        <v>4.806</v>
      </c>
      <c r="I51" s="11">
        <v>6.9086249999999998</v>
      </c>
      <c r="J51" s="11">
        <v>8.4905555555555559</v>
      </c>
      <c r="K51" s="11">
        <v>9.7562000000000015</v>
      </c>
      <c r="L51" s="11">
        <v>11.694583333333334</v>
      </c>
      <c r="M51" s="11">
        <v>13.079214285714286</v>
      </c>
      <c r="N51" s="11">
        <v>14.117625</v>
      </c>
      <c r="O51" s="11">
        <v>14.898611111111112</v>
      </c>
      <c r="P51" s="11">
        <v>15.5474</v>
      </c>
      <c r="Q51" s="11">
        <v>16.705639999999999</v>
      </c>
      <c r="R51" s="11">
        <v>17.477833333333333</v>
      </c>
      <c r="S51" s="11">
        <v>18.056828571428571</v>
      </c>
      <c r="T51" s="11">
        <v>18.479075000000002</v>
      </c>
      <c r="U51" s="11">
        <v>19.079820000000002</v>
      </c>
      <c r="V51" s="11">
        <v>20.063516666666668</v>
      </c>
      <c r="W51" s="11">
        <v>21.323525</v>
      </c>
      <c r="X51" s="11">
        <v>22.073899999999998</v>
      </c>
      <c r="Y51" s="11">
        <v>23.585905</v>
      </c>
      <c r="Z51" s="34" t="s">
        <v>341</v>
      </c>
    </row>
    <row r="52" spans="1:26" ht="19" customHeight="1">
      <c r="A52" s="25" t="s">
        <v>63</v>
      </c>
      <c r="B52" s="11">
        <v>0</v>
      </c>
      <c r="C52" s="11">
        <v>0</v>
      </c>
      <c r="D52" s="11">
        <v>0</v>
      </c>
      <c r="E52" s="11">
        <v>0</v>
      </c>
      <c r="F52" s="11">
        <v>2.3254000000000001</v>
      </c>
      <c r="G52" s="11">
        <v>3.8174999999999999</v>
      </c>
      <c r="H52" s="11">
        <v>5.2307142857142868</v>
      </c>
      <c r="I52" s="11">
        <v>6.5465000000000009</v>
      </c>
      <c r="J52" s="11">
        <v>7.7669999999999986</v>
      </c>
      <c r="K52" s="11">
        <v>8.8996999999999993</v>
      </c>
      <c r="L52" s="11">
        <v>10.83625</v>
      </c>
      <c r="M52" s="11">
        <v>12.378428571428572</v>
      </c>
      <c r="N52" s="11">
        <v>13.652999999999999</v>
      </c>
      <c r="O52" s="11">
        <v>14.735500000000002</v>
      </c>
      <c r="P52" s="11">
        <v>15.674150000000001</v>
      </c>
      <c r="Q52" s="11">
        <v>17.579679999999996</v>
      </c>
      <c r="R52" s="11">
        <v>18.974933333333333</v>
      </c>
      <c r="S52" s="11">
        <v>20.032428571428571</v>
      </c>
      <c r="T52" s="11">
        <v>20.853724999999997</v>
      </c>
      <c r="U52" s="11">
        <v>22.060399999999998</v>
      </c>
      <c r="V52" s="11">
        <v>22.917300000000001</v>
      </c>
      <c r="W52" s="11">
        <v>24.081612500000002</v>
      </c>
      <c r="X52" s="11">
        <v>24.858759999999997</v>
      </c>
      <c r="Y52" s="11">
        <v>26.795675000000003</v>
      </c>
      <c r="Z52" s="34" t="s">
        <v>342</v>
      </c>
    </row>
    <row r="53" spans="1:26" ht="19" customHeight="1">
      <c r="A53" s="25" t="s">
        <v>66</v>
      </c>
      <c r="B53" s="11">
        <v>0.56679999999999997</v>
      </c>
      <c r="C53" s="11">
        <v>1.1956666666666667</v>
      </c>
      <c r="D53" s="11">
        <v>1.9302857142857142</v>
      </c>
      <c r="E53" s="11">
        <v>2.76275</v>
      </c>
      <c r="F53" s="11">
        <v>4.3368000000000002</v>
      </c>
      <c r="G53" s="11">
        <v>5.5744999999999996</v>
      </c>
      <c r="H53" s="11">
        <v>6.6751428571428573</v>
      </c>
      <c r="I53" s="11">
        <v>7.4630000000000001</v>
      </c>
      <c r="J53" s="11">
        <v>7.9935555555555569</v>
      </c>
      <c r="K53" s="11">
        <v>8.6524999999999999</v>
      </c>
      <c r="L53" s="11">
        <v>9.9806666666666661</v>
      </c>
      <c r="M53" s="11">
        <v>11.090714285714286</v>
      </c>
      <c r="N53" s="11">
        <v>12.064249999999999</v>
      </c>
      <c r="O53" s="11">
        <v>12.978166666666665</v>
      </c>
      <c r="P53" s="11">
        <v>13.733199999999998</v>
      </c>
      <c r="Q53" s="11">
        <v>15.0922</v>
      </c>
      <c r="R53" s="11">
        <v>15.998199999999999</v>
      </c>
      <c r="S53" s="11">
        <v>16.879685714285714</v>
      </c>
      <c r="T53" s="11">
        <v>17.673199999999998</v>
      </c>
      <c r="U53" s="11">
        <v>18.668720000000004</v>
      </c>
      <c r="V53" s="11">
        <v>18.758233333333333</v>
      </c>
      <c r="W53" s="11">
        <v>18.870137500000002</v>
      </c>
      <c r="X53" s="11">
        <v>18.932969999999997</v>
      </c>
      <c r="Y53" s="11">
        <v>19.067235</v>
      </c>
      <c r="Z53" s="34" t="s">
        <v>343</v>
      </c>
    </row>
    <row r="54" spans="1:26" ht="19" customHeight="1">
      <c r="A54" s="25" t="s">
        <v>69</v>
      </c>
      <c r="B54" s="11">
        <v>0.45479999999999998</v>
      </c>
      <c r="C54" s="11">
        <v>1.4219999999999999</v>
      </c>
      <c r="D54" s="11">
        <v>2.5731428571428574</v>
      </c>
      <c r="E54" s="11">
        <v>3.5312499999999996</v>
      </c>
      <c r="F54" s="11">
        <v>5.3277999999999999</v>
      </c>
      <c r="G54" s="11">
        <v>6.4780000000000006</v>
      </c>
      <c r="H54" s="11">
        <v>7.0604285714285719</v>
      </c>
      <c r="I54" s="11">
        <v>8.0026250000000001</v>
      </c>
      <c r="J54" s="11">
        <v>8.7743333333333347</v>
      </c>
      <c r="K54" s="11">
        <v>9.3598999999999997</v>
      </c>
      <c r="L54" s="11">
        <v>10.549083333333334</v>
      </c>
      <c r="M54" s="11">
        <v>11.581357142857144</v>
      </c>
      <c r="N54" s="11">
        <v>12.4188125</v>
      </c>
      <c r="O54" s="11">
        <v>13.085944444444445</v>
      </c>
      <c r="P54" s="11">
        <v>13.675700000000003</v>
      </c>
      <c r="Q54" s="11">
        <v>14.864640000000001</v>
      </c>
      <c r="R54" s="11">
        <v>15.706800000000005</v>
      </c>
      <c r="S54" s="11">
        <v>16.395428571428575</v>
      </c>
      <c r="T54" s="11">
        <v>16.900475</v>
      </c>
      <c r="U54" s="11">
        <v>17.616679999999999</v>
      </c>
      <c r="V54" s="11">
        <v>17.99305</v>
      </c>
      <c r="W54" s="11">
        <v>18.085462500000002</v>
      </c>
      <c r="X54" s="11">
        <v>18.13682</v>
      </c>
      <c r="Y54" s="11">
        <v>18.247735000000002</v>
      </c>
      <c r="Z54" s="34" t="s">
        <v>344</v>
      </c>
    </row>
    <row r="55" spans="1:26" ht="19" customHeight="1">
      <c r="A55" s="25" t="s">
        <v>72</v>
      </c>
      <c r="B55" s="11">
        <v>1.47</v>
      </c>
      <c r="C55" s="11">
        <v>1.96</v>
      </c>
      <c r="D55" s="11">
        <v>2.48</v>
      </c>
      <c r="E55" s="11">
        <v>2.9749999999999996</v>
      </c>
      <c r="F55" s="11">
        <v>3.9899999999999998</v>
      </c>
      <c r="G55" s="11">
        <v>4.9641666666666664</v>
      </c>
      <c r="H55" s="11">
        <v>5.7125714285714286</v>
      </c>
      <c r="I55" s="11">
        <v>6.2562499999999996</v>
      </c>
      <c r="J55" s="11">
        <v>6.7122222222222225</v>
      </c>
      <c r="K55" s="11">
        <v>7.0489999999999995</v>
      </c>
      <c r="L55" s="11">
        <v>7.8720833333333333</v>
      </c>
      <c r="M55" s="11">
        <v>8.4687857142857137</v>
      </c>
      <c r="N55" s="11">
        <v>8.8976875</v>
      </c>
      <c r="O55" s="11">
        <v>9.3138888888888882</v>
      </c>
      <c r="P55" s="11">
        <v>9.7509999999999994</v>
      </c>
      <c r="Q55" s="11">
        <v>10.598000000000001</v>
      </c>
      <c r="R55" s="11">
        <v>11.162666666666667</v>
      </c>
      <c r="S55" s="11">
        <v>11.545999999999999</v>
      </c>
      <c r="T55" s="11">
        <v>11.761324999999999</v>
      </c>
      <c r="U55" s="11">
        <v>12.0176</v>
      </c>
      <c r="V55" s="11">
        <v>12.100666666666667</v>
      </c>
      <c r="W55" s="11">
        <v>12.204499999999999</v>
      </c>
      <c r="X55" s="11">
        <v>12.263999999999999</v>
      </c>
      <c r="Y55" s="11">
        <v>12.3886</v>
      </c>
      <c r="Z55" s="34" t="s">
        <v>345</v>
      </c>
    </row>
    <row r="56" spans="1:26" ht="19" customHeight="1">
      <c r="A56" s="25" t="s">
        <v>75</v>
      </c>
      <c r="B56" s="11">
        <v>0</v>
      </c>
      <c r="C56" s="11">
        <v>0</v>
      </c>
      <c r="D56" s="11">
        <v>1.1725714285714286</v>
      </c>
      <c r="E56" s="11">
        <v>2.052</v>
      </c>
      <c r="F56" s="11">
        <v>4.1496000000000004</v>
      </c>
      <c r="G56" s="11">
        <v>5.6239999999999997</v>
      </c>
      <c r="H56" s="11">
        <v>6.7748571428571438</v>
      </c>
      <c r="I56" s="11">
        <v>7.8517499999999991</v>
      </c>
      <c r="J56" s="11">
        <v>9.0440000000000005</v>
      </c>
      <c r="K56" s="11">
        <v>10.145999999999999</v>
      </c>
      <c r="L56" s="11">
        <v>11.836999999999998</v>
      </c>
      <c r="M56" s="11">
        <v>13.059571428571429</v>
      </c>
      <c r="N56" s="11">
        <v>14.344000000000001</v>
      </c>
      <c r="O56" s="11">
        <v>15.314</v>
      </c>
      <c r="P56" s="11">
        <v>16.116149999999998</v>
      </c>
      <c r="Q56" s="11">
        <v>17.609360000000002</v>
      </c>
      <c r="R56" s="11">
        <v>18.639400000000002</v>
      </c>
      <c r="S56" s="11">
        <v>19.405714285714286</v>
      </c>
      <c r="T56" s="11">
        <v>19.967099999999999</v>
      </c>
      <c r="U56" s="11">
        <v>20.763719999999999</v>
      </c>
      <c r="V56" s="11">
        <v>21.188800000000001</v>
      </c>
      <c r="W56" s="11">
        <v>21.305887500000001</v>
      </c>
      <c r="X56" s="11">
        <v>21.371299999999998</v>
      </c>
      <c r="Y56" s="11">
        <v>21.511800000000001</v>
      </c>
      <c r="Z56" s="34" t="s">
        <v>346</v>
      </c>
    </row>
    <row r="57" spans="1:26" ht="19" customHeight="1">
      <c r="A57" s="25" t="s">
        <v>78</v>
      </c>
      <c r="B57" s="11">
        <v>0</v>
      </c>
      <c r="C57" s="11">
        <v>0</v>
      </c>
      <c r="D57" s="11">
        <v>0</v>
      </c>
      <c r="E57" s="11">
        <v>0.22764999999999999</v>
      </c>
      <c r="F57" s="11">
        <v>1.8629599999999999</v>
      </c>
      <c r="G57" s="11">
        <v>3.5284000000000004</v>
      </c>
      <c r="H57" s="11">
        <v>4.8902857142857137</v>
      </c>
      <c r="I57" s="11">
        <v>6.1498999999999997</v>
      </c>
      <c r="J57" s="11">
        <v>7.0262000000000002</v>
      </c>
      <c r="K57" s="11">
        <v>7.6446200000000006</v>
      </c>
      <c r="L57" s="11">
        <v>9.2002333333333333</v>
      </c>
      <c r="M57" s="11">
        <v>10.376428571428571</v>
      </c>
      <c r="N57" s="11">
        <v>11.2956375</v>
      </c>
      <c r="O57" s="11">
        <v>12.03291111111111</v>
      </c>
      <c r="P57" s="11">
        <v>12.626950000000001</v>
      </c>
      <c r="Q57" s="11">
        <v>13.808911999999998</v>
      </c>
      <c r="R57" s="11">
        <v>14.807139999999999</v>
      </c>
      <c r="S57" s="11">
        <v>15.544971428571429</v>
      </c>
      <c r="T57" s="11">
        <v>16.086185</v>
      </c>
      <c r="U57" s="11">
        <v>16.866316000000001</v>
      </c>
      <c r="V57" s="11">
        <v>17.405800000000003</v>
      </c>
      <c r="W57" s="11">
        <v>18.105029999999999</v>
      </c>
      <c r="X57" s="11">
        <v>18.566278000000001</v>
      </c>
      <c r="Y57" s="11">
        <v>19.377835999999999</v>
      </c>
      <c r="Z57" s="34" t="s">
        <v>347</v>
      </c>
    </row>
    <row r="58" spans="1:26" ht="19" customHeight="1">
      <c r="A58" s="25" t="s">
        <v>55</v>
      </c>
      <c r="B58" s="11">
        <v>0</v>
      </c>
      <c r="C58" s="11">
        <v>0</v>
      </c>
      <c r="D58" s="11">
        <v>0</v>
      </c>
      <c r="E58" s="11">
        <v>0</v>
      </c>
      <c r="F58" s="11">
        <v>0.87160000000000015</v>
      </c>
      <c r="G58" s="11">
        <v>3.0871666666666671</v>
      </c>
      <c r="H58" s="11">
        <v>4.4621428571428572</v>
      </c>
      <c r="I58" s="11">
        <v>5.7771250000000007</v>
      </c>
      <c r="J58" s="11">
        <v>7.0167777777777776</v>
      </c>
      <c r="K58" s="11">
        <v>7.7725</v>
      </c>
      <c r="L58" s="11">
        <v>9.1935000000000002</v>
      </c>
      <c r="M58" s="11">
        <v>10.333357142857142</v>
      </c>
      <c r="N58" s="11">
        <v>11.250687500000002</v>
      </c>
      <c r="O58" s="11">
        <v>12.044888888888888</v>
      </c>
      <c r="P58" s="11">
        <v>12.695</v>
      </c>
      <c r="Q58" s="11">
        <v>13.88876</v>
      </c>
      <c r="R58" s="11">
        <v>14.827633333333335</v>
      </c>
      <c r="S58" s="11">
        <v>15.615000000000002</v>
      </c>
      <c r="T58" s="11">
        <v>16.232775</v>
      </c>
      <c r="U58" s="11">
        <v>17.247919999999997</v>
      </c>
      <c r="V58" s="11">
        <v>17.924683333333334</v>
      </c>
      <c r="W58" s="11">
        <v>18.829087499999996</v>
      </c>
      <c r="X58" s="11">
        <v>19.522910000000003</v>
      </c>
      <c r="Y58" s="11">
        <v>20.920545000000001</v>
      </c>
      <c r="Z58" s="34" t="s">
        <v>348</v>
      </c>
    </row>
    <row r="59" spans="1:26" ht="19" customHeight="1">
      <c r="A59" s="25" t="s">
        <v>58</v>
      </c>
      <c r="B59" s="11">
        <v>0</v>
      </c>
      <c r="C59" s="11">
        <v>0</v>
      </c>
      <c r="D59" s="11">
        <v>0</v>
      </c>
      <c r="E59" s="11">
        <v>0.89300000000000002</v>
      </c>
      <c r="F59" s="11">
        <v>2.6893999999999996</v>
      </c>
      <c r="G59" s="11">
        <v>4.6126666666666667</v>
      </c>
      <c r="H59" s="11">
        <v>6.0105714285714287</v>
      </c>
      <c r="I59" s="11">
        <v>7.0167499999999992</v>
      </c>
      <c r="J59" s="11">
        <v>7.9173333333333336</v>
      </c>
      <c r="K59" s="11">
        <v>8.7660999999999998</v>
      </c>
      <c r="L59" s="11">
        <v>10.1045</v>
      </c>
      <c r="M59" s="11">
        <v>11.032500000000001</v>
      </c>
      <c r="N59" s="11">
        <v>11.704000000000001</v>
      </c>
      <c r="O59" s="11">
        <v>12.226444444444445</v>
      </c>
      <c r="P59" s="11">
        <v>12.725150000000001</v>
      </c>
      <c r="Q59" s="11">
        <v>13.779239999999998</v>
      </c>
      <c r="R59" s="11">
        <v>14.481933333333336</v>
      </c>
      <c r="S59" s="11">
        <v>15.091485714285716</v>
      </c>
      <c r="T59" s="11">
        <v>15.682575000000002</v>
      </c>
      <c r="U59" s="11">
        <v>16.536899999999999</v>
      </c>
      <c r="V59" s="11">
        <v>17.106433333333335</v>
      </c>
      <c r="W59" s="11">
        <v>17.818325000000002</v>
      </c>
      <c r="X59" s="11">
        <v>18.241020000000002</v>
      </c>
      <c r="Y59" s="11">
        <v>19.095315000000003</v>
      </c>
      <c r="Z59" s="34" t="s">
        <v>349</v>
      </c>
    </row>
    <row r="60" spans="1:26" ht="19" customHeight="1">
      <c r="A60" s="25" t="s">
        <v>61</v>
      </c>
      <c r="B60" s="11">
        <v>0.16</v>
      </c>
      <c r="C60" s="11">
        <v>0.13333333333333333</v>
      </c>
      <c r="D60" s="11">
        <v>0.62371428571428578</v>
      </c>
      <c r="E60" s="11">
        <v>1.5730000000000002</v>
      </c>
      <c r="F60" s="11">
        <v>3.1429999999999998</v>
      </c>
      <c r="G60" s="11">
        <v>3.6251666666666669</v>
      </c>
      <c r="H60" s="11">
        <v>3.955714285714286</v>
      </c>
      <c r="I60" s="11">
        <v>4.6386249999999993</v>
      </c>
      <c r="J60" s="11">
        <v>5.8803333333333327</v>
      </c>
      <c r="K60" s="11">
        <v>6.9263999999999992</v>
      </c>
      <c r="L60" s="11">
        <v>8.7351666666666681</v>
      </c>
      <c r="M60" s="11">
        <v>10.124785714285716</v>
      </c>
      <c r="N60" s="11">
        <v>11.244000000000002</v>
      </c>
      <c r="O60" s="11">
        <v>12.22238888888889</v>
      </c>
      <c r="P60" s="11">
        <v>13.00325</v>
      </c>
      <c r="Q60" s="11">
        <v>14.622479999999999</v>
      </c>
      <c r="R60" s="11">
        <v>15.919899999999998</v>
      </c>
      <c r="S60" s="11">
        <v>16.931742857142858</v>
      </c>
      <c r="T60" s="11">
        <v>17.677799999999998</v>
      </c>
      <c r="U60" s="11">
        <v>18.732559999999999</v>
      </c>
      <c r="V60" s="11">
        <v>19.692533333333333</v>
      </c>
      <c r="W60" s="11">
        <v>20.928300000000004</v>
      </c>
      <c r="X60" s="11">
        <v>21.888790000000004</v>
      </c>
      <c r="Y60" s="11">
        <v>23.947704999999999</v>
      </c>
      <c r="Z60" s="34" t="s">
        <v>350</v>
      </c>
    </row>
    <row r="61" spans="1:26" ht="19" customHeight="1">
      <c r="A61" s="25" t="s">
        <v>64</v>
      </c>
      <c r="B61" s="11">
        <v>0</v>
      </c>
      <c r="C61" s="11">
        <v>0</v>
      </c>
      <c r="D61" s="11">
        <v>0</v>
      </c>
      <c r="E61" s="11">
        <v>0</v>
      </c>
      <c r="F61" s="11">
        <v>0</v>
      </c>
      <c r="G61" s="11">
        <v>0.46699999999999997</v>
      </c>
      <c r="H61" s="11">
        <v>2.5018571428571428</v>
      </c>
      <c r="I61" s="11">
        <v>5.0495000000000001</v>
      </c>
      <c r="J61" s="11">
        <v>7.4045555555555547</v>
      </c>
      <c r="K61" s="11">
        <v>9.4661000000000008</v>
      </c>
      <c r="L61" s="11">
        <v>12.854166666666666</v>
      </c>
      <c r="M61" s="11">
        <v>13.923285714285713</v>
      </c>
      <c r="N61" s="11">
        <v>14.693000000000001</v>
      </c>
      <c r="O61" s="11">
        <v>15.382444444444443</v>
      </c>
      <c r="P61" s="11">
        <v>16.053150000000002</v>
      </c>
      <c r="Q61" s="11">
        <v>17.589079999999999</v>
      </c>
      <c r="R61" s="11">
        <v>18.802200000000003</v>
      </c>
      <c r="S61" s="11">
        <v>19.938885714285718</v>
      </c>
      <c r="T61" s="11">
        <v>20.932700000000001</v>
      </c>
      <c r="U61" s="11">
        <v>22.560299999999998</v>
      </c>
      <c r="V61" s="11">
        <v>23.915466666666667</v>
      </c>
      <c r="W61" s="11">
        <v>25.980675000000002</v>
      </c>
      <c r="X61" s="11">
        <v>26.297999999999998</v>
      </c>
      <c r="Y61" s="11">
        <v>26.556000000000001</v>
      </c>
      <c r="Z61" s="34" t="s">
        <v>351</v>
      </c>
    </row>
    <row r="62" spans="1:26" ht="19" customHeight="1">
      <c r="A62" s="25" t="s">
        <v>20</v>
      </c>
      <c r="B62" s="11">
        <v>0.27200000000000002</v>
      </c>
      <c r="C62" s="11">
        <v>0.22666666666666668</v>
      </c>
      <c r="D62" s="11">
        <v>0.19428571428571428</v>
      </c>
      <c r="E62" s="11">
        <v>0.16999999999999998</v>
      </c>
      <c r="F62" s="11">
        <v>2.1030000000000002</v>
      </c>
      <c r="G62" s="11">
        <v>3.0801666666666669</v>
      </c>
      <c r="H62" s="11">
        <v>4.5785714285714274</v>
      </c>
      <c r="I62" s="11">
        <v>6.0341249999999995</v>
      </c>
      <c r="J62" s="11">
        <v>7.1511111111111108</v>
      </c>
      <c r="K62" s="11">
        <v>7.8939000000000012</v>
      </c>
      <c r="L62" s="11">
        <v>9.3271666666666651</v>
      </c>
      <c r="M62" s="11">
        <v>10.697785714285715</v>
      </c>
      <c r="N62" s="11">
        <v>11.789562499999999</v>
      </c>
      <c r="O62" s="11">
        <v>12.832555555555555</v>
      </c>
      <c r="P62" s="11">
        <v>13.745199999999999</v>
      </c>
      <c r="Q62" s="11">
        <v>15.97016</v>
      </c>
      <c r="R62" s="11">
        <v>17.853999999999999</v>
      </c>
      <c r="S62" s="11">
        <v>19.457057142857145</v>
      </c>
      <c r="T62" s="11">
        <v>20.142325</v>
      </c>
      <c r="U62" s="11">
        <v>20.73066</v>
      </c>
      <c r="V62" s="11">
        <v>21.192166666666669</v>
      </c>
      <c r="W62" s="11">
        <v>22.027825</v>
      </c>
      <c r="X62" s="11">
        <v>22.239470000000001</v>
      </c>
      <c r="Y62" s="11">
        <v>22.439715</v>
      </c>
      <c r="Z62" s="34" t="s">
        <v>352</v>
      </c>
    </row>
    <row r="63" spans="1:26" ht="19" customHeight="1">
      <c r="A63" s="25" t="s">
        <v>21</v>
      </c>
      <c r="B63" s="11">
        <v>0.88160000000000005</v>
      </c>
      <c r="C63" s="11">
        <v>1.2413333333333332</v>
      </c>
      <c r="D63" s="11">
        <v>1.9108571428571426</v>
      </c>
      <c r="E63" s="11">
        <v>2.4319999999999999</v>
      </c>
      <c r="F63" s="11">
        <v>4.1648000000000005</v>
      </c>
      <c r="G63" s="11">
        <v>6.4093333333333335</v>
      </c>
      <c r="H63" s="11">
        <v>8.1645714285714277</v>
      </c>
      <c r="I63" s="11">
        <v>9.4406249999999989</v>
      </c>
      <c r="J63" s="11">
        <v>10.608333333333334</v>
      </c>
      <c r="K63" s="11">
        <v>11.637500000000001</v>
      </c>
      <c r="L63" s="11">
        <v>13.597666666666667</v>
      </c>
      <c r="M63" s="11">
        <v>14.900071428571426</v>
      </c>
      <c r="N63" s="11">
        <v>15.884</v>
      </c>
      <c r="O63" s="11">
        <v>16.707861111111111</v>
      </c>
      <c r="P63" s="11">
        <v>17.388021000000002</v>
      </c>
      <c r="Q63" s="11">
        <v>18.771999999999998</v>
      </c>
      <c r="R63" s="11">
        <v>19.88635</v>
      </c>
      <c r="S63" s="11">
        <v>20.9114</v>
      </c>
      <c r="T63" s="11">
        <v>21.741224999999996</v>
      </c>
      <c r="U63" s="11">
        <v>22.692460000000001</v>
      </c>
      <c r="V63" s="11">
        <v>22.873783333333336</v>
      </c>
      <c r="W63" s="11">
        <v>23.100437500000002</v>
      </c>
      <c r="X63" s="11">
        <v>23.231110000000001</v>
      </c>
      <c r="Y63" s="11">
        <v>23.503095000000002</v>
      </c>
      <c r="Z63" s="34" t="s">
        <v>353</v>
      </c>
    </row>
    <row r="64" spans="1:26" ht="19" customHeight="1">
      <c r="A64" s="25" t="s">
        <v>22</v>
      </c>
      <c r="B64" s="11">
        <v>0.2</v>
      </c>
      <c r="C64" s="11">
        <v>0.16666666666666669</v>
      </c>
      <c r="D64" s="11">
        <v>0.14285714285714285</v>
      </c>
      <c r="E64" s="11">
        <v>0.125</v>
      </c>
      <c r="F64" s="11">
        <v>0.1</v>
      </c>
      <c r="G64" s="11">
        <v>0.96749999999999992</v>
      </c>
      <c r="H64" s="11">
        <v>2.6962857142857142</v>
      </c>
      <c r="I64" s="11">
        <v>4.3714999999999993</v>
      </c>
      <c r="J64" s="11">
        <v>5.6621111111111118</v>
      </c>
      <c r="K64" s="11">
        <v>7.0120999999999984</v>
      </c>
      <c r="L64" s="11">
        <v>9.2136666666666667</v>
      </c>
      <c r="M64" s="11">
        <v>11.161928571428572</v>
      </c>
      <c r="N64" s="11">
        <v>12.6699375</v>
      </c>
      <c r="O64" s="11">
        <v>13.842888888888888</v>
      </c>
      <c r="P64" s="11">
        <v>14.837199999999998</v>
      </c>
      <c r="Q64" s="11">
        <v>16.669879999999999</v>
      </c>
      <c r="R64" s="11">
        <v>17.916300000000003</v>
      </c>
      <c r="S64" s="11">
        <v>18.920285714285715</v>
      </c>
      <c r="T64" s="11">
        <v>19.703849999999999</v>
      </c>
      <c r="U64" s="11">
        <v>21.020220000000002</v>
      </c>
      <c r="V64" s="11">
        <v>21.978983333333332</v>
      </c>
      <c r="W64" s="11">
        <v>23.5194875</v>
      </c>
      <c r="X64" s="11">
        <v>24.565570000000001</v>
      </c>
      <c r="Y64" s="11">
        <v>27.089934999999997</v>
      </c>
      <c r="Z64" s="34" t="s">
        <v>354</v>
      </c>
    </row>
    <row r="65" spans="1:26" ht="19" customHeight="1">
      <c r="A65" s="25" t="s">
        <v>23</v>
      </c>
      <c r="B65" s="11">
        <v>0</v>
      </c>
      <c r="C65" s="11">
        <v>0.97433333333333327</v>
      </c>
      <c r="D65" s="11">
        <v>1.6702857142857144</v>
      </c>
      <c r="E65" s="11">
        <v>2.2352499999999997</v>
      </c>
      <c r="F65" s="11">
        <v>3.9053999999999998</v>
      </c>
      <c r="G65" s="11">
        <v>5.6368333333333336</v>
      </c>
      <c r="H65" s="11">
        <v>6.9197142857142877</v>
      </c>
      <c r="I65" s="11">
        <v>8.1251249999999988</v>
      </c>
      <c r="J65" s="11">
        <v>9.2541111111111096</v>
      </c>
      <c r="K65" s="11">
        <v>10.198900000000002</v>
      </c>
      <c r="L65" s="11">
        <v>11.581416666666666</v>
      </c>
      <c r="M65" s="11">
        <v>13.109785714285715</v>
      </c>
      <c r="N65" s="11">
        <v>14.287750000000003</v>
      </c>
      <c r="O65" s="11">
        <v>15.203888888888889</v>
      </c>
      <c r="P65" s="11">
        <v>15.936800000000002</v>
      </c>
      <c r="Q65" s="11">
        <v>17.74352</v>
      </c>
      <c r="R65" s="11">
        <v>19.028266666666667</v>
      </c>
      <c r="S65" s="11">
        <v>19.962314285714282</v>
      </c>
      <c r="T65" s="11">
        <v>20.677200000000003</v>
      </c>
      <c r="U65" s="11">
        <v>21.777799999999996</v>
      </c>
      <c r="V65" s="11">
        <v>22.596666666666668</v>
      </c>
      <c r="W65" s="11">
        <v>23.620287499999996</v>
      </c>
      <c r="X65" s="11">
        <v>24.234449999999995</v>
      </c>
      <c r="Y65" s="11">
        <v>25.459784999999997</v>
      </c>
      <c r="Z65" s="34" t="s">
        <v>355</v>
      </c>
    </row>
    <row r="66" spans="1:26" ht="19" customHeight="1">
      <c r="A66" s="35"/>
      <c r="B66" s="11"/>
      <c r="C66" s="11"/>
      <c r="D66" s="11"/>
      <c r="E66" s="11"/>
      <c r="F66" s="11"/>
      <c r="G66" s="11"/>
      <c r="H66" s="11"/>
      <c r="I66" s="11"/>
      <c r="J66" s="11"/>
      <c r="K66" s="11"/>
      <c r="L66" s="11"/>
      <c r="M66" s="11"/>
      <c r="N66" s="11"/>
      <c r="O66" s="11"/>
      <c r="P66" s="11"/>
      <c r="Q66" s="11"/>
      <c r="R66" s="11"/>
      <c r="S66" s="11"/>
      <c r="T66" s="11"/>
      <c r="U66" s="11"/>
      <c r="V66" s="11"/>
      <c r="W66" s="11"/>
      <c r="X66" s="11"/>
      <c r="Y66" s="11"/>
      <c r="Z66" s="34"/>
    </row>
    <row r="67" spans="1:26" ht="19" customHeight="1">
      <c r="A67" s="36" t="s">
        <v>79</v>
      </c>
      <c r="B67" s="11">
        <v>0</v>
      </c>
      <c r="C67" s="11">
        <v>0</v>
      </c>
      <c r="D67" s="11">
        <v>0</v>
      </c>
      <c r="E67" s="11">
        <v>0</v>
      </c>
      <c r="F67" s="11">
        <v>0.12</v>
      </c>
      <c r="G67" s="11">
        <v>0.2156666666666667</v>
      </c>
      <c r="H67" s="11">
        <v>0.28171428571428569</v>
      </c>
      <c r="I67" s="11">
        <v>0.33350000000000002</v>
      </c>
      <c r="J67" s="11">
        <v>0.38244444444444442</v>
      </c>
      <c r="K67" s="11">
        <v>0.42180000000000006</v>
      </c>
      <c r="L67" s="11">
        <v>0.71950000000000003</v>
      </c>
      <c r="M67" s="11">
        <v>0.96742857142857153</v>
      </c>
      <c r="N67" s="11">
        <v>1.1695</v>
      </c>
      <c r="O67" s="11">
        <v>1.4355555555555555</v>
      </c>
      <c r="P67" s="11">
        <v>1.8445</v>
      </c>
      <c r="Q67" s="11">
        <v>2.6512799999999999</v>
      </c>
      <c r="R67" s="11">
        <v>3.4707333333333334</v>
      </c>
      <c r="S67" s="11">
        <v>4.2923999999999998</v>
      </c>
      <c r="T67" s="11">
        <v>4.9823500000000003</v>
      </c>
      <c r="U67" s="11">
        <v>6.3117200000000002</v>
      </c>
      <c r="V67" s="11">
        <v>7.2265666666666668</v>
      </c>
      <c r="W67" s="11">
        <v>8.3701249999999998</v>
      </c>
      <c r="X67" s="11">
        <v>9.0536200000000004</v>
      </c>
      <c r="Y67" s="11">
        <v>10.20166</v>
      </c>
      <c r="Z67" s="34" t="s">
        <v>80</v>
      </c>
    </row>
    <row r="68" spans="1:26" ht="19" customHeight="1">
      <c r="B68" s="37"/>
      <c r="C68" s="37"/>
      <c r="D68" s="37"/>
      <c r="E68" s="37"/>
      <c r="F68" s="37"/>
      <c r="G68" s="37"/>
      <c r="H68" s="37"/>
      <c r="I68" s="37"/>
      <c r="J68" s="37"/>
      <c r="K68" s="37"/>
      <c r="L68" s="37"/>
      <c r="M68" s="37"/>
    </row>
    <row r="69" spans="1:26">
      <c r="B69" s="37"/>
      <c r="C69" s="37"/>
      <c r="D69" s="37"/>
      <c r="E69" s="37"/>
      <c r="F69" s="37"/>
      <c r="G69" s="37"/>
      <c r="H69" s="37"/>
      <c r="I69" s="37"/>
      <c r="J69" s="37"/>
      <c r="K69" s="37"/>
      <c r="L69" s="37"/>
      <c r="M69" s="37"/>
    </row>
    <row r="70" spans="1:26">
      <c r="B70" s="37"/>
      <c r="C70" s="37"/>
      <c r="D70" s="37"/>
      <c r="E70" s="37"/>
      <c r="F70" s="37"/>
      <c r="G70" s="37"/>
      <c r="H70" s="37"/>
      <c r="I70" s="37"/>
      <c r="J70" s="37"/>
      <c r="K70" s="37"/>
      <c r="L70" s="37"/>
      <c r="M70" s="37"/>
    </row>
    <row r="71" spans="1:26">
      <c r="B71" s="37"/>
      <c r="C71" s="37"/>
      <c r="D71" s="37"/>
      <c r="E71" s="37"/>
      <c r="F71" s="37"/>
      <c r="G71" s="37"/>
      <c r="H71" s="37"/>
      <c r="I71" s="37"/>
      <c r="J71" s="37"/>
      <c r="K71" s="37"/>
      <c r="L71" s="37"/>
      <c r="M71" s="37"/>
    </row>
    <row r="72" spans="1:26">
      <c r="B72" s="37"/>
      <c r="C72" s="37"/>
      <c r="D72" s="37"/>
      <c r="E72" s="37"/>
      <c r="F72" s="37"/>
      <c r="G72" s="37"/>
      <c r="H72" s="37"/>
      <c r="I72" s="37"/>
      <c r="J72" s="37"/>
      <c r="K72" s="37"/>
      <c r="L72" s="37"/>
      <c r="M72" s="37"/>
    </row>
    <row r="73" spans="1:26">
      <c r="B73" s="37"/>
      <c r="C73" s="37"/>
      <c r="D73" s="37"/>
      <c r="E73" s="37"/>
      <c r="F73" s="37"/>
      <c r="G73" s="37"/>
      <c r="H73" s="37"/>
      <c r="I73" s="37"/>
      <c r="J73" s="37"/>
      <c r="K73" s="37"/>
      <c r="L73" s="37"/>
      <c r="M73" s="37"/>
    </row>
    <row r="74" spans="1:26">
      <c r="B74" s="37"/>
      <c r="C74" s="37"/>
      <c r="D74" s="37"/>
      <c r="E74" s="37"/>
      <c r="F74" s="37"/>
      <c r="G74" s="37"/>
      <c r="H74" s="37"/>
      <c r="I74" s="37"/>
      <c r="J74" s="37"/>
      <c r="K74" s="37"/>
      <c r="L74" s="37"/>
      <c r="M74" s="37"/>
    </row>
    <row r="75" spans="1:26">
      <c r="B75" s="37"/>
      <c r="C75" s="37"/>
      <c r="D75" s="37"/>
      <c r="E75" s="37"/>
      <c r="F75" s="37"/>
      <c r="G75" s="37"/>
      <c r="H75" s="37"/>
      <c r="I75" s="37"/>
      <c r="J75" s="37"/>
      <c r="K75" s="37"/>
      <c r="L75" s="37"/>
      <c r="M75" s="37"/>
    </row>
    <row r="76" spans="1:26">
      <c r="B76" s="37"/>
      <c r="C76" s="37"/>
      <c r="D76" s="37"/>
      <c r="E76" s="37"/>
      <c r="F76" s="37"/>
      <c r="G76" s="37"/>
      <c r="H76" s="37"/>
      <c r="I76" s="37"/>
      <c r="J76" s="37"/>
      <c r="K76" s="37"/>
      <c r="L76" s="37"/>
      <c r="M76" s="37"/>
    </row>
    <row r="77" spans="1:26">
      <c r="B77" s="37"/>
      <c r="C77" s="37"/>
      <c r="D77" s="37"/>
      <c r="E77" s="37"/>
      <c r="F77" s="37"/>
      <c r="G77" s="37"/>
      <c r="H77" s="37"/>
      <c r="I77" s="37"/>
      <c r="J77" s="37"/>
      <c r="K77" s="37"/>
      <c r="L77" s="37"/>
      <c r="M77" s="37"/>
    </row>
    <row r="78" spans="1:26">
      <c r="B78" s="37"/>
      <c r="C78" s="37"/>
      <c r="D78" s="37"/>
      <c r="E78" s="37"/>
      <c r="F78" s="37"/>
      <c r="G78" s="37"/>
      <c r="H78" s="37"/>
      <c r="I78" s="37"/>
      <c r="J78" s="37"/>
      <c r="K78" s="37"/>
      <c r="L78" s="37"/>
      <c r="M78" s="37"/>
    </row>
    <row r="79" spans="1:26">
      <c r="B79" s="37"/>
      <c r="C79" s="37"/>
      <c r="D79" s="37"/>
      <c r="E79" s="37"/>
      <c r="F79" s="37"/>
      <c r="G79" s="37"/>
      <c r="H79" s="37"/>
      <c r="I79" s="37"/>
      <c r="J79" s="37"/>
      <c r="K79" s="37"/>
      <c r="L79" s="37"/>
      <c r="M79" s="37"/>
    </row>
    <row r="80" spans="1:26">
      <c r="B80" s="37"/>
      <c r="C80" s="37"/>
      <c r="D80" s="37"/>
      <c r="E80" s="37"/>
      <c r="F80" s="37"/>
      <c r="G80" s="37"/>
      <c r="H80" s="37"/>
      <c r="I80" s="37"/>
      <c r="J80" s="37"/>
      <c r="K80" s="37"/>
      <c r="L80" s="37"/>
      <c r="M80" s="37"/>
    </row>
    <row r="81" spans="2:13">
      <c r="B81" s="37"/>
      <c r="C81" s="37"/>
      <c r="D81" s="37"/>
      <c r="E81" s="37"/>
      <c r="F81" s="37"/>
      <c r="G81" s="37"/>
      <c r="H81" s="37"/>
      <c r="I81" s="37"/>
      <c r="J81" s="37"/>
      <c r="K81" s="37"/>
      <c r="L81" s="37"/>
      <c r="M81" s="37"/>
    </row>
    <row r="82" spans="2:13">
      <c r="B82" s="37"/>
      <c r="C82" s="37"/>
      <c r="D82" s="37"/>
      <c r="E82" s="37"/>
      <c r="F82" s="37"/>
      <c r="G82" s="37"/>
      <c r="H82" s="37"/>
      <c r="I82" s="37"/>
      <c r="J82" s="37"/>
      <c r="K82" s="37"/>
      <c r="L82" s="37"/>
      <c r="M82" s="37"/>
    </row>
    <row r="83" spans="2:13">
      <c r="B83" s="37"/>
      <c r="C83" s="37"/>
      <c r="D83" s="37"/>
      <c r="E83" s="37"/>
      <c r="F83" s="37"/>
      <c r="G83" s="37"/>
      <c r="H83" s="37"/>
      <c r="I83" s="37"/>
      <c r="J83" s="37"/>
      <c r="K83" s="37"/>
      <c r="L83" s="37"/>
      <c r="M83" s="37"/>
    </row>
    <row r="84" spans="2:13">
      <c r="B84" s="37"/>
      <c r="C84" s="37"/>
      <c r="D84" s="37"/>
      <c r="E84" s="37"/>
      <c r="F84" s="37"/>
      <c r="G84" s="37"/>
      <c r="H84" s="37"/>
      <c r="I84" s="37"/>
      <c r="J84" s="37"/>
      <c r="K84" s="37"/>
      <c r="L84" s="37"/>
      <c r="M84" s="37"/>
    </row>
    <row r="85" spans="2:13">
      <c r="B85" s="37"/>
      <c r="C85" s="37"/>
      <c r="D85" s="37"/>
      <c r="E85" s="37"/>
      <c r="F85" s="37"/>
      <c r="G85" s="37"/>
      <c r="H85" s="37"/>
      <c r="I85" s="37"/>
      <c r="J85" s="37"/>
      <c r="K85" s="37"/>
      <c r="L85" s="37"/>
      <c r="M85" s="37"/>
    </row>
    <row r="86" spans="2:13">
      <c r="B86" s="37"/>
      <c r="C86" s="37"/>
      <c r="D86" s="37"/>
      <c r="E86" s="37"/>
      <c r="F86" s="37"/>
      <c r="G86" s="37"/>
      <c r="H86" s="37"/>
      <c r="I86" s="37"/>
      <c r="J86" s="37"/>
      <c r="K86" s="37"/>
      <c r="L86" s="37"/>
      <c r="M86" s="37"/>
    </row>
    <row r="87" spans="2:13">
      <c r="B87" s="37"/>
      <c r="C87" s="37"/>
      <c r="D87" s="37"/>
      <c r="E87" s="37"/>
      <c r="F87" s="37"/>
      <c r="G87" s="37"/>
      <c r="H87" s="37"/>
      <c r="I87" s="37"/>
      <c r="J87" s="37"/>
      <c r="K87" s="37"/>
      <c r="L87" s="37"/>
      <c r="M87" s="37"/>
    </row>
    <row r="88" spans="2:13">
      <c r="B88" s="37"/>
      <c r="C88" s="37"/>
      <c r="D88" s="37"/>
      <c r="E88" s="37"/>
      <c r="F88" s="37"/>
      <c r="G88" s="37"/>
      <c r="H88" s="37"/>
      <c r="I88" s="37"/>
      <c r="J88" s="37"/>
      <c r="K88" s="37"/>
      <c r="L88" s="37"/>
      <c r="M88" s="37"/>
    </row>
    <row r="89" spans="2:13">
      <c r="B89" s="37"/>
      <c r="C89" s="37"/>
      <c r="D89" s="37"/>
      <c r="E89" s="37"/>
      <c r="F89" s="37"/>
      <c r="G89" s="37"/>
      <c r="H89" s="37"/>
      <c r="I89" s="37"/>
      <c r="J89" s="37"/>
      <c r="K89" s="37"/>
      <c r="L89" s="37"/>
      <c r="M89" s="37"/>
    </row>
    <row r="90" spans="2:13">
      <c r="B90" s="37"/>
      <c r="C90" s="37"/>
      <c r="D90" s="37"/>
      <c r="E90" s="37"/>
      <c r="F90" s="37"/>
      <c r="G90" s="37"/>
      <c r="H90" s="37"/>
      <c r="I90" s="37"/>
      <c r="J90" s="37"/>
      <c r="K90" s="37"/>
      <c r="L90" s="37"/>
      <c r="M90" s="37"/>
    </row>
    <row r="91" spans="2:13">
      <c r="B91" s="37"/>
      <c r="C91" s="37"/>
      <c r="D91" s="37"/>
      <c r="E91" s="37"/>
      <c r="F91" s="37"/>
      <c r="G91" s="37"/>
      <c r="H91" s="37"/>
      <c r="I91" s="37"/>
      <c r="J91" s="37"/>
      <c r="K91" s="37"/>
      <c r="L91" s="37"/>
      <c r="M91" s="37"/>
    </row>
    <row r="92" spans="2:13">
      <c r="B92" s="37"/>
      <c r="C92" s="37"/>
      <c r="D92" s="37"/>
      <c r="E92" s="37"/>
      <c r="F92" s="37"/>
      <c r="G92" s="37"/>
      <c r="H92" s="37"/>
      <c r="I92" s="37"/>
      <c r="J92" s="37"/>
      <c r="K92" s="37"/>
      <c r="L92" s="37"/>
      <c r="M92" s="37"/>
    </row>
    <row r="93" spans="2:13">
      <c r="B93" s="37"/>
      <c r="C93" s="37"/>
      <c r="D93" s="37"/>
      <c r="E93" s="37"/>
      <c r="F93" s="37"/>
      <c r="G93" s="37"/>
      <c r="H93" s="37"/>
      <c r="I93" s="37"/>
      <c r="J93" s="37"/>
      <c r="K93" s="37"/>
      <c r="L93" s="37"/>
      <c r="M93" s="37"/>
    </row>
    <row r="94" spans="2:13">
      <c r="B94" s="37"/>
      <c r="C94" s="37"/>
      <c r="D94" s="37"/>
      <c r="E94" s="37"/>
      <c r="F94" s="37"/>
      <c r="G94" s="37"/>
      <c r="H94" s="37"/>
      <c r="I94" s="37"/>
      <c r="J94" s="37"/>
      <c r="K94" s="37"/>
      <c r="L94" s="37"/>
      <c r="M94" s="37"/>
    </row>
    <row r="95" spans="2:13">
      <c r="B95" s="37"/>
      <c r="C95" s="37"/>
      <c r="D95" s="37"/>
      <c r="E95" s="37"/>
      <c r="F95" s="37"/>
      <c r="G95" s="37"/>
      <c r="H95" s="37"/>
      <c r="I95" s="37"/>
      <c r="J95" s="37"/>
      <c r="K95" s="37"/>
      <c r="L95" s="37"/>
      <c r="M95" s="37"/>
    </row>
    <row r="96" spans="2:13">
      <c r="B96" s="37"/>
      <c r="C96" s="37"/>
      <c r="D96" s="37"/>
      <c r="E96" s="37"/>
      <c r="F96" s="37"/>
      <c r="G96" s="37"/>
      <c r="H96" s="37"/>
      <c r="I96" s="37"/>
      <c r="J96" s="37"/>
      <c r="K96" s="37"/>
      <c r="L96" s="37"/>
      <c r="M96" s="37"/>
    </row>
    <row r="97" spans="2:13">
      <c r="B97" s="37"/>
      <c r="C97" s="37"/>
      <c r="D97" s="37"/>
      <c r="E97" s="37"/>
      <c r="F97" s="37"/>
      <c r="G97" s="37"/>
      <c r="H97" s="37"/>
      <c r="I97" s="37"/>
      <c r="J97" s="37"/>
      <c r="K97" s="37"/>
      <c r="L97" s="37"/>
      <c r="M97" s="37"/>
    </row>
    <row r="98" spans="2:13">
      <c r="B98" s="37"/>
      <c r="C98" s="37"/>
      <c r="D98" s="37"/>
      <c r="E98" s="37"/>
      <c r="F98" s="37"/>
      <c r="G98" s="37"/>
      <c r="H98" s="37"/>
      <c r="I98" s="37"/>
      <c r="J98" s="37"/>
      <c r="K98" s="37"/>
      <c r="L98" s="37"/>
      <c r="M98" s="37"/>
    </row>
    <row r="99" spans="2:13">
      <c r="B99" s="37"/>
      <c r="C99" s="37"/>
      <c r="D99" s="37"/>
      <c r="E99" s="37"/>
      <c r="F99" s="37"/>
      <c r="G99" s="37"/>
      <c r="H99" s="37"/>
      <c r="I99" s="37"/>
      <c r="J99" s="37"/>
      <c r="K99" s="37"/>
      <c r="L99" s="37"/>
      <c r="M99" s="37"/>
    </row>
    <row r="100" spans="2:13">
      <c r="B100" s="37"/>
      <c r="C100" s="37"/>
      <c r="D100" s="37"/>
      <c r="E100" s="37"/>
      <c r="F100" s="37"/>
      <c r="G100" s="37"/>
      <c r="H100" s="37"/>
      <c r="I100" s="37"/>
      <c r="J100" s="37"/>
      <c r="K100" s="37"/>
      <c r="L100" s="37"/>
      <c r="M100" s="37"/>
    </row>
    <row r="101" spans="2:13">
      <c r="B101" s="37"/>
      <c r="C101" s="37"/>
      <c r="D101" s="37"/>
      <c r="E101" s="37"/>
      <c r="F101" s="37"/>
      <c r="G101" s="37"/>
      <c r="H101" s="37"/>
      <c r="I101" s="37"/>
      <c r="J101" s="37"/>
      <c r="K101" s="37"/>
      <c r="L101" s="37"/>
      <c r="M101" s="37"/>
    </row>
    <row r="102" spans="2:13">
      <c r="B102" s="37"/>
      <c r="C102" s="37"/>
      <c r="D102" s="37"/>
      <c r="E102" s="37"/>
      <c r="F102" s="37"/>
      <c r="G102" s="37"/>
      <c r="H102" s="37"/>
      <c r="I102" s="37"/>
      <c r="J102" s="37"/>
      <c r="K102" s="37"/>
      <c r="L102" s="37"/>
      <c r="M102" s="37"/>
    </row>
    <row r="103" spans="2:13">
      <c r="B103" s="37"/>
      <c r="C103" s="37"/>
      <c r="D103" s="37"/>
      <c r="E103" s="37"/>
      <c r="F103" s="37"/>
      <c r="G103" s="37"/>
      <c r="H103" s="37"/>
      <c r="I103" s="37"/>
      <c r="J103" s="37"/>
      <c r="K103" s="37"/>
      <c r="L103" s="37"/>
      <c r="M103" s="37"/>
    </row>
    <row r="104" spans="2:13">
      <c r="B104" s="37"/>
      <c r="C104" s="37"/>
      <c r="D104" s="37"/>
      <c r="E104" s="37"/>
      <c r="F104" s="37"/>
      <c r="G104" s="37"/>
      <c r="H104" s="37"/>
      <c r="I104" s="37"/>
      <c r="J104" s="37"/>
      <c r="K104" s="37"/>
      <c r="L104" s="37"/>
      <c r="M104" s="37"/>
    </row>
    <row r="105" spans="2:13">
      <c r="B105" s="37"/>
      <c r="C105" s="37"/>
      <c r="D105" s="37"/>
      <c r="E105" s="37"/>
      <c r="F105" s="37"/>
      <c r="G105" s="37"/>
      <c r="H105" s="37"/>
      <c r="I105" s="37"/>
      <c r="J105" s="37"/>
      <c r="K105" s="37"/>
      <c r="L105" s="37"/>
      <c r="M105" s="37"/>
    </row>
    <row r="106" spans="2:13">
      <c r="B106" s="37"/>
      <c r="C106" s="37"/>
      <c r="D106" s="37"/>
      <c r="E106" s="37"/>
      <c r="F106" s="37"/>
      <c r="G106" s="37"/>
      <c r="H106" s="37"/>
      <c r="I106" s="37"/>
      <c r="J106" s="37"/>
      <c r="K106" s="37"/>
      <c r="L106" s="37"/>
      <c r="M106" s="37"/>
    </row>
    <row r="107" spans="2:13">
      <c r="B107" s="37"/>
      <c r="C107" s="37"/>
      <c r="D107" s="37"/>
      <c r="E107" s="37"/>
      <c r="F107" s="37"/>
      <c r="G107" s="37"/>
      <c r="H107" s="37"/>
      <c r="I107" s="37"/>
      <c r="J107" s="37"/>
      <c r="K107" s="37"/>
      <c r="L107" s="37"/>
      <c r="M107" s="37"/>
    </row>
    <row r="108" spans="2:13">
      <c r="B108" s="37"/>
      <c r="C108" s="37"/>
      <c r="D108" s="37"/>
      <c r="E108" s="37"/>
      <c r="F108" s="37"/>
      <c r="G108" s="37"/>
      <c r="H108" s="37"/>
      <c r="I108" s="37"/>
      <c r="J108" s="37"/>
      <c r="K108" s="37"/>
      <c r="L108" s="37"/>
      <c r="M108" s="37"/>
    </row>
    <row r="109" spans="2:13">
      <c r="B109" s="37"/>
      <c r="C109" s="37"/>
      <c r="D109" s="37"/>
      <c r="E109" s="37"/>
      <c r="F109" s="37"/>
      <c r="G109" s="37"/>
      <c r="H109" s="37"/>
      <c r="I109" s="37"/>
      <c r="J109" s="37"/>
      <c r="K109" s="37"/>
      <c r="L109" s="37"/>
      <c r="M109" s="37"/>
    </row>
    <row r="110" spans="2:13">
      <c r="B110" s="37"/>
      <c r="C110" s="37"/>
      <c r="D110" s="37"/>
      <c r="E110" s="37"/>
      <c r="F110" s="37"/>
      <c r="G110" s="37"/>
      <c r="H110" s="37"/>
      <c r="I110" s="37"/>
      <c r="J110" s="37"/>
      <c r="K110" s="37"/>
      <c r="L110" s="37"/>
      <c r="M110" s="37"/>
    </row>
    <row r="111" spans="2:13">
      <c r="B111" s="37"/>
      <c r="C111" s="37"/>
      <c r="D111" s="37"/>
      <c r="E111" s="37"/>
      <c r="F111" s="37"/>
      <c r="G111" s="37"/>
      <c r="H111" s="37"/>
      <c r="I111" s="37"/>
      <c r="J111" s="37"/>
      <c r="K111" s="37"/>
      <c r="L111" s="37"/>
      <c r="M111" s="37"/>
    </row>
    <row r="112" spans="2:13">
      <c r="B112" s="37"/>
      <c r="C112" s="37"/>
      <c r="D112" s="37"/>
      <c r="E112" s="37"/>
      <c r="F112" s="37"/>
      <c r="G112" s="37"/>
      <c r="H112" s="37"/>
      <c r="I112" s="37"/>
      <c r="J112" s="37"/>
      <c r="K112" s="37"/>
      <c r="L112" s="37"/>
      <c r="M112" s="37"/>
    </row>
    <row r="113" spans="2:13">
      <c r="B113" s="37"/>
      <c r="C113" s="37"/>
      <c r="D113" s="37"/>
      <c r="E113" s="37"/>
      <c r="F113" s="37"/>
      <c r="G113" s="37"/>
      <c r="H113" s="37"/>
      <c r="I113" s="37"/>
      <c r="J113" s="37"/>
      <c r="K113" s="37"/>
      <c r="L113" s="37"/>
      <c r="M113" s="37"/>
    </row>
    <row r="114" spans="2:13">
      <c r="B114" s="37"/>
      <c r="C114" s="37"/>
      <c r="D114" s="37"/>
      <c r="E114" s="37"/>
      <c r="F114" s="37"/>
      <c r="G114" s="37"/>
      <c r="H114" s="37"/>
      <c r="I114" s="37"/>
      <c r="J114" s="37"/>
      <c r="K114" s="37"/>
      <c r="L114" s="37"/>
      <c r="M114" s="37"/>
    </row>
    <row r="115" spans="2:13">
      <c r="B115" s="37"/>
      <c r="C115" s="37"/>
      <c r="D115" s="37"/>
      <c r="E115" s="37"/>
      <c r="F115" s="37"/>
      <c r="G115" s="37"/>
      <c r="H115" s="37"/>
      <c r="I115" s="37"/>
      <c r="J115" s="37"/>
      <c r="K115" s="37"/>
      <c r="L115" s="37"/>
      <c r="M115" s="37"/>
    </row>
    <row r="116" spans="2:13">
      <c r="B116" s="37"/>
      <c r="C116" s="37"/>
      <c r="D116" s="37"/>
      <c r="E116" s="37"/>
      <c r="F116" s="37"/>
      <c r="G116" s="37"/>
      <c r="H116" s="37"/>
      <c r="I116" s="37"/>
      <c r="J116" s="37"/>
      <c r="K116" s="37"/>
      <c r="L116" s="37"/>
      <c r="M116" s="37"/>
    </row>
    <row r="117" spans="2:13">
      <c r="B117" s="37"/>
      <c r="C117" s="37"/>
      <c r="D117" s="37"/>
      <c r="E117" s="37"/>
      <c r="F117" s="37"/>
      <c r="G117" s="37"/>
      <c r="H117" s="37"/>
      <c r="I117" s="37"/>
      <c r="J117" s="37"/>
      <c r="K117" s="37"/>
      <c r="L117" s="37"/>
      <c r="M117" s="37"/>
    </row>
    <row r="118" spans="2:13">
      <c r="B118" s="37"/>
      <c r="C118" s="37"/>
      <c r="D118" s="37"/>
      <c r="E118" s="37"/>
      <c r="F118" s="37"/>
      <c r="G118" s="37"/>
      <c r="H118" s="37"/>
      <c r="I118" s="37"/>
      <c r="J118" s="37"/>
      <c r="K118" s="37"/>
      <c r="L118" s="37"/>
      <c r="M118" s="37"/>
    </row>
  </sheetData>
  <mergeCells count="6">
    <mergeCell ref="B39:M39"/>
    <mergeCell ref="N39:Y39"/>
    <mergeCell ref="B6:L6"/>
    <mergeCell ref="N6:Y6"/>
    <mergeCell ref="B9:M9"/>
    <mergeCell ref="N9:Y9"/>
  </mergeCells>
  <phoneticPr fontId="7" type="noConversion"/>
  <printOptions horizontalCentered="1"/>
  <pageMargins left="0.22" right="0.39" top="0.59055118110236227" bottom="0.59055118110236227" header="0.39370078740157483" footer="0.39370078740157483"/>
  <pageSetup paperSize="9" scale="49" fitToWidth="2" fitToHeight="2" orientation="portrait" r:id="rId1"/>
  <headerFooter alignWithMargins="0">
    <oddHeader>&amp;C&amp;"Helvetica,Fett"&amp;12 2018</oddHeader>
    <oddFooter>&amp;C&amp;"Helvetica,Standard" Eidg. Steuerverwaltung  -  Administration fédérale des contributions  -  Amministrazione federale delle contribuzioni&amp;R10 - 11</oddFooter>
  </headerFooter>
  <colBreaks count="1" manualBreakCount="1">
    <brk id="13" max="67"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69">
    <pageSetUpPr fitToPage="1"/>
  </sheetPr>
  <dimension ref="A1:N113"/>
  <sheetViews>
    <sheetView view="pageLayout" zoomScale="70" zoomScaleNormal="60" zoomScalePageLayoutView="70" workbookViewId="0"/>
  </sheetViews>
  <sheetFormatPr baseColWidth="10" defaultColWidth="10.5" defaultRowHeight="13"/>
  <cols>
    <col min="1" max="1" width="23.5" style="361" customWidth="1"/>
    <col min="2" max="2" width="9.5" style="361" customWidth="1"/>
    <col min="3" max="3" width="9.5" style="369" customWidth="1"/>
    <col min="4" max="4" width="9.5" style="361" customWidth="1"/>
    <col min="5" max="5" width="9.5" style="369" customWidth="1"/>
    <col min="6" max="6" width="9.5" style="361" customWidth="1"/>
    <col min="7" max="7" width="9.5" style="369" customWidth="1"/>
    <col min="8" max="8" width="9.5" style="361" customWidth="1"/>
    <col min="9" max="9" width="9.5" style="369" customWidth="1"/>
    <col min="10" max="10" width="9.5" style="361" customWidth="1"/>
    <col min="11" max="11" width="9.5" style="369" customWidth="1"/>
    <col min="12" max="12" width="11.1640625" style="361" bestFit="1" customWidth="1"/>
    <col min="13" max="13" width="9.5" style="369" customWidth="1"/>
    <col min="14" max="14" width="23.83203125" style="363" bestFit="1" customWidth="1"/>
    <col min="15" max="241" width="12.5" style="361" customWidth="1"/>
    <col min="242" max="16384" width="10.5" style="361"/>
  </cols>
  <sheetData>
    <row r="1" spans="1:14" ht="19" customHeight="1">
      <c r="A1" s="353" t="s">
        <v>386</v>
      </c>
      <c r="C1" s="368"/>
      <c r="D1" s="353"/>
      <c r="E1" s="368"/>
    </row>
    <row r="2" spans="1:14" ht="19" customHeight="1"/>
    <row r="3" spans="1:14" ht="19" customHeight="1">
      <c r="A3" s="356" t="s">
        <v>0</v>
      </c>
    </row>
    <row r="4" spans="1:14" ht="19" customHeight="1" thickBot="1">
      <c r="A4" s="459"/>
    </row>
    <row r="5" spans="1:14" ht="19" customHeight="1">
      <c r="A5" s="423">
        <v>38</v>
      </c>
      <c r="B5" s="969" t="s">
        <v>234</v>
      </c>
      <c r="C5" s="970"/>
      <c r="D5" s="970"/>
      <c r="E5" s="970"/>
      <c r="F5" s="970"/>
      <c r="G5" s="970"/>
      <c r="H5" s="970"/>
      <c r="I5" s="970"/>
      <c r="J5" s="970"/>
      <c r="K5" s="970"/>
      <c r="L5" s="970"/>
      <c r="M5" s="971"/>
      <c r="N5" s="365">
        <v>38</v>
      </c>
    </row>
    <row r="6" spans="1:14" ht="19" customHeight="1" thickBot="1">
      <c r="A6" s="364" t="s">
        <v>224</v>
      </c>
      <c r="B6" s="972" t="s">
        <v>159</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423"/>
      <c r="B8" s="355"/>
      <c r="C8" s="370"/>
      <c r="D8" s="355"/>
      <c r="E8" s="370"/>
      <c r="F8" s="355"/>
      <c r="G8" s="370"/>
      <c r="H8" s="355"/>
      <c r="I8" s="370"/>
      <c r="J8" s="355"/>
      <c r="K8" s="370"/>
      <c r="L8" s="355"/>
      <c r="M8" s="370"/>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8">
        <v>300</v>
      </c>
      <c r="C11" s="399">
        <v>1.5</v>
      </c>
      <c r="D11" s="398">
        <v>2250</v>
      </c>
      <c r="E11" s="399">
        <v>4.5</v>
      </c>
      <c r="F11" s="398">
        <v>6750</v>
      </c>
      <c r="G11" s="399">
        <v>6.75</v>
      </c>
      <c r="H11" s="398">
        <v>67500</v>
      </c>
      <c r="I11" s="399">
        <v>13.5</v>
      </c>
      <c r="J11" s="398">
        <v>161850</v>
      </c>
      <c r="K11" s="399">
        <v>16.184999999999999</v>
      </c>
      <c r="L11" s="398">
        <v>897300</v>
      </c>
      <c r="M11" s="399">
        <v>17.946000000000002</v>
      </c>
      <c r="N11" s="412" t="s">
        <v>365</v>
      </c>
    </row>
    <row r="12" spans="1:14" ht="25" customHeight="1">
      <c r="A12" s="414" t="s">
        <v>56</v>
      </c>
      <c r="B12" s="398">
        <v>480</v>
      </c>
      <c r="C12" s="399">
        <v>2.4</v>
      </c>
      <c r="D12" s="398">
        <v>2280</v>
      </c>
      <c r="E12" s="399">
        <v>4.5599999999999996</v>
      </c>
      <c r="F12" s="398">
        <v>5280</v>
      </c>
      <c r="G12" s="399">
        <v>5.28</v>
      </c>
      <c r="H12" s="398">
        <v>41970</v>
      </c>
      <c r="I12" s="399">
        <v>8.3940000000000001</v>
      </c>
      <c r="J12" s="398">
        <v>113361</v>
      </c>
      <c r="K12" s="399">
        <v>11.3361</v>
      </c>
      <c r="L12" s="398">
        <v>713361</v>
      </c>
      <c r="M12" s="399">
        <v>14.26722</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1600</v>
      </c>
      <c r="C14" s="399">
        <v>8</v>
      </c>
      <c r="D14" s="398">
        <v>4000</v>
      </c>
      <c r="E14" s="399">
        <v>8</v>
      </c>
      <c r="F14" s="398">
        <v>8000</v>
      </c>
      <c r="G14" s="399">
        <v>8</v>
      </c>
      <c r="H14" s="398">
        <v>40000</v>
      </c>
      <c r="I14" s="399">
        <v>8</v>
      </c>
      <c r="J14" s="398">
        <v>80000</v>
      </c>
      <c r="K14" s="399">
        <v>8</v>
      </c>
      <c r="L14" s="398">
        <v>400000</v>
      </c>
      <c r="M14" s="399">
        <v>8</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459.99999999999994</v>
      </c>
      <c r="C18" s="399">
        <v>2.2999999999999998</v>
      </c>
      <c r="D18" s="398">
        <v>1839.9999999999998</v>
      </c>
      <c r="E18" s="399">
        <v>3.6799999999999997</v>
      </c>
      <c r="F18" s="398">
        <v>4140</v>
      </c>
      <c r="G18" s="399">
        <v>4.1399999999999997</v>
      </c>
      <c r="H18" s="398">
        <v>45080</v>
      </c>
      <c r="I18" s="399">
        <v>9.016</v>
      </c>
      <c r="J18" s="398">
        <v>91080</v>
      </c>
      <c r="K18" s="399">
        <v>9.1080000000000005</v>
      </c>
      <c r="L18" s="398">
        <v>573850</v>
      </c>
      <c r="M18" s="399">
        <v>11.477</v>
      </c>
      <c r="N18" s="412" t="s">
        <v>370</v>
      </c>
    </row>
    <row r="19" spans="1:14" ht="25" customHeight="1">
      <c r="A19" s="414" t="s">
        <v>229</v>
      </c>
      <c r="B19" s="398">
        <v>800</v>
      </c>
      <c r="C19" s="399">
        <v>4</v>
      </c>
      <c r="D19" s="398">
        <v>2040</v>
      </c>
      <c r="E19" s="399">
        <v>4.08</v>
      </c>
      <c r="F19" s="398">
        <v>4320</v>
      </c>
      <c r="G19" s="399">
        <v>4.32</v>
      </c>
      <c r="H19" s="398">
        <v>28360</v>
      </c>
      <c r="I19" s="399">
        <v>5.6719999999999997</v>
      </c>
      <c r="J19" s="398">
        <v>67360</v>
      </c>
      <c r="K19" s="399">
        <v>6.7359999999999998</v>
      </c>
      <c r="L19" s="398">
        <v>387360</v>
      </c>
      <c r="M19" s="399">
        <v>7.7472000000000003</v>
      </c>
      <c r="N19" s="412" t="s">
        <v>371</v>
      </c>
    </row>
    <row r="20" spans="1:14" ht="25" customHeight="1">
      <c r="A20" s="414" t="s">
        <v>19</v>
      </c>
      <c r="B20" s="398">
        <v>787.5</v>
      </c>
      <c r="C20" s="399">
        <v>3.9375</v>
      </c>
      <c r="D20" s="398">
        <v>2362.5</v>
      </c>
      <c r="E20" s="399">
        <v>4.7249999999999996</v>
      </c>
      <c r="F20" s="398">
        <v>4987.5</v>
      </c>
      <c r="G20" s="399">
        <v>4.9874999999999998</v>
      </c>
      <c r="H20" s="398">
        <v>25987.5</v>
      </c>
      <c r="I20" s="399">
        <v>5.1974999999999998</v>
      </c>
      <c r="J20" s="398">
        <v>52237.5</v>
      </c>
      <c r="K20" s="399">
        <v>5.2237499999999999</v>
      </c>
      <c r="L20" s="398">
        <v>262237.5</v>
      </c>
      <c r="M20" s="399">
        <v>5.2447499999999998</v>
      </c>
      <c r="N20" s="412" t="s">
        <v>53</v>
      </c>
    </row>
    <row r="21" spans="1:14" ht="25" customHeight="1">
      <c r="A21" s="414" t="s">
        <v>230</v>
      </c>
      <c r="B21" s="398">
        <v>800</v>
      </c>
      <c r="C21" s="399">
        <v>4</v>
      </c>
      <c r="D21" s="398">
        <v>3308.1000000000004</v>
      </c>
      <c r="E21" s="399">
        <v>6.616200000000001</v>
      </c>
      <c r="F21" s="398">
        <v>8898.2999999999993</v>
      </c>
      <c r="G21" s="399">
        <v>8.898299999999999</v>
      </c>
      <c r="H21" s="398">
        <v>50000.05</v>
      </c>
      <c r="I21" s="399">
        <v>10.000010000000001</v>
      </c>
      <c r="J21" s="398">
        <v>100000.05000000002</v>
      </c>
      <c r="K21" s="399">
        <v>10.000005000000002</v>
      </c>
      <c r="L21" s="398">
        <v>500000.05</v>
      </c>
      <c r="M21" s="399">
        <v>10.000000999999999</v>
      </c>
      <c r="N21" s="412" t="s">
        <v>372</v>
      </c>
    </row>
    <row r="22" spans="1:14" ht="25" customHeight="1">
      <c r="A22" s="414" t="s">
        <v>306</v>
      </c>
      <c r="B22" s="398">
        <v>1350</v>
      </c>
      <c r="C22" s="399">
        <v>6.75</v>
      </c>
      <c r="D22" s="398">
        <v>3750</v>
      </c>
      <c r="E22" s="399">
        <v>7.5</v>
      </c>
      <c r="F22" s="398">
        <v>7350</v>
      </c>
      <c r="G22" s="399">
        <v>7.35</v>
      </c>
      <c r="H22" s="398">
        <v>52500</v>
      </c>
      <c r="I22" s="399">
        <v>10.5</v>
      </c>
      <c r="J22" s="398">
        <v>104790</v>
      </c>
      <c r="K22" s="399">
        <v>10.478999999999999</v>
      </c>
      <c r="L22" s="398">
        <v>750000</v>
      </c>
      <c r="M22" s="399">
        <v>15</v>
      </c>
      <c r="N22" s="412" t="s">
        <v>373</v>
      </c>
    </row>
    <row r="23" spans="1:14" ht="25" customHeight="1">
      <c r="A23" s="414" t="s">
        <v>158</v>
      </c>
      <c r="B23" s="398">
        <v>0</v>
      </c>
      <c r="C23" s="399">
        <v>0</v>
      </c>
      <c r="D23" s="398">
        <v>3000</v>
      </c>
      <c r="E23" s="399">
        <v>6</v>
      </c>
      <c r="F23" s="398">
        <v>10500</v>
      </c>
      <c r="G23" s="399">
        <v>10.5</v>
      </c>
      <c r="H23" s="398">
        <v>70500</v>
      </c>
      <c r="I23" s="399">
        <v>14.1</v>
      </c>
      <c r="J23" s="398">
        <v>145500</v>
      </c>
      <c r="K23" s="399">
        <v>14.55</v>
      </c>
      <c r="L23" s="398">
        <v>745500</v>
      </c>
      <c r="M23" s="399">
        <v>14.91</v>
      </c>
      <c r="N23" s="412" t="s">
        <v>374</v>
      </c>
    </row>
    <row r="24" spans="1:14" ht="25" customHeight="1">
      <c r="A24" s="414" t="s">
        <v>66</v>
      </c>
      <c r="B24" s="398">
        <v>400</v>
      </c>
      <c r="C24" s="399">
        <v>2</v>
      </c>
      <c r="D24" s="398">
        <v>2600</v>
      </c>
      <c r="E24" s="399">
        <v>5.2</v>
      </c>
      <c r="F24" s="398">
        <v>7800</v>
      </c>
      <c r="G24" s="399">
        <v>7.8</v>
      </c>
      <c r="H24" s="398">
        <v>70600</v>
      </c>
      <c r="I24" s="399">
        <v>14.12</v>
      </c>
      <c r="J24" s="398">
        <v>158400</v>
      </c>
      <c r="K24" s="399">
        <v>15.84</v>
      </c>
      <c r="L24" s="398">
        <v>798400</v>
      </c>
      <c r="M24" s="399">
        <v>15.968</v>
      </c>
      <c r="N24" s="412" t="s">
        <v>375</v>
      </c>
    </row>
    <row r="25" spans="1:14" ht="25" customHeight="1">
      <c r="A25" s="414" t="s">
        <v>307</v>
      </c>
      <c r="B25" s="398">
        <v>3300</v>
      </c>
      <c r="C25" s="399">
        <v>16.5</v>
      </c>
      <c r="D25" s="398">
        <v>9900</v>
      </c>
      <c r="E25" s="399">
        <v>19.8</v>
      </c>
      <c r="F25" s="398">
        <v>20900</v>
      </c>
      <c r="G25" s="399">
        <v>20.9</v>
      </c>
      <c r="H25" s="398">
        <v>108900</v>
      </c>
      <c r="I25" s="399">
        <v>21.78</v>
      </c>
      <c r="J25" s="398">
        <v>218900</v>
      </c>
      <c r="K25" s="399">
        <v>21.89</v>
      </c>
      <c r="L25" s="398">
        <v>1098900</v>
      </c>
      <c r="M25" s="399">
        <v>21.978000000000002</v>
      </c>
      <c r="N25" s="412" t="s">
        <v>376</v>
      </c>
    </row>
    <row r="26" spans="1:14" ht="25" customHeight="1">
      <c r="A26" s="414" t="s">
        <v>288</v>
      </c>
      <c r="B26" s="398">
        <v>900</v>
      </c>
      <c r="C26" s="399">
        <v>4.5</v>
      </c>
      <c r="D26" s="398">
        <v>2700</v>
      </c>
      <c r="E26" s="399">
        <v>5.4</v>
      </c>
      <c r="F26" s="398">
        <v>5700</v>
      </c>
      <c r="G26" s="399">
        <v>5.7</v>
      </c>
      <c r="H26" s="398">
        <v>29700</v>
      </c>
      <c r="I26" s="399">
        <v>5.94</v>
      </c>
      <c r="J26" s="398">
        <v>59700</v>
      </c>
      <c r="K26" s="399">
        <v>5.97</v>
      </c>
      <c r="L26" s="398">
        <v>299700</v>
      </c>
      <c r="M26" s="399">
        <v>5.9939999999999998</v>
      </c>
      <c r="N26" s="412" t="s">
        <v>377</v>
      </c>
    </row>
    <row r="27" spans="1:14" ht="25" customHeight="1">
      <c r="A27" s="414" t="s">
        <v>75</v>
      </c>
      <c r="B27" s="398">
        <v>2000</v>
      </c>
      <c r="C27" s="399">
        <v>10</v>
      </c>
      <c r="D27" s="398">
        <v>8000</v>
      </c>
      <c r="E27" s="399">
        <v>16</v>
      </c>
      <c r="F27" s="398">
        <v>18000</v>
      </c>
      <c r="G27" s="399">
        <v>18</v>
      </c>
      <c r="H27" s="398">
        <v>98000</v>
      </c>
      <c r="I27" s="399">
        <v>19.600000000000001</v>
      </c>
      <c r="J27" s="398">
        <v>198000</v>
      </c>
      <c r="K27" s="399">
        <v>19.8</v>
      </c>
      <c r="L27" s="398">
        <v>998000</v>
      </c>
      <c r="M27" s="399">
        <v>19.96</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1200</v>
      </c>
      <c r="C29" s="399">
        <v>6</v>
      </c>
      <c r="D29" s="398">
        <v>3000</v>
      </c>
      <c r="E29" s="399">
        <v>6</v>
      </c>
      <c r="F29" s="398">
        <v>6000</v>
      </c>
      <c r="G29" s="399">
        <v>6</v>
      </c>
      <c r="H29" s="398">
        <v>73800</v>
      </c>
      <c r="I29" s="399">
        <v>14.76</v>
      </c>
      <c r="J29" s="398">
        <v>182000</v>
      </c>
      <c r="K29" s="399">
        <v>18.2</v>
      </c>
      <c r="L29" s="398">
        <v>1102000</v>
      </c>
      <c r="M29" s="399">
        <v>22.04</v>
      </c>
      <c r="N29" s="412" t="s">
        <v>380</v>
      </c>
    </row>
    <row r="30" spans="1:14" ht="25" customHeight="1">
      <c r="A30" s="414" t="s">
        <v>290</v>
      </c>
      <c r="B30" s="398">
        <v>880</v>
      </c>
      <c r="C30" s="399">
        <v>4.4000000000000004</v>
      </c>
      <c r="D30" s="398">
        <v>2500</v>
      </c>
      <c r="E30" s="399">
        <v>5</v>
      </c>
      <c r="F30" s="398">
        <v>6000</v>
      </c>
      <c r="G30" s="399">
        <v>6</v>
      </c>
      <c r="H30" s="398">
        <v>70000</v>
      </c>
      <c r="I30" s="399">
        <v>14</v>
      </c>
      <c r="J30" s="398">
        <v>140000</v>
      </c>
      <c r="K30" s="399">
        <v>14</v>
      </c>
      <c r="L30" s="398">
        <v>700000</v>
      </c>
      <c r="M30" s="399">
        <v>14</v>
      </c>
      <c r="N30" s="412" t="s">
        <v>381</v>
      </c>
    </row>
    <row r="31" spans="1:14" ht="25" customHeight="1">
      <c r="A31" s="414" t="s">
        <v>291</v>
      </c>
      <c r="B31" s="398">
        <v>1275</v>
      </c>
      <c r="C31" s="399">
        <v>6.375</v>
      </c>
      <c r="D31" s="398">
        <v>3485</v>
      </c>
      <c r="E31" s="399">
        <v>6.97</v>
      </c>
      <c r="F31" s="398">
        <v>7947.5</v>
      </c>
      <c r="G31" s="399">
        <v>7.9474999999999998</v>
      </c>
      <c r="H31" s="398">
        <v>59917.5</v>
      </c>
      <c r="I31" s="399">
        <v>11.983499999999999</v>
      </c>
      <c r="J31" s="398">
        <v>145457.5</v>
      </c>
      <c r="K31" s="399">
        <v>14.54575</v>
      </c>
      <c r="L31" s="398">
        <v>775000</v>
      </c>
      <c r="M31" s="399">
        <v>15.5</v>
      </c>
      <c r="N31" s="412" t="s">
        <v>291</v>
      </c>
    </row>
    <row r="32" spans="1:14" ht="25" customHeight="1">
      <c r="A32" s="414" t="s">
        <v>292</v>
      </c>
      <c r="B32" s="398">
        <v>1188</v>
      </c>
      <c r="C32" s="399">
        <v>5.94</v>
      </c>
      <c r="D32" s="398">
        <v>3498.0000000000005</v>
      </c>
      <c r="E32" s="399">
        <v>6.9960000000000013</v>
      </c>
      <c r="F32" s="398">
        <v>8118</v>
      </c>
      <c r="G32" s="399">
        <v>8.1180000000000003</v>
      </c>
      <c r="H32" s="398">
        <v>62500</v>
      </c>
      <c r="I32" s="399">
        <v>12.5</v>
      </c>
      <c r="J32" s="398">
        <v>125000</v>
      </c>
      <c r="K32" s="399">
        <v>12.5</v>
      </c>
      <c r="L32" s="398">
        <v>625000</v>
      </c>
      <c r="M32" s="399">
        <v>12.5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3000</v>
      </c>
      <c r="C34" s="399">
        <v>15</v>
      </c>
      <c r="D34" s="398">
        <v>7500</v>
      </c>
      <c r="E34" s="399">
        <v>15</v>
      </c>
      <c r="F34" s="398">
        <v>15000</v>
      </c>
      <c r="G34" s="399">
        <v>15</v>
      </c>
      <c r="H34" s="398">
        <v>75000</v>
      </c>
      <c r="I34" s="399">
        <v>15</v>
      </c>
      <c r="J34" s="398">
        <v>150000</v>
      </c>
      <c r="K34" s="399">
        <v>15</v>
      </c>
      <c r="L34" s="398">
        <v>750000</v>
      </c>
      <c r="M34" s="399">
        <v>15</v>
      </c>
      <c r="N34" s="412" t="s">
        <v>202</v>
      </c>
    </row>
    <row r="35" spans="1:14" ht="25" customHeight="1">
      <c r="A35" s="414" t="s">
        <v>22</v>
      </c>
      <c r="B35" s="398">
        <v>3339</v>
      </c>
      <c r="C35" s="399">
        <v>16.695</v>
      </c>
      <c r="D35" s="398">
        <v>8694</v>
      </c>
      <c r="E35" s="399">
        <v>17.388000000000002</v>
      </c>
      <c r="F35" s="398">
        <v>17619</v>
      </c>
      <c r="G35" s="399">
        <v>17.619</v>
      </c>
      <c r="H35" s="398">
        <v>107919</v>
      </c>
      <c r="I35" s="399">
        <v>21.5838</v>
      </c>
      <c r="J35" s="398">
        <v>223419</v>
      </c>
      <c r="K35" s="399">
        <v>22.341899999999999</v>
      </c>
      <c r="L35" s="398">
        <v>1147419</v>
      </c>
      <c r="M35" s="399">
        <v>22.94838</v>
      </c>
      <c r="N35" s="412" t="s">
        <v>73</v>
      </c>
    </row>
    <row r="36" spans="1:14" ht="25" customHeight="1">
      <c r="A36" s="414" t="s">
        <v>294</v>
      </c>
      <c r="B36" s="402">
        <v>1400.0000000000002</v>
      </c>
      <c r="C36" s="403">
        <v>7.0000000000000009</v>
      </c>
      <c r="D36" s="402">
        <v>5600.0000000000009</v>
      </c>
      <c r="E36" s="403">
        <v>11.200000000000001</v>
      </c>
      <c r="F36" s="402">
        <v>12600.000000000002</v>
      </c>
      <c r="G36" s="403">
        <v>12.600000000000001</v>
      </c>
      <c r="H36" s="402">
        <v>68600</v>
      </c>
      <c r="I36" s="403">
        <v>13.72</v>
      </c>
      <c r="J36" s="402">
        <v>138600</v>
      </c>
      <c r="K36" s="403">
        <v>13.86</v>
      </c>
      <c r="L36" s="402">
        <v>698600.00000000012</v>
      </c>
      <c r="M36" s="403">
        <v>13.972000000000003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325</v>
      </c>
      <c r="B41" s="400">
        <v>551.25</v>
      </c>
      <c r="C41" s="401">
        <v>2.7562500000000001</v>
      </c>
      <c r="D41" s="400">
        <v>1653.75</v>
      </c>
      <c r="E41" s="401">
        <v>3.3075000000000001</v>
      </c>
      <c r="F41" s="400">
        <v>3491.25</v>
      </c>
      <c r="G41" s="401">
        <v>3.49125</v>
      </c>
      <c r="H41" s="400">
        <v>18191.25</v>
      </c>
      <c r="I41" s="401">
        <v>3.6382500000000002</v>
      </c>
      <c r="J41" s="400">
        <v>36566.25</v>
      </c>
      <c r="K41" s="401">
        <v>3.656625</v>
      </c>
      <c r="L41" s="400">
        <v>183566.25</v>
      </c>
      <c r="M41" s="401">
        <v>3.6713249999999999</v>
      </c>
      <c r="N41" s="463" t="s">
        <v>242</v>
      </c>
    </row>
    <row r="42" spans="1:14" ht="25" customHeight="1">
      <c r="A42" s="414" t="s">
        <v>78</v>
      </c>
      <c r="B42" s="400">
        <v>635</v>
      </c>
      <c r="C42" s="401">
        <v>3.1749999999999998</v>
      </c>
      <c r="D42" s="400">
        <v>2135</v>
      </c>
      <c r="E42" s="401">
        <v>4.2699999999999996</v>
      </c>
      <c r="F42" s="400">
        <v>4635</v>
      </c>
      <c r="G42" s="401">
        <v>4.6349999999999998</v>
      </c>
      <c r="H42" s="400">
        <v>24635</v>
      </c>
      <c r="I42" s="401">
        <v>4.9269999999999996</v>
      </c>
      <c r="J42" s="400">
        <v>49635</v>
      </c>
      <c r="K42" s="401">
        <v>4.9634999999999998</v>
      </c>
      <c r="L42" s="400">
        <v>249635</v>
      </c>
      <c r="M42" s="401">
        <v>4.9927000000000001</v>
      </c>
      <c r="N42" s="463" t="s">
        <v>384</v>
      </c>
    </row>
    <row r="43" spans="1:14" ht="25" customHeight="1">
      <c r="A43" s="414" t="s">
        <v>233</v>
      </c>
      <c r="B43" s="468">
        <v>1188</v>
      </c>
      <c r="C43" s="469">
        <v>5.94</v>
      </c>
      <c r="D43" s="468">
        <v>3498.0000000000005</v>
      </c>
      <c r="E43" s="469">
        <v>6.9960000000000013</v>
      </c>
      <c r="F43" s="468">
        <v>8118</v>
      </c>
      <c r="G43" s="469">
        <v>8.1180000000000003</v>
      </c>
      <c r="H43" s="468">
        <v>62500</v>
      </c>
      <c r="I43" s="469">
        <v>12.5</v>
      </c>
      <c r="J43" s="468">
        <v>125000</v>
      </c>
      <c r="K43" s="469">
        <v>12.5</v>
      </c>
      <c r="L43" s="468">
        <v>625000</v>
      </c>
      <c r="M43" s="469">
        <v>12.5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2"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A47:N47"/>
    <mergeCell ref="A49:N49"/>
    <mergeCell ref="B5:M5"/>
    <mergeCell ref="B6:M6"/>
    <mergeCell ref="B7:C7"/>
    <mergeCell ref="D7:E7"/>
    <mergeCell ref="F7:G7"/>
    <mergeCell ref="H7:I7"/>
    <mergeCell ref="J7:K7"/>
    <mergeCell ref="L7:M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2018</oddHeader>
    <oddFooter xml:space="preserve">&amp;L78&amp;C&amp;"Helvetica,Standard" Eidg. Steuerverwaltung  -  Administration fédérale des contributions  -  Amministrazione federale delle contribuzioni&amp;R
</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73">
    <pageSetUpPr fitToPage="1"/>
  </sheetPr>
  <dimension ref="A1:N113"/>
  <sheetViews>
    <sheetView view="pageLayout" zoomScale="70" zoomScaleNormal="60" zoomScalePageLayoutView="70" workbookViewId="0"/>
  </sheetViews>
  <sheetFormatPr baseColWidth="10" defaultColWidth="10.5" defaultRowHeight="13"/>
  <cols>
    <col min="1" max="1" width="23.5" style="361" customWidth="1"/>
    <col min="2" max="2" width="9.5" style="361" customWidth="1"/>
    <col min="3" max="3" width="9.5" style="369" customWidth="1"/>
    <col min="4" max="4" width="9.5" style="361" customWidth="1"/>
    <col min="5" max="5" width="9.5" style="369" customWidth="1"/>
    <col min="6" max="6" width="9.5" style="361" customWidth="1"/>
    <col min="7" max="7" width="9.5" style="369" customWidth="1"/>
    <col min="8" max="8" width="9.5" style="361" customWidth="1"/>
    <col min="9" max="9" width="9.5" style="369" customWidth="1"/>
    <col min="10" max="10" width="9.5" style="361" customWidth="1"/>
    <col min="11" max="11" width="9.5" style="369" customWidth="1"/>
    <col min="12" max="12" width="11.1640625" style="361" bestFit="1" customWidth="1"/>
    <col min="13" max="13" width="9.5" style="369" customWidth="1"/>
    <col min="14" max="14" width="23.83203125" style="363" bestFit="1" customWidth="1"/>
    <col min="15" max="241" width="12.5" style="361" customWidth="1"/>
    <col min="242" max="16384" width="10.5" style="361"/>
  </cols>
  <sheetData>
    <row r="1" spans="1:14" ht="19" customHeight="1">
      <c r="A1" s="353" t="s">
        <v>387</v>
      </c>
      <c r="C1" s="368"/>
      <c r="D1" s="353"/>
      <c r="E1" s="368"/>
    </row>
    <row r="2" spans="1:14" ht="19" customHeight="1"/>
    <row r="3" spans="1:14" ht="19" customHeight="1">
      <c r="A3" s="356" t="s">
        <v>0</v>
      </c>
    </row>
    <row r="4" spans="1:14" ht="19" customHeight="1" thickBot="1">
      <c r="A4" s="459"/>
    </row>
    <row r="5" spans="1:14" ht="19" customHeight="1">
      <c r="A5" s="423">
        <v>39</v>
      </c>
      <c r="B5" s="969" t="s">
        <v>235</v>
      </c>
      <c r="C5" s="970"/>
      <c r="D5" s="970"/>
      <c r="E5" s="970"/>
      <c r="F5" s="970"/>
      <c r="G5" s="970"/>
      <c r="H5" s="970"/>
      <c r="I5" s="970"/>
      <c r="J5" s="970"/>
      <c r="K5" s="970"/>
      <c r="L5" s="970"/>
      <c r="M5" s="971"/>
      <c r="N5" s="365">
        <v>39</v>
      </c>
    </row>
    <row r="6" spans="1:14" ht="19" customHeight="1" thickBot="1">
      <c r="A6" s="423" t="s">
        <v>224</v>
      </c>
      <c r="B6" s="972" t="s">
        <v>236</v>
      </c>
      <c r="C6" s="973"/>
      <c r="D6" s="973"/>
      <c r="E6" s="973"/>
      <c r="F6" s="973"/>
      <c r="G6" s="973"/>
      <c r="H6" s="973"/>
      <c r="I6" s="973"/>
      <c r="J6" s="973"/>
      <c r="K6" s="973"/>
      <c r="L6" s="973"/>
      <c r="M6" s="974"/>
      <c r="N6" s="366" t="s">
        <v>237</v>
      </c>
    </row>
    <row r="7" spans="1:14" ht="19" customHeight="1">
      <c r="A7" s="423"/>
      <c r="B7" s="960" t="s">
        <v>238</v>
      </c>
      <c r="C7" s="961"/>
      <c r="D7" s="960" t="s">
        <v>239</v>
      </c>
      <c r="E7" s="961"/>
      <c r="F7" s="960" t="s">
        <v>240</v>
      </c>
      <c r="G7" s="961"/>
      <c r="H7" s="960" t="s">
        <v>241</v>
      </c>
      <c r="I7" s="961"/>
      <c r="J7" s="967" t="s">
        <v>363</v>
      </c>
      <c r="K7" s="968"/>
      <c r="L7" s="967" t="s">
        <v>364</v>
      </c>
      <c r="M7" s="968"/>
      <c r="N7" s="365"/>
    </row>
    <row r="8" spans="1:14" ht="19" customHeight="1">
      <c r="A8" s="423"/>
      <c r="B8" s="355"/>
      <c r="C8" s="370"/>
      <c r="D8" s="355"/>
      <c r="E8" s="370"/>
      <c r="F8" s="355"/>
      <c r="G8" s="370"/>
      <c r="H8" s="355"/>
      <c r="I8" s="370"/>
      <c r="J8" s="355"/>
      <c r="K8" s="370"/>
      <c r="L8" s="355"/>
      <c r="M8" s="370"/>
      <c r="N8" s="365"/>
    </row>
    <row r="9" spans="1:14" ht="19" customHeight="1">
      <c r="A9" s="424" t="s">
        <v>302</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98">
        <v>4180</v>
      </c>
      <c r="E12" s="39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2400</v>
      </c>
      <c r="C14" s="399">
        <v>12</v>
      </c>
      <c r="D14" s="398">
        <v>6000</v>
      </c>
      <c r="E14" s="39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805.00000000000011</v>
      </c>
      <c r="C18" s="399">
        <v>4.0250000000000004</v>
      </c>
      <c r="D18" s="398">
        <v>3220.0000000000005</v>
      </c>
      <c r="E18" s="39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98">
        <v>3060</v>
      </c>
      <c r="E19" s="39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19</v>
      </c>
      <c r="B20" s="398">
        <v>1237.5</v>
      </c>
      <c r="C20" s="399">
        <v>6.1875</v>
      </c>
      <c r="D20" s="398">
        <v>3712.5</v>
      </c>
      <c r="E20" s="39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98">
        <v>7443.2</v>
      </c>
      <c r="E21" s="39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1800</v>
      </c>
      <c r="C22" s="399">
        <v>9</v>
      </c>
      <c r="D22" s="398">
        <v>4800</v>
      </c>
      <c r="E22" s="399">
        <v>9.6</v>
      </c>
      <c r="F22" s="398">
        <v>9800</v>
      </c>
      <c r="G22" s="399">
        <v>9.8000000000000007</v>
      </c>
      <c r="H22" s="398">
        <v>59760</v>
      </c>
      <c r="I22" s="399">
        <v>11.952</v>
      </c>
      <c r="J22" s="398">
        <v>139720</v>
      </c>
      <c r="K22" s="399">
        <v>13.972</v>
      </c>
      <c r="L22" s="398">
        <v>999600</v>
      </c>
      <c r="M22" s="399">
        <v>19.992000000000001</v>
      </c>
      <c r="N22" s="412" t="s">
        <v>373</v>
      </c>
    </row>
    <row r="23" spans="1:14" ht="25" customHeight="1">
      <c r="A23" s="414" t="s">
        <v>158</v>
      </c>
      <c r="B23" s="398">
        <v>0</v>
      </c>
      <c r="C23" s="399">
        <v>0</v>
      </c>
      <c r="D23" s="398">
        <v>6750</v>
      </c>
      <c r="E23" s="39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600</v>
      </c>
      <c r="C24" s="399">
        <v>3</v>
      </c>
      <c r="D24" s="398">
        <v>3900</v>
      </c>
      <c r="E24" s="399">
        <v>7.8</v>
      </c>
      <c r="F24" s="398">
        <v>11700</v>
      </c>
      <c r="G24" s="399">
        <v>11.7</v>
      </c>
      <c r="H24" s="398">
        <v>105900</v>
      </c>
      <c r="I24" s="399">
        <v>21.18</v>
      </c>
      <c r="J24" s="398">
        <v>237600</v>
      </c>
      <c r="K24" s="399">
        <v>23.76</v>
      </c>
      <c r="L24" s="398">
        <v>1197600</v>
      </c>
      <c r="M24" s="399">
        <v>23.952000000000002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1350</v>
      </c>
      <c r="C26" s="399">
        <v>6.75</v>
      </c>
      <c r="D26" s="398">
        <v>4050</v>
      </c>
      <c r="E26" s="399">
        <v>8.1</v>
      </c>
      <c r="F26" s="398">
        <v>8550</v>
      </c>
      <c r="G26" s="399">
        <v>8.5500000000000007</v>
      </c>
      <c r="H26" s="398">
        <v>44550</v>
      </c>
      <c r="I26" s="399">
        <v>8.91</v>
      </c>
      <c r="J26" s="398">
        <v>89550</v>
      </c>
      <c r="K26" s="399">
        <v>8.9550000000000001</v>
      </c>
      <c r="L26" s="398">
        <v>449550</v>
      </c>
      <c r="M26" s="399">
        <v>8.9909999999999997</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98">
        <v>3750</v>
      </c>
      <c r="E30" s="399">
        <v>7.5</v>
      </c>
      <c r="F30" s="398">
        <v>9000</v>
      </c>
      <c r="G30" s="399">
        <v>9</v>
      </c>
      <c r="H30" s="398">
        <v>105000</v>
      </c>
      <c r="I30" s="399">
        <v>21</v>
      </c>
      <c r="J30" s="398">
        <v>210000</v>
      </c>
      <c r="K30" s="399">
        <v>21</v>
      </c>
      <c r="L30" s="398">
        <v>1050000</v>
      </c>
      <c r="M30" s="399">
        <v>21</v>
      </c>
      <c r="N30" s="412" t="s">
        <v>381</v>
      </c>
    </row>
    <row r="31" spans="1:14" ht="25" customHeight="1">
      <c r="A31" s="414" t="s">
        <v>291</v>
      </c>
      <c r="B31" s="398">
        <v>1657.5</v>
      </c>
      <c r="C31" s="399">
        <v>8.2874999999999996</v>
      </c>
      <c r="D31" s="398">
        <v>4530.5</v>
      </c>
      <c r="E31" s="39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292</v>
      </c>
      <c r="B32" s="398">
        <v>1782</v>
      </c>
      <c r="C32" s="399">
        <v>8.91</v>
      </c>
      <c r="D32" s="398">
        <v>5247</v>
      </c>
      <c r="E32" s="39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3600</v>
      </c>
      <c r="C34" s="399">
        <v>18</v>
      </c>
      <c r="D34" s="398">
        <v>9000</v>
      </c>
      <c r="E34" s="399">
        <v>18</v>
      </c>
      <c r="F34" s="398">
        <v>18000</v>
      </c>
      <c r="G34" s="399">
        <v>18</v>
      </c>
      <c r="H34" s="398">
        <v>90000</v>
      </c>
      <c r="I34" s="399">
        <v>18</v>
      </c>
      <c r="J34" s="398">
        <v>180000</v>
      </c>
      <c r="K34" s="399">
        <v>18</v>
      </c>
      <c r="L34" s="398">
        <v>900000</v>
      </c>
      <c r="M34" s="399">
        <v>18</v>
      </c>
      <c r="N34" s="412" t="s">
        <v>202</v>
      </c>
    </row>
    <row r="35" spans="1:14" ht="25" customHeight="1">
      <c r="A35" s="414" t="s">
        <v>22</v>
      </c>
      <c r="B35" s="398">
        <v>4158</v>
      </c>
      <c r="C35" s="399">
        <v>20.79</v>
      </c>
      <c r="D35" s="398">
        <v>10773</v>
      </c>
      <c r="E35" s="39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02">
        <v>8400</v>
      </c>
      <c r="E36" s="403">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70">
        <v>0</v>
      </c>
      <c r="D40" s="471">
        <v>0</v>
      </c>
      <c r="E40" s="470">
        <v>0</v>
      </c>
      <c r="F40" s="471">
        <v>0</v>
      </c>
      <c r="G40" s="470">
        <v>0</v>
      </c>
      <c r="H40" s="471">
        <v>0</v>
      </c>
      <c r="I40" s="470">
        <v>0</v>
      </c>
      <c r="J40" s="471">
        <v>0</v>
      </c>
      <c r="K40" s="470">
        <v>0</v>
      </c>
      <c r="L40" s="471">
        <v>0</v>
      </c>
      <c r="M40" s="405">
        <v>0</v>
      </c>
      <c r="N40" s="463" t="s">
        <v>383</v>
      </c>
    </row>
    <row r="41" spans="1:14" ht="25" customHeight="1">
      <c r="A41" s="414" t="s">
        <v>325</v>
      </c>
      <c r="B41" s="400">
        <v>866.25</v>
      </c>
      <c r="C41" s="374">
        <v>4.3312499999999998</v>
      </c>
      <c r="D41" s="358">
        <v>2598.75</v>
      </c>
      <c r="E41" s="374">
        <v>5.1974999999999998</v>
      </c>
      <c r="F41" s="358">
        <v>5486.25</v>
      </c>
      <c r="G41" s="374">
        <v>5.4862500000000001</v>
      </c>
      <c r="H41" s="358">
        <v>28586.25</v>
      </c>
      <c r="I41" s="374">
        <v>5.7172499999999999</v>
      </c>
      <c r="J41" s="358">
        <v>57461.249999999993</v>
      </c>
      <c r="K41" s="374">
        <v>5.7461249999999993</v>
      </c>
      <c r="L41" s="358">
        <v>288461.25</v>
      </c>
      <c r="M41" s="401">
        <v>5.7692249999999996</v>
      </c>
      <c r="N41" s="463" t="s">
        <v>242</v>
      </c>
    </row>
    <row r="42" spans="1:14" ht="25" customHeight="1">
      <c r="A42" s="414" t="s">
        <v>78</v>
      </c>
      <c r="B42" s="400">
        <v>635</v>
      </c>
      <c r="C42" s="374">
        <v>3.1749999999999998</v>
      </c>
      <c r="D42" s="358">
        <v>2135</v>
      </c>
      <c r="E42" s="374">
        <v>4.2699999999999996</v>
      </c>
      <c r="F42" s="358">
        <v>4635</v>
      </c>
      <c r="G42" s="374">
        <v>4.6349999999999998</v>
      </c>
      <c r="H42" s="358">
        <v>24635</v>
      </c>
      <c r="I42" s="374">
        <v>4.9269999999999996</v>
      </c>
      <c r="J42" s="358">
        <v>49635</v>
      </c>
      <c r="K42" s="374">
        <v>4.9634999999999998</v>
      </c>
      <c r="L42" s="358">
        <v>249635</v>
      </c>
      <c r="M42" s="401">
        <v>4.9927000000000001</v>
      </c>
      <c r="N42" s="463" t="s">
        <v>384</v>
      </c>
    </row>
    <row r="43" spans="1:14" ht="25" customHeight="1">
      <c r="A43" s="414" t="s">
        <v>233</v>
      </c>
      <c r="B43" s="468">
        <v>1782</v>
      </c>
      <c r="C43" s="472">
        <v>8.91</v>
      </c>
      <c r="D43" s="473">
        <v>5247</v>
      </c>
      <c r="E43" s="472">
        <v>10.494</v>
      </c>
      <c r="F43" s="473">
        <v>12176.999999999998</v>
      </c>
      <c r="G43" s="472">
        <v>12.176999999999998</v>
      </c>
      <c r="H43" s="473">
        <v>82500</v>
      </c>
      <c r="I43" s="472">
        <v>16.5</v>
      </c>
      <c r="J43" s="473">
        <v>165000</v>
      </c>
      <c r="K43" s="472">
        <v>16.5</v>
      </c>
      <c r="L43" s="473">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38.2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2018</oddHeader>
    <oddFooter>&amp;C&amp;"Helvetica,Standard" Eidg. Steuerverwaltung  -  Administration fédérale des contributions  -  Amministrazione federale delle contribuzioni&amp;R79</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Tabelle72">
    <pageSetUpPr fitToPage="1"/>
  </sheetPr>
  <dimension ref="A1:N113"/>
  <sheetViews>
    <sheetView view="pageLayout" zoomScale="70" zoomScaleNormal="60" zoomScalePageLayoutView="70" workbookViewId="0"/>
  </sheetViews>
  <sheetFormatPr baseColWidth="10" defaultColWidth="10.5" defaultRowHeight="13"/>
  <cols>
    <col min="1" max="1" width="23.5" style="361" customWidth="1"/>
    <col min="2" max="2" width="9.5" style="361" customWidth="1"/>
    <col min="3" max="3" width="9.5" style="369" customWidth="1"/>
    <col min="4" max="4" width="9.5" style="361" customWidth="1"/>
    <col min="5" max="5" width="9.5" style="369" customWidth="1"/>
    <col min="6" max="6" width="9.5" style="361" customWidth="1"/>
    <col min="7" max="7" width="9.5" style="369" customWidth="1"/>
    <col min="8" max="8" width="9.5" style="361" customWidth="1"/>
    <col min="9" max="9" width="9.5" style="369" customWidth="1"/>
    <col min="10" max="10" width="9.5" style="361" customWidth="1"/>
    <col min="11" max="11" width="9.5" style="369" customWidth="1"/>
    <col min="12" max="12" width="11.5" style="361" customWidth="1"/>
    <col min="13" max="13" width="9.5" style="369" customWidth="1"/>
    <col min="14" max="14" width="23.83203125" style="363" bestFit="1" customWidth="1"/>
    <col min="15" max="241" width="12.5" style="361" customWidth="1"/>
    <col min="242" max="16384" width="10.5" style="361"/>
  </cols>
  <sheetData>
    <row r="1" spans="1:14" ht="19" customHeight="1">
      <c r="A1" s="353" t="s">
        <v>388</v>
      </c>
      <c r="C1" s="368"/>
      <c r="D1" s="353"/>
      <c r="E1" s="368"/>
    </row>
    <row r="2" spans="1:14" ht="19" customHeight="1"/>
    <row r="3" spans="1:14" ht="19" customHeight="1">
      <c r="A3" s="356" t="s">
        <v>0</v>
      </c>
    </row>
    <row r="4" spans="1:14" ht="19" customHeight="1" thickBot="1">
      <c r="A4" s="459"/>
    </row>
    <row r="5" spans="1:14" ht="19" customHeight="1">
      <c r="A5" s="375">
        <v>40</v>
      </c>
      <c r="B5" s="969" t="s">
        <v>25</v>
      </c>
      <c r="C5" s="970"/>
      <c r="D5" s="970"/>
      <c r="E5" s="970"/>
      <c r="F5" s="970"/>
      <c r="G5" s="970"/>
      <c r="H5" s="970"/>
      <c r="I5" s="970"/>
      <c r="J5" s="970"/>
      <c r="K5" s="970"/>
      <c r="L5" s="970"/>
      <c r="M5" s="971"/>
      <c r="N5" s="365">
        <v>40</v>
      </c>
    </row>
    <row r="6" spans="1:14" ht="19" customHeight="1" thickBot="1">
      <c r="A6" s="364" t="s">
        <v>224</v>
      </c>
      <c r="B6" s="972" t="s">
        <v>27</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376"/>
      <c r="B8" s="355"/>
      <c r="C8" s="370"/>
      <c r="D8" s="355"/>
      <c r="E8" s="370"/>
      <c r="F8" s="355"/>
      <c r="G8" s="370"/>
      <c r="H8" s="355"/>
      <c r="I8" s="370"/>
      <c r="J8" s="355"/>
      <c r="K8" s="370"/>
      <c r="L8" s="355"/>
      <c r="M8" s="370"/>
      <c r="N8" s="365"/>
    </row>
    <row r="9" spans="1:14" ht="19" customHeight="1">
      <c r="A9" s="377" t="s">
        <v>220</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78">
        <v>4180</v>
      </c>
      <c r="E12" s="37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3300.0000000000005</v>
      </c>
      <c r="C13" s="399">
        <v>16.500000000000004</v>
      </c>
      <c r="D13" s="378">
        <v>10500</v>
      </c>
      <c r="E13" s="379">
        <v>21</v>
      </c>
      <c r="F13" s="398">
        <v>22500</v>
      </c>
      <c r="G13" s="399">
        <v>22.5</v>
      </c>
      <c r="H13" s="398">
        <v>142500</v>
      </c>
      <c r="I13" s="399">
        <v>28.5</v>
      </c>
      <c r="J13" s="398">
        <v>300000</v>
      </c>
      <c r="K13" s="399">
        <v>30</v>
      </c>
      <c r="L13" s="398">
        <v>1500000</v>
      </c>
      <c r="M13" s="399">
        <v>30</v>
      </c>
      <c r="N13" s="412" t="s">
        <v>367</v>
      </c>
    </row>
    <row r="14" spans="1:14" ht="25" customHeight="1">
      <c r="A14" s="414" t="s">
        <v>303</v>
      </c>
      <c r="B14" s="398">
        <v>2400</v>
      </c>
      <c r="C14" s="399">
        <v>12</v>
      </c>
      <c r="D14" s="378">
        <v>6000</v>
      </c>
      <c r="E14" s="37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78">
        <v>0</v>
      </c>
      <c r="E15" s="37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78">
        <v>0</v>
      </c>
      <c r="E16" s="37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78">
        <v>3000</v>
      </c>
      <c r="E17" s="379">
        <v>6</v>
      </c>
      <c r="F17" s="398">
        <v>8000</v>
      </c>
      <c r="G17" s="399">
        <v>8</v>
      </c>
      <c r="H17" s="398">
        <v>48000</v>
      </c>
      <c r="I17" s="399">
        <v>9.6</v>
      </c>
      <c r="J17" s="398">
        <v>98000</v>
      </c>
      <c r="K17" s="399">
        <v>9.8000000000000007</v>
      </c>
      <c r="L17" s="398">
        <v>498000</v>
      </c>
      <c r="M17" s="399">
        <v>9.9600000000000009</v>
      </c>
      <c r="N17" s="412" t="s">
        <v>369</v>
      </c>
    </row>
    <row r="18" spans="1:14" ht="25" customHeight="1">
      <c r="A18" s="414" t="s">
        <v>74</v>
      </c>
      <c r="B18" s="398">
        <v>805.00000000000011</v>
      </c>
      <c r="C18" s="399">
        <v>4.0250000000000004</v>
      </c>
      <c r="D18" s="378">
        <v>3220.0000000000005</v>
      </c>
      <c r="E18" s="37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78">
        <v>3060</v>
      </c>
      <c r="E19" s="37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53</v>
      </c>
      <c r="B20" s="398">
        <v>1237.5</v>
      </c>
      <c r="C20" s="399">
        <v>6.1875</v>
      </c>
      <c r="D20" s="378">
        <v>3712.5</v>
      </c>
      <c r="E20" s="37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78">
        <v>7443.2</v>
      </c>
      <c r="E21" s="37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2250</v>
      </c>
      <c r="C22" s="399">
        <v>11.25</v>
      </c>
      <c r="D22" s="378">
        <v>6000</v>
      </c>
      <c r="E22" s="379">
        <v>12</v>
      </c>
      <c r="F22" s="398">
        <v>12250</v>
      </c>
      <c r="G22" s="399">
        <v>12.25</v>
      </c>
      <c r="H22" s="398">
        <v>74700</v>
      </c>
      <c r="I22" s="399">
        <v>14.94</v>
      </c>
      <c r="J22" s="398">
        <v>174650</v>
      </c>
      <c r="K22" s="399">
        <v>17.465</v>
      </c>
      <c r="L22" s="398">
        <v>1249500</v>
      </c>
      <c r="M22" s="399">
        <v>24.99</v>
      </c>
      <c r="N22" s="412" t="s">
        <v>373</v>
      </c>
    </row>
    <row r="23" spans="1:14" ht="25" customHeight="1">
      <c r="A23" s="414" t="s">
        <v>158</v>
      </c>
      <c r="B23" s="398">
        <v>0</v>
      </c>
      <c r="C23" s="399">
        <v>0</v>
      </c>
      <c r="D23" s="378">
        <v>6750</v>
      </c>
      <c r="E23" s="37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800</v>
      </c>
      <c r="C24" s="399">
        <v>4</v>
      </c>
      <c r="D24" s="378">
        <v>5200</v>
      </c>
      <c r="E24" s="379">
        <v>10.4</v>
      </c>
      <c r="F24" s="398">
        <v>15600</v>
      </c>
      <c r="G24" s="399">
        <v>15.6</v>
      </c>
      <c r="H24" s="398">
        <v>141200</v>
      </c>
      <c r="I24" s="399">
        <v>28.24</v>
      </c>
      <c r="J24" s="398">
        <v>316800</v>
      </c>
      <c r="K24" s="399">
        <v>31.68</v>
      </c>
      <c r="L24" s="398">
        <v>1596800</v>
      </c>
      <c r="M24" s="399">
        <v>31.936</v>
      </c>
      <c r="N24" s="412" t="s">
        <v>375</v>
      </c>
    </row>
    <row r="25" spans="1:14" ht="25" customHeight="1">
      <c r="A25" s="414" t="s">
        <v>307</v>
      </c>
      <c r="B25" s="398">
        <v>4800</v>
      </c>
      <c r="C25" s="399">
        <v>24</v>
      </c>
      <c r="D25" s="378">
        <v>14400</v>
      </c>
      <c r="E25" s="37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1800</v>
      </c>
      <c r="C26" s="399">
        <v>9</v>
      </c>
      <c r="D26" s="378">
        <v>5400</v>
      </c>
      <c r="E26" s="379">
        <v>10.8</v>
      </c>
      <c r="F26" s="398">
        <v>11400</v>
      </c>
      <c r="G26" s="399">
        <v>11.4</v>
      </c>
      <c r="H26" s="398">
        <v>59400</v>
      </c>
      <c r="I26" s="399">
        <v>11.88</v>
      </c>
      <c r="J26" s="398">
        <v>119400</v>
      </c>
      <c r="K26" s="399">
        <v>11.94</v>
      </c>
      <c r="L26" s="398">
        <v>599400</v>
      </c>
      <c r="M26" s="399">
        <v>11.988</v>
      </c>
      <c r="N26" s="412" t="s">
        <v>377</v>
      </c>
    </row>
    <row r="27" spans="1:14" ht="25" customHeight="1">
      <c r="A27" s="414" t="s">
        <v>75</v>
      </c>
      <c r="B27" s="398">
        <v>3000</v>
      </c>
      <c r="C27" s="399">
        <v>15</v>
      </c>
      <c r="D27" s="378">
        <v>12000</v>
      </c>
      <c r="E27" s="37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78">
        <v>0</v>
      </c>
      <c r="E28" s="37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78">
        <v>6000</v>
      </c>
      <c r="E29" s="37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78">
        <v>3750</v>
      </c>
      <c r="E30" s="379">
        <v>7.5</v>
      </c>
      <c r="F30" s="398">
        <v>9000</v>
      </c>
      <c r="G30" s="399">
        <v>9</v>
      </c>
      <c r="H30" s="398">
        <v>105000</v>
      </c>
      <c r="I30" s="399">
        <v>21</v>
      </c>
      <c r="J30" s="398">
        <v>210000</v>
      </c>
      <c r="K30" s="399">
        <v>21</v>
      </c>
      <c r="L30" s="398">
        <v>1050000</v>
      </c>
      <c r="M30" s="399">
        <v>21</v>
      </c>
      <c r="N30" s="412" t="s">
        <v>381</v>
      </c>
    </row>
    <row r="31" spans="1:14" ht="25" customHeight="1">
      <c r="A31" s="414" t="s">
        <v>113</v>
      </c>
      <c r="B31" s="398">
        <v>1657.5</v>
      </c>
      <c r="C31" s="399">
        <v>8.2874999999999996</v>
      </c>
      <c r="D31" s="378">
        <v>4530.5</v>
      </c>
      <c r="E31" s="37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283</v>
      </c>
      <c r="B32" s="398">
        <v>1782</v>
      </c>
      <c r="C32" s="399">
        <v>8.91</v>
      </c>
      <c r="D32" s="378">
        <v>5247</v>
      </c>
      <c r="E32" s="37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284</v>
      </c>
      <c r="B33" s="398">
        <v>3000</v>
      </c>
      <c r="C33" s="399">
        <v>15</v>
      </c>
      <c r="D33" s="378">
        <v>7500</v>
      </c>
      <c r="E33" s="379">
        <v>15</v>
      </c>
      <c r="F33" s="398">
        <v>15000</v>
      </c>
      <c r="G33" s="399">
        <v>15</v>
      </c>
      <c r="H33" s="398">
        <v>75000</v>
      </c>
      <c r="I33" s="399">
        <v>15</v>
      </c>
      <c r="J33" s="398">
        <v>150000</v>
      </c>
      <c r="K33" s="399">
        <v>15</v>
      </c>
      <c r="L33" s="398">
        <v>750000</v>
      </c>
      <c r="M33" s="399">
        <v>15</v>
      </c>
      <c r="N33" s="412" t="s">
        <v>284</v>
      </c>
    </row>
    <row r="34" spans="1:14" ht="25" customHeight="1">
      <c r="A34" s="414" t="s">
        <v>202</v>
      </c>
      <c r="B34" s="398">
        <v>4000</v>
      </c>
      <c r="C34" s="399">
        <v>20</v>
      </c>
      <c r="D34" s="378">
        <v>10000</v>
      </c>
      <c r="E34" s="379">
        <v>20</v>
      </c>
      <c r="F34" s="398">
        <v>20000</v>
      </c>
      <c r="G34" s="399">
        <v>20</v>
      </c>
      <c r="H34" s="398">
        <v>100000</v>
      </c>
      <c r="I34" s="399">
        <v>20</v>
      </c>
      <c r="J34" s="398">
        <v>200000</v>
      </c>
      <c r="K34" s="399">
        <v>20</v>
      </c>
      <c r="L34" s="398">
        <v>1000000</v>
      </c>
      <c r="M34" s="399">
        <v>20</v>
      </c>
      <c r="N34" s="412" t="s">
        <v>202</v>
      </c>
    </row>
    <row r="35" spans="1:14" ht="25" customHeight="1">
      <c r="A35" s="414" t="s">
        <v>73</v>
      </c>
      <c r="B35" s="398">
        <v>4158</v>
      </c>
      <c r="C35" s="399">
        <v>20.79</v>
      </c>
      <c r="D35" s="378">
        <v>10773</v>
      </c>
      <c r="E35" s="37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74">
        <v>8400</v>
      </c>
      <c r="E36" s="475">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866.25</v>
      </c>
      <c r="C41" s="401">
        <v>4.3312499999999998</v>
      </c>
      <c r="D41" s="400">
        <v>2598.75</v>
      </c>
      <c r="E41" s="401">
        <v>5.1974999999999998</v>
      </c>
      <c r="F41" s="400">
        <v>5486.25</v>
      </c>
      <c r="G41" s="401">
        <v>5.4862500000000001</v>
      </c>
      <c r="H41" s="400">
        <v>28586.25</v>
      </c>
      <c r="I41" s="401">
        <v>5.7172499999999999</v>
      </c>
      <c r="J41" s="400">
        <v>57461.249999999993</v>
      </c>
      <c r="K41" s="401">
        <v>5.7461249999999993</v>
      </c>
      <c r="L41" s="400">
        <v>288461.25</v>
      </c>
      <c r="M41" s="401">
        <v>5.7692249999999996</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1782</v>
      </c>
      <c r="C43" s="469">
        <v>8.91</v>
      </c>
      <c r="D43" s="468">
        <v>5247</v>
      </c>
      <c r="E43" s="469">
        <v>10.494</v>
      </c>
      <c r="F43" s="468">
        <v>12176.999999999998</v>
      </c>
      <c r="G43" s="469">
        <v>12.176999999999998</v>
      </c>
      <c r="H43" s="468">
        <v>82500</v>
      </c>
      <c r="I43" s="469">
        <v>16.5</v>
      </c>
      <c r="J43" s="468">
        <v>165000</v>
      </c>
      <c r="K43" s="469">
        <v>16.5</v>
      </c>
      <c r="L43" s="468">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0.7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2018</oddHeader>
    <oddFooter xml:space="preserve">&amp;L80&amp;C&amp;"Helvetica,Standard" Eidg. Steuerverwaltung  -  Administration fédérale des contributions  -  Amministrazione federale delle contribuzioni&amp;R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74">
    <pageSetUpPr fitToPage="1"/>
  </sheetPr>
  <dimension ref="A1:N113"/>
  <sheetViews>
    <sheetView view="pageLayout" zoomScale="70" zoomScaleNormal="60" zoomScalePageLayoutView="70" workbookViewId="0"/>
  </sheetViews>
  <sheetFormatPr baseColWidth="10" defaultColWidth="10.5" defaultRowHeight="13"/>
  <cols>
    <col min="1" max="1" width="23.5" style="361" customWidth="1"/>
    <col min="2" max="2" width="9.5" style="361" customWidth="1"/>
    <col min="3" max="3" width="9.5" style="369" customWidth="1"/>
    <col min="4" max="4" width="9.5" style="361" customWidth="1"/>
    <col min="5" max="5" width="9.5" style="369" customWidth="1"/>
    <col min="6" max="6" width="9.5" style="361" customWidth="1"/>
    <col min="7" max="7" width="9.5" style="369" customWidth="1"/>
    <col min="8" max="8" width="9.5" style="361" customWidth="1"/>
    <col min="9" max="9" width="9.5" style="369" customWidth="1"/>
    <col min="10" max="10" width="9.5" style="361" customWidth="1"/>
    <col min="11" max="11" width="9.5" style="369" customWidth="1"/>
    <col min="12" max="12" width="11.1640625" style="361" bestFit="1" customWidth="1"/>
    <col min="13" max="13" width="9.5" style="369" customWidth="1"/>
    <col min="14" max="14" width="23.83203125" style="363" bestFit="1" customWidth="1"/>
    <col min="15" max="241" width="12.5" style="361" customWidth="1"/>
    <col min="242" max="16384" width="10.5" style="361"/>
  </cols>
  <sheetData>
    <row r="1" spans="1:14" ht="19" customHeight="1">
      <c r="A1" s="353" t="s">
        <v>389</v>
      </c>
      <c r="C1" s="368"/>
      <c r="D1" s="353"/>
      <c r="E1" s="368"/>
    </row>
    <row r="2" spans="1:14" ht="19" customHeight="1"/>
    <row r="3" spans="1:14" ht="19" customHeight="1">
      <c r="A3" s="356" t="s">
        <v>0</v>
      </c>
    </row>
    <row r="4" spans="1:14" ht="19" customHeight="1" thickBot="1">
      <c r="A4" s="459"/>
    </row>
    <row r="5" spans="1:14" ht="19" customHeight="1">
      <c r="A5" s="375">
        <v>41</v>
      </c>
      <c r="B5" s="969" t="s">
        <v>26</v>
      </c>
      <c r="C5" s="970"/>
      <c r="D5" s="970"/>
      <c r="E5" s="970"/>
      <c r="F5" s="970"/>
      <c r="G5" s="970"/>
      <c r="H5" s="970"/>
      <c r="I5" s="970"/>
      <c r="J5" s="970"/>
      <c r="K5" s="970"/>
      <c r="L5" s="970"/>
      <c r="M5" s="971"/>
      <c r="N5" s="365">
        <v>41</v>
      </c>
    </row>
    <row r="6" spans="1:14" ht="19" customHeight="1" thickBot="1">
      <c r="A6" s="364" t="s">
        <v>224</v>
      </c>
      <c r="B6" s="972" t="s">
        <v>28</v>
      </c>
      <c r="C6" s="973"/>
      <c r="D6" s="973"/>
      <c r="E6" s="973"/>
      <c r="F6" s="973"/>
      <c r="G6" s="973"/>
      <c r="H6" s="973"/>
      <c r="I6" s="973"/>
      <c r="J6" s="973"/>
      <c r="K6" s="973"/>
      <c r="L6" s="973"/>
      <c r="M6" s="974"/>
      <c r="N6" s="366" t="s">
        <v>237</v>
      </c>
    </row>
    <row r="7" spans="1:14" ht="19" customHeight="1">
      <c r="A7" s="376"/>
      <c r="B7" s="960" t="s">
        <v>238</v>
      </c>
      <c r="C7" s="961"/>
      <c r="D7" s="960" t="s">
        <v>239</v>
      </c>
      <c r="E7" s="961"/>
      <c r="F7" s="960" t="s">
        <v>240</v>
      </c>
      <c r="G7" s="961"/>
      <c r="H7" s="960" t="s">
        <v>241</v>
      </c>
      <c r="I7" s="961"/>
      <c r="J7" s="967" t="s">
        <v>363</v>
      </c>
      <c r="K7" s="968"/>
      <c r="L7" s="967" t="s">
        <v>364</v>
      </c>
      <c r="M7" s="968"/>
      <c r="N7" s="365"/>
    </row>
    <row r="8" spans="1:14" ht="19" customHeight="1">
      <c r="A8" s="376"/>
      <c r="B8" s="355"/>
      <c r="C8" s="370"/>
      <c r="D8" s="355"/>
      <c r="E8" s="370"/>
      <c r="F8" s="355"/>
      <c r="G8" s="370"/>
      <c r="H8" s="355"/>
      <c r="I8" s="370"/>
      <c r="J8" s="355"/>
      <c r="K8" s="370"/>
      <c r="L8" s="355"/>
      <c r="M8" s="370"/>
      <c r="N8" s="365"/>
    </row>
    <row r="9" spans="1:14" ht="19" customHeight="1">
      <c r="A9" s="377" t="s">
        <v>220</v>
      </c>
      <c r="B9" s="964" t="s">
        <v>29</v>
      </c>
      <c r="C9" s="965"/>
      <c r="D9" s="965"/>
      <c r="E9" s="965"/>
      <c r="F9" s="965"/>
      <c r="G9" s="965"/>
      <c r="H9" s="965"/>
      <c r="I9" s="965"/>
      <c r="J9" s="965"/>
      <c r="K9" s="965"/>
      <c r="L9" s="965"/>
      <c r="M9" s="966"/>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2400</v>
      </c>
      <c r="C11" s="397">
        <v>12</v>
      </c>
      <c r="D11" s="396">
        <v>7200</v>
      </c>
      <c r="E11" s="397">
        <v>14.4</v>
      </c>
      <c r="F11" s="396">
        <v>16800</v>
      </c>
      <c r="G11" s="397">
        <v>16.8</v>
      </c>
      <c r="H11" s="396">
        <v>140400</v>
      </c>
      <c r="I11" s="397">
        <v>28.08</v>
      </c>
      <c r="J11" s="396">
        <v>330000</v>
      </c>
      <c r="K11" s="397">
        <v>33</v>
      </c>
      <c r="L11" s="396">
        <v>1800000</v>
      </c>
      <c r="M11" s="397">
        <v>36</v>
      </c>
      <c r="N11" s="412" t="s">
        <v>365</v>
      </c>
    </row>
    <row r="12" spans="1:14" ht="25" customHeight="1">
      <c r="A12" s="414" t="s">
        <v>56</v>
      </c>
      <c r="B12" s="398">
        <v>1280</v>
      </c>
      <c r="C12" s="399">
        <v>6.4</v>
      </c>
      <c r="D12" s="398">
        <v>6080</v>
      </c>
      <c r="E12" s="399">
        <v>12.16</v>
      </c>
      <c r="F12" s="398">
        <v>14080</v>
      </c>
      <c r="G12" s="399">
        <v>14.08</v>
      </c>
      <c r="H12" s="398">
        <v>111920</v>
      </c>
      <c r="I12" s="399">
        <v>22.384</v>
      </c>
      <c r="J12" s="398">
        <v>302296</v>
      </c>
      <c r="K12" s="399">
        <v>30.229600000000001</v>
      </c>
      <c r="L12" s="398">
        <v>1902296</v>
      </c>
      <c r="M12" s="399">
        <v>38.045920000000002</v>
      </c>
      <c r="N12" s="412" t="s">
        <v>366</v>
      </c>
    </row>
    <row r="13" spans="1:14" ht="25" customHeight="1">
      <c r="A13" s="414" t="s">
        <v>59</v>
      </c>
      <c r="B13" s="398">
        <v>4400</v>
      </c>
      <c r="C13" s="399">
        <v>22</v>
      </c>
      <c r="D13" s="398">
        <v>14000</v>
      </c>
      <c r="E13" s="399">
        <v>28</v>
      </c>
      <c r="F13" s="398">
        <v>30000</v>
      </c>
      <c r="G13" s="399">
        <v>30</v>
      </c>
      <c r="H13" s="398">
        <v>190000</v>
      </c>
      <c r="I13" s="399">
        <v>38</v>
      </c>
      <c r="J13" s="398">
        <v>400000</v>
      </c>
      <c r="K13" s="399">
        <v>40</v>
      </c>
      <c r="L13" s="398">
        <v>2000000</v>
      </c>
      <c r="M13" s="399">
        <v>40</v>
      </c>
      <c r="N13" s="412" t="s">
        <v>367</v>
      </c>
    </row>
    <row r="14" spans="1:14" ht="25" customHeight="1">
      <c r="A14" s="414" t="s">
        <v>303</v>
      </c>
      <c r="B14" s="398">
        <v>4800</v>
      </c>
      <c r="C14" s="399">
        <v>24</v>
      </c>
      <c r="D14" s="398">
        <v>12000</v>
      </c>
      <c r="E14" s="399">
        <v>24</v>
      </c>
      <c r="F14" s="398">
        <v>24000</v>
      </c>
      <c r="G14" s="399">
        <v>24</v>
      </c>
      <c r="H14" s="398">
        <v>120000</v>
      </c>
      <c r="I14" s="399">
        <v>24</v>
      </c>
      <c r="J14" s="398">
        <v>240000</v>
      </c>
      <c r="K14" s="399">
        <v>24</v>
      </c>
      <c r="L14" s="398">
        <v>1200000</v>
      </c>
      <c r="M14" s="399">
        <v>24</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4500</v>
      </c>
      <c r="E17" s="399">
        <v>9</v>
      </c>
      <c r="F17" s="398">
        <v>12000</v>
      </c>
      <c r="G17" s="399">
        <v>12</v>
      </c>
      <c r="H17" s="398">
        <v>72000</v>
      </c>
      <c r="I17" s="399">
        <v>14.4</v>
      </c>
      <c r="J17" s="398">
        <v>147000</v>
      </c>
      <c r="K17" s="399">
        <v>14.7</v>
      </c>
      <c r="L17" s="398">
        <v>747000</v>
      </c>
      <c r="M17" s="399">
        <v>14.94</v>
      </c>
      <c r="N17" s="412" t="s">
        <v>369</v>
      </c>
    </row>
    <row r="18" spans="1:14" ht="25" customHeight="1">
      <c r="A18" s="414" t="s">
        <v>74</v>
      </c>
      <c r="B18" s="398">
        <v>1150</v>
      </c>
      <c r="C18" s="399">
        <v>5.75</v>
      </c>
      <c r="D18" s="398">
        <v>4600</v>
      </c>
      <c r="E18" s="399">
        <v>9.1999999999999993</v>
      </c>
      <c r="F18" s="398">
        <v>10350</v>
      </c>
      <c r="G18" s="399">
        <v>10.35</v>
      </c>
      <c r="H18" s="398">
        <v>112699.99999999999</v>
      </c>
      <c r="I18" s="399">
        <v>22.539999999999996</v>
      </c>
      <c r="J18" s="398">
        <v>227699.99999999997</v>
      </c>
      <c r="K18" s="399">
        <v>22.769999999999996</v>
      </c>
      <c r="L18" s="398">
        <v>1434625</v>
      </c>
      <c r="M18" s="399">
        <v>28.692499999999999</v>
      </c>
      <c r="N18" s="412" t="s">
        <v>370</v>
      </c>
    </row>
    <row r="19" spans="1:14" ht="25" customHeight="1">
      <c r="A19" s="414" t="s">
        <v>229</v>
      </c>
      <c r="B19" s="398">
        <v>2000</v>
      </c>
      <c r="C19" s="399">
        <v>10</v>
      </c>
      <c r="D19" s="398">
        <v>5100</v>
      </c>
      <c r="E19" s="399">
        <v>10.199999999999999</v>
      </c>
      <c r="F19" s="398">
        <v>10800</v>
      </c>
      <c r="G19" s="399">
        <v>10.8</v>
      </c>
      <c r="H19" s="398">
        <v>70900</v>
      </c>
      <c r="I19" s="399">
        <v>14.18</v>
      </c>
      <c r="J19" s="398">
        <v>168400</v>
      </c>
      <c r="K19" s="399">
        <v>16.84</v>
      </c>
      <c r="L19" s="398">
        <v>968400</v>
      </c>
      <c r="M19" s="399">
        <v>19.367999999999999</v>
      </c>
      <c r="N19" s="412" t="s">
        <v>371</v>
      </c>
    </row>
    <row r="20" spans="1:14" ht="25" customHeight="1">
      <c r="A20" s="414" t="s">
        <v>53</v>
      </c>
      <c r="B20" s="398">
        <v>3300</v>
      </c>
      <c r="C20" s="399">
        <v>16.5</v>
      </c>
      <c r="D20" s="398">
        <v>9900</v>
      </c>
      <c r="E20" s="399">
        <v>19.8</v>
      </c>
      <c r="F20" s="398">
        <v>20900</v>
      </c>
      <c r="G20" s="399">
        <v>20.9</v>
      </c>
      <c r="H20" s="398">
        <v>108900</v>
      </c>
      <c r="I20" s="399">
        <v>21.78</v>
      </c>
      <c r="J20" s="398">
        <v>218900</v>
      </c>
      <c r="K20" s="399">
        <v>21.89</v>
      </c>
      <c r="L20" s="398">
        <v>1098900</v>
      </c>
      <c r="M20" s="399">
        <v>21.978000000000002</v>
      </c>
      <c r="N20" s="412" t="s">
        <v>53</v>
      </c>
    </row>
    <row r="21" spans="1:14" ht="25" customHeight="1">
      <c r="A21" s="414" t="s">
        <v>230</v>
      </c>
      <c r="B21" s="398">
        <v>2400</v>
      </c>
      <c r="C21" s="399">
        <v>12</v>
      </c>
      <c r="D21" s="398">
        <v>9924.25</v>
      </c>
      <c r="E21" s="399">
        <v>19.848500000000001</v>
      </c>
      <c r="F21" s="398">
        <v>26694.85</v>
      </c>
      <c r="G21" s="399">
        <v>26.694849999999999</v>
      </c>
      <c r="H21" s="398">
        <v>150000.15</v>
      </c>
      <c r="I21" s="399">
        <v>30.000029999999999</v>
      </c>
      <c r="J21" s="398">
        <v>300000.14999999997</v>
      </c>
      <c r="K21" s="399">
        <v>30.000014999999998</v>
      </c>
      <c r="L21" s="398">
        <v>1500000.15</v>
      </c>
      <c r="M21" s="399">
        <v>30.000003</v>
      </c>
      <c r="N21" s="412" t="s">
        <v>372</v>
      </c>
    </row>
    <row r="22" spans="1:14" ht="25" customHeight="1">
      <c r="A22" s="414" t="s">
        <v>306</v>
      </c>
      <c r="B22" s="398">
        <v>4050</v>
      </c>
      <c r="C22" s="399">
        <v>20.25</v>
      </c>
      <c r="D22" s="398">
        <v>10800</v>
      </c>
      <c r="E22" s="399">
        <v>21.6</v>
      </c>
      <c r="F22" s="398">
        <v>22050</v>
      </c>
      <c r="G22" s="399">
        <v>22.05</v>
      </c>
      <c r="H22" s="398">
        <v>134460</v>
      </c>
      <c r="I22" s="399">
        <v>26.891999999999999</v>
      </c>
      <c r="J22" s="398">
        <v>314370</v>
      </c>
      <c r="K22" s="399">
        <v>31.437000000000001</v>
      </c>
      <c r="L22" s="398">
        <v>2249100</v>
      </c>
      <c r="M22" s="399">
        <v>44.981999999999999</v>
      </c>
      <c r="N22" s="412" t="s">
        <v>373</v>
      </c>
    </row>
    <row r="23" spans="1:14" ht="25" customHeight="1">
      <c r="A23" s="414" t="s">
        <v>158</v>
      </c>
      <c r="B23" s="398">
        <v>3000</v>
      </c>
      <c r="C23" s="399">
        <v>15</v>
      </c>
      <c r="D23" s="398">
        <v>12000</v>
      </c>
      <c r="E23" s="399">
        <v>24</v>
      </c>
      <c r="F23" s="398">
        <v>27000</v>
      </c>
      <c r="G23" s="399">
        <v>27</v>
      </c>
      <c r="H23" s="398">
        <v>147000</v>
      </c>
      <c r="I23" s="399">
        <v>29.4</v>
      </c>
      <c r="J23" s="398">
        <v>297000</v>
      </c>
      <c r="K23" s="399">
        <v>29.7</v>
      </c>
      <c r="L23" s="398">
        <v>1497000</v>
      </c>
      <c r="M23" s="399">
        <v>29.94</v>
      </c>
      <c r="N23" s="412" t="s">
        <v>374</v>
      </c>
    </row>
    <row r="24" spans="1:14" ht="25" customHeight="1">
      <c r="A24" s="414" t="s">
        <v>66</v>
      </c>
      <c r="B24" s="398">
        <v>1000</v>
      </c>
      <c r="C24" s="399">
        <v>5</v>
      </c>
      <c r="D24" s="398">
        <v>6500</v>
      </c>
      <c r="E24" s="399">
        <v>13</v>
      </c>
      <c r="F24" s="398">
        <v>19500</v>
      </c>
      <c r="G24" s="399">
        <v>19.5</v>
      </c>
      <c r="H24" s="398">
        <v>176500</v>
      </c>
      <c r="I24" s="399">
        <v>35.299999999999997</v>
      </c>
      <c r="J24" s="398">
        <v>396000</v>
      </c>
      <c r="K24" s="399">
        <v>39.6</v>
      </c>
      <c r="L24" s="398">
        <v>1996000</v>
      </c>
      <c r="M24" s="399">
        <v>39.92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3000</v>
      </c>
      <c r="C26" s="399">
        <v>15</v>
      </c>
      <c r="D26" s="398">
        <v>9000</v>
      </c>
      <c r="E26" s="399">
        <v>18</v>
      </c>
      <c r="F26" s="398">
        <v>19000</v>
      </c>
      <c r="G26" s="399">
        <v>19</v>
      </c>
      <c r="H26" s="398">
        <v>99000</v>
      </c>
      <c r="I26" s="399">
        <v>19.8</v>
      </c>
      <c r="J26" s="398">
        <v>199000</v>
      </c>
      <c r="K26" s="399">
        <v>19.899999999999999</v>
      </c>
      <c r="L26" s="398">
        <v>999000</v>
      </c>
      <c r="M26" s="399">
        <v>19.98</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1760</v>
      </c>
      <c r="C30" s="399">
        <v>8.8000000000000007</v>
      </c>
      <c r="D30" s="398">
        <v>5000</v>
      </c>
      <c r="E30" s="399">
        <v>10</v>
      </c>
      <c r="F30" s="398">
        <v>12000</v>
      </c>
      <c r="G30" s="399">
        <v>12</v>
      </c>
      <c r="H30" s="398">
        <v>140000</v>
      </c>
      <c r="I30" s="399">
        <v>28</v>
      </c>
      <c r="J30" s="398">
        <v>280000</v>
      </c>
      <c r="K30" s="399">
        <v>28</v>
      </c>
      <c r="L30" s="398">
        <v>1400000</v>
      </c>
      <c r="M30" s="399">
        <v>28</v>
      </c>
      <c r="N30" s="412" t="s">
        <v>381</v>
      </c>
    </row>
    <row r="31" spans="1:14" ht="25" customHeight="1">
      <c r="A31" s="414" t="s">
        <v>113</v>
      </c>
      <c r="B31" s="398">
        <v>3825</v>
      </c>
      <c r="C31" s="399">
        <v>19.125</v>
      </c>
      <c r="D31" s="398">
        <v>10455</v>
      </c>
      <c r="E31" s="399">
        <v>20.91</v>
      </c>
      <c r="F31" s="398">
        <v>23842.5</v>
      </c>
      <c r="G31" s="399">
        <v>23.842500000000001</v>
      </c>
      <c r="H31" s="398">
        <v>179752.5</v>
      </c>
      <c r="I31" s="399">
        <v>35.950499999999998</v>
      </c>
      <c r="J31" s="398">
        <v>410000</v>
      </c>
      <c r="K31" s="399">
        <v>41</v>
      </c>
      <c r="L31" s="398">
        <v>2049999.9999999998</v>
      </c>
      <c r="M31" s="399">
        <v>40.999999999999993</v>
      </c>
      <c r="N31" s="412" t="s">
        <v>291</v>
      </c>
    </row>
    <row r="32" spans="1:14" ht="25" customHeight="1">
      <c r="A32" s="414" t="s">
        <v>283</v>
      </c>
      <c r="B32" s="398">
        <v>3564</v>
      </c>
      <c r="C32" s="399">
        <v>17.82</v>
      </c>
      <c r="D32" s="398">
        <v>10494</v>
      </c>
      <c r="E32" s="399">
        <v>20.988</v>
      </c>
      <c r="F32" s="398">
        <v>24353.999999999996</v>
      </c>
      <c r="G32" s="399">
        <v>24.353999999999996</v>
      </c>
      <c r="H32" s="398">
        <v>125000</v>
      </c>
      <c r="I32" s="399">
        <v>25</v>
      </c>
      <c r="J32" s="398">
        <v>250000</v>
      </c>
      <c r="K32" s="399">
        <v>25</v>
      </c>
      <c r="L32" s="398">
        <v>1250000</v>
      </c>
      <c r="M32" s="399">
        <v>25</v>
      </c>
      <c r="N32" s="412" t="s">
        <v>283</v>
      </c>
    </row>
    <row r="33" spans="1:14" ht="25" customHeight="1">
      <c r="A33" s="414" t="s">
        <v>284</v>
      </c>
      <c r="B33" s="398">
        <v>5000</v>
      </c>
      <c r="C33" s="399">
        <v>25</v>
      </c>
      <c r="D33" s="398">
        <v>12500</v>
      </c>
      <c r="E33" s="399">
        <v>25</v>
      </c>
      <c r="F33" s="398">
        <v>25000</v>
      </c>
      <c r="G33" s="399">
        <v>25</v>
      </c>
      <c r="H33" s="398">
        <v>125000</v>
      </c>
      <c r="I33" s="399">
        <v>25</v>
      </c>
      <c r="J33" s="398">
        <v>250000</v>
      </c>
      <c r="K33" s="399">
        <v>25</v>
      </c>
      <c r="L33" s="398">
        <v>1250000</v>
      </c>
      <c r="M33" s="399">
        <v>25</v>
      </c>
      <c r="N33" s="412" t="s">
        <v>284</v>
      </c>
    </row>
    <row r="34" spans="1:14" ht="25" customHeight="1">
      <c r="A34" s="414" t="s">
        <v>202</v>
      </c>
      <c r="B34" s="398">
        <v>9000</v>
      </c>
      <c r="C34" s="399">
        <v>45</v>
      </c>
      <c r="D34" s="398">
        <v>22500</v>
      </c>
      <c r="E34" s="399">
        <v>45</v>
      </c>
      <c r="F34" s="398">
        <v>45000</v>
      </c>
      <c r="G34" s="399">
        <v>45</v>
      </c>
      <c r="H34" s="398">
        <v>225000</v>
      </c>
      <c r="I34" s="399">
        <v>45</v>
      </c>
      <c r="J34" s="398">
        <v>450000</v>
      </c>
      <c r="K34" s="399">
        <v>45</v>
      </c>
      <c r="L34" s="398">
        <v>2250000</v>
      </c>
      <c r="M34" s="399">
        <v>45</v>
      </c>
      <c r="N34" s="412" t="s">
        <v>202</v>
      </c>
    </row>
    <row r="35" spans="1:14" ht="25" customHeight="1">
      <c r="A35" s="414" t="s">
        <v>73</v>
      </c>
      <c r="B35" s="398">
        <v>9576</v>
      </c>
      <c r="C35" s="399">
        <v>47.88</v>
      </c>
      <c r="D35" s="398">
        <v>24696</v>
      </c>
      <c r="E35" s="399">
        <v>49.392000000000003</v>
      </c>
      <c r="F35" s="398">
        <v>49896</v>
      </c>
      <c r="G35" s="399">
        <v>49.896000000000001</v>
      </c>
      <c r="H35" s="398">
        <v>268296</v>
      </c>
      <c r="I35" s="399">
        <v>53.659199999999998</v>
      </c>
      <c r="J35" s="398">
        <v>541296</v>
      </c>
      <c r="K35" s="399">
        <v>54.129600000000003</v>
      </c>
      <c r="L35" s="398">
        <v>2725296</v>
      </c>
      <c r="M35" s="399">
        <v>54.505920000000003</v>
      </c>
      <c r="N35" s="412" t="s">
        <v>73</v>
      </c>
    </row>
    <row r="36" spans="1:14" ht="25" customHeight="1">
      <c r="A36" s="414" t="s">
        <v>294</v>
      </c>
      <c r="B36" s="402">
        <v>3500</v>
      </c>
      <c r="C36" s="403">
        <v>17.5</v>
      </c>
      <c r="D36" s="402">
        <v>14000</v>
      </c>
      <c r="E36" s="403">
        <v>28</v>
      </c>
      <c r="F36" s="402">
        <v>31499.999999999996</v>
      </c>
      <c r="G36" s="403">
        <v>31.499999999999996</v>
      </c>
      <c r="H36" s="402">
        <v>171500</v>
      </c>
      <c r="I36" s="403">
        <v>34.299999999999997</v>
      </c>
      <c r="J36" s="402">
        <v>346500</v>
      </c>
      <c r="K36" s="403">
        <v>34.65</v>
      </c>
      <c r="L36" s="402">
        <v>1746500</v>
      </c>
      <c r="M36" s="403">
        <v>34.93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2310</v>
      </c>
      <c r="C41" s="401">
        <v>11.55</v>
      </c>
      <c r="D41" s="400">
        <v>6930</v>
      </c>
      <c r="E41" s="401">
        <v>13.86</v>
      </c>
      <c r="F41" s="400">
        <v>14629.999999999998</v>
      </c>
      <c r="G41" s="401">
        <v>14.629999999999999</v>
      </c>
      <c r="H41" s="400">
        <v>76230</v>
      </c>
      <c r="I41" s="401">
        <v>15.246</v>
      </c>
      <c r="J41" s="400">
        <v>153230</v>
      </c>
      <c r="K41" s="401">
        <v>15.323</v>
      </c>
      <c r="L41" s="400">
        <v>769230</v>
      </c>
      <c r="M41" s="401">
        <v>15.384600000000001</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3564</v>
      </c>
      <c r="C43" s="469">
        <v>17.82</v>
      </c>
      <c r="D43" s="468">
        <v>10494</v>
      </c>
      <c r="E43" s="469">
        <v>20.988</v>
      </c>
      <c r="F43" s="468">
        <v>24353.999999999996</v>
      </c>
      <c r="G43" s="469">
        <v>24.353999999999996</v>
      </c>
      <c r="H43" s="468">
        <v>125000</v>
      </c>
      <c r="I43" s="469">
        <v>25</v>
      </c>
      <c r="J43" s="468">
        <v>250000</v>
      </c>
      <c r="K43" s="469">
        <v>25</v>
      </c>
      <c r="L43" s="468">
        <v>1250000</v>
      </c>
      <c r="M43" s="469">
        <v>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63" t="s">
        <v>699</v>
      </c>
      <c r="B46" s="963"/>
      <c r="C46" s="963"/>
      <c r="D46" s="963"/>
      <c r="E46" s="963"/>
      <c r="F46" s="963"/>
      <c r="G46" s="963"/>
      <c r="H46" s="963"/>
      <c r="I46" s="963"/>
      <c r="J46" s="963"/>
      <c r="K46" s="963"/>
      <c r="L46" s="963"/>
      <c r="M46" s="963"/>
      <c r="N46" s="963"/>
    </row>
    <row r="47" spans="1:14" ht="19" customHeight="1">
      <c r="A47" s="963" t="s">
        <v>700</v>
      </c>
      <c r="B47" s="963"/>
      <c r="C47" s="963"/>
      <c r="D47" s="963"/>
      <c r="E47" s="963"/>
      <c r="F47" s="963"/>
      <c r="G47" s="963"/>
      <c r="H47" s="963"/>
      <c r="I47" s="963"/>
      <c r="J47" s="963"/>
      <c r="K47" s="963"/>
      <c r="L47" s="963"/>
      <c r="M47" s="963"/>
      <c r="N47" s="963"/>
    </row>
    <row r="48" spans="1:14" ht="39.75" customHeight="1">
      <c r="A48" s="353"/>
      <c r="B48" s="363"/>
      <c r="C48" s="372"/>
      <c r="D48" s="360"/>
      <c r="G48" s="372"/>
      <c r="H48" s="362"/>
      <c r="J48" s="359"/>
      <c r="K48" s="359"/>
      <c r="L48" s="369"/>
      <c r="M48" s="359"/>
      <c r="N48" s="369"/>
    </row>
    <row r="49" spans="1:14" ht="19" customHeight="1">
      <c r="A49" s="963" t="s">
        <v>361</v>
      </c>
      <c r="B49" s="963"/>
      <c r="C49" s="963"/>
      <c r="D49" s="963"/>
      <c r="E49" s="963"/>
      <c r="F49" s="963"/>
      <c r="G49" s="963"/>
      <c r="H49" s="963"/>
      <c r="I49" s="963"/>
      <c r="J49" s="963"/>
      <c r="K49" s="963"/>
      <c r="L49" s="963"/>
      <c r="M49" s="963"/>
      <c r="N49" s="963"/>
    </row>
    <row r="50" spans="1:14" ht="40.75" customHeight="1">
      <c r="A50" s="962" t="s">
        <v>157</v>
      </c>
      <c r="B50" s="962"/>
      <c r="C50" s="962"/>
      <c r="D50" s="962"/>
      <c r="E50" s="962"/>
      <c r="F50" s="962"/>
      <c r="G50" s="962"/>
      <c r="H50" s="962"/>
      <c r="I50" s="962"/>
      <c r="J50" s="962"/>
      <c r="K50" s="962"/>
      <c r="L50" s="962"/>
      <c r="M50" s="962"/>
      <c r="N50" s="962"/>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49:N49"/>
    <mergeCell ref="A50:N50"/>
    <mergeCell ref="A46:N46"/>
    <mergeCell ref="B5:M5"/>
    <mergeCell ref="B6:M6"/>
    <mergeCell ref="B7:C7"/>
    <mergeCell ref="D7:E7"/>
    <mergeCell ref="F7:G7"/>
    <mergeCell ref="H7:I7"/>
    <mergeCell ref="J7:K7"/>
    <mergeCell ref="L7:M7"/>
    <mergeCell ref="B9:M9"/>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2018</oddHeader>
    <oddFooter xml:space="preserve">&amp;C&amp;"Helvetica,Standard" Eidg. Steuerverwaltung  -  Administration fédérale des contributions  -  Amministrazione federale delle contribuzioni&amp;R81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P81"/>
  <sheetViews>
    <sheetView view="pageLayout" zoomScale="70" zoomScaleNormal="75" zoomScalePageLayoutView="70" workbookViewId="0"/>
  </sheetViews>
  <sheetFormatPr baseColWidth="10" defaultColWidth="10.5" defaultRowHeight="10"/>
  <cols>
    <col min="1" max="1" width="9.1640625" style="558" customWidth="1"/>
    <col min="2" max="2" width="20.1640625" style="558" customWidth="1"/>
    <col min="3" max="3" width="4.5" style="558" customWidth="1"/>
    <col min="4" max="4" width="13.5" style="558" customWidth="1"/>
    <col min="5" max="5" width="7.83203125" style="558" customWidth="1"/>
    <col min="6" max="6" width="10.5" style="559" customWidth="1"/>
    <col min="7" max="7" width="5" style="558" customWidth="1"/>
    <col min="8" max="8" width="9.83203125" style="558" customWidth="1"/>
    <col min="9" max="9" width="4.5" style="558" bestFit="1" customWidth="1"/>
    <col min="10" max="10" width="8.5" style="558" customWidth="1"/>
    <col min="11" max="11" width="20.5" style="558" customWidth="1"/>
    <col min="12" max="12" width="3.5" style="558" customWidth="1"/>
    <col min="13" max="13" width="8.5" style="558" customWidth="1"/>
    <col min="14" max="14" width="6.5" style="559" customWidth="1"/>
    <col min="15" max="15" width="8.5" style="560" customWidth="1"/>
    <col min="16" max="16384" width="10.5" style="559"/>
  </cols>
  <sheetData>
    <row r="1" spans="1:15" s="539" customFormat="1" ht="18.75" customHeight="1">
      <c r="A1" s="536" t="s">
        <v>141</v>
      </c>
      <c r="B1" s="536"/>
      <c r="C1" s="536"/>
      <c r="D1" s="536"/>
      <c r="E1" s="536"/>
      <c r="F1" s="537"/>
      <c r="G1" s="536"/>
      <c r="H1" s="538" t="s">
        <v>223</v>
      </c>
      <c r="I1" s="536"/>
      <c r="J1" s="536"/>
      <c r="K1" s="536"/>
      <c r="L1" s="536"/>
      <c r="M1" s="536"/>
    </row>
    <row r="2" spans="1:15" s="539" customFormat="1" ht="15" customHeight="1">
      <c r="A2" s="540"/>
      <c r="B2" s="540"/>
      <c r="C2" s="540"/>
      <c r="D2" s="540"/>
      <c r="E2" s="540"/>
      <c r="G2" s="540"/>
      <c r="H2" s="540"/>
      <c r="I2" s="540"/>
      <c r="J2" s="540"/>
      <c r="K2" s="540"/>
      <c r="L2" s="540"/>
      <c r="M2" s="540"/>
      <c r="O2" s="541"/>
    </row>
    <row r="3" spans="1:15" s="539" customFormat="1" ht="15" customHeight="1">
      <c r="A3" s="540"/>
      <c r="B3" s="540"/>
      <c r="C3" s="540"/>
      <c r="D3" s="540"/>
      <c r="E3" s="540"/>
      <c r="G3" s="540"/>
      <c r="H3" s="540"/>
      <c r="I3" s="540"/>
      <c r="J3" s="540"/>
      <c r="K3" s="540"/>
      <c r="L3" s="540"/>
      <c r="M3" s="540"/>
      <c r="O3" s="541"/>
    </row>
    <row r="4" spans="1:15" s="543" customFormat="1" ht="16">
      <c r="A4" s="485" t="s">
        <v>464</v>
      </c>
      <c r="B4" s="485"/>
      <c r="C4" s="485"/>
      <c r="D4" s="485"/>
      <c r="E4" s="485"/>
      <c r="F4" s="485"/>
      <c r="G4" s="485"/>
      <c r="H4" s="485" t="s">
        <v>465</v>
      </c>
      <c r="I4" s="485"/>
      <c r="J4" s="485"/>
      <c r="K4" s="485"/>
      <c r="L4" s="485"/>
      <c r="M4" s="485"/>
      <c r="N4" s="485"/>
      <c r="O4" s="542"/>
    </row>
    <row r="5" spans="1:15" s="545" customFormat="1" ht="16">
      <c r="A5" s="522"/>
      <c r="B5" s="522"/>
      <c r="C5" s="522"/>
      <c r="D5" s="522"/>
      <c r="E5" s="522"/>
      <c r="F5" s="522"/>
      <c r="G5" s="522"/>
      <c r="H5" s="522"/>
      <c r="I5" s="522"/>
      <c r="J5" s="522"/>
      <c r="K5" s="522"/>
      <c r="L5" s="485"/>
      <c r="M5" s="487"/>
      <c r="N5" s="483"/>
      <c r="O5" s="544"/>
    </row>
    <row r="6" spans="1:15" s="545" customFormat="1" ht="21.75" customHeight="1">
      <c r="A6" s="488" t="s">
        <v>394</v>
      </c>
      <c r="B6" s="485"/>
      <c r="C6" s="485"/>
      <c r="D6" s="485"/>
      <c r="E6" s="485"/>
      <c r="F6" s="485"/>
      <c r="G6" s="485"/>
      <c r="H6" s="488" t="s">
        <v>395</v>
      </c>
      <c r="I6" s="485"/>
      <c r="J6" s="485"/>
      <c r="K6" s="485"/>
      <c r="L6" s="485"/>
      <c r="M6" s="487"/>
      <c r="N6" s="483"/>
      <c r="O6" s="544"/>
    </row>
    <row r="7" spans="1:15" s="545" customFormat="1" ht="16">
      <c r="A7" s="483"/>
      <c r="B7" s="485"/>
      <c r="C7" s="485"/>
      <c r="D7" s="485"/>
      <c r="E7" s="485"/>
      <c r="F7" s="485"/>
      <c r="G7" s="485"/>
      <c r="H7" s="483"/>
      <c r="I7" s="485"/>
      <c r="J7" s="485"/>
      <c r="K7" s="485"/>
      <c r="L7" s="485"/>
      <c r="M7" s="487"/>
      <c r="N7" s="483"/>
      <c r="O7" s="544"/>
    </row>
    <row r="8" spans="1:15" s="545" customFormat="1" ht="16">
      <c r="A8" s="485" t="s">
        <v>396</v>
      </c>
      <c r="B8" s="485"/>
      <c r="C8" s="485"/>
      <c r="D8" s="485"/>
      <c r="E8" s="485"/>
      <c r="F8" s="485"/>
      <c r="G8" s="485"/>
      <c r="H8" s="485" t="s">
        <v>397</v>
      </c>
      <c r="I8" s="485"/>
      <c r="J8" s="485"/>
      <c r="K8" s="485"/>
      <c r="L8" s="485"/>
      <c r="M8" s="487"/>
      <c r="N8" s="483"/>
      <c r="O8" s="544"/>
    </row>
    <row r="9" spans="1:15" s="545" customFormat="1" ht="16">
      <c r="A9" s="489" t="s">
        <v>466</v>
      </c>
      <c r="B9" s="490"/>
      <c r="C9" s="490"/>
      <c r="D9" s="490"/>
      <c r="E9" s="490"/>
      <c r="F9" s="485"/>
      <c r="G9" s="485"/>
      <c r="H9" s="489" t="s">
        <v>467</v>
      </c>
      <c r="I9" s="489"/>
      <c r="J9" s="490"/>
      <c r="K9" s="490"/>
      <c r="L9" s="490"/>
      <c r="M9" s="487"/>
      <c r="N9" s="483"/>
      <c r="O9" s="544"/>
    </row>
    <row r="10" spans="1:15" s="545" customFormat="1" ht="16">
      <c r="A10" s="485" t="s">
        <v>468</v>
      </c>
      <c r="B10" s="485"/>
      <c r="C10" s="485"/>
      <c r="D10" s="485"/>
      <c r="E10" s="485"/>
      <c r="F10" s="485"/>
      <c r="G10" s="485"/>
      <c r="H10" s="485" t="s">
        <v>469</v>
      </c>
      <c r="I10" s="485"/>
      <c r="J10" s="485"/>
      <c r="K10" s="485"/>
      <c r="L10" s="485"/>
      <c r="M10" s="487"/>
      <c r="N10" s="483"/>
      <c r="O10" s="544"/>
    </row>
    <row r="11" spans="1:15" s="545" customFormat="1" ht="16">
      <c r="A11" s="485"/>
      <c r="B11" s="485"/>
      <c r="C11" s="485"/>
      <c r="D11" s="485"/>
      <c r="E11" s="485"/>
      <c r="F11" s="485"/>
      <c r="G11" s="485"/>
      <c r="H11" s="485"/>
      <c r="I11" s="485"/>
      <c r="J11" s="485"/>
      <c r="K11" s="485"/>
      <c r="L11" s="485"/>
      <c r="M11" s="487"/>
      <c r="N11" s="483"/>
      <c r="O11" s="544"/>
    </row>
    <row r="12" spans="1:15" s="545" customFormat="1" ht="16">
      <c r="A12" s="485"/>
      <c r="B12" s="485"/>
      <c r="C12" s="485"/>
      <c r="D12" s="485"/>
      <c r="E12" s="485"/>
      <c r="F12" s="485"/>
      <c r="G12" s="485"/>
      <c r="H12" s="485"/>
      <c r="I12" s="485"/>
      <c r="J12" s="485"/>
      <c r="K12" s="485"/>
      <c r="L12" s="485"/>
      <c r="M12" s="487"/>
      <c r="N12" s="483"/>
      <c r="O12" s="544"/>
    </row>
    <row r="13" spans="1:15" s="545" customFormat="1" ht="16">
      <c r="A13" s="489" t="s">
        <v>403</v>
      </c>
      <c r="B13" s="490"/>
      <c r="C13" s="490"/>
      <c r="D13" s="490"/>
      <c r="E13" s="490"/>
      <c r="F13" s="485"/>
      <c r="G13" s="485"/>
      <c r="H13" s="489" t="s">
        <v>404</v>
      </c>
      <c r="I13" s="489"/>
      <c r="J13" s="490"/>
      <c r="K13" s="490"/>
      <c r="L13" s="490"/>
      <c r="M13" s="487"/>
      <c r="N13" s="483"/>
      <c r="O13" s="544"/>
    </row>
    <row r="14" spans="1:15" s="545" customFormat="1" ht="16">
      <c r="A14" s="485" t="s">
        <v>405</v>
      </c>
      <c r="B14" s="485"/>
      <c r="C14" s="485"/>
      <c r="D14" s="485"/>
      <c r="E14" s="485"/>
      <c r="F14" s="485"/>
      <c r="G14" s="485"/>
      <c r="H14" s="485" t="s">
        <v>406</v>
      </c>
      <c r="I14" s="485"/>
      <c r="J14" s="485"/>
      <c r="K14" s="485"/>
      <c r="L14" s="485"/>
      <c r="M14" s="487"/>
      <c r="N14" s="483"/>
      <c r="O14" s="544"/>
    </row>
    <row r="15" spans="1:15" s="545" customFormat="1" ht="16">
      <c r="A15" s="485"/>
      <c r="B15" s="485"/>
      <c r="C15" s="485"/>
      <c r="D15" s="485"/>
      <c r="E15" s="485"/>
      <c r="F15" s="485"/>
      <c r="G15" s="485"/>
      <c r="H15" s="485"/>
      <c r="I15" s="485"/>
      <c r="J15" s="485"/>
      <c r="K15" s="485"/>
      <c r="L15" s="485"/>
      <c r="M15" s="487"/>
      <c r="N15" s="483"/>
      <c r="O15" s="546" t="s">
        <v>438</v>
      </c>
    </row>
    <row r="16" spans="1:15" s="545" customFormat="1" ht="16">
      <c r="A16" s="485" t="s">
        <v>407</v>
      </c>
      <c r="B16" s="485"/>
      <c r="C16" s="485"/>
      <c r="D16" s="485"/>
      <c r="E16" s="485"/>
      <c r="F16" s="485"/>
      <c r="G16" s="485"/>
      <c r="H16" s="485" t="s">
        <v>408</v>
      </c>
      <c r="I16" s="485"/>
      <c r="J16" s="485"/>
      <c r="K16" s="485"/>
      <c r="L16" s="485"/>
      <c r="M16" s="487"/>
      <c r="N16" s="483"/>
      <c r="O16" s="544"/>
    </row>
    <row r="17" spans="1:16" s="545" customFormat="1" ht="16">
      <c r="A17" s="485"/>
      <c r="B17" s="485"/>
      <c r="C17" s="485"/>
      <c r="D17" s="485"/>
      <c r="E17" s="485"/>
      <c r="F17" s="485"/>
      <c r="G17" s="485"/>
      <c r="H17" s="485"/>
      <c r="I17" s="485"/>
      <c r="J17" s="485"/>
      <c r="K17" s="485"/>
      <c r="L17" s="485"/>
      <c r="M17" s="487"/>
      <c r="N17" s="483"/>
      <c r="O17" s="544"/>
    </row>
    <row r="18" spans="1:16" s="545" customFormat="1" ht="16">
      <c r="A18" s="485" t="s">
        <v>409</v>
      </c>
      <c r="B18" s="485"/>
      <c r="C18" s="485"/>
      <c r="D18" s="485"/>
      <c r="E18" s="485"/>
      <c r="F18" s="492">
        <v>50000</v>
      </c>
      <c r="G18" s="485" t="s">
        <v>323</v>
      </c>
      <c r="H18" s="485" t="s">
        <v>410</v>
      </c>
      <c r="I18" s="485"/>
      <c r="J18" s="485"/>
      <c r="K18" s="485"/>
      <c r="L18" s="485"/>
      <c r="M18" s="487"/>
      <c r="N18" s="483"/>
      <c r="O18" s="547"/>
    </row>
    <row r="19" spans="1:16" s="545" customFormat="1" ht="16">
      <c r="A19" s="485"/>
      <c r="B19" s="485"/>
      <c r="C19" s="485"/>
      <c r="D19" s="485"/>
      <c r="E19" s="485"/>
      <c r="F19" s="492"/>
      <c r="G19" s="485"/>
      <c r="H19" s="485"/>
      <c r="I19" s="485"/>
      <c r="J19" s="485"/>
      <c r="K19" s="485"/>
      <c r="L19" s="485"/>
      <c r="M19" s="487"/>
      <c r="N19" s="483"/>
      <c r="O19" s="544"/>
    </row>
    <row r="20" spans="1:16" s="545" customFormat="1" ht="16">
      <c r="A20" s="485" t="s">
        <v>411</v>
      </c>
      <c r="B20" s="485"/>
      <c r="C20" s="485"/>
      <c r="D20" s="485"/>
      <c r="E20" s="485"/>
      <c r="F20" s="492"/>
      <c r="G20" s="485"/>
      <c r="H20" s="485" t="s">
        <v>412</v>
      </c>
      <c r="I20" s="485"/>
      <c r="J20" s="485"/>
      <c r="K20" s="485"/>
      <c r="L20" s="485"/>
      <c r="M20" s="487"/>
      <c r="N20" s="483"/>
      <c r="O20" s="544"/>
    </row>
    <row r="21" spans="1:16" s="545" customFormat="1" ht="16">
      <c r="A21" s="485"/>
      <c r="B21" s="485"/>
      <c r="C21" s="485"/>
      <c r="D21" s="485"/>
      <c r="E21" s="485"/>
      <c r="F21" s="492"/>
      <c r="G21" s="485"/>
      <c r="H21" s="485"/>
      <c r="I21" s="485"/>
      <c r="J21" s="485"/>
      <c r="K21" s="485"/>
      <c r="L21" s="485"/>
      <c r="M21" s="487"/>
      <c r="N21" s="483"/>
      <c r="O21" s="544"/>
    </row>
    <row r="22" spans="1:16" s="545" customFormat="1" ht="16">
      <c r="A22" s="493" t="s">
        <v>701</v>
      </c>
      <c r="B22" s="485" t="s">
        <v>413</v>
      </c>
      <c r="C22" s="485"/>
      <c r="D22" s="485"/>
      <c r="E22" s="485"/>
      <c r="F22" s="492">
        <v>2562.5</v>
      </c>
      <c r="G22" s="485" t="s">
        <v>323</v>
      </c>
      <c r="H22" s="493" t="str">
        <f>A22</f>
        <v>5.125 %</v>
      </c>
      <c r="I22" s="493"/>
      <c r="J22" s="485" t="s">
        <v>414</v>
      </c>
      <c r="K22" s="485"/>
      <c r="L22" s="485"/>
      <c r="M22" s="487"/>
      <c r="N22" s="483"/>
      <c r="O22" s="544"/>
      <c r="P22" s="548"/>
    </row>
    <row r="23" spans="1:16" s="545"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7"/>
      <c r="N23" s="483"/>
      <c r="O23" s="544"/>
      <c r="P23" s="548"/>
    </row>
    <row r="24" spans="1:16" s="545" customFormat="1" ht="17.75" customHeight="1">
      <c r="A24" s="493" t="s">
        <v>418</v>
      </c>
      <c r="B24" s="485" t="s">
        <v>419</v>
      </c>
      <c r="C24" s="485"/>
      <c r="D24" s="485"/>
      <c r="E24" s="485"/>
      <c r="F24" s="492">
        <v>2500</v>
      </c>
      <c r="G24" s="485" t="s">
        <v>323</v>
      </c>
      <c r="H24" s="493" t="str">
        <f t="shared" si="0"/>
        <v>5.00 %</v>
      </c>
      <c r="I24" s="493"/>
      <c r="J24" s="485" t="s">
        <v>420</v>
      </c>
      <c r="K24" s="485"/>
      <c r="L24" s="485"/>
      <c r="M24" s="487"/>
      <c r="N24" s="483"/>
      <c r="O24" s="544"/>
      <c r="P24" s="548"/>
    </row>
    <row r="25" spans="1:16" s="545" customFormat="1" ht="16">
      <c r="A25" s="493"/>
      <c r="B25" s="485"/>
      <c r="C25" s="485"/>
      <c r="D25" s="485"/>
      <c r="E25" s="485"/>
      <c r="F25" s="492"/>
      <c r="G25" s="485"/>
      <c r="H25" s="493"/>
      <c r="I25" s="493"/>
      <c r="J25" s="485"/>
      <c r="K25" s="485"/>
      <c r="L25" s="485"/>
      <c r="M25" s="487"/>
      <c r="N25" s="483"/>
      <c r="O25" s="544"/>
      <c r="P25" s="548"/>
    </row>
    <row r="26" spans="1:16" s="545" customFormat="1" ht="17.75" customHeight="1">
      <c r="A26" s="493"/>
      <c r="B26" s="485" t="s">
        <v>421</v>
      </c>
      <c r="C26" s="485"/>
      <c r="D26" s="485"/>
      <c r="E26" s="485"/>
      <c r="F26" s="495">
        <v>5200</v>
      </c>
      <c r="G26" s="496" t="s">
        <v>323</v>
      </c>
      <c r="H26" s="493"/>
      <c r="I26" s="493"/>
      <c r="J26" s="485" t="s">
        <v>422</v>
      </c>
      <c r="K26" s="485"/>
      <c r="L26" s="485"/>
      <c r="M26" s="487"/>
      <c r="N26" s="483"/>
      <c r="O26" s="544"/>
      <c r="P26" s="548"/>
    </row>
    <row r="27" spans="1:16" s="545" customFormat="1" ht="16">
      <c r="A27" s="497"/>
      <c r="B27" s="485" t="s">
        <v>423</v>
      </c>
      <c r="C27" s="485"/>
      <c r="D27" s="485"/>
      <c r="E27" s="485"/>
      <c r="F27" s="498"/>
      <c r="G27" s="499"/>
      <c r="H27" s="497"/>
      <c r="I27" s="497"/>
      <c r="J27" s="485" t="s">
        <v>424</v>
      </c>
      <c r="K27" s="485"/>
      <c r="L27" s="485"/>
      <c r="M27" s="487"/>
      <c r="N27" s="483"/>
      <c r="O27" s="544"/>
      <c r="P27" s="548"/>
    </row>
    <row r="28" spans="1:16" s="545" customFormat="1" ht="16">
      <c r="A28" s="497"/>
      <c r="B28" s="485"/>
      <c r="C28" s="485"/>
      <c r="D28" s="485"/>
      <c r="E28" s="485"/>
      <c r="F28" s="498"/>
      <c r="G28" s="499"/>
      <c r="H28" s="497"/>
      <c r="I28" s="497"/>
      <c r="J28" s="485" t="s">
        <v>425</v>
      </c>
      <c r="K28" s="485"/>
      <c r="L28" s="485"/>
      <c r="M28" s="487"/>
      <c r="N28" s="483"/>
      <c r="O28" s="544"/>
      <c r="P28" s="548"/>
    </row>
    <row r="29" spans="1:16" s="545" customFormat="1" ht="16">
      <c r="A29" s="497"/>
      <c r="B29" s="485" t="s">
        <v>426</v>
      </c>
      <c r="C29" s="485"/>
      <c r="D29" s="485"/>
      <c r="E29" s="485"/>
      <c r="F29" s="549">
        <v>1536</v>
      </c>
      <c r="G29" s="501" t="s">
        <v>323</v>
      </c>
      <c r="H29" s="497"/>
      <c r="I29" s="497"/>
      <c r="J29" s="485" t="s">
        <v>427</v>
      </c>
      <c r="K29" s="485"/>
      <c r="L29" s="485"/>
      <c r="M29" s="487"/>
      <c r="N29" s="483"/>
      <c r="O29" s="547"/>
      <c r="P29" s="548"/>
    </row>
    <row r="30" spans="1:16" s="545" customFormat="1" ht="16">
      <c r="A30" s="497"/>
      <c r="B30" s="485"/>
      <c r="C30" s="485"/>
      <c r="D30" s="485"/>
      <c r="E30" s="485"/>
      <c r="F30" s="492">
        <f>F26-F29</f>
        <v>3664</v>
      </c>
      <c r="G30" s="485" t="s">
        <v>323</v>
      </c>
      <c r="H30" s="497"/>
      <c r="I30" s="497"/>
      <c r="J30" s="485"/>
      <c r="K30" s="485"/>
      <c r="L30" s="485"/>
      <c r="M30" s="487"/>
      <c r="N30" s="483"/>
      <c r="O30" s="544"/>
      <c r="P30" s="548"/>
    </row>
    <row r="31" spans="1:16" s="545" customFormat="1" ht="16">
      <c r="A31" s="497"/>
      <c r="B31" s="485"/>
      <c r="C31" s="485"/>
      <c r="D31" s="485"/>
      <c r="E31" s="485"/>
      <c r="F31" s="492"/>
      <c r="G31" s="485"/>
      <c r="H31" s="485"/>
      <c r="I31" s="485"/>
      <c r="J31" s="485"/>
      <c r="K31" s="485"/>
      <c r="L31" s="485"/>
      <c r="M31" s="487"/>
      <c r="N31" s="483"/>
      <c r="O31" s="544"/>
    </row>
    <row r="32" spans="1:16" s="545" customFormat="1" ht="16">
      <c r="A32" s="497"/>
      <c r="B32" s="485" t="s">
        <v>428</v>
      </c>
      <c r="C32" s="485"/>
      <c r="D32" s="485"/>
      <c r="E32" s="485"/>
      <c r="F32" s="550">
        <v>2000</v>
      </c>
      <c r="G32" s="485" t="s">
        <v>323</v>
      </c>
      <c r="H32" s="485"/>
      <c r="I32" s="485"/>
      <c r="J32" s="485" t="s">
        <v>429</v>
      </c>
      <c r="K32" s="485"/>
      <c r="L32" s="485"/>
      <c r="M32" s="487"/>
      <c r="N32" s="483"/>
      <c r="O32" s="544"/>
    </row>
    <row r="33" spans="1:16" s="545" customFormat="1" ht="16">
      <c r="A33" s="490"/>
      <c r="B33" s="485" t="s">
        <v>430</v>
      </c>
      <c r="C33" s="485"/>
      <c r="D33" s="485"/>
      <c r="E33" s="485"/>
      <c r="F33" s="490"/>
      <c r="G33" s="490"/>
      <c r="H33" s="490"/>
      <c r="I33" s="490"/>
      <c r="J33" s="485" t="s">
        <v>431</v>
      </c>
      <c r="K33" s="485"/>
      <c r="L33" s="485"/>
      <c r="M33" s="506"/>
      <c r="N33" s="506"/>
      <c r="O33" s="551"/>
      <c r="P33" s="551"/>
    </row>
    <row r="34" spans="1:16" s="545" customFormat="1" ht="16">
      <c r="A34" s="490"/>
      <c r="B34" s="485" t="s">
        <v>432</v>
      </c>
      <c r="C34" s="485"/>
      <c r="D34" s="485"/>
      <c r="E34" s="485"/>
      <c r="F34" s="490"/>
      <c r="G34" s="490"/>
      <c r="H34" s="490"/>
      <c r="I34" s="490"/>
      <c r="J34" s="485" t="s">
        <v>433</v>
      </c>
      <c r="K34" s="485"/>
      <c r="L34" s="485"/>
      <c r="M34" s="506"/>
      <c r="N34" s="506"/>
      <c r="O34" s="551"/>
      <c r="P34" s="551"/>
    </row>
    <row r="35" spans="1:16" s="545" customFormat="1" ht="7" customHeight="1">
      <c r="A35" s="497"/>
      <c r="B35" s="485"/>
      <c r="C35" s="485"/>
      <c r="D35" s="485"/>
      <c r="E35" s="485"/>
      <c r="F35" s="511"/>
      <c r="G35" s="508"/>
      <c r="H35" s="485"/>
      <c r="I35" s="485"/>
      <c r="J35" s="485"/>
      <c r="K35" s="485"/>
      <c r="L35" s="485"/>
      <c r="M35" s="487"/>
      <c r="N35" s="483"/>
      <c r="O35" s="544"/>
    </row>
    <row r="36" spans="1:16" s="545" customFormat="1" ht="16">
      <c r="A36" s="497"/>
      <c r="B36" s="485"/>
      <c r="C36" s="485"/>
      <c r="D36" s="485"/>
      <c r="E36" s="485"/>
      <c r="F36" s="492"/>
      <c r="G36" s="485"/>
      <c r="H36" s="485"/>
      <c r="I36" s="485"/>
      <c r="J36" s="485"/>
      <c r="K36" s="485"/>
      <c r="L36" s="485"/>
      <c r="M36" s="487"/>
      <c r="N36" s="483"/>
      <c r="O36" s="544"/>
    </row>
    <row r="37" spans="1:16" s="545" customFormat="1" ht="16">
      <c r="A37" s="497" t="s">
        <v>434</v>
      </c>
      <c r="B37" s="485"/>
      <c r="C37" s="485"/>
      <c r="D37" s="485"/>
      <c r="E37" s="485"/>
      <c r="F37" s="492">
        <v>38700</v>
      </c>
      <c r="G37" s="485" t="s">
        <v>323</v>
      </c>
      <c r="H37" s="485"/>
      <c r="I37" s="485"/>
      <c r="J37" s="485" t="s">
        <v>435</v>
      </c>
      <c r="K37" s="485"/>
      <c r="L37" s="485"/>
      <c r="M37" s="487"/>
      <c r="N37" s="483"/>
      <c r="O37" s="544"/>
    </row>
    <row r="38" spans="1:16" s="545" customFormat="1" ht="7" customHeight="1">
      <c r="A38" s="497"/>
      <c r="B38" s="485"/>
      <c r="C38" s="485"/>
      <c r="D38" s="485"/>
      <c r="E38" s="485"/>
      <c r="F38" s="511"/>
      <c r="G38" s="508"/>
      <c r="H38" s="485"/>
      <c r="I38" s="485"/>
      <c r="J38" s="485"/>
      <c r="K38" s="485"/>
      <c r="L38" s="485"/>
      <c r="M38" s="487"/>
      <c r="N38" s="483"/>
      <c r="O38" s="544"/>
    </row>
    <row r="39" spans="1:16" s="545" customFormat="1" ht="16">
      <c r="A39" s="497"/>
      <c r="B39" s="485"/>
      <c r="C39" s="485"/>
      <c r="D39" s="485"/>
      <c r="E39" s="485"/>
      <c r="F39" s="492"/>
      <c r="G39" s="485"/>
      <c r="H39" s="485"/>
      <c r="I39" s="485"/>
      <c r="J39" s="485"/>
      <c r="K39" s="485"/>
      <c r="L39" s="485"/>
      <c r="M39" s="487"/>
      <c r="N39" s="483"/>
      <c r="O39" s="544"/>
    </row>
    <row r="40" spans="1:16" s="545" customFormat="1" ht="16">
      <c r="A40" s="509" t="s">
        <v>436</v>
      </c>
      <c r="B40" s="486"/>
      <c r="C40" s="486"/>
      <c r="D40" s="486"/>
      <c r="E40" s="486"/>
      <c r="F40" s="510">
        <v>829</v>
      </c>
      <c r="G40" s="486" t="s">
        <v>323</v>
      </c>
      <c r="H40" s="486"/>
      <c r="I40" s="486"/>
      <c r="J40" s="486" t="s">
        <v>470</v>
      </c>
      <c r="K40" s="486"/>
      <c r="L40" s="486"/>
      <c r="M40" s="487"/>
      <c r="N40" s="483"/>
      <c r="O40" s="547"/>
    </row>
    <row r="41" spans="1:16" s="545" customFormat="1" ht="7" customHeight="1">
      <c r="A41" s="497"/>
      <c r="B41" s="485"/>
      <c r="C41" s="485"/>
      <c r="D41" s="485"/>
      <c r="E41" s="485"/>
      <c r="F41" s="511"/>
      <c r="G41" s="508"/>
      <c r="H41" s="485"/>
      <c r="I41" s="485"/>
      <c r="J41" s="485"/>
      <c r="K41" s="485"/>
      <c r="L41" s="485"/>
      <c r="M41" s="487"/>
      <c r="N41" s="483"/>
      <c r="O41" s="544"/>
    </row>
    <row r="42" spans="1:16" s="545" customFormat="1" ht="16">
      <c r="A42" s="497"/>
      <c r="B42" s="485"/>
      <c r="C42" s="485"/>
      <c r="D42" s="485"/>
      <c r="E42" s="485"/>
      <c r="F42" s="492"/>
      <c r="G42" s="485"/>
      <c r="H42" s="485"/>
      <c r="I42" s="485"/>
      <c r="J42" s="485"/>
      <c r="K42" s="485"/>
      <c r="L42" s="485"/>
      <c r="M42" s="487" t="s">
        <v>438</v>
      </c>
      <c r="N42" s="483"/>
      <c r="O42" s="544"/>
    </row>
    <row r="43" spans="1:16" s="545" customFormat="1" ht="16">
      <c r="A43" s="497" t="s">
        <v>439</v>
      </c>
      <c r="B43" s="485"/>
      <c r="C43" s="485"/>
      <c r="D43" s="512">
        <v>1</v>
      </c>
      <c r="E43" s="512"/>
      <c r="F43" s="513">
        <f>F40*1</f>
        <v>829</v>
      </c>
      <c r="G43" s="485" t="s">
        <v>323</v>
      </c>
      <c r="H43" s="485"/>
      <c r="I43" s="485"/>
      <c r="J43" s="485" t="s">
        <v>440</v>
      </c>
      <c r="K43" s="483"/>
      <c r="L43" s="483"/>
      <c r="M43" s="512">
        <f>D43</f>
        <v>1</v>
      </c>
      <c r="N43" s="483"/>
      <c r="O43" s="544"/>
      <c r="P43" s="552"/>
    </row>
    <row r="44" spans="1:16" s="545" customFormat="1" ht="17.75" customHeight="1">
      <c r="A44" s="497" t="s">
        <v>441</v>
      </c>
      <c r="B44" s="485"/>
      <c r="C44" s="485"/>
      <c r="D44" s="512">
        <v>1.19</v>
      </c>
      <c r="E44" s="512"/>
      <c r="F44" s="513">
        <f>INT(((F40*D44)+0.025)/0.05)*0.05</f>
        <v>986.5</v>
      </c>
      <c r="G44" s="485" t="s">
        <v>323</v>
      </c>
      <c r="H44" s="485"/>
      <c r="I44" s="485"/>
      <c r="J44" s="485" t="s">
        <v>442</v>
      </c>
      <c r="K44" s="483"/>
      <c r="L44" s="483"/>
      <c r="M44" s="512">
        <f>D44</f>
        <v>1.19</v>
      </c>
      <c r="N44" s="483"/>
      <c r="O44" s="544"/>
      <c r="P44" s="552"/>
    </row>
    <row r="45" spans="1:16" s="545" customFormat="1" ht="17.75" customHeight="1">
      <c r="A45" s="497" t="s">
        <v>443</v>
      </c>
      <c r="B45" s="485"/>
      <c r="C45" s="485"/>
      <c r="D45" s="512">
        <v>0.1</v>
      </c>
      <c r="E45" s="512"/>
      <c r="F45" s="513">
        <f>ROUND(F40*D45,1)</f>
        <v>82.9</v>
      </c>
      <c r="G45" s="485" t="s">
        <v>323</v>
      </c>
      <c r="H45" s="485"/>
      <c r="I45" s="485"/>
      <c r="J45" s="485" t="s">
        <v>444</v>
      </c>
      <c r="K45" s="483"/>
      <c r="L45" s="483"/>
      <c r="M45" s="512">
        <f>D45</f>
        <v>0.1</v>
      </c>
      <c r="N45" s="483"/>
      <c r="O45" s="544"/>
      <c r="P45" s="552"/>
    </row>
    <row r="46" spans="1:16" s="545" customFormat="1" ht="17.75" customHeight="1">
      <c r="A46" s="497" t="s">
        <v>445</v>
      </c>
      <c r="B46" s="485"/>
      <c r="C46" s="485"/>
      <c r="D46" s="485"/>
      <c r="E46" s="485"/>
      <c r="F46" s="515">
        <v>48</v>
      </c>
      <c r="G46" s="485" t="s">
        <v>323</v>
      </c>
      <c r="H46" s="485"/>
      <c r="I46" s="485"/>
      <c r="J46" s="485" t="s">
        <v>446</v>
      </c>
      <c r="K46" s="485"/>
      <c r="L46" s="485"/>
      <c r="M46" s="487"/>
      <c r="N46" s="483"/>
      <c r="O46" s="544"/>
      <c r="P46" s="552"/>
    </row>
    <row r="47" spans="1:16" s="545" customFormat="1" ht="7" customHeight="1">
      <c r="A47" s="497"/>
      <c r="B47" s="485"/>
      <c r="C47" s="485"/>
      <c r="D47" s="485"/>
      <c r="E47" s="485"/>
      <c r="F47" s="511"/>
      <c r="G47" s="508"/>
      <c r="H47" s="485"/>
      <c r="I47" s="485"/>
      <c r="J47" s="485"/>
      <c r="K47" s="485"/>
      <c r="L47" s="485"/>
      <c r="M47" s="487"/>
      <c r="N47" s="483"/>
      <c r="O47" s="544"/>
    </row>
    <row r="48" spans="1:16" s="545" customFormat="1" ht="16">
      <c r="A48" s="497"/>
      <c r="B48" s="485"/>
      <c r="C48" s="485"/>
      <c r="D48" s="485"/>
      <c r="E48" s="485"/>
      <c r="F48" s="492"/>
      <c r="G48" s="485"/>
      <c r="H48" s="485"/>
      <c r="I48" s="485"/>
      <c r="J48" s="485"/>
      <c r="K48" s="485"/>
      <c r="L48" s="485"/>
      <c r="M48" s="487"/>
      <c r="N48" s="483"/>
      <c r="O48" s="544"/>
    </row>
    <row r="49" spans="1:15" s="545" customFormat="1" ht="16">
      <c r="A49" s="516" t="s">
        <v>447</v>
      </c>
      <c r="B49" s="517"/>
      <c r="C49" s="517"/>
      <c r="D49" s="517"/>
      <c r="E49" s="517"/>
      <c r="F49" s="518">
        <f>SUM(F43:F46)</f>
        <v>1946.4</v>
      </c>
      <c r="G49" s="517" t="s">
        <v>323</v>
      </c>
      <c r="H49" s="517"/>
      <c r="I49" s="517"/>
      <c r="J49" s="517" t="s">
        <v>448</v>
      </c>
      <c r="K49" s="517"/>
      <c r="L49" s="517"/>
      <c r="M49" s="519"/>
      <c r="N49" s="520"/>
      <c r="O49" s="544"/>
    </row>
    <row r="50" spans="1:15" s="545" customFormat="1" ht="7" customHeight="1">
      <c r="A50" s="497"/>
      <c r="B50" s="485"/>
      <c r="C50" s="485"/>
      <c r="D50" s="485"/>
      <c r="E50" s="485"/>
      <c r="F50" s="511"/>
      <c r="G50" s="508"/>
      <c r="H50" s="485"/>
      <c r="I50" s="485"/>
      <c r="J50" s="485"/>
      <c r="K50" s="485"/>
      <c r="L50" s="485"/>
      <c r="M50" s="487"/>
      <c r="N50" s="483"/>
      <c r="O50" s="544"/>
    </row>
    <row r="51" spans="1:15" s="545" customFormat="1" ht="7" customHeight="1">
      <c r="A51" s="497"/>
      <c r="B51" s="485"/>
      <c r="C51" s="485"/>
      <c r="D51" s="485"/>
      <c r="E51" s="485"/>
      <c r="F51" s="492"/>
      <c r="G51" s="485"/>
      <c r="H51" s="485"/>
      <c r="I51" s="485"/>
      <c r="J51" s="485"/>
      <c r="K51" s="485"/>
      <c r="L51" s="485"/>
      <c r="M51" s="487"/>
      <c r="N51" s="483"/>
      <c r="O51" s="544"/>
    </row>
    <row r="52" spans="1:15" s="545" customFormat="1" ht="16">
      <c r="A52" s="497"/>
      <c r="B52" s="485"/>
      <c r="C52" s="485"/>
      <c r="D52" s="485"/>
      <c r="E52" s="485"/>
      <c r="F52" s="492"/>
      <c r="G52" s="485"/>
      <c r="H52" s="485"/>
      <c r="I52" s="485"/>
      <c r="J52" s="485"/>
      <c r="K52" s="485"/>
      <c r="L52" s="485"/>
      <c r="M52" s="487"/>
      <c r="N52" s="483"/>
      <c r="O52" s="544"/>
    </row>
    <row r="53" spans="1:15" s="554" customFormat="1" ht="16">
      <c r="A53" s="521" t="s">
        <v>449</v>
      </c>
      <c r="B53" s="522"/>
      <c r="C53" s="522"/>
      <c r="D53" s="522"/>
      <c r="E53" s="522"/>
      <c r="F53" s="523"/>
      <c r="G53" s="522"/>
      <c r="H53" s="522" t="s">
        <v>450</v>
      </c>
      <c r="I53" s="522"/>
      <c r="J53" s="525"/>
      <c r="K53" s="522"/>
      <c r="L53" s="522"/>
      <c r="M53" s="524"/>
      <c r="N53" s="525"/>
      <c r="O53" s="553"/>
    </row>
    <row r="54" spans="1:15" s="545" customFormat="1" ht="21" customHeight="1">
      <c r="A54" s="497" t="s">
        <v>451</v>
      </c>
      <c r="B54" s="485"/>
      <c r="C54" s="485"/>
      <c r="D54" s="485"/>
      <c r="E54" s="485"/>
      <c r="F54" s="492"/>
      <c r="G54" s="485"/>
      <c r="H54" s="485" t="s">
        <v>452</v>
      </c>
      <c r="I54" s="485"/>
      <c r="J54" s="483"/>
      <c r="K54" s="485"/>
      <c r="L54" s="485"/>
      <c r="M54" s="487"/>
      <c r="N54" s="483"/>
      <c r="O54" s="544"/>
    </row>
    <row r="55" spans="1:15" s="545" customFormat="1" ht="16">
      <c r="A55" s="497" t="s">
        <v>453</v>
      </c>
      <c r="B55" s="485"/>
      <c r="C55" s="485"/>
      <c r="D55" s="485"/>
      <c r="E55" s="485"/>
      <c r="F55" s="492"/>
      <c r="G55" s="485"/>
      <c r="H55" s="485" t="s">
        <v>454</v>
      </c>
      <c r="I55" s="485"/>
      <c r="J55" s="483"/>
      <c r="K55" s="485"/>
      <c r="L55" s="485"/>
      <c r="M55" s="487"/>
      <c r="N55" s="483"/>
      <c r="O55" s="544"/>
    </row>
    <row r="56" spans="1:15" s="545" customFormat="1" ht="16">
      <c r="A56" s="497" t="s">
        <v>471</v>
      </c>
      <c r="B56" s="485"/>
      <c r="C56" s="485"/>
      <c r="D56" s="485"/>
      <c r="E56" s="485"/>
      <c r="F56" s="492"/>
      <c r="G56" s="485"/>
      <c r="H56" s="485" t="s">
        <v>472</v>
      </c>
      <c r="I56" s="485"/>
      <c r="J56" s="483"/>
      <c r="K56" s="485"/>
      <c r="L56" s="485"/>
      <c r="M56" s="487"/>
      <c r="N56" s="483"/>
      <c r="O56" s="544"/>
    </row>
    <row r="57" spans="1:15" s="545" customFormat="1" ht="16">
      <c r="A57" s="497"/>
      <c r="B57" s="485"/>
      <c r="C57" s="485"/>
      <c r="D57" s="485"/>
      <c r="E57" s="485"/>
      <c r="F57" s="492"/>
      <c r="G57" s="485"/>
      <c r="H57" s="485" t="s">
        <v>473</v>
      </c>
      <c r="I57" s="485"/>
      <c r="J57" s="483"/>
      <c r="K57" s="485"/>
      <c r="L57" s="485"/>
      <c r="M57" s="487"/>
      <c r="N57" s="483"/>
      <c r="O57" s="544"/>
    </row>
    <row r="58" spans="1:15" s="545" customFormat="1" ht="16">
      <c r="A58" s="497" t="s">
        <v>458</v>
      </c>
      <c r="B58" s="485"/>
      <c r="C58" s="485"/>
      <c r="D58" s="485"/>
      <c r="E58" s="485"/>
      <c r="F58" s="492"/>
      <c r="G58" s="485"/>
      <c r="H58" s="485" t="s">
        <v>459</v>
      </c>
      <c r="I58" s="485"/>
      <c r="J58" s="483"/>
      <c r="K58" s="485"/>
      <c r="L58" s="485"/>
      <c r="M58" s="487"/>
      <c r="N58" s="483"/>
      <c r="O58" s="544"/>
    </row>
    <row r="59" spans="1:15" s="545" customFormat="1" ht="16">
      <c r="A59" s="497" t="s">
        <v>460</v>
      </c>
      <c r="B59" s="485"/>
      <c r="C59" s="485"/>
      <c r="D59" s="485"/>
      <c r="E59" s="485"/>
      <c r="F59" s="492"/>
      <c r="G59" s="485"/>
      <c r="H59" s="485" t="s">
        <v>461</v>
      </c>
      <c r="I59" s="485"/>
      <c r="J59" s="483"/>
      <c r="K59" s="485"/>
      <c r="L59" s="485"/>
      <c r="M59" s="487"/>
      <c r="N59" s="483"/>
      <c r="O59" s="544"/>
    </row>
    <row r="60" spans="1:15" s="545" customFormat="1" ht="16">
      <c r="A60" s="527"/>
      <c r="B60" s="487"/>
      <c r="C60" s="487"/>
      <c r="D60" s="487"/>
      <c r="E60" s="487"/>
      <c r="F60" s="528"/>
      <c r="G60" s="487"/>
      <c r="H60" s="487"/>
      <c r="I60" s="487"/>
      <c r="J60" s="483"/>
      <c r="K60" s="487"/>
      <c r="L60" s="487"/>
      <c r="M60" s="487"/>
      <c r="N60" s="483"/>
      <c r="O60" s="544"/>
    </row>
    <row r="61" spans="1:15" s="545" customFormat="1" ht="16">
      <c r="A61" s="497" t="s">
        <v>462</v>
      </c>
      <c r="B61" s="487"/>
      <c r="C61" s="497"/>
      <c r="D61" s="497"/>
      <c r="E61" s="497"/>
      <c r="F61" s="497"/>
      <c r="G61" s="487"/>
      <c r="H61" s="497" t="s">
        <v>463</v>
      </c>
      <c r="I61" s="487"/>
      <c r="J61" s="483"/>
      <c r="K61" s="487"/>
      <c r="L61" s="487"/>
      <c r="M61" s="487"/>
      <c r="N61" s="483"/>
      <c r="O61" s="544"/>
    </row>
    <row r="62" spans="1:15" s="545" customFormat="1" ht="16">
      <c r="A62" s="497"/>
      <c r="B62" s="487"/>
      <c r="C62" s="497"/>
      <c r="D62" s="497"/>
      <c r="E62" s="497"/>
      <c r="F62" s="497"/>
      <c r="G62" s="550"/>
      <c r="H62" s="550"/>
      <c r="I62" s="555"/>
      <c r="J62" s="497"/>
      <c r="K62" s="497"/>
      <c r="L62" s="487"/>
      <c r="M62" s="487"/>
      <c r="N62" s="555"/>
      <c r="O62" s="544"/>
    </row>
    <row r="63" spans="1:15" s="545" customFormat="1" ht="16">
      <c r="A63" s="497" t="s">
        <v>155</v>
      </c>
      <c r="B63" s="550">
        <v>18480</v>
      </c>
      <c r="C63" s="555" t="s">
        <v>323</v>
      </c>
      <c r="D63" s="497"/>
      <c r="E63" s="497" t="s">
        <v>53</v>
      </c>
      <c r="F63" s="497"/>
      <c r="G63" s="550"/>
      <c r="H63" s="550">
        <v>16700</v>
      </c>
      <c r="I63" s="555" t="s">
        <v>54</v>
      </c>
      <c r="J63" s="497"/>
      <c r="K63" s="497" t="s">
        <v>55</v>
      </c>
      <c r="L63" s="550"/>
      <c r="M63" s="550">
        <v>24335</v>
      </c>
      <c r="N63" s="555" t="s">
        <v>323</v>
      </c>
      <c r="O63" s="544"/>
    </row>
    <row r="64" spans="1:15" s="545" customFormat="1" ht="16">
      <c r="A64" s="497" t="s">
        <v>56</v>
      </c>
      <c r="B64" s="550">
        <v>21750</v>
      </c>
      <c r="C64" s="555" t="s">
        <v>323</v>
      </c>
      <c r="D64" s="497"/>
      <c r="E64" s="497" t="s">
        <v>57</v>
      </c>
      <c r="F64" s="497"/>
      <c r="G64" s="550"/>
      <c r="H64" s="550">
        <v>23660.308363841174</v>
      </c>
      <c r="I64" s="555" t="s">
        <v>323</v>
      </c>
      <c r="J64" s="497"/>
      <c r="K64" s="497" t="s">
        <v>58</v>
      </c>
      <c r="L64" s="550"/>
      <c r="M64" s="550">
        <v>32505</v>
      </c>
      <c r="N64" s="555" t="s">
        <v>323</v>
      </c>
      <c r="O64" s="544"/>
    </row>
    <row r="65" spans="1:15" s="545" customFormat="1" ht="16">
      <c r="A65" s="497" t="s">
        <v>59</v>
      </c>
      <c r="B65" s="550">
        <v>23445</v>
      </c>
      <c r="C65" s="555" t="s">
        <v>323</v>
      </c>
      <c r="D65" s="497"/>
      <c r="E65" s="497" t="s">
        <v>60</v>
      </c>
      <c r="F65" s="497"/>
      <c r="G65" s="550"/>
      <c r="H65" s="550">
        <v>48549.704308645458</v>
      </c>
      <c r="I65" s="555" t="s">
        <v>323</v>
      </c>
      <c r="J65" s="497"/>
      <c r="K65" s="497" t="s">
        <v>61</v>
      </c>
      <c r="L65" s="550"/>
      <c r="M65" s="550">
        <v>25785</v>
      </c>
      <c r="N65" s="555" t="s">
        <v>54</v>
      </c>
      <c r="O65" s="544"/>
    </row>
    <row r="66" spans="1:15" s="545" customFormat="1" ht="16">
      <c r="A66" s="497" t="s">
        <v>62</v>
      </c>
      <c r="B66" s="550">
        <v>31204.93033135089</v>
      </c>
      <c r="C66" s="555" t="s">
        <v>323</v>
      </c>
      <c r="D66" s="497"/>
      <c r="E66" s="497" t="s">
        <v>63</v>
      </c>
      <c r="F66" s="497"/>
      <c r="G66" s="550"/>
      <c r="H66" s="550">
        <v>22974.683751056044</v>
      </c>
      <c r="I66" s="555" t="s">
        <v>323</v>
      </c>
      <c r="J66" s="497"/>
      <c r="K66" s="497" t="s">
        <v>64</v>
      </c>
      <c r="L66" s="550"/>
      <c r="M66" s="550">
        <v>36540</v>
      </c>
      <c r="N66" s="555" t="s">
        <v>54</v>
      </c>
      <c r="O66" s="544"/>
    </row>
    <row r="67" spans="1:15" s="545" customFormat="1" ht="16">
      <c r="A67" s="497" t="s">
        <v>65</v>
      </c>
      <c r="B67" s="550">
        <v>9155</v>
      </c>
      <c r="C67" s="555" t="s">
        <v>323</v>
      </c>
      <c r="D67" s="497"/>
      <c r="E67" s="497" t="s">
        <v>66</v>
      </c>
      <c r="F67" s="497"/>
      <c r="G67" s="550"/>
      <c r="H67" s="550">
        <v>23115</v>
      </c>
      <c r="I67" s="555" t="s">
        <v>323</v>
      </c>
      <c r="J67" s="497"/>
      <c r="K67" s="497" t="s">
        <v>67</v>
      </c>
      <c r="L67" s="550"/>
      <c r="M67" s="550">
        <v>25800</v>
      </c>
      <c r="N67" s="555" t="s">
        <v>54</v>
      </c>
      <c r="O67" s="544"/>
    </row>
    <row r="68" spans="1:15" s="545" customFormat="1" ht="16">
      <c r="A68" s="497" t="s">
        <v>68</v>
      </c>
      <c r="B68" s="550">
        <v>24645</v>
      </c>
      <c r="C68" s="555" t="s">
        <v>323</v>
      </c>
      <c r="D68" s="497"/>
      <c r="E68" s="497" t="s">
        <v>69</v>
      </c>
      <c r="F68" s="497"/>
      <c r="G68" s="550"/>
      <c r="H68" s="550">
        <v>20840</v>
      </c>
      <c r="I68" s="555" t="s">
        <v>323</v>
      </c>
      <c r="J68" s="497"/>
      <c r="K68" s="497" t="s">
        <v>70</v>
      </c>
      <c r="L68" s="550"/>
      <c r="M68" s="550">
        <v>16150</v>
      </c>
      <c r="N68" s="555" t="s">
        <v>54</v>
      </c>
      <c r="O68" s="544"/>
    </row>
    <row r="69" spans="1:15" s="545" customFormat="1" ht="16">
      <c r="A69" s="497" t="s">
        <v>71</v>
      </c>
      <c r="B69" s="550">
        <v>24135</v>
      </c>
      <c r="C69" s="555" t="s">
        <v>323</v>
      </c>
      <c r="D69" s="497"/>
      <c r="E69" s="497" t="s">
        <v>72</v>
      </c>
      <c r="F69" s="497"/>
      <c r="G69" s="550"/>
      <c r="H69" s="550">
        <v>8540</v>
      </c>
      <c r="I69" s="555" t="s">
        <v>323</v>
      </c>
      <c r="J69" s="497"/>
      <c r="K69" s="497" t="s">
        <v>73</v>
      </c>
      <c r="L69" s="550"/>
      <c r="M69" s="550">
        <v>55930</v>
      </c>
      <c r="N69" s="555" t="s">
        <v>54</v>
      </c>
      <c r="O69" s="544"/>
    </row>
    <row r="70" spans="1:15" s="545" customFormat="1" ht="16">
      <c r="A70" s="497" t="s">
        <v>74</v>
      </c>
      <c r="B70" s="550">
        <v>20390</v>
      </c>
      <c r="C70" s="555" t="s">
        <v>323</v>
      </c>
      <c r="D70" s="497"/>
      <c r="E70" s="497" t="s">
        <v>75</v>
      </c>
      <c r="F70" s="497"/>
      <c r="G70" s="550"/>
      <c r="H70" s="550">
        <v>28474.583496235486</v>
      </c>
      <c r="I70" s="555" t="s">
        <v>323</v>
      </c>
      <c r="J70" s="497"/>
      <c r="K70" s="497" t="s">
        <v>76</v>
      </c>
      <c r="L70" s="550"/>
      <c r="M70" s="550">
        <v>27745</v>
      </c>
      <c r="N70" s="555" t="s">
        <v>54</v>
      </c>
      <c r="O70" s="544"/>
    </row>
    <row r="71" spans="1:15" s="545" customFormat="1" ht="16">
      <c r="A71" s="497" t="s">
        <v>77</v>
      </c>
      <c r="B71" s="550">
        <v>22870</v>
      </c>
      <c r="C71" s="555" t="s">
        <v>323</v>
      </c>
      <c r="D71" s="497"/>
      <c r="E71" s="497" t="s">
        <v>78</v>
      </c>
      <c r="F71" s="497"/>
      <c r="G71" s="550"/>
      <c r="H71" s="550">
        <v>35700</v>
      </c>
      <c r="I71" s="555" t="s">
        <v>323</v>
      </c>
      <c r="J71" s="497"/>
      <c r="K71" s="497" t="s">
        <v>79</v>
      </c>
      <c r="L71" s="550"/>
      <c r="M71" s="550">
        <v>43825</v>
      </c>
      <c r="N71" s="555" t="s">
        <v>323</v>
      </c>
      <c r="O71" s="544"/>
    </row>
    <row r="72" spans="1:15" s="483" customFormat="1" ht="16">
      <c r="A72" s="494"/>
      <c r="B72" s="550"/>
      <c r="C72" s="497"/>
      <c r="D72" s="497"/>
      <c r="E72" s="497"/>
      <c r="F72" s="497"/>
      <c r="H72" s="494"/>
      <c r="I72" s="555"/>
      <c r="J72" s="497"/>
      <c r="K72" s="497" t="s">
        <v>80</v>
      </c>
      <c r="L72" s="550"/>
      <c r="M72" s="550"/>
      <c r="O72" s="484"/>
    </row>
    <row r="73" spans="1:15" s="505" customFormat="1" ht="16">
      <c r="A73" s="494"/>
      <c r="B73" s="494"/>
      <c r="C73" s="494"/>
      <c r="D73" s="494"/>
      <c r="E73" s="494"/>
      <c r="G73" s="494"/>
      <c r="H73" s="494"/>
      <c r="I73" s="494"/>
      <c r="J73" s="494"/>
      <c r="K73" s="494"/>
      <c r="L73" s="550"/>
      <c r="M73" s="550"/>
      <c r="N73" s="483"/>
      <c r="O73" s="484"/>
    </row>
    <row r="74" spans="1:15" s="532" customFormat="1" ht="16">
      <c r="A74" s="556"/>
      <c r="B74" s="531"/>
      <c r="C74" s="531"/>
      <c r="D74" s="531"/>
      <c r="E74" s="531"/>
      <c r="F74" s="531"/>
      <c r="G74" s="531"/>
      <c r="H74" s="531"/>
      <c r="I74" s="531"/>
      <c r="J74" s="531"/>
      <c r="K74" s="531"/>
      <c r="L74" s="531"/>
      <c r="N74" s="557"/>
      <c r="O74" s="484"/>
    </row>
    <row r="75" spans="1:15" s="505" customFormat="1" ht="16">
      <c r="A75" s="494"/>
      <c r="B75" s="494"/>
      <c r="C75" s="494"/>
      <c r="D75" s="494"/>
      <c r="E75" s="494"/>
      <c r="G75" s="494"/>
      <c r="H75" s="494"/>
      <c r="I75" s="494"/>
      <c r="J75" s="494"/>
      <c r="K75" s="494"/>
      <c r="L75" s="494"/>
      <c r="M75" s="494"/>
      <c r="O75" s="534"/>
    </row>
    <row r="76" spans="1:15" s="505" customFormat="1" ht="16">
      <c r="A76" s="494"/>
      <c r="B76" s="494"/>
      <c r="C76" s="494"/>
      <c r="D76" s="494"/>
      <c r="E76" s="494"/>
      <c r="G76" s="494"/>
      <c r="H76" s="494"/>
      <c r="I76" s="494"/>
      <c r="J76" s="494"/>
      <c r="K76" s="494"/>
      <c r="L76" s="494"/>
      <c r="M76" s="494"/>
      <c r="N76" s="532"/>
      <c r="O76" s="535"/>
    </row>
    <row r="77" spans="1:15" s="505" customFormat="1" ht="16">
      <c r="A77" s="494"/>
      <c r="B77" s="494"/>
      <c r="C77" s="494"/>
      <c r="D77" s="494"/>
      <c r="E77" s="494"/>
      <c r="G77" s="494"/>
      <c r="H77" s="494"/>
      <c r="I77" s="494"/>
      <c r="J77" s="494"/>
      <c r="K77" s="494"/>
      <c r="L77" s="494"/>
      <c r="M77" s="494"/>
      <c r="O77" s="534"/>
    </row>
    <row r="78" spans="1:15" s="505" customFormat="1" ht="16">
      <c r="A78" s="494"/>
      <c r="B78" s="494"/>
      <c r="C78" s="494"/>
      <c r="D78" s="494"/>
      <c r="E78" s="494"/>
      <c r="G78" s="494"/>
      <c r="H78" s="494"/>
      <c r="I78" s="494"/>
      <c r="J78" s="494"/>
      <c r="K78" s="494"/>
      <c r="L78" s="494"/>
      <c r="M78" s="494"/>
      <c r="O78" s="534"/>
    </row>
    <row r="79" spans="1:15" s="505" customFormat="1" ht="16">
      <c r="A79" s="494"/>
      <c r="B79" s="494"/>
      <c r="C79" s="494"/>
      <c r="D79" s="494"/>
      <c r="E79" s="494"/>
      <c r="G79" s="494"/>
      <c r="H79" s="494"/>
      <c r="I79" s="494"/>
      <c r="J79" s="494"/>
      <c r="K79" s="494"/>
      <c r="L79" s="494"/>
      <c r="M79" s="494"/>
      <c r="O79" s="534"/>
    </row>
    <row r="80" spans="1:15" s="505" customFormat="1" ht="16">
      <c r="A80" s="494"/>
      <c r="B80" s="494"/>
      <c r="C80" s="494"/>
      <c r="D80" s="494"/>
      <c r="E80" s="494"/>
      <c r="G80" s="494"/>
      <c r="H80" s="494"/>
      <c r="I80" s="494"/>
      <c r="J80" s="494"/>
      <c r="K80" s="494"/>
      <c r="L80" s="494"/>
      <c r="M80" s="494"/>
      <c r="O80" s="534"/>
    </row>
    <row r="81" spans="1:15" s="505" customFormat="1" ht="16">
      <c r="A81" s="494"/>
      <c r="B81" s="494"/>
      <c r="C81" s="494"/>
      <c r="D81" s="494"/>
      <c r="E81" s="494"/>
      <c r="G81" s="494"/>
      <c r="H81" s="494"/>
      <c r="I81" s="494"/>
      <c r="J81" s="494"/>
      <c r="K81" s="494"/>
      <c r="L81" s="494"/>
      <c r="M81" s="494"/>
      <c r="O81" s="534"/>
    </row>
  </sheetData>
  <printOptions horizontalCentered="1"/>
  <pageMargins left="0.39370078740157483" right="0.39370078740157483" top="0.59055118110236227" bottom="0.59055118110236227" header="0.39370078740157483" footer="0.39370078740157483"/>
  <pageSetup paperSize="9" scale="66" orientation="portrait" r:id="rId1"/>
  <headerFooter alignWithMargins="0">
    <oddHeader>&amp;C&amp;"Helvetica,Fett"&amp;12 2018</oddHeader>
    <oddFooter>&amp;L12&amp;C&amp;"Helvetica,Standard" Eidg. Steuerverwaltung  -  Administration fédérale des contributions  -  Amministrazione federale delle contribuzioni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L125"/>
  <sheetViews>
    <sheetView view="pageLayout" zoomScale="70" zoomScaleNormal="60" zoomScalePageLayoutView="70" workbookViewId="0"/>
  </sheetViews>
  <sheetFormatPr baseColWidth="10" defaultColWidth="10.5" defaultRowHeight="13"/>
  <cols>
    <col min="1" max="1" width="33.83203125" style="41" customWidth="1"/>
    <col min="2" max="243" width="12.5" style="41" customWidth="1"/>
    <col min="244" max="16384" width="10.5" style="41"/>
  </cols>
  <sheetData>
    <row r="1" spans="1:12" ht="19" customHeight="1">
      <c r="A1" s="39" t="s">
        <v>52</v>
      </c>
      <c r="B1" s="40"/>
      <c r="C1" s="40"/>
      <c r="D1" s="40"/>
      <c r="E1" s="40"/>
      <c r="F1" s="40"/>
      <c r="G1" s="40"/>
      <c r="H1" s="40"/>
      <c r="I1" s="40"/>
      <c r="J1" s="40"/>
      <c r="K1" s="40"/>
    </row>
    <row r="2" spans="1:12" ht="19" customHeight="1">
      <c r="A2" s="39" t="s">
        <v>153</v>
      </c>
      <c r="B2" s="40"/>
      <c r="C2" s="40"/>
      <c r="D2" s="40"/>
      <c r="E2" s="40"/>
      <c r="F2" s="40"/>
      <c r="G2" s="40"/>
      <c r="H2" s="40"/>
      <c r="I2" s="40"/>
      <c r="J2" s="40"/>
      <c r="K2" s="40"/>
    </row>
    <row r="3" spans="1:12" ht="19" customHeight="1">
      <c r="A3" s="42" t="s">
        <v>51</v>
      </c>
      <c r="B3" s="40"/>
      <c r="C3" s="40"/>
      <c r="D3" s="40"/>
      <c r="E3" s="40"/>
      <c r="F3" s="40"/>
      <c r="G3" s="40"/>
      <c r="H3" s="40"/>
      <c r="I3" s="40"/>
      <c r="J3" s="40"/>
      <c r="K3" s="40"/>
    </row>
    <row r="4" spans="1:12" ht="19" customHeight="1">
      <c r="A4" s="40"/>
      <c r="B4" s="40"/>
      <c r="C4" s="40"/>
      <c r="D4" s="40"/>
      <c r="E4" s="40"/>
      <c r="F4" s="40"/>
      <c r="G4" s="40"/>
      <c r="H4" s="40"/>
      <c r="I4" s="40"/>
      <c r="J4" s="40"/>
      <c r="K4" s="40"/>
    </row>
    <row r="5" spans="1:12" ht="19" customHeight="1">
      <c r="A5" s="42" t="s">
        <v>81</v>
      </c>
      <c r="B5" s="40"/>
      <c r="C5" s="40"/>
      <c r="D5" s="40"/>
      <c r="E5" s="40"/>
      <c r="F5" s="40"/>
      <c r="H5" s="40"/>
      <c r="I5" s="40"/>
      <c r="J5" s="40"/>
      <c r="K5" s="40"/>
    </row>
    <row r="6" spans="1:12" ht="19" customHeight="1">
      <c r="A6" s="42" t="s">
        <v>82</v>
      </c>
      <c r="B6" s="40"/>
      <c r="C6" s="40"/>
      <c r="D6" s="40"/>
      <c r="E6" s="40"/>
      <c r="F6" s="40"/>
      <c r="H6" s="40"/>
      <c r="I6" s="40"/>
      <c r="J6" s="40"/>
      <c r="K6" s="40"/>
    </row>
    <row r="7" spans="1:12" ht="19" customHeight="1">
      <c r="A7" s="40"/>
      <c r="B7" s="40"/>
      <c r="C7" s="40"/>
      <c r="D7" s="40"/>
      <c r="E7" s="40"/>
      <c r="F7" s="40"/>
      <c r="G7" s="40"/>
      <c r="H7" s="40"/>
      <c r="I7" s="40"/>
      <c r="J7" s="40"/>
      <c r="K7" s="40"/>
    </row>
    <row r="8" spans="1:12" ht="19" customHeight="1">
      <c r="A8" s="43">
        <v>3</v>
      </c>
      <c r="B8" s="40"/>
      <c r="C8" s="40"/>
      <c r="D8" s="40"/>
      <c r="E8" s="40"/>
      <c r="F8" s="40"/>
      <c r="G8" s="40"/>
      <c r="H8" s="40"/>
      <c r="I8" s="40"/>
      <c r="J8" s="40"/>
      <c r="K8" s="40"/>
    </row>
    <row r="9" spans="1:12" ht="19" customHeight="1" thickBot="1">
      <c r="A9" s="42" t="s">
        <v>10</v>
      </c>
      <c r="B9" s="40"/>
      <c r="C9" s="44"/>
      <c r="D9" s="44"/>
      <c r="E9" s="44"/>
      <c r="F9" s="44"/>
      <c r="G9" s="44"/>
      <c r="H9" s="44"/>
      <c r="I9" s="44"/>
      <c r="J9" s="44"/>
      <c r="K9" s="44"/>
    </row>
    <row r="10" spans="1:12" ht="19" customHeight="1" thickBot="1">
      <c r="A10" s="42" t="s">
        <v>11</v>
      </c>
      <c r="B10" s="788" t="s">
        <v>278</v>
      </c>
      <c r="C10" s="789"/>
      <c r="D10" s="789"/>
      <c r="E10" s="789"/>
      <c r="F10" s="789"/>
      <c r="G10" s="789"/>
      <c r="H10" s="789"/>
      <c r="I10" s="789"/>
      <c r="J10" s="789"/>
      <c r="K10" s="790"/>
    </row>
    <row r="11" spans="1:12" ht="19" customHeight="1">
      <c r="A11" s="42" t="s">
        <v>13</v>
      </c>
      <c r="B11" s="53">
        <v>15000</v>
      </c>
      <c r="C11" s="53">
        <v>20000</v>
      </c>
      <c r="D11" s="53">
        <v>30000</v>
      </c>
      <c r="E11" s="53">
        <v>40000</v>
      </c>
      <c r="F11" s="53">
        <v>50000</v>
      </c>
      <c r="G11" s="53">
        <v>70000</v>
      </c>
      <c r="H11" s="53">
        <v>100000</v>
      </c>
      <c r="I11" s="53">
        <v>150000</v>
      </c>
      <c r="J11" s="53">
        <v>200000</v>
      </c>
      <c r="K11" s="53">
        <v>500000</v>
      </c>
    </row>
    <row r="12" spans="1:12" ht="19" customHeight="1">
      <c r="A12" s="42" t="s">
        <v>14</v>
      </c>
      <c r="B12" s="45"/>
      <c r="C12" s="45"/>
      <c r="D12" s="45"/>
      <c r="E12" s="45"/>
      <c r="F12" s="45"/>
      <c r="G12" s="45"/>
      <c r="H12" s="45"/>
      <c r="I12" s="45"/>
      <c r="J12" s="45"/>
      <c r="K12" s="45"/>
    </row>
    <row r="13" spans="1:12" ht="19" customHeight="1">
      <c r="A13" s="42"/>
      <c r="B13" s="782" t="s">
        <v>280</v>
      </c>
      <c r="C13" s="783"/>
      <c r="D13" s="783"/>
      <c r="E13" s="783"/>
      <c r="F13" s="783"/>
      <c r="G13" s="783"/>
      <c r="H13" s="783"/>
      <c r="I13" s="783"/>
      <c r="J13" s="783"/>
      <c r="K13" s="784"/>
    </row>
    <row r="14" spans="1:12" ht="19" customHeight="1">
      <c r="A14" s="46" t="s">
        <v>155</v>
      </c>
      <c r="B14" s="15">
        <f>'Seiten 10-11'!C10-'Seite 14-15'!C10</f>
        <v>145.45000000000002</v>
      </c>
      <c r="C14" s="15">
        <f>'Seiten 10-11'!E10-'Seite 14-15'!E10</f>
        <v>360.75</v>
      </c>
      <c r="D14" s="15">
        <f>'Seiten 10-11'!G10-'Seite 14-15'!G10</f>
        <v>578.29999999999984</v>
      </c>
      <c r="E14" s="15">
        <f>'Seiten 10-11'!I10-'Seite 14-15'!I10</f>
        <v>933.19999999999982</v>
      </c>
      <c r="F14" s="15">
        <f>'Seiten 10-11'!K10-'Seite 14-15'!K10</f>
        <v>1297.3499999999999</v>
      </c>
      <c r="G14" s="15">
        <v>2064.5000000000009</v>
      </c>
      <c r="H14" s="15">
        <v>3046.9000000000005</v>
      </c>
      <c r="I14" s="15">
        <v>4746.1000000000022</v>
      </c>
      <c r="J14" s="15">
        <v>6536.8499999999985</v>
      </c>
      <c r="K14" s="15">
        <v>12429.050000000003</v>
      </c>
      <c r="L14" s="47"/>
    </row>
    <row r="15" spans="1:12" ht="19" customHeight="1">
      <c r="A15" s="46" t="s">
        <v>56</v>
      </c>
      <c r="B15" s="15">
        <f>'Seiten 10-11'!C11-'Seite 14-15'!C11</f>
        <v>28.000000000000004</v>
      </c>
      <c r="C15" s="15">
        <f>'Seiten 10-11'!E11-'Seite 14-15'!E11</f>
        <v>511.15000000000003</v>
      </c>
      <c r="D15" s="15">
        <f>'Seiten 10-11'!G11-'Seite 14-15'!G11</f>
        <v>1355.5500000000002</v>
      </c>
      <c r="E15" s="15">
        <f>'Seiten 10-11'!I11-'Seite 14-15'!I11</f>
        <v>1968.6000000000001</v>
      </c>
      <c r="F15" s="15">
        <f>'Seiten 10-11'!K11-'Seite 14-15'!K11</f>
        <v>2047.7999999999997</v>
      </c>
      <c r="G15" s="15">
        <v>2489.5499999999993</v>
      </c>
      <c r="H15" s="15">
        <v>3468.9000000000015</v>
      </c>
      <c r="I15" s="15">
        <v>5115.2999999999993</v>
      </c>
      <c r="J15" s="15">
        <v>5944.4000000000015</v>
      </c>
      <c r="K15" s="15">
        <v>8232.800000000032</v>
      </c>
    </row>
    <row r="16" spans="1:12" ht="19" customHeight="1">
      <c r="A16" s="46" t="s">
        <v>59</v>
      </c>
      <c r="B16" s="15">
        <f>'Seiten 10-11'!C12-'Seite 14-15'!C12</f>
        <v>35.200000000000003</v>
      </c>
      <c r="C16" s="15">
        <f>'Seiten 10-11'!E12-'Seite 14-15'!E12</f>
        <v>227.60000000000002</v>
      </c>
      <c r="D16" s="15">
        <f>'Seiten 10-11'!G12-'Seite 14-15'!G12</f>
        <v>1394.9</v>
      </c>
      <c r="E16" s="15">
        <f>'Seiten 10-11'!I12-'Seite 14-15'!I12</f>
        <v>1722.3000000000002</v>
      </c>
      <c r="F16" s="15">
        <f>'Seiten 10-11'!K12-'Seite 14-15'!K12</f>
        <v>1663.1</v>
      </c>
      <c r="G16" s="15">
        <v>2129.3000000000002</v>
      </c>
      <c r="H16" s="15">
        <v>3143.1000000000004</v>
      </c>
      <c r="I16" s="15">
        <v>3600.0999999999985</v>
      </c>
      <c r="J16" s="15">
        <v>3251.7000000000007</v>
      </c>
      <c r="K16" s="15">
        <v>3154.0999999999913</v>
      </c>
    </row>
    <row r="17" spans="1:11" ht="19" customHeight="1">
      <c r="A17" s="46" t="s">
        <v>62</v>
      </c>
      <c r="B17" s="15">
        <f>'Seiten 10-11'!C13-'Seite 14-15'!C13</f>
        <v>0</v>
      </c>
      <c r="C17" s="15">
        <f>'Seiten 10-11'!E13-'Seite 14-15'!E13</f>
        <v>161.315</v>
      </c>
      <c r="D17" s="15">
        <f>'Seiten 10-11'!G13-'Seite 14-15'!G13</f>
        <v>1466.5</v>
      </c>
      <c r="E17" s="15">
        <f>'Seiten 10-11'!I13-'Seite 14-15'!I13</f>
        <v>1613.15</v>
      </c>
      <c r="F17" s="15">
        <f>'Seiten 10-11'!K13-'Seite 14-15'!K13</f>
        <v>1481.1650000000004</v>
      </c>
      <c r="G17" s="15">
        <v>1363.8450000000012</v>
      </c>
      <c r="H17" s="15">
        <v>1715.8050000000021</v>
      </c>
      <c r="I17" s="15">
        <v>1847.7900000000009</v>
      </c>
      <c r="J17" s="15">
        <v>1847.7900000000009</v>
      </c>
      <c r="K17" s="15">
        <v>1847.7899999999936</v>
      </c>
    </row>
    <row r="18" spans="1:11" ht="19" customHeight="1">
      <c r="A18" s="46" t="s">
        <v>65</v>
      </c>
      <c r="B18" s="15">
        <f>'Seiten 10-11'!C14-'Seite 14-15'!C14</f>
        <v>245.60000000000002</v>
      </c>
      <c r="C18" s="15">
        <f>'Seiten 10-11'!E14-'Seite 14-15'!E14</f>
        <v>443.09999999999997</v>
      </c>
      <c r="D18" s="15">
        <f>'Seiten 10-11'!G14-'Seite 14-15'!G14</f>
        <v>761.85</v>
      </c>
      <c r="E18" s="15">
        <f>'Seiten 10-11'!I14-'Seite 14-15'!I14</f>
        <v>972.94999999999959</v>
      </c>
      <c r="F18" s="15">
        <f>'Seiten 10-11'!K14-'Seite 14-15'!K14</f>
        <v>1027.2499999999995</v>
      </c>
      <c r="G18" s="15">
        <v>1767.7500000000005</v>
      </c>
      <c r="H18" s="15">
        <v>2606.1999999999989</v>
      </c>
      <c r="I18" s="15">
        <v>3210.6000000000004</v>
      </c>
      <c r="J18" s="15">
        <v>3211.9499999999971</v>
      </c>
      <c r="K18" s="15">
        <v>9673.6499999999942</v>
      </c>
    </row>
    <row r="19" spans="1:11" ht="19" customHeight="1">
      <c r="A19" s="46" t="s">
        <v>68</v>
      </c>
      <c r="B19" s="15">
        <f>'Seiten 10-11'!C15-'Seite 14-15'!C15</f>
        <v>0</v>
      </c>
      <c r="C19" s="15">
        <f>'Seiten 10-11'!E15-'Seite 14-15'!E15</f>
        <v>371.8</v>
      </c>
      <c r="D19" s="15">
        <f>'Seiten 10-11'!G15-'Seite 14-15'!G15</f>
        <v>1005.25</v>
      </c>
      <c r="E19" s="15">
        <f>'Seiten 10-11'!I15-'Seite 14-15'!I15</f>
        <v>1142.8999999999999</v>
      </c>
      <c r="F19" s="15">
        <f>'Seiten 10-11'!K15-'Seite 14-15'!K15</f>
        <v>1198</v>
      </c>
      <c r="G19" s="15">
        <v>1390.7500000000009</v>
      </c>
      <c r="H19" s="15">
        <v>1597.3500000000004</v>
      </c>
      <c r="I19" s="15">
        <v>1597.2999999999993</v>
      </c>
      <c r="J19" s="15">
        <v>1597.2999999999993</v>
      </c>
      <c r="K19" s="15">
        <v>1597.2999999999956</v>
      </c>
    </row>
    <row r="20" spans="1:11" ht="19" customHeight="1">
      <c r="A20" s="46" t="s">
        <v>71</v>
      </c>
      <c r="B20" s="15">
        <f>'Seiten 10-11'!C16-'Seite 14-15'!C16</f>
        <v>46.45</v>
      </c>
      <c r="C20" s="15">
        <f>'Seiten 10-11'!E16-'Seite 14-15'!E16</f>
        <v>311.2</v>
      </c>
      <c r="D20" s="15">
        <f>'Seiten 10-11'!G16-'Seite 14-15'!G16</f>
        <v>1191.5500000000002</v>
      </c>
      <c r="E20" s="15">
        <f>'Seiten 10-11'!I16-'Seite 14-15'!I16</f>
        <v>1646.3499999999995</v>
      </c>
      <c r="F20" s="15">
        <f>'Seiten 10-11'!K16-'Seite 14-15'!K16</f>
        <v>1908.3000000000002</v>
      </c>
      <c r="G20" s="15">
        <v>2418.5</v>
      </c>
      <c r="H20" s="15">
        <v>2772.6000000000004</v>
      </c>
      <c r="I20" s="15">
        <v>3123.2000000000007</v>
      </c>
      <c r="J20" s="15">
        <v>3213.7000000000007</v>
      </c>
      <c r="K20" s="15">
        <v>257.40000000000873</v>
      </c>
    </row>
    <row r="21" spans="1:11" ht="19" customHeight="1">
      <c r="A21" s="46" t="s">
        <v>74</v>
      </c>
      <c r="B21" s="15">
        <f>'Seiten 10-11'!C17-'Seite 14-15'!C17</f>
        <v>131.54999999999998</v>
      </c>
      <c r="C21" s="15">
        <f>'Seiten 10-11'!E17-'Seite 14-15'!E17</f>
        <v>576.85</v>
      </c>
      <c r="D21" s="15">
        <f>'Seiten 10-11'!G17-'Seite 14-15'!G17</f>
        <v>781.74999999999989</v>
      </c>
      <c r="E21" s="15">
        <f>'Seiten 10-11'!I17-'Seite 14-15'!I17</f>
        <v>1003.1500000000005</v>
      </c>
      <c r="F21" s="15">
        <f>'Seiten 10-11'!K17-'Seite 14-15'!K17</f>
        <v>1077.7999999999997</v>
      </c>
      <c r="G21" s="15">
        <v>1975.9499999999998</v>
      </c>
      <c r="H21" s="15">
        <v>2732.4000000000015</v>
      </c>
      <c r="I21" s="15">
        <v>3070.0999999999985</v>
      </c>
      <c r="J21" s="15">
        <v>3927.8499999999985</v>
      </c>
      <c r="K21" s="15">
        <v>9166.2500000000146</v>
      </c>
    </row>
    <row r="22" spans="1:11" ht="19" customHeight="1">
      <c r="A22" s="46" t="s">
        <v>77</v>
      </c>
      <c r="B22" s="15">
        <f>'Seiten 10-11'!C18-'Seite 14-15'!C18</f>
        <v>24.25</v>
      </c>
      <c r="C22" s="15">
        <f>'Seiten 10-11'!E18-'Seite 14-15'!E18</f>
        <v>146.24999999999997</v>
      </c>
      <c r="D22" s="15">
        <f>'Seiten 10-11'!G18-'Seite 14-15'!G18</f>
        <v>485.5</v>
      </c>
      <c r="E22" s="15">
        <f>'Seiten 10-11'!I18-'Seite 14-15'!I18</f>
        <v>661.85</v>
      </c>
      <c r="F22" s="15">
        <f>'Seiten 10-11'!K18-'Seite 14-15'!K18</f>
        <v>769.59999999999991</v>
      </c>
      <c r="G22" s="15">
        <v>1192.5500000000004</v>
      </c>
      <c r="H22" s="15">
        <v>2694.8500000000008</v>
      </c>
      <c r="I22" s="15">
        <v>6944.6999999999989</v>
      </c>
      <c r="J22" s="15">
        <v>7605.4500000000025</v>
      </c>
      <c r="K22" s="15">
        <v>1224.1499999999869</v>
      </c>
    </row>
    <row r="23" spans="1:11" ht="19" customHeight="1">
      <c r="A23" s="46" t="s">
        <v>53</v>
      </c>
      <c r="B23" s="15">
        <f>'Seiten 10-11'!C19-'Seite 14-15'!C19</f>
        <v>166.70000000000002</v>
      </c>
      <c r="C23" s="15">
        <f>'Seiten 10-11'!E19-'Seite 14-15'!E19</f>
        <v>505.60000000000014</v>
      </c>
      <c r="D23" s="15">
        <f>'Seiten 10-11'!G19-'Seite 14-15'!G19</f>
        <v>1337.8</v>
      </c>
      <c r="E23" s="15">
        <f>'Seiten 10-11'!I19-'Seite 14-15'!I19</f>
        <v>1913.9500000000005</v>
      </c>
      <c r="F23" s="15">
        <f>'Seiten 10-11'!K19-'Seite 14-15'!K19</f>
        <v>2392.5</v>
      </c>
      <c r="G23" s="15">
        <v>3803.5499999999993</v>
      </c>
      <c r="H23" s="15">
        <v>5466.2499999999982</v>
      </c>
      <c r="I23" s="15">
        <v>7332.7499999999964</v>
      </c>
      <c r="J23" s="15">
        <v>9577.9999999999964</v>
      </c>
      <c r="K23" s="15">
        <v>1349.4000000000087</v>
      </c>
    </row>
    <row r="24" spans="1:11" ht="19" customHeight="1">
      <c r="A24" s="46" t="s">
        <v>57</v>
      </c>
      <c r="B24" s="15">
        <f>'Seiten 10-11'!C20-'Seite 14-15'!C20</f>
        <v>134.65000000000003</v>
      </c>
      <c r="C24" s="15">
        <f>'Seiten 10-11'!E20-'Seite 14-15'!E20</f>
        <v>720.95</v>
      </c>
      <c r="D24" s="15">
        <f>'Seiten 10-11'!G20-'Seite 14-15'!G20</f>
        <v>1505.1499999999996</v>
      </c>
      <c r="E24" s="15">
        <f>'Seiten 10-11'!I20-'Seite 14-15'!I20</f>
        <v>1673.2500000000002</v>
      </c>
      <c r="F24" s="15">
        <f>'Seiten 10-11'!K20-'Seite 14-15'!K20</f>
        <v>2090.8999999999996</v>
      </c>
      <c r="G24" s="15">
        <v>3453.5499999999993</v>
      </c>
      <c r="H24" s="15">
        <v>4307.7999999999993</v>
      </c>
      <c r="I24" s="15">
        <v>5650.8999999999978</v>
      </c>
      <c r="J24" s="15">
        <v>6804.5999999999913</v>
      </c>
      <c r="K24" s="15">
        <v>4169.1000000000058</v>
      </c>
    </row>
    <row r="25" spans="1:11" ht="19" customHeight="1">
      <c r="A25" s="46" t="s">
        <v>60</v>
      </c>
      <c r="B25" s="15">
        <f>'Seiten 10-11'!C21-'Seite 14-15'!C21</f>
        <v>0</v>
      </c>
      <c r="C25" s="15">
        <f>'Seiten 10-11'!E21-'Seite 14-15'!E21</f>
        <v>0</v>
      </c>
      <c r="D25" s="15">
        <f>'Seiten 10-11'!G21-'Seite 14-15'!G21</f>
        <v>624.79999999999995</v>
      </c>
      <c r="E25" s="15">
        <f>'Seiten 10-11'!I21-'Seite 14-15'!I21</f>
        <v>2763.45</v>
      </c>
      <c r="F25" s="15">
        <f>'Seiten 10-11'!K21-'Seite 14-15'!K21</f>
        <v>4588.8500000000004</v>
      </c>
      <c r="G25" s="15">
        <v>4565.7000000000007</v>
      </c>
      <c r="H25" s="15">
        <v>4565.6999999999989</v>
      </c>
      <c r="I25" s="15">
        <v>4565.7000000000007</v>
      </c>
      <c r="J25" s="15">
        <v>4565.7000000000007</v>
      </c>
      <c r="K25" s="15">
        <v>13435.199999999997</v>
      </c>
    </row>
    <row r="26" spans="1:11" ht="19" customHeight="1">
      <c r="A26" s="46" t="s">
        <v>63</v>
      </c>
      <c r="B26" s="15">
        <f>'Seiten 10-11'!C22-'Seite 14-15'!C22</f>
        <v>0</v>
      </c>
      <c r="C26" s="15">
        <f>'Seiten 10-11'!E22-'Seite 14-15'!E22</f>
        <v>0</v>
      </c>
      <c r="D26" s="15">
        <f>'Seiten 10-11'!G22-'Seite 14-15'!G22</f>
        <v>844.65</v>
      </c>
      <c r="E26" s="15">
        <f>'Seiten 10-11'!I22-'Seite 14-15'!I22</f>
        <v>2197.4000000000005</v>
      </c>
      <c r="F26" s="15">
        <f>'Seiten 10-11'!K22-'Seite 14-15'!K22</f>
        <v>3231.0499999999993</v>
      </c>
      <c r="G26" s="15">
        <v>4919.95</v>
      </c>
      <c r="H26" s="15">
        <v>6662.9000000000015</v>
      </c>
      <c r="I26" s="15">
        <v>8767.1499999999978</v>
      </c>
      <c r="J26" s="15">
        <v>10135.749999999996</v>
      </c>
      <c r="K26" s="15">
        <v>13571.449999999983</v>
      </c>
    </row>
    <row r="27" spans="1:11" ht="19" customHeight="1">
      <c r="A27" s="46" t="s">
        <v>66</v>
      </c>
      <c r="B27" s="15">
        <f>'Seiten 10-11'!C23-'Seite 14-15'!C23</f>
        <v>119.35000000000002</v>
      </c>
      <c r="C27" s="15">
        <f>'Seiten 10-11'!E23-'Seite 14-15'!E23</f>
        <v>492.54999999999995</v>
      </c>
      <c r="D27" s="15">
        <f>'Seiten 10-11'!G23-'Seite 14-15'!G23</f>
        <v>1197.0999999999999</v>
      </c>
      <c r="E27" s="15">
        <f>'Seiten 10-11'!I23-'Seite 14-15'!I23</f>
        <v>1511.8499999999997</v>
      </c>
      <c r="F27" s="15">
        <f>'Seiten 10-11'!K23-'Seite 14-15'!K23</f>
        <v>1766.1999999999998</v>
      </c>
      <c r="G27" s="15">
        <v>2479.7500000000009</v>
      </c>
      <c r="H27" s="15">
        <v>4038.4999999999982</v>
      </c>
      <c r="I27" s="15">
        <v>6036.3999999999978</v>
      </c>
      <c r="J27" s="15">
        <v>6919.1499999999942</v>
      </c>
      <c r="K27" s="15">
        <v>322.24999999998545</v>
      </c>
    </row>
    <row r="28" spans="1:11" ht="19" customHeight="1">
      <c r="A28" s="46" t="s">
        <v>69</v>
      </c>
      <c r="B28" s="15">
        <f>'Seiten 10-11'!C24-'Seite 14-15'!C24</f>
        <v>213.3</v>
      </c>
      <c r="C28" s="15">
        <f>'Seiten 10-11'!E24-'Seite 14-15'!E24</f>
        <v>706.25</v>
      </c>
      <c r="D28" s="15">
        <f>'Seiten 10-11'!G24-'Seite 14-15'!G24</f>
        <v>1297.1500000000001</v>
      </c>
      <c r="E28" s="15">
        <f>'Seiten 10-11'!I24-'Seite 14-15'!I24</f>
        <v>1402.25</v>
      </c>
      <c r="F28" s="15">
        <f>'Seiten 10-11'!K24-'Seite 14-15'!K24</f>
        <v>1965.4999999999995</v>
      </c>
      <c r="G28" s="15">
        <v>2810.8</v>
      </c>
      <c r="H28" s="15">
        <v>3346.4500000000007</v>
      </c>
      <c r="I28" s="15">
        <v>3671.1500000000051</v>
      </c>
      <c r="J28" s="15">
        <v>4013.2000000000044</v>
      </c>
      <c r="K28" s="15">
        <v>410.80000000000291</v>
      </c>
    </row>
    <row r="29" spans="1:11" ht="19" customHeight="1">
      <c r="A29" s="46" t="s">
        <v>72</v>
      </c>
      <c r="B29" s="15">
        <f>'Seiten 10-11'!C25-'Seite 14-15'!C25</f>
        <v>195.60000000000002</v>
      </c>
      <c r="C29" s="15">
        <f>'Seiten 10-11'!E25-'Seite 14-15'!E25</f>
        <v>356.04999999999995</v>
      </c>
      <c r="D29" s="15">
        <f>'Seiten 10-11'!G25-'Seite 14-15'!G25</f>
        <v>842.5999999999998</v>
      </c>
      <c r="E29" s="15">
        <f>'Seiten 10-11'!I25-'Seite 14-15'!I25</f>
        <v>1219.6999999999998</v>
      </c>
      <c r="F29" s="15">
        <f>'Seiten 10-11'!K25-'Seite 14-15'!K25</f>
        <v>1415.9</v>
      </c>
      <c r="G29" s="15">
        <v>2267.5500000000002</v>
      </c>
      <c r="H29" s="15">
        <v>2779.3</v>
      </c>
      <c r="I29" s="15">
        <v>3202.5499999999993</v>
      </c>
      <c r="J29" s="15">
        <v>3162.8000000000029</v>
      </c>
      <c r="K29" s="15">
        <v>394</v>
      </c>
    </row>
    <row r="30" spans="1:11" ht="19" customHeight="1">
      <c r="A30" s="46" t="s">
        <v>75</v>
      </c>
      <c r="B30" s="15">
        <f>'Seiten 10-11'!C26-'Seite 14-15'!C26</f>
        <v>0</v>
      </c>
      <c r="C30" s="15">
        <f>'Seiten 10-11'!E26-'Seite 14-15'!E26</f>
        <v>410.4</v>
      </c>
      <c r="D30" s="15">
        <f>'Seiten 10-11'!G26-'Seite 14-15'!G26</f>
        <v>1504.1000000000001</v>
      </c>
      <c r="E30" s="15">
        <f>'Seiten 10-11'!I26-'Seite 14-15'!I26</f>
        <v>2019.8999999999996</v>
      </c>
      <c r="F30" s="15">
        <f>'Seiten 10-11'!K26-'Seite 14-15'!K26</f>
        <v>2958.3</v>
      </c>
      <c r="G30" s="15">
        <v>3979.5000000000009</v>
      </c>
      <c r="H30" s="15">
        <v>5409.8499999999985</v>
      </c>
      <c r="I30" s="15">
        <v>6722.2999999999993</v>
      </c>
      <c r="J30" s="15">
        <v>6967.6999999999971</v>
      </c>
      <c r="K30" s="15">
        <v>2156.8000000000029</v>
      </c>
    </row>
    <row r="31" spans="1:11" ht="19" customHeight="1">
      <c r="A31" s="46" t="s">
        <v>78</v>
      </c>
      <c r="B31" s="15">
        <f>'Seiten 10-11'!C27-'Seite 14-15'!C27</f>
        <v>0</v>
      </c>
      <c r="C31" s="15">
        <f>'Seiten 10-11'!E27-'Seite 14-15'!E27</f>
        <v>45.53</v>
      </c>
      <c r="D31" s="15">
        <f>'Seiten 10-11'!G27-'Seite 14-15'!G27</f>
        <v>1058.52</v>
      </c>
      <c r="E31" s="15">
        <f>'Seiten 10-11'!I27-'Seite 14-15'!I27</f>
        <v>2193.2200000000003</v>
      </c>
      <c r="F31" s="15">
        <f>'Seiten 10-11'!K27-'Seite 14-15'!K27</f>
        <v>2454.7399999999998</v>
      </c>
      <c r="G31" s="15">
        <v>3233.75</v>
      </c>
      <c r="H31" s="15">
        <v>4368.4500000000007</v>
      </c>
      <c r="I31" s="15">
        <v>5462.9500000000007</v>
      </c>
      <c r="J31" s="15">
        <v>5965.7800000000025</v>
      </c>
      <c r="K31" s="15">
        <v>6996.7599999999948</v>
      </c>
    </row>
    <row r="32" spans="1:11" ht="19" customHeight="1">
      <c r="A32" s="46" t="s">
        <v>55</v>
      </c>
      <c r="B32" s="15">
        <f>'Seiten 10-11'!C28-'Seite 14-15'!C28</f>
        <v>0</v>
      </c>
      <c r="C32" s="15">
        <f>'Seiten 10-11'!E28-'Seite 14-15'!E28</f>
        <v>0</v>
      </c>
      <c r="D32" s="15">
        <f>'Seiten 10-11'!G28-'Seite 14-15'!G28</f>
        <v>653.75</v>
      </c>
      <c r="E32" s="15">
        <f>'Seiten 10-11'!I28-'Seite 14-15'!I28</f>
        <v>1473.2000000000003</v>
      </c>
      <c r="F32" s="15">
        <f>'Seiten 10-11'!K28-'Seite 14-15'!K28</f>
        <v>2133.8000000000002</v>
      </c>
      <c r="G32" s="15">
        <v>3278.9999999999991</v>
      </c>
      <c r="H32" s="15">
        <v>4650.1000000000004</v>
      </c>
      <c r="I32" s="15">
        <v>5976.9</v>
      </c>
      <c r="J32" s="15">
        <v>6730.5499999999993</v>
      </c>
      <c r="K32" s="15">
        <v>10207.050000000003</v>
      </c>
    </row>
    <row r="33" spans="1:11" ht="19" customHeight="1">
      <c r="A33" s="46" t="s">
        <v>58</v>
      </c>
      <c r="B33" s="15">
        <f>'Seiten 10-11'!C29-'Seite 14-15'!C29</f>
        <v>0</v>
      </c>
      <c r="C33" s="15">
        <f>'Seiten 10-11'!E29-'Seite 14-15'!E29</f>
        <v>178.60000000000002</v>
      </c>
      <c r="D33" s="15">
        <f>'Seiten 10-11'!G29-'Seite 14-15'!G29</f>
        <v>1383.8</v>
      </c>
      <c r="E33" s="15">
        <f>'Seiten 10-11'!I29-'Seite 14-15'!I29</f>
        <v>2282.1499999999996</v>
      </c>
      <c r="F33" s="15">
        <f>'Seiten 10-11'!K29-'Seite 14-15'!K29</f>
        <v>2867</v>
      </c>
      <c r="G33" s="15">
        <v>3440.8499999999995</v>
      </c>
      <c r="H33" s="15">
        <v>4076.1500000000015</v>
      </c>
      <c r="I33" s="15">
        <v>4779.4000000000015</v>
      </c>
      <c r="J33" s="15">
        <v>5580</v>
      </c>
      <c r="K33" s="15">
        <v>7430.0500000000029</v>
      </c>
    </row>
    <row r="34" spans="1:11" ht="19" customHeight="1">
      <c r="A34" s="46" t="s">
        <v>61</v>
      </c>
      <c r="B34" s="15">
        <f>'Seiten 10-11'!C30-'Seite 14-15'!C30</f>
        <v>-20</v>
      </c>
      <c r="C34" s="15">
        <f>'Seiten 10-11'!E30-'Seite 14-15'!E30</f>
        <v>274.60000000000002</v>
      </c>
      <c r="D34" s="15">
        <f>'Seiten 10-11'!G30-'Seite 14-15'!G30</f>
        <v>729.84999999999991</v>
      </c>
      <c r="E34" s="15">
        <f>'Seiten 10-11'!I30-'Seite 14-15'!I30</f>
        <v>951.74999999999977</v>
      </c>
      <c r="F34" s="15">
        <f>'Seiten 10-11'!K30-'Seite 14-15'!K30</f>
        <v>2138.5</v>
      </c>
      <c r="G34" s="15">
        <v>4081.15</v>
      </c>
      <c r="H34" s="15">
        <v>5131.7000000000007</v>
      </c>
      <c r="I34" s="15">
        <v>5503.3999999999978</v>
      </c>
      <c r="J34" s="15">
        <v>5987.1500000000015</v>
      </c>
      <c r="K34" s="15">
        <v>4596.2500000000146</v>
      </c>
    </row>
    <row r="35" spans="1:11" ht="19" customHeight="1">
      <c r="A35" s="46" t="s">
        <v>64</v>
      </c>
      <c r="B35" s="15">
        <f>'Seiten 10-11'!C31-'Seite 14-15'!C31</f>
        <v>0</v>
      </c>
      <c r="C35" s="15">
        <f>'Seiten 10-11'!E31-'Seite 14-15'!E31</f>
        <v>0</v>
      </c>
      <c r="D35" s="15">
        <f>'Seiten 10-11'!G31-'Seite 14-15'!G31</f>
        <v>140.1</v>
      </c>
      <c r="E35" s="15">
        <f>'Seiten 10-11'!I31-'Seite 14-15'!I31</f>
        <v>1799.75</v>
      </c>
      <c r="F35" s="15">
        <f>'Seiten 10-11'!K31-'Seite 14-15'!K31</f>
        <v>3012.7000000000003</v>
      </c>
      <c r="G35" s="15">
        <v>3040.0999999999995</v>
      </c>
      <c r="H35" s="15">
        <v>3718.5000000000018</v>
      </c>
      <c r="I35" s="15">
        <v>6392.4500000000044</v>
      </c>
      <c r="J35" s="15">
        <v>8267.8000000000029</v>
      </c>
      <c r="K35" s="15">
        <v>13767.449999999997</v>
      </c>
    </row>
    <row r="36" spans="1:11" ht="19" customHeight="1">
      <c r="A36" s="46" t="s">
        <v>67</v>
      </c>
      <c r="B36" s="15">
        <f>'Seiten 10-11'!C32-'Seite 14-15'!C32</f>
        <v>0</v>
      </c>
      <c r="C36" s="15">
        <f>'Seiten 10-11'!E32-'Seite 14-15'!E32</f>
        <v>0</v>
      </c>
      <c r="D36" s="15">
        <f>'Seiten 10-11'!G32-'Seite 14-15'!G32</f>
        <v>474.85000000000014</v>
      </c>
      <c r="E36" s="15">
        <f>'Seiten 10-11'!I32-'Seite 14-15'!I32</f>
        <v>1221.7499999999995</v>
      </c>
      <c r="F36" s="15">
        <f>'Seiten 10-11'!K32-'Seite 14-15'!K32</f>
        <v>1741.5500000000002</v>
      </c>
      <c r="G36" s="15">
        <v>3036.8</v>
      </c>
      <c r="H36" s="15">
        <v>5302.5999999999985</v>
      </c>
      <c r="I36" s="15">
        <v>9626.1000000000022</v>
      </c>
      <c r="J36" s="15">
        <v>10322.75</v>
      </c>
      <c r="K36" s="15">
        <v>10260.300000000003</v>
      </c>
    </row>
    <row r="37" spans="1:11" ht="19" customHeight="1">
      <c r="A37" s="46" t="s">
        <v>70</v>
      </c>
      <c r="B37" s="15">
        <f>'Seiten 10-11'!C33-'Seite 14-15'!C33</f>
        <v>186.2</v>
      </c>
      <c r="C37" s="15">
        <f>'Seiten 10-11'!E33-'Seite 14-15'!E33</f>
        <v>367.84999999999997</v>
      </c>
      <c r="D37" s="15">
        <f>'Seiten 10-11'!G33-'Seite 14-15'!G33</f>
        <v>1367.7000000000003</v>
      </c>
      <c r="E37" s="15">
        <f>'Seiten 10-11'!I33-'Seite 14-15'!I33</f>
        <v>2349.0500000000002</v>
      </c>
      <c r="F37" s="15">
        <f>'Seiten 10-11'!K33-'Seite 14-15'!K33</f>
        <v>2891.4</v>
      </c>
      <c r="G37" s="15">
        <v>4153.3500000000004</v>
      </c>
      <c r="H37" s="15">
        <v>4391.0209999999988</v>
      </c>
      <c r="I37" s="15">
        <v>5791.9250000000029</v>
      </c>
      <c r="J37" s="15">
        <v>7187.1499999999942</v>
      </c>
      <c r="K37" s="15">
        <v>1253.2000000000116</v>
      </c>
    </row>
    <row r="38" spans="1:11" ht="19" customHeight="1">
      <c r="A38" s="46" t="s">
        <v>73</v>
      </c>
      <c r="B38" s="15">
        <f>'Seiten 10-11'!C34-'Seite 14-15'!C34</f>
        <v>0</v>
      </c>
      <c r="C38" s="15">
        <f>'Seiten 10-11'!E34-'Seite 14-15'!E34</f>
        <v>0</v>
      </c>
      <c r="D38" s="15">
        <f>'Seiten 10-11'!G34-'Seite 14-15'!G34</f>
        <v>265.25</v>
      </c>
      <c r="E38" s="15">
        <f>'Seiten 10-11'!I34-'Seite 14-15'!I34</f>
        <v>1723.6</v>
      </c>
      <c r="F38" s="15">
        <f>'Seiten 10-11'!K34-'Seite 14-15'!K34</f>
        <v>3481.0499999999997</v>
      </c>
      <c r="G38" s="15">
        <v>6148.0500000000011</v>
      </c>
      <c r="H38" s="15">
        <v>7908.5499999999984</v>
      </c>
      <c r="I38" s="15">
        <v>8696.9000000000015</v>
      </c>
      <c r="J38" s="15">
        <v>9482.9499999999971</v>
      </c>
      <c r="K38" s="15">
        <v>17009.050000000003</v>
      </c>
    </row>
    <row r="39" spans="1:11" ht="19" customHeight="1">
      <c r="A39" s="46" t="s">
        <v>76</v>
      </c>
      <c r="B39" s="15">
        <f>'Seiten 10-11'!C35-'Seite 14-15'!C35</f>
        <v>146.15</v>
      </c>
      <c r="C39" s="15">
        <f>'Seiten 10-11'!E35-'Seite 14-15'!E35</f>
        <v>447.04999999999995</v>
      </c>
      <c r="D39" s="15">
        <f>'Seiten 10-11'!G35-'Seite 14-15'!G35</f>
        <v>1595.8</v>
      </c>
      <c r="E39" s="15">
        <f>'Seiten 10-11'!I35-'Seite 14-15'!I35</f>
        <v>2389.8999999999996</v>
      </c>
      <c r="F39" s="15">
        <f>'Seiten 10-11'!K35-'Seite 14-15'!K35</f>
        <v>2932.0000000000009</v>
      </c>
      <c r="G39" s="15">
        <v>3838.8500000000004</v>
      </c>
      <c r="H39" s="15">
        <v>4945.3000000000011</v>
      </c>
      <c r="I39" s="15">
        <v>6903.6999999999971</v>
      </c>
      <c r="J39" s="15">
        <v>8720.450000000008</v>
      </c>
      <c r="K39" s="15">
        <v>10771.549999999974</v>
      </c>
    </row>
    <row r="40" spans="1:11" ht="19" customHeight="1">
      <c r="A40" s="46"/>
      <c r="B40" s="15"/>
      <c r="C40" s="15"/>
      <c r="D40" s="15"/>
      <c r="E40" s="15"/>
      <c r="F40" s="15"/>
      <c r="G40" s="15"/>
      <c r="H40" s="15"/>
      <c r="I40" s="15"/>
      <c r="J40" s="15"/>
      <c r="K40" s="15"/>
    </row>
    <row r="41" spans="1:11" ht="19" customHeight="1">
      <c r="A41" s="48" t="s">
        <v>79</v>
      </c>
      <c r="B41" s="15">
        <f>'Seiten 10-11'!C37-'Seite 14-15'!C37</f>
        <v>0</v>
      </c>
      <c r="C41" s="15">
        <f>'Seiten 10-11'!E37-'Seite 14-15'!E37</f>
        <v>0</v>
      </c>
      <c r="D41" s="15">
        <f>'Seiten 10-11'!G37-'Seite 14-15'!G37</f>
        <v>64.7</v>
      </c>
      <c r="E41" s="15">
        <f>'Seiten 10-11'!I37-'Seite 14-15'!I37</f>
        <v>133.4</v>
      </c>
      <c r="F41" s="15">
        <f>'Seiten 10-11'!K37-'Seite 14-15'!K37</f>
        <v>131</v>
      </c>
      <c r="G41" s="15">
        <v>388.40000000000003</v>
      </c>
      <c r="H41" s="15">
        <v>773.09999999999991</v>
      </c>
      <c r="I41" s="15">
        <v>1803.6000000000004</v>
      </c>
      <c r="J41" s="15">
        <v>1593.9000000000015</v>
      </c>
      <c r="K41" s="15">
        <v>2041</v>
      </c>
    </row>
    <row r="42" spans="1:11" ht="19" customHeight="1">
      <c r="A42" s="48" t="s">
        <v>80</v>
      </c>
      <c r="B42" s="49"/>
      <c r="C42" s="49"/>
      <c r="D42" s="49"/>
      <c r="E42" s="49"/>
      <c r="F42" s="49"/>
      <c r="G42" s="49"/>
      <c r="H42" s="49"/>
      <c r="I42" s="49"/>
      <c r="J42" s="49"/>
      <c r="K42" s="49"/>
    </row>
    <row r="43" spans="1:11" ht="19" customHeight="1">
      <c r="A43" s="39"/>
      <c r="B43" s="785" t="s">
        <v>390</v>
      </c>
      <c r="C43" s="786"/>
      <c r="D43" s="786"/>
      <c r="E43" s="786"/>
      <c r="F43" s="786"/>
      <c r="G43" s="786"/>
      <c r="H43" s="786"/>
      <c r="I43" s="786"/>
      <c r="J43" s="786"/>
      <c r="K43" s="787"/>
    </row>
    <row r="44" spans="1:11" ht="19" customHeight="1">
      <c r="A44" s="46" t="s">
        <v>155</v>
      </c>
      <c r="B44" s="27">
        <f>IF('Seiten 10-11'!C10=0,0,B14/'Seiten 10-11'!C10%)</f>
        <v>75.187386921685189</v>
      </c>
      <c r="C44" s="27">
        <f>IF('Seiten 10-11'!E10=0,0,C14/'Seiten 10-11'!E10%)</f>
        <v>76.292693243100345</v>
      </c>
      <c r="D44" s="27">
        <f>IF('Seiten 10-11'!G10=0,0,D14/'Seiten 10-11'!G10%)</f>
        <v>48.425724334282357</v>
      </c>
      <c r="E44" s="27">
        <f>IF('Seiten 10-11'!I10=0,0,E14/'Seiten 10-11'!I10%)</f>
        <v>44.807221395304168</v>
      </c>
      <c r="F44" s="27">
        <f>IF('Seiten 10-11'!K10=0,0,F14/'Seiten 10-11'!K10%)</f>
        <v>39.995375722543351</v>
      </c>
      <c r="G44" s="27">
        <v>34.194333794337119</v>
      </c>
      <c r="H44" s="27">
        <v>27.5957323479332</v>
      </c>
      <c r="I44" s="27">
        <v>23.283000726045415</v>
      </c>
      <c r="J44" s="27">
        <v>20.826052118893134</v>
      </c>
      <c r="K44" s="27">
        <v>11.414972390278624</v>
      </c>
    </row>
    <row r="45" spans="1:11" ht="19" customHeight="1">
      <c r="A45" s="46" t="s">
        <v>56</v>
      </c>
      <c r="B45" s="27">
        <f>IF('Seiten 10-11'!C11=0,0,B15/'Seiten 10-11'!C11%)</f>
        <v>100</v>
      </c>
      <c r="C45" s="27">
        <f>IF('Seiten 10-11'!E11=0,0,C15/'Seiten 10-11'!E11%)</f>
        <v>100</v>
      </c>
      <c r="D45" s="27">
        <f>IF('Seiten 10-11'!G11=0,0,D15/'Seiten 10-11'!G11%)</f>
        <v>67.989968652037618</v>
      </c>
      <c r="E45" s="27">
        <f>IF('Seiten 10-11'!I11=0,0,E15/'Seiten 10-11'!I11%)</f>
        <v>51.171676999259176</v>
      </c>
      <c r="F45" s="27">
        <f>IF('Seiten 10-11'!K11=0,0,F15/'Seiten 10-11'!K11%)</f>
        <v>36.101121218531837</v>
      </c>
      <c r="G45" s="27">
        <v>26.311728802811309</v>
      </c>
      <c r="H45" s="27">
        <v>22.36939257835801</v>
      </c>
      <c r="I45" s="27">
        <v>18.998081733385082</v>
      </c>
      <c r="J45" s="27">
        <v>15.061487221780933</v>
      </c>
      <c r="K45" s="27">
        <v>6.8396319485781696</v>
      </c>
    </row>
    <row r="46" spans="1:11" ht="19" customHeight="1">
      <c r="A46" s="46" t="s">
        <v>59</v>
      </c>
      <c r="B46" s="27">
        <f>IF('Seiten 10-11'!C12=0,0,B16/'Seiten 10-11'!C12%)</f>
        <v>41.314553990610335</v>
      </c>
      <c r="C46" s="27">
        <f>IF('Seiten 10-11'!E12=0,0,C16/'Seiten 10-11'!E12%)</f>
        <v>81.988472622478383</v>
      </c>
      <c r="D46" s="27">
        <f>IF('Seiten 10-11'!G12=0,0,D16/'Seiten 10-11'!G12%)</f>
        <v>84.243266094938988</v>
      </c>
      <c r="E46" s="27">
        <f>IF('Seiten 10-11'!I12=0,0,E16/'Seiten 10-11'!I12%)</f>
        <v>53.968602137060138</v>
      </c>
      <c r="F46" s="27">
        <f>IF('Seiten 10-11'!K12=0,0,F16/'Seiten 10-11'!K12%)</f>
        <v>36.175581319470126</v>
      </c>
      <c r="G46" s="27">
        <v>27.436604473765591</v>
      </c>
      <c r="H46" s="27">
        <v>25.003181977280683</v>
      </c>
      <c r="I46" s="27">
        <v>17.364105532243276</v>
      </c>
      <c r="J46" s="27">
        <v>10.998180329975852</v>
      </c>
      <c r="K46" s="27">
        <v>3.6253022905115166</v>
      </c>
    </row>
    <row r="47" spans="1:11" ht="19" customHeight="1">
      <c r="A47" s="46" t="s">
        <v>62</v>
      </c>
      <c r="B47" s="27">
        <f>IF('Seiten 10-11'!C13=0,0,B17/'Seiten 10-11'!C13%)</f>
        <v>0</v>
      </c>
      <c r="C47" s="27">
        <f>IF('Seiten 10-11'!E13=0,0,C17/'Seiten 10-11'!E13%)</f>
        <v>61.732009260853758</v>
      </c>
      <c r="D47" s="27">
        <f>IF('Seiten 10-11'!G13=0,0,D17/'Seiten 10-11'!G13%)</f>
        <v>93.616342164060015</v>
      </c>
      <c r="E47" s="27">
        <f>IF('Seiten 10-11'!I13=0,0,E17/'Seiten 10-11'!I13%)</f>
        <v>56.174336669934206</v>
      </c>
      <c r="F47" s="27">
        <f>IF('Seiten 10-11'!K13=0,0,F17/'Seiten 10-11'!K13%)</f>
        <v>36.751467661814999</v>
      </c>
      <c r="G47" s="27">
        <v>20.907382340451967</v>
      </c>
      <c r="H47" s="27">
        <v>16.600007546315531</v>
      </c>
      <c r="I47" s="27">
        <v>11.103092634832587</v>
      </c>
      <c r="J47" s="27">
        <v>7.9655133393325794</v>
      </c>
      <c r="K47" s="27">
        <v>2.9557905526804671</v>
      </c>
    </row>
    <row r="48" spans="1:11" ht="19" customHeight="1">
      <c r="A48" s="46" t="s">
        <v>65</v>
      </c>
      <c r="B48" s="27">
        <f>IF('Seiten 10-11'!C14=0,0,B18/'Seiten 10-11'!C14%)</f>
        <v>80.762906938507072</v>
      </c>
      <c r="C48" s="27">
        <f>IF('Seiten 10-11'!E14=0,0,C18/'Seiten 10-11'!E14%)</f>
        <v>70.669856459330148</v>
      </c>
      <c r="D48" s="27">
        <f>IF('Seiten 10-11'!G14=0,0,D18/'Seiten 10-11'!G14%)</f>
        <v>54.041496719276466</v>
      </c>
      <c r="E48" s="27">
        <f>IF('Seiten 10-11'!I14=0,0,E18/'Seiten 10-11'!I14%)</f>
        <v>42.338990426457777</v>
      </c>
      <c r="F48" s="27">
        <f>IF('Seiten 10-11'!K14=0,0,F18/'Seiten 10-11'!K14%)</f>
        <v>31.000090533240773</v>
      </c>
      <c r="G48" s="27">
        <v>30.893648255432939</v>
      </c>
      <c r="H48" s="27">
        <v>26.368934396373785</v>
      </c>
      <c r="I48" s="27">
        <v>18.751697412340516</v>
      </c>
      <c r="J48" s="27">
        <v>13.159010600706701</v>
      </c>
      <c r="K48" s="27">
        <v>12.740271593329085</v>
      </c>
    </row>
    <row r="49" spans="1:11" ht="19" customHeight="1">
      <c r="A49" s="46" t="s">
        <v>68</v>
      </c>
      <c r="B49" s="27">
        <f>IF('Seiten 10-11'!C15=0,0,B19/'Seiten 10-11'!C15%)</f>
        <v>0</v>
      </c>
      <c r="C49" s="27">
        <f>IF('Seiten 10-11'!E15=0,0,C19/'Seiten 10-11'!E15%)</f>
        <v>100</v>
      </c>
      <c r="D49" s="27">
        <f>IF('Seiten 10-11'!G15=0,0,D19/'Seiten 10-11'!G15%)</f>
        <v>62.932356715810563</v>
      </c>
      <c r="E49" s="27">
        <f>IF('Seiten 10-11'!I15=0,0,E19/'Seiten 10-11'!I15%)</f>
        <v>41.918978891965743</v>
      </c>
      <c r="F49" s="27">
        <f>IF('Seiten 10-11'!K15=0,0,F19/'Seiten 10-11'!K15%)</f>
        <v>31.636627715059088</v>
      </c>
      <c r="G49" s="27">
        <v>21.813975374480442</v>
      </c>
      <c r="H49" s="27">
        <v>15.912475655859781</v>
      </c>
      <c r="I49" s="27">
        <v>9.8890553608796292</v>
      </c>
      <c r="J49" s="27">
        <v>7.1604041708132691</v>
      </c>
      <c r="K49" s="27">
        <v>2.6970143394442285</v>
      </c>
    </row>
    <row r="50" spans="1:11" ht="19" customHeight="1">
      <c r="A50" s="46" t="s">
        <v>71</v>
      </c>
      <c r="B50" s="27">
        <f>IF('Seiten 10-11'!C16=0,0,B20/'Seiten 10-11'!C16%)</f>
        <v>48.159668221876622</v>
      </c>
      <c r="C50" s="27">
        <f>IF('Seiten 10-11'!E16=0,0,C20/'Seiten 10-11'!E16%)</f>
        <v>86.157253599114057</v>
      </c>
      <c r="D50" s="27">
        <f>IF('Seiten 10-11'!G16=0,0,D20/'Seiten 10-11'!G16%)</f>
        <v>84.862189302756221</v>
      </c>
      <c r="E50" s="27">
        <f>IF('Seiten 10-11'!I16=0,0,E20/'Seiten 10-11'!I16%)</f>
        <v>65.484666481046887</v>
      </c>
      <c r="F50" s="27">
        <f>IF('Seiten 10-11'!K16=0,0,F20/'Seiten 10-11'!K16%)</f>
        <v>50.262731618663821</v>
      </c>
      <c r="G50" s="27">
        <v>37.040440472635098</v>
      </c>
      <c r="H50" s="27">
        <v>25.891581453985157</v>
      </c>
      <c r="I50" s="27">
        <v>17.410500262004842</v>
      </c>
      <c r="J50" s="27">
        <v>12.632294760095679</v>
      </c>
      <c r="K50" s="27">
        <v>0.39180706166015489</v>
      </c>
    </row>
    <row r="51" spans="1:11" ht="19" customHeight="1">
      <c r="A51" s="46" t="s">
        <v>74</v>
      </c>
      <c r="B51" s="27">
        <f>IF('Seiten 10-11'!C17=0,0,B21/'Seiten 10-11'!C17%)</f>
        <v>100</v>
      </c>
      <c r="C51" s="27">
        <f>IF('Seiten 10-11'!E17=0,0,C21/'Seiten 10-11'!E17%)</f>
        <v>100</v>
      </c>
      <c r="D51" s="27">
        <f>IF('Seiten 10-11'!G17=0,0,D21/'Seiten 10-11'!G17%)</f>
        <v>47.318564251558612</v>
      </c>
      <c r="E51" s="27">
        <f>IF('Seiten 10-11'!I17=0,0,E21/'Seiten 10-11'!I17%)</f>
        <v>35.433223835258396</v>
      </c>
      <c r="F51" s="27">
        <f>IF('Seiten 10-11'!K17=0,0,F21/'Seiten 10-11'!K17%)</f>
        <v>26.095272683251611</v>
      </c>
      <c r="G51" s="27">
        <v>27.621756877656001</v>
      </c>
      <c r="H51" s="27">
        <v>22.605918706720395</v>
      </c>
      <c r="I51" s="27">
        <v>14.914946281222591</v>
      </c>
      <c r="J51" s="27">
        <v>13.0765094906525</v>
      </c>
      <c r="K51" s="27">
        <v>9.7530728896228407</v>
      </c>
    </row>
    <row r="52" spans="1:11" ht="19" customHeight="1">
      <c r="A52" s="46" t="s">
        <v>77</v>
      </c>
      <c r="B52" s="27">
        <f>IF('Seiten 10-11'!C18=0,0,B22/'Seiten 10-11'!C18%)</f>
        <v>100</v>
      </c>
      <c r="C52" s="27">
        <f>IF('Seiten 10-11'!E18=0,0,C22/'Seiten 10-11'!E18%)</f>
        <v>100</v>
      </c>
      <c r="D52" s="27">
        <f>IF('Seiten 10-11'!G18=0,0,D22/'Seiten 10-11'!G18%)</f>
        <v>86.173233936812224</v>
      </c>
      <c r="E52" s="27">
        <f>IF('Seiten 10-11'!I18=0,0,E22/'Seiten 10-11'!I18%)</f>
        <v>63.213944603629415</v>
      </c>
      <c r="F52" s="27">
        <f>IF('Seiten 10-11'!K18=0,0,F22/'Seiten 10-11'!K18%)</f>
        <v>49.330171142875457</v>
      </c>
      <c r="G52" s="27">
        <v>41.65094998602963</v>
      </c>
      <c r="H52" s="27">
        <v>47.533248668289424</v>
      </c>
      <c r="I52" s="27">
        <v>52.368169033201866</v>
      </c>
      <c r="J52" s="27">
        <v>39.58120823531862</v>
      </c>
      <c r="K52" s="27">
        <v>2.4124367157831421</v>
      </c>
    </row>
    <row r="53" spans="1:11" ht="19" customHeight="1">
      <c r="A53" s="46" t="s">
        <v>53</v>
      </c>
      <c r="B53" s="27">
        <f>IF('Seiten 10-11'!C19=0,0,B23/'Seiten 10-11'!C19%)</f>
        <v>76.926626672819566</v>
      </c>
      <c r="C53" s="27">
        <f>IF('Seiten 10-11'!E19=0,0,C23/'Seiten 10-11'!E19%)</f>
        <v>77.014470677837025</v>
      </c>
      <c r="D53" s="27">
        <f>IF('Seiten 10-11'!G19=0,0,D23/'Seiten 10-11'!G19%)</f>
        <v>70.380892255892263</v>
      </c>
      <c r="E53" s="27">
        <f>IF('Seiten 10-11'!I19=0,0,E23/'Seiten 10-11'!I19%)</f>
        <v>58.796694519537986</v>
      </c>
      <c r="F53" s="27">
        <f>IF('Seiten 10-11'!K19=0,0,F23/'Seiten 10-11'!K19%)</f>
        <v>48.845969314318964</v>
      </c>
      <c r="G53" s="27">
        <v>42.789161946439719</v>
      </c>
      <c r="H53" s="27">
        <v>35.396869080960315</v>
      </c>
      <c r="I53" s="27">
        <v>27.043797841364434</v>
      </c>
      <c r="J53" s="27">
        <v>23.431154775767411</v>
      </c>
      <c r="K53" s="27">
        <v>1.2136185375869717</v>
      </c>
    </row>
    <row r="54" spans="1:11" ht="19" customHeight="1">
      <c r="A54" s="46" t="s">
        <v>57</v>
      </c>
      <c r="B54" s="27">
        <f>IF('Seiten 10-11'!C20=0,0,B24/'Seiten 10-11'!C20%)</f>
        <v>59.937680836857346</v>
      </c>
      <c r="C54" s="27">
        <f>IF('Seiten 10-11'!E20=0,0,C24/'Seiten 10-11'!E20%)</f>
        <v>88.901905172945305</v>
      </c>
      <c r="D54" s="27">
        <f>IF('Seiten 10-11'!G20=0,0,D24/'Seiten 10-11'!G20%)</f>
        <v>66.691036377331741</v>
      </c>
      <c r="E54" s="27">
        <f>IF('Seiten 10-11'!I20=0,0,E24/'Seiten 10-11'!I20%)</f>
        <v>45.176575409039366</v>
      </c>
      <c r="F54" s="27">
        <f>IF('Seiten 10-11'!K20=0,0,F24/'Seiten 10-11'!K20%)</f>
        <v>37.611865123265247</v>
      </c>
      <c r="G54" s="27">
        <v>36.520382805477709</v>
      </c>
      <c r="H54" s="27">
        <v>27.404615360147584</v>
      </c>
      <c r="I54" s="27">
        <v>20.913922382845165</v>
      </c>
      <c r="J54" s="27">
        <v>17.405183494158479</v>
      </c>
      <c r="K54" s="27">
        <v>3.8420246034810592</v>
      </c>
    </row>
    <row r="55" spans="1:11" ht="19" customHeight="1">
      <c r="A55" s="46" t="s">
        <v>60</v>
      </c>
      <c r="B55" s="27">
        <f>IF('Seiten 10-11'!C21=0,0,B25/'Seiten 10-11'!C21%)</f>
        <v>0</v>
      </c>
      <c r="C55" s="27">
        <f>IF('Seiten 10-11'!E21=0,0,C25/'Seiten 10-11'!E21%)</f>
        <v>0</v>
      </c>
      <c r="D55" s="27">
        <f>IF('Seiten 10-11'!G21=0,0,D25/'Seiten 10-11'!G21%)</f>
        <v>100</v>
      </c>
      <c r="E55" s="27">
        <f>IF('Seiten 10-11'!I21=0,0,E25/'Seiten 10-11'!I21%)</f>
        <v>100</v>
      </c>
      <c r="F55" s="27">
        <f>IF('Seiten 10-11'!K21=0,0,F25/'Seiten 10-11'!K21%)</f>
        <v>94.070437260408767</v>
      </c>
      <c r="G55" s="27">
        <v>49.868657466317885</v>
      </c>
      <c r="H55" s="27">
        <v>29.366324916063132</v>
      </c>
      <c r="I55" s="27">
        <v>17.415202113152851</v>
      </c>
      <c r="J55" s="27">
        <v>12.353702769213287</v>
      </c>
      <c r="K55" s="27">
        <v>12.172928209333193</v>
      </c>
    </row>
    <row r="56" spans="1:11" ht="19" customHeight="1">
      <c r="A56" s="46" t="s">
        <v>63</v>
      </c>
      <c r="B56" s="27">
        <f>IF('Seiten 10-11'!C22=0,0,B26/'Seiten 10-11'!C22%)</f>
        <v>0</v>
      </c>
      <c r="C56" s="27">
        <f>IF('Seiten 10-11'!E22=0,0,C26/'Seiten 10-11'!E22%)</f>
        <v>0</v>
      </c>
      <c r="D56" s="27">
        <f>IF('Seiten 10-11'!G22=0,0,D26/'Seiten 10-11'!G22%)</f>
        <v>73.75245579567779</v>
      </c>
      <c r="E56" s="27">
        <f>IF('Seiten 10-11'!I22=0,0,E26/'Seiten 10-11'!I22%)</f>
        <v>83.915069120904306</v>
      </c>
      <c r="F56" s="27">
        <f>IF('Seiten 10-11'!K22=0,0,F26/'Seiten 10-11'!K22%)</f>
        <v>72.610312707169896</v>
      </c>
      <c r="G56" s="27">
        <v>56.780228277302676</v>
      </c>
      <c r="H56" s="27">
        <v>42.508844179748195</v>
      </c>
      <c r="I56" s="27">
        <v>30.802567597953786</v>
      </c>
      <c r="J56" s="27">
        <v>24.302013189490122</v>
      </c>
      <c r="K56" s="27">
        <v>10.918847118681692</v>
      </c>
    </row>
    <row r="57" spans="1:11" ht="19" customHeight="1">
      <c r="A57" s="46" t="s">
        <v>66</v>
      </c>
      <c r="B57" s="27">
        <f>IF('Seiten 10-11'!C23=0,0,B27/'Seiten 10-11'!C23%)</f>
        <v>66.545860050181204</v>
      </c>
      <c r="C57" s="27">
        <f>IF('Seiten 10-11'!E23=0,0,C27/'Seiten 10-11'!E23%)</f>
        <v>89.141254185141619</v>
      </c>
      <c r="D57" s="27">
        <f>IF('Seiten 10-11'!G23=0,0,D27/'Seiten 10-11'!G23%)</f>
        <v>71.581905701557687</v>
      </c>
      <c r="E57" s="27">
        <f>IF('Seiten 10-11'!I23=0,0,E27/'Seiten 10-11'!I23%)</f>
        <v>50.644847916387505</v>
      </c>
      <c r="F57" s="27">
        <f>IF('Seiten 10-11'!K23=0,0,F27/'Seiten 10-11'!K23%)</f>
        <v>40.825195030338044</v>
      </c>
      <c r="G57" s="27">
        <v>31.941134797449614</v>
      </c>
      <c r="H57" s="27">
        <v>29.406838901348547</v>
      </c>
      <c r="I57" s="27">
        <v>25.154496547528257</v>
      </c>
      <c r="J57" s="27">
        <v>19.575260846932064</v>
      </c>
      <c r="K57" s="27">
        <v>0.34041146212135281</v>
      </c>
    </row>
    <row r="58" spans="1:11" ht="19" customHeight="1">
      <c r="A58" s="46" t="s">
        <v>69</v>
      </c>
      <c r="B58" s="27">
        <f>IF('Seiten 10-11'!C24=0,0,B28/'Seiten 10-11'!C24%)</f>
        <v>100</v>
      </c>
      <c r="C58" s="27">
        <f>IF('Seiten 10-11'!E24=0,0,C28/'Seiten 10-11'!E24%)</f>
        <v>100</v>
      </c>
      <c r="D58" s="27">
        <f>IF('Seiten 10-11'!G24=0,0,D28/'Seiten 10-11'!G24%)</f>
        <v>66.746423793351852</v>
      </c>
      <c r="E58" s="27">
        <f>IF('Seiten 10-11'!I24=0,0,E28/'Seiten 10-11'!I24%)</f>
        <v>43.805938676371817</v>
      </c>
      <c r="F58" s="27">
        <f>IF('Seiten 10-11'!K24=0,0,F28/'Seiten 10-11'!K24%)</f>
        <v>41.998311947777218</v>
      </c>
      <c r="G58" s="27">
        <v>34.671485577189941</v>
      </c>
      <c r="H58" s="27">
        <v>24.470045409010147</v>
      </c>
      <c r="I58" s="27">
        <v>15.581998455021624</v>
      </c>
      <c r="J58" s="27">
        <v>11.873039071387058</v>
      </c>
      <c r="K58" s="27">
        <v>0.45300113250283447</v>
      </c>
    </row>
    <row r="59" spans="1:11" ht="19" customHeight="1">
      <c r="A59" s="46" t="s">
        <v>72</v>
      </c>
      <c r="B59" s="27">
        <f>IF('Seiten 10-11'!C25=0,0,B29/'Seiten 10-11'!C25%)</f>
        <v>66.530612244897966</v>
      </c>
      <c r="C59" s="27">
        <f>IF('Seiten 10-11'!E25=0,0,C29/'Seiten 10-11'!E25%)</f>
        <v>59.840336134453771</v>
      </c>
      <c r="D59" s="27">
        <f>IF('Seiten 10-11'!G25=0,0,D29/'Seiten 10-11'!G25%)</f>
        <v>56.578814839684398</v>
      </c>
      <c r="E59" s="27">
        <f>IF('Seiten 10-11'!I25=0,0,E29/'Seiten 10-11'!I25%)</f>
        <v>48.739260739260736</v>
      </c>
      <c r="F59" s="27">
        <f>IF('Seiten 10-11'!K25=0,0,F29/'Seiten 10-11'!K25%)</f>
        <v>40.17307419492127</v>
      </c>
      <c r="G59" s="27">
        <v>38.250550340325404</v>
      </c>
      <c r="H59" s="27">
        <v>28.502717669982566</v>
      </c>
      <c r="I59" s="27">
        <v>19.126552795031053</v>
      </c>
      <c r="J59" s="27">
        <v>13.445763976422736</v>
      </c>
      <c r="K59" s="27">
        <v>0.64253098499673833</v>
      </c>
    </row>
    <row r="60" spans="1:11" ht="19" customHeight="1">
      <c r="A60" s="46" t="s">
        <v>75</v>
      </c>
      <c r="B60" s="27">
        <f>IF('Seiten 10-11'!C26=0,0,B30/'Seiten 10-11'!C26%)</f>
        <v>0</v>
      </c>
      <c r="C60" s="27">
        <f>IF('Seiten 10-11'!E26=0,0,C30/'Seiten 10-11'!E26%)</f>
        <v>99.999999999999986</v>
      </c>
      <c r="D60" s="27">
        <f>IF('Seiten 10-11'!G26=0,0,D30/'Seiten 10-11'!G26%)</f>
        <v>89.147700331910869</v>
      </c>
      <c r="E60" s="27">
        <f>IF('Seiten 10-11'!I26=0,0,E30/'Seiten 10-11'!I26%)</f>
        <v>64.313688031330585</v>
      </c>
      <c r="F60" s="27">
        <f>IF('Seiten 10-11'!K26=0,0,F30/'Seiten 10-11'!K26%)</f>
        <v>58.314606741573044</v>
      </c>
      <c r="G60" s="27">
        <v>43.531290678976568</v>
      </c>
      <c r="H60" s="27">
        <v>33.567880666288154</v>
      </c>
      <c r="I60" s="27">
        <v>24.043334728228015</v>
      </c>
      <c r="J60" s="27">
        <v>17.447951880843981</v>
      </c>
      <c r="K60" s="27">
        <v>2.0184078647531996</v>
      </c>
    </row>
    <row r="61" spans="1:11" ht="19" customHeight="1">
      <c r="A61" s="46" t="s">
        <v>78</v>
      </c>
      <c r="B61" s="27">
        <f>IF('Seiten 10-11'!C27=0,0,B31/'Seiten 10-11'!C27%)</f>
        <v>0</v>
      </c>
      <c r="C61" s="27">
        <f>IF('Seiten 10-11'!E27=0,0,C31/'Seiten 10-11'!E27%)</f>
        <v>100</v>
      </c>
      <c r="D61" s="27">
        <f>IF('Seiten 10-11'!G27=0,0,D31/'Seiten 10-11'!G27%)</f>
        <v>100</v>
      </c>
      <c r="E61" s="27">
        <f>IF('Seiten 10-11'!I27=0,0,E31/'Seiten 10-11'!I27%)</f>
        <v>89.15673425584157</v>
      </c>
      <c r="F61" s="27">
        <f>IF('Seiten 10-11'!K27=0,0,F31/'Seiten 10-11'!K27%)</f>
        <v>64.221373985888107</v>
      </c>
      <c r="G61" s="27">
        <v>44.520547945205479</v>
      </c>
      <c r="H61" s="27">
        <v>34.596240580662794</v>
      </c>
      <c r="I61" s="27">
        <v>24.596016966589545</v>
      </c>
      <c r="J61" s="27">
        <v>18.543178510007195</v>
      </c>
      <c r="K61" s="27">
        <v>7.5370626250452508</v>
      </c>
    </row>
    <row r="62" spans="1:11" ht="19" customHeight="1">
      <c r="A62" s="46" t="s">
        <v>55</v>
      </c>
      <c r="B62" s="27">
        <f>IF('Seiten 10-11'!C28=0,0,B32/'Seiten 10-11'!C28%)</f>
        <v>0</v>
      </c>
      <c r="C62" s="27">
        <f>IF('Seiten 10-11'!E28=0,0,C32/'Seiten 10-11'!E28%)</f>
        <v>0</v>
      </c>
      <c r="D62" s="27">
        <f>IF('Seiten 10-11'!G28=0,0,D32/'Seiten 10-11'!G28%)</f>
        <v>70.587917723910806</v>
      </c>
      <c r="E62" s="27">
        <f>IF('Seiten 10-11'!I28=0,0,E32/'Seiten 10-11'!I28%)</f>
        <v>63.751433455222106</v>
      </c>
      <c r="F62" s="27">
        <f>IF('Seiten 10-11'!K28=0,0,F32/'Seiten 10-11'!K28%)</f>
        <v>54.906400771952391</v>
      </c>
      <c r="G62" s="27">
        <v>45.331692784117998</v>
      </c>
      <c r="H62" s="27">
        <v>36.629381646317448</v>
      </c>
      <c r="I62" s="27">
        <v>26.872798311261178</v>
      </c>
      <c r="J62" s="27">
        <v>20.731359856832857</v>
      </c>
      <c r="K62" s="27">
        <v>10.456484202406303</v>
      </c>
    </row>
    <row r="63" spans="1:11" ht="19" customHeight="1">
      <c r="A63" s="46" t="s">
        <v>58</v>
      </c>
      <c r="B63" s="27">
        <f>IF('Seiten 10-11'!C29=0,0,B33/'Seiten 10-11'!C29%)</f>
        <v>0</v>
      </c>
      <c r="C63" s="27">
        <f>IF('Seiten 10-11'!E29=0,0,C33/'Seiten 10-11'!E29%)</f>
        <v>100</v>
      </c>
      <c r="D63" s="27">
        <f>IF('Seiten 10-11'!G29=0,0,D33/'Seiten 10-11'!G29%)</f>
        <v>100</v>
      </c>
      <c r="E63" s="27">
        <f>IF('Seiten 10-11'!I29=0,0,E33/'Seiten 10-11'!I29%)</f>
        <v>81.310792033348775</v>
      </c>
      <c r="F63" s="27">
        <f>IF('Seiten 10-11'!K29=0,0,F33/'Seiten 10-11'!K29%)</f>
        <v>65.411072198583184</v>
      </c>
      <c r="G63" s="27">
        <v>44.554724677090405</v>
      </c>
      <c r="H63" s="27">
        <v>32.032235376400287</v>
      </c>
      <c r="I63" s="27">
        <v>22.001666444167221</v>
      </c>
      <c r="J63" s="27">
        <v>17.790445765443494</v>
      </c>
      <c r="K63" s="27">
        <v>8.1465290866409905</v>
      </c>
    </row>
    <row r="64" spans="1:11" ht="19" customHeight="1">
      <c r="A64" s="46" t="s">
        <v>61</v>
      </c>
      <c r="B64" s="418">
        <f>IF('Seiten 10-11'!C30=0,0,B34/'Seiten 10-11'!C30%)</f>
        <v>-100</v>
      </c>
      <c r="C64" s="27">
        <f>IF('Seiten 10-11'!E30=0,0,C34/'Seiten 10-11'!E30%)</f>
        <v>87.285441830896374</v>
      </c>
      <c r="D64" s="27">
        <f>IF('Seiten 10-11'!G30=0,0,D34/'Seiten 10-11'!G30%)</f>
        <v>67.109558181233041</v>
      </c>
      <c r="E64" s="27">
        <f>IF('Seiten 10-11'!I30=0,0,E34/'Seiten 10-11'!I30%)</f>
        <v>51.29483413727128</v>
      </c>
      <c r="F64" s="27">
        <f>IF('Seiten 10-11'!K30=0,0,F34/'Seiten 10-11'!K30%)</f>
        <v>61.749249249249253</v>
      </c>
      <c r="G64" s="27">
        <v>57.583582015845131</v>
      </c>
      <c r="H64" s="27">
        <v>39.46474919731606</v>
      </c>
      <c r="I64" s="27">
        <v>23.046208414206948</v>
      </c>
      <c r="J64" s="27">
        <v>16.934092477570744</v>
      </c>
      <c r="K64" s="27">
        <v>4.1996382623251574</v>
      </c>
    </row>
    <row r="65" spans="1:11" ht="19" customHeight="1">
      <c r="A65" s="46" t="s">
        <v>64</v>
      </c>
      <c r="B65" s="27">
        <f>IF('Seiten 10-11'!C31=0,0,B35/'Seiten 10-11'!C31%)</f>
        <v>0</v>
      </c>
      <c r="C65" s="27">
        <f>IF('Seiten 10-11'!E31=0,0,C35/'Seiten 10-11'!E31%)</f>
        <v>0</v>
      </c>
      <c r="D65" s="27">
        <f>IF('Seiten 10-11'!G31=0,0,D35/'Seiten 10-11'!G31%)</f>
        <v>100</v>
      </c>
      <c r="E65" s="27">
        <f>IF('Seiten 10-11'!I31=0,0,E35/'Seiten 10-11'!I31%)</f>
        <v>89.10535696603624</v>
      </c>
      <c r="F65" s="27">
        <f>IF('Seiten 10-11'!K31=0,0,F35/'Seiten 10-11'!K31%)</f>
        <v>63.652401728272473</v>
      </c>
      <c r="G65" s="27">
        <v>31.192349917404549</v>
      </c>
      <c r="H65" s="27">
        <v>23.163678156623476</v>
      </c>
      <c r="I65" s="27">
        <v>22.66561005272434</v>
      </c>
      <c r="J65" s="27">
        <v>19.748527423600404</v>
      </c>
      <c r="K65" s="27">
        <v>10.470339949806066</v>
      </c>
    </row>
    <row r="66" spans="1:11" ht="19" customHeight="1">
      <c r="A66" s="46" t="s">
        <v>67</v>
      </c>
      <c r="B66" s="27">
        <f>IF('Seiten 10-11'!C32=0,0,B36/'Seiten 10-11'!C32%)</f>
        <v>0</v>
      </c>
      <c r="C66" s="27">
        <f>IF('Seiten 10-11'!E32=0,0,C36/'Seiten 10-11'!E32%)</f>
        <v>0</v>
      </c>
      <c r="D66" s="27">
        <f>IF('Seiten 10-11'!G32=0,0,D36/'Seiten 10-11'!G32%)</f>
        <v>51.387911909528718</v>
      </c>
      <c r="E66" s="27">
        <f>IF('Seiten 10-11'!I32=0,0,E36/'Seiten 10-11'!I32%)</f>
        <v>50.618358088372368</v>
      </c>
      <c r="F66" s="27">
        <f>IF('Seiten 10-11'!K32=0,0,F36/'Seiten 10-11'!K32%)</f>
        <v>44.123943804709967</v>
      </c>
      <c r="G66" s="27">
        <v>40.553118469109094</v>
      </c>
      <c r="H66" s="27">
        <v>38.577830806390587</v>
      </c>
      <c r="I66" s="27">
        <v>35.943766102834104</v>
      </c>
      <c r="J66" s="27">
        <v>25.624524477685672</v>
      </c>
      <c r="K66" s="27">
        <v>9.2271083798309963</v>
      </c>
    </row>
    <row r="67" spans="1:11" ht="19" customHeight="1">
      <c r="A67" s="46" t="s">
        <v>70</v>
      </c>
      <c r="B67" s="27">
        <f>IF('Seiten 10-11'!C33=0,0,B37/'Seiten 10-11'!C33%)</f>
        <v>100</v>
      </c>
      <c r="C67" s="27">
        <f>IF('Seiten 10-11'!E33=0,0,C37/'Seiten 10-11'!E33%)</f>
        <v>75.62705592105263</v>
      </c>
      <c r="D67" s="27">
        <f>IF('Seiten 10-11'!G33=0,0,D37/'Seiten 10-11'!G33%)</f>
        <v>71.130642812565014</v>
      </c>
      <c r="E67" s="27">
        <f>IF('Seiten 10-11'!I33=0,0,E37/'Seiten 10-11'!I33%)</f>
        <v>62.205892088712346</v>
      </c>
      <c r="F67" s="27">
        <f>IF('Seiten 10-11'!K33=0,0,F37/'Seiten 10-11'!K33%)</f>
        <v>49.691084854994628</v>
      </c>
      <c r="G67" s="27">
        <v>39.820997981792999</v>
      </c>
      <c r="H67" s="27">
        <v>25.253138353122523</v>
      </c>
      <c r="I67" s="27">
        <v>19.416752361963532</v>
      </c>
      <c r="J67" s="27">
        <v>16.528852445066907</v>
      </c>
      <c r="K67" s="27">
        <v>1.0788980810645825</v>
      </c>
    </row>
    <row r="68" spans="1:11" ht="19" customHeight="1">
      <c r="A68" s="46" t="s">
        <v>73</v>
      </c>
      <c r="B68" s="27">
        <f>IF('Seiten 10-11'!C34=0,0,B38/'Seiten 10-11'!C34%)</f>
        <v>0</v>
      </c>
      <c r="C68" s="27">
        <f>IF('Seiten 10-11'!E34=0,0,C38/'Seiten 10-11'!E34%)</f>
        <v>0</v>
      </c>
      <c r="D68" s="27">
        <f>IF('Seiten 10-11'!G34=0,0,D38/'Seiten 10-11'!G34%)</f>
        <v>91.386735572782086</v>
      </c>
      <c r="E68" s="27">
        <f>IF('Seiten 10-11'!I34=0,0,E38/'Seiten 10-11'!I34%)</f>
        <v>98.570284799267981</v>
      </c>
      <c r="F68" s="27">
        <f>IF('Seiten 10-11'!K34=0,0,F38/'Seiten 10-11'!K34%)</f>
        <v>99.286946849018122</v>
      </c>
      <c r="G68" s="27">
        <v>78.686478911094483</v>
      </c>
      <c r="H68" s="27">
        <v>53.302172916722824</v>
      </c>
      <c r="I68" s="27">
        <v>32.361220415673628</v>
      </c>
      <c r="J68" s="27">
        <v>24.063698211263272</v>
      </c>
      <c r="K68" s="27">
        <v>13.847877334008533</v>
      </c>
    </row>
    <row r="69" spans="1:11" ht="19" customHeight="1">
      <c r="A69" s="46" t="s">
        <v>76</v>
      </c>
      <c r="B69" s="27">
        <f>IF('Seiten 10-11'!C35=0,0,B39/'Seiten 10-11'!C35%)</f>
        <v>100</v>
      </c>
      <c r="C69" s="27">
        <f>IF('Seiten 10-11'!E35=0,0,C39/'Seiten 10-11'!E35%)</f>
        <v>100</v>
      </c>
      <c r="D69" s="27">
        <f>IF('Seiten 10-11'!G35=0,0,D39/'Seiten 10-11'!G35%)</f>
        <v>94.367404866798736</v>
      </c>
      <c r="E69" s="27">
        <f>IF('Seiten 10-11'!I35=0,0,E39/'Seiten 10-11'!I35%)</f>
        <v>73.534253319179697</v>
      </c>
      <c r="F69" s="27">
        <f>IF('Seiten 10-11'!K35=0,0,F39/'Seiten 10-11'!K35%)</f>
        <v>57.496396670229153</v>
      </c>
      <c r="G69" s="27">
        <v>41.831892207020928</v>
      </c>
      <c r="H69" s="27">
        <v>31.030696250188246</v>
      </c>
      <c r="I69" s="27">
        <v>24.187524524917308</v>
      </c>
      <c r="J69" s="27">
        <v>21.087115276729939</v>
      </c>
      <c r="K69" s="27">
        <v>8.8894528243884015</v>
      </c>
    </row>
    <row r="70" spans="1:11" ht="19" customHeight="1">
      <c r="A70" s="46"/>
      <c r="B70" s="27"/>
      <c r="C70" s="27"/>
      <c r="D70" s="27"/>
      <c r="E70" s="27"/>
      <c r="F70" s="27"/>
      <c r="G70" s="27"/>
      <c r="H70" s="27"/>
      <c r="I70" s="27"/>
      <c r="J70" s="27"/>
      <c r="K70" s="27"/>
    </row>
    <row r="71" spans="1:11" ht="19" customHeight="1">
      <c r="A71" s="48" t="s">
        <v>79</v>
      </c>
      <c r="B71" s="27">
        <f>IF('Seiten 10-11'!C37=0,0,B41/'Seiten 10-11'!C37%)</f>
        <v>0</v>
      </c>
      <c r="C71" s="27">
        <f>IF('Seiten 10-11'!E37=0,0,C41/'Seiten 10-11'!E37%)</f>
        <v>0</v>
      </c>
      <c r="D71" s="27">
        <f>IF('Seiten 10-11'!G37=0,0,D41/'Seiten 10-11'!G37%)</f>
        <v>100</v>
      </c>
      <c r="E71" s="27">
        <f>IF('Seiten 10-11'!I37=0,0,E41/'Seiten 10-11'!I37%)</f>
        <v>100</v>
      </c>
      <c r="F71" s="27">
        <f>IF('Seiten 10-11'!K37=0,0,F41/'Seiten 10-11'!K37%)</f>
        <v>62.114746325272641</v>
      </c>
      <c r="G71" s="27">
        <v>57.353809805079742</v>
      </c>
      <c r="H71" s="27">
        <v>41.913797777175382</v>
      </c>
      <c r="I71" s="27">
        <v>34.643975336624344</v>
      </c>
      <c r="J71" s="27">
        <v>15.995463987877221</v>
      </c>
      <c r="K71" s="27">
        <v>4.508693760065035</v>
      </c>
    </row>
    <row r="72" spans="1:11" ht="19" customHeight="1">
      <c r="A72" s="48" t="s">
        <v>80</v>
      </c>
      <c r="B72" s="50"/>
      <c r="C72" s="50"/>
      <c r="D72" s="50"/>
      <c r="E72" s="50"/>
      <c r="F72" s="50"/>
      <c r="G72" s="50"/>
      <c r="H72" s="50"/>
      <c r="I72" s="50"/>
      <c r="J72" s="50"/>
      <c r="K72" s="50"/>
    </row>
    <row r="73" spans="1:11" ht="19" customHeight="1">
      <c r="A73" s="40"/>
      <c r="B73" s="51"/>
      <c r="C73" s="51"/>
      <c r="D73" s="51"/>
      <c r="E73" s="51"/>
      <c r="F73" s="51"/>
      <c r="G73" s="51"/>
      <c r="H73" s="51"/>
      <c r="I73" s="51"/>
      <c r="J73" s="51"/>
      <c r="K73" s="51"/>
    </row>
    <row r="74" spans="1:11" ht="19" customHeight="1">
      <c r="A74" s="40"/>
      <c r="B74" s="51"/>
      <c r="C74" s="51"/>
      <c r="D74" s="51"/>
      <c r="E74" s="51"/>
      <c r="F74" s="51"/>
      <c r="G74" s="51"/>
      <c r="H74" s="51"/>
      <c r="I74" s="51"/>
      <c r="J74" s="51"/>
      <c r="K74" s="51"/>
    </row>
    <row r="75" spans="1:11" ht="19" customHeight="1">
      <c r="B75" s="52"/>
      <c r="C75" s="52"/>
      <c r="D75" s="52"/>
      <c r="E75" s="52"/>
      <c r="F75" s="52"/>
      <c r="G75" s="52"/>
      <c r="H75" s="52"/>
      <c r="I75" s="52"/>
      <c r="J75" s="52"/>
      <c r="K75" s="52"/>
    </row>
    <row r="76" spans="1:11" ht="19" customHeight="1">
      <c r="B76" s="52"/>
      <c r="C76" s="52"/>
      <c r="D76" s="52"/>
      <c r="E76" s="52"/>
      <c r="F76" s="52"/>
      <c r="G76" s="52"/>
      <c r="H76" s="52"/>
      <c r="I76" s="52"/>
      <c r="J76" s="52"/>
      <c r="K76" s="52"/>
    </row>
    <row r="77" spans="1:11" ht="19" customHeight="1">
      <c r="B77" s="52"/>
      <c r="C77" s="52"/>
      <c r="D77" s="52"/>
      <c r="E77" s="52"/>
      <c r="F77" s="52"/>
      <c r="G77" s="52"/>
      <c r="H77" s="52"/>
      <c r="I77" s="52"/>
      <c r="J77" s="52"/>
      <c r="K77" s="52"/>
    </row>
    <row r="78" spans="1:11">
      <c r="B78" s="52"/>
      <c r="C78" s="52"/>
      <c r="D78" s="52"/>
      <c r="E78" s="52"/>
      <c r="F78" s="52"/>
      <c r="G78" s="52"/>
      <c r="H78" s="52"/>
      <c r="I78" s="52"/>
      <c r="J78" s="52"/>
      <c r="K78" s="52"/>
    </row>
    <row r="79" spans="1:11">
      <c r="B79" s="52"/>
      <c r="C79" s="52"/>
      <c r="D79" s="52"/>
      <c r="E79" s="52"/>
      <c r="F79" s="52"/>
      <c r="G79" s="52"/>
      <c r="H79" s="52"/>
      <c r="I79" s="52"/>
      <c r="J79" s="52"/>
      <c r="K79" s="52"/>
    </row>
    <row r="80" spans="1:11">
      <c r="B80" s="52"/>
      <c r="C80" s="52"/>
      <c r="D80" s="52"/>
      <c r="E80" s="52"/>
      <c r="F80" s="52"/>
      <c r="G80" s="52"/>
      <c r="H80" s="52"/>
      <c r="I80" s="52"/>
      <c r="J80" s="52"/>
      <c r="K80" s="52"/>
    </row>
    <row r="81" spans="2:11">
      <c r="B81" s="52"/>
      <c r="C81" s="52"/>
      <c r="D81" s="52"/>
      <c r="E81" s="52"/>
      <c r="F81" s="52"/>
      <c r="G81" s="52"/>
      <c r="H81" s="52"/>
      <c r="I81" s="52"/>
      <c r="J81" s="52"/>
      <c r="K81" s="52"/>
    </row>
    <row r="82" spans="2:11">
      <c r="B82" s="52"/>
      <c r="C82" s="52"/>
      <c r="D82" s="52"/>
      <c r="E82" s="52"/>
      <c r="F82" s="52"/>
      <c r="G82" s="52"/>
      <c r="H82" s="52"/>
      <c r="I82" s="52"/>
      <c r="J82" s="52"/>
      <c r="K82" s="52"/>
    </row>
    <row r="83" spans="2:11">
      <c r="B83" s="52"/>
      <c r="C83" s="52"/>
      <c r="D83" s="52"/>
      <c r="E83" s="52"/>
      <c r="F83" s="52"/>
      <c r="G83" s="52"/>
      <c r="H83" s="52"/>
      <c r="I83" s="52"/>
      <c r="J83" s="52"/>
      <c r="K83" s="52"/>
    </row>
    <row r="84" spans="2:11">
      <c r="B84" s="52"/>
      <c r="C84" s="52"/>
      <c r="D84" s="52"/>
      <c r="E84" s="52"/>
      <c r="F84" s="52"/>
      <c r="G84" s="52"/>
      <c r="H84" s="52"/>
      <c r="I84" s="52"/>
      <c r="J84" s="52"/>
      <c r="K84" s="52"/>
    </row>
    <row r="85" spans="2:11">
      <c r="B85" s="52"/>
      <c r="C85" s="52"/>
      <c r="D85" s="52"/>
      <c r="E85" s="52"/>
      <c r="F85" s="52"/>
      <c r="G85" s="52"/>
      <c r="H85" s="52"/>
      <c r="I85" s="52"/>
      <c r="J85" s="52"/>
      <c r="K85" s="52"/>
    </row>
    <row r="86" spans="2:11">
      <c r="B86" s="52"/>
      <c r="C86" s="52"/>
      <c r="D86" s="52"/>
      <c r="E86" s="52"/>
      <c r="F86" s="52"/>
      <c r="G86" s="52"/>
      <c r="H86" s="52"/>
      <c r="I86" s="52"/>
      <c r="J86" s="52"/>
      <c r="K86" s="52"/>
    </row>
    <row r="87" spans="2:11">
      <c r="B87" s="52"/>
      <c r="C87" s="52"/>
      <c r="D87" s="52"/>
      <c r="E87" s="52"/>
      <c r="F87" s="52"/>
      <c r="G87" s="52"/>
      <c r="H87" s="52"/>
      <c r="I87" s="52"/>
      <c r="J87" s="52"/>
      <c r="K87" s="52"/>
    </row>
    <row r="88" spans="2:11">
      <c r="B88" s="52"/>
      <c r="C88" s="52"/>
      <c r="D88" s="52"/>
      <c r="E88" s="52"/>
      <c r="F88" s="52"/>
      <c r="G88" s="52"/>
      <c r="H88" s="52"/>
      <c r="I88" s="52"/>
      <c r="J88" s="52"/>
      <c r="K88" s="52"/>
    </row>
    <row r="89" spans="2:11">
      <c r="B89" s="52"/>
      <c r="C89" s="52"/>
      <c r="D89" s="52"/>
      <c r="E89" s="52"/>
      <c r="F89" s="52"/>
      <c r="G89" s="52"/>
      <c r="H89" s="52"/>
      <c r="I89" s="52"/>
      <c r="J89" s="52"/>
      <c r="K89" s="52"/>
    </row>
    <row r="90" spans="2:11">
      <c r="B90" s="52"/>
      <c r="C90" s="52"/>
      <c r="D90" s="52"/>
      <c r="E90" s="52"/>
      <c r="F90" s="52"/>
      <c r="G90" s="52"/>
      <c r="H90" s="52"/>
      <c r="I90" s="52"/>
      <c r="J90" s="52"/>
      <c r="K90" s="52"/>
    </row>
    <row r="91" spans="2:11">
      <c r="B91" s="52"/>
      <c r="C91" s="52"/>
      <c r="D91" s="52"/>
      <c r="E91" s="52"/>
      <c r="F91" s="52"/>
      <c r="G91" s="52"/>
      <c r="H91" s="52"/>
      <c r="I91" s="52"/>
      <c r="J91" s="52"/>
      <c r="K91" s="52"/>
    </row>
    <row r="92" spans="2:11">
      <c r="B92" s="52"/>
      <c r="C92" s="52"/>
      <c r="D92" s="52"/>
      <c r="E92" s="52"/>
      <c r="F92" s="52"/>
      <c r="G92" s="52"/>
      <c r="H92" s="52"/>
      <c r="I92" s="52"/>
      <c r="J92" s="52"/>
      <c r="K92" s="52"/>
    </row>
    <row r="93" spans="2:11">
      <c r="B93" s="52"/>
      <c r="C93" s="52"/>
      <c r="D93" s="52"/>
      <c r="E93" s="52"/>
      <c r="F93" s="52"/>
      <c r="G93" s="52"/>
      <c r="H93" s="52"/>
      <c r="I93" s="52"/>
      <c r="J93" s="52"/>
      <c r="K93" s="52"/>
    </row>
    <row r="94" spans="2:11">
      <c r="B94" s="52"/>
      <c r="C94" s="52"/>
      <c r="D94" s="52"/>
      <c r="E94" s="52"/>
      <c r="F94" s="52"/>
      <c r="G94" s="52"/>
      <c r="H94" s="52"/>
      <c r="I94" s="52"/>
      <c r="J94" s="52"/>
      <c r="K94" s="52"/>
    </row>
    <row r="95" spans="2:11">
      <c r="B95" s="52"/>
      <c r="C95" s="52"/>
      <c r="D95" s="52"/>
      <c r="E95" s="52"/>
      <c r="F95" s="52"/>
      <c r="G95" s="52"/>
      <c r="H95" s="52"/>
      <c r="I95" s="52"/>
      <c r="J95" s="52"/>
      <c r="K95" s="52"/>
    </row>
    <row r="96" spans="2:11">
      <c r="B96" s="52"/>
      <c r="C96" s="52"/>
      <c r="D96" s="52"/>
      <c r="E96" s="52"/>
      <c r="F96" s="52"/>
      <c r="G96" s="52"/>
      <c r="H96" s="52"/>
      <c r="I96" s="52"/>
      <c r="J96" s="52"/>
      <c r="K96" s="52"/>
    </row>
    <row r="97" spans="2:11">
      <c r="B97" s="52"/>
      <c r="C97" s="52"/>
      <c r="D97" s="52"/>
      <c r="E97" s="52"/>
      <c r="F97" s="52"/>
      <c r="G97" s="52"/>
      <c r="H97" s="52"/>
      <c r="I97" s="52"/>
      <c r="J97" s="52"/>
      <c r="K97" s="52"/>
    </row>
    <row r="98" spans="2:11">
      <c r="B98" s="52"/>
      <c r="C98" s="52"/>
      <c r="D98" s="52"/>
      <c r="E98" s="52"/>
      <c r="F98" s="52"/>
      <c r="G98" s="52"/>
      <c r="H98" s="52"/>
      <c r="I98" s="52"/>
      <c r="J98" s="52"/>
      <c r="K98" s="52"/>
    </row>
    <row r="99" spans="2:11">
      <c r="B99" s="52"/>
      <c r="C99" s="52"/>
      <c r="D99" s="52"/>
      <c r="E99" s="52"/>
      <c r="F99" s="52"/>
      <c r="G99" s="52"/>
      <c r="H99" s="52"/>
      <c r="I99" s="52"/>
      <c r="J99" s="52"/>
      <c r="K99" s="52"/>
    </row>
    <row r="100" spans="2:11">
      <c r="B100" s="52"/>
      <c r="C100" s="52"/>
      <c r="D100" s="52"/>
      <c r="E100" s="52"/>
      <c r="F100" s="52"/>
      <c r="G100" s="52"/>
      <c r="H100" s="52"/>
      <c r="I100" s="52"/>
      <c r="J100" s="52"/>
      <c r="K100" s="52"/>
    </row>
    <row r="101" spans="2:11">
      <c r="B101" s="52"/>
      <c r="C101" s="52"/>
      <c r="D101" s="52"/>
      <c r="E101" s="52"/>
      <c r="F101" s="52"/>
      <c r="G101" s="52"/>
      <c r="H101" s="52"/>
      <c r="I101" s="52"/>
      <c r="J101" s="52"/>
      <c r="K101" s="52"/>
    </row>
    <row r="102" spans="2:11">
      <c r="B102" s="52"/>
      <c r="C102" s="52"/>
      <c r="D102" s="52"/>
      <c r="E102" s="52"/>
      <c r="F102" s="52"/>
      <c r="G102" s="52"/>
      <c r="H102" s="52"/>
      <c r="I102" s="52"/>
      <c r="J102" s="52"/>
      <c r="K102" s="52"/>
    </row>
    <row r="103" spans="2:11">
      <c r="B103" s="52"/>
      <c r="C103" s="52"/>
      <c r="D103" s="52"/>
      <c r="E103" s="52"/>
      <c r="F103" s="52"/>
      <c r="G103" s="52"/>
      <c r="H103" s="52"/>
      <c r="I103" s="52"/>
      <c r="J103" s="52"/>
      <c r="K103" s="52"/>
    </row>
    <row r="104" spans="2:11">
      <c r="B104" s="52"/>
      <c r="C104" s="52"/>
      <c r="D104" s="52"/>
      <c r="E104" s="52"/>
      <c r="F104" s="52"/>
      <c r="G104" s="52"/>
      <c r="H104" s="52"/>
      <c r="I104" s="52"/>
      <c r="J104" s="52"/>
      <c r="K104" s="52"/>
    </row>
    <row r="105" spans="2:11">
      <c r="B105" s="52"/>
      <c r="C105" s="52"/>
      <c r="D105" s="52"/>
      <c r="E105" s="52"/>
      <c r="F105" s="52"/>
      <c r="G105" s="52"/>
      <c r="H105" s="52"/>
      <c r="I105" s="52"/>
      <c r="J105" s="52"/>
      <c r="K105" s="52"/>
    </row>
    <row r="106" spans="2:11">
      <c r="B106" s="52"/>
      <c r="C106" s="52"/>
      <c r="D106" s="52"/>
      <c r="E106" s="52"/>
      <c r="F106" s="52"/>
      <c r="G106" s="52"/>
      <c r="H106" s="52"/>
      <c r="I106" s="52"/>
      <c r="J106" s="52"/>
      <c r="K106" s="52"/>
    </row>
    <row r="107" spans="2:11">
      <c r="B107" s="52"/>
      <c r="C107" s="52"/>
      <c r="D107" s="52"/>
      <c r="E107" s="52"/>
      <c r="F107" s="52"/>
      <c r="G107" s="52"/>
      <c r="H107" s="52"/>
      <c r="I107" s="52"/>
      <c r="J107" s="52"/>
      <c r="K107" s="52"/>
    </row>
    <row r="108" spans="2:11">
      <c r="B108" s="52"/>
      <c r="C108" s="52"/>
      <c r="D108" s="52"/>
      <c r="E108" s="52"/>
      <c r="F108" s="52"/>
      <c r="G108" s="52"/>
      <c r="H108" s="52"/>
      <c r="I108" s="52"/>
      <c r="J108" s="52"/>
      <c r="K108" s="52"/>
    </row>
    <row r="109" spans="2:11">
      <c r="B109" s="52"/>
      <c r="C109" s="52"/>
      <c r="D109" s="52"/>
      <c r="E109" s="52"/>
      <c r="F109" s="52"/>
      <c r="G109" s="52"/>
      <c r="H109" s="52"/>
      <c r="I109" s="52"/>
      <c r="J109" s="52"/>
      <c r="K109" s="52"/>
    </row>
    <row r="110" spans="2:11">
      <c r="B110" s="52"/>
      <c r="C110" s="52"/>
      <c r="D110" s="52"/>
      <c r="E110" s="52"/>
      <c r="F110" s="52"/>
      <c r="G110" s="52"/>
      <c r="H110" s="52"/>
      <c r="I110" s="52"/>
      <c r="J110" s="52"/>
      <c r="K110" s="52"/>
    </row>
    <row r="111" spans="2:11">
      <c r="B111" s="52"/>
      <c r="C111" s="52"/>
      <c r="D111" s="52"/>
      <c r="E111" s="52"/>
      <c r="F111" s="52"/>
      <c r="G111" s="52"/>
      <c r="H111" s="52"/>
      <c r="I111" s="52"/>
      <c r="J111" s="52"/>
      <c r="K111" s="52"/>
    </row>
    <row r="112" spans="2:11">
      <c r="B112" s="52"/>
      <c r="C112" s="52"/>
      <c r="D112" s="52"/>
      <c r="E112" s="52"/>
      <c r="F112" s="52"/>
      <c r="G112" s="52"/>
      <c r="H112" s="52"/>
      <c r="I112" s="52"/>
      <c r="J112" s="52"/>
      <c r="K112" s="52"/>
    </row>
    <row r="113" spans="2:11">
      <c r="B113" s="52"/>
      <c r="C113" s="52"/>
      <c r="D113" s="52"/>
      <c r="E113" s="52"/>
      <c r="F113" s="52"/>
      <c r="G113" s="52"/>
      <c r="H113" s="52"/>
      <c r="I113" s="52"/>
      <c r="J113" s="52"/>
      <c r="K113" s="52"/>
    </row>
    <row r="114" spans="2:11">
      <c r="B114" s="52"/>
      <c r="C114" s="52"/>
      <c r="D114" s="52"/>
      <c r="E114" s="52"/>
      <c r="F114" s="52"/>
      <c r="G114" s="52"/>
      <c r="H114" s="52"/>
      <c r="I114" s="52"/>
      <c r="J114" s="52"/>
      <c r="K114" s="52"/>
    </row>
    <row r="115" spans="2:11">
      <c r="B115" s="52"/>
      <c r="C115" s="52"/>
      <c r="D115" s="52"/>
      <c r="E115" s="52"/>
      <c r="F115" s="52"/>
      <c r="G115" s="52"/>
      <c r="H115" s="52"/>
      <c r="I115" s="52"/>
      <c r="J115" s="52"/>
      <c r="K115" s="52"/>
    </row>
    <row r="116" spans="2:11">
      <c r="B116" s="52"/>
      <c r="C116" s="52"/>
      <c r="D116" s="52"/>
      <c r="E116" s="52"/>
      <c r="F116" s="52"/>
      <c r="G116" s="52"/>
      <c r="H116" s="52"/>
      <c r="I116" s="52"/>
      <c r="J116" s="52"/>
      <c r="K116" s="52"/>
    </row>
    <row r="117" spans="2:11">
      <c r="B117" s="52"/>
      <c r="C117" s="52"/>
      <c r="D117" s="52"/>
      <c r="E117" s="52"/>
      <c r="F117" s="52"/>
      <c r="G117" s="52"/>
      <c r="H117" s="52"/>
      <c r="I117" s="52"/>
      <c r="J117" s="52"/>
      <c r="K117" s="52"/>
    </row>
    <row r="118" spans="2:11">
      <c r="B118" s="52"/>
      <c r="C118" s="52"/>
      <c r="D118" s="52"/>
      <c r="E118" s="52"/>
      <c r="F118" s="52"/>
      <c r="G118" s="52"/>
      <c r="H118" s="52"/>
      <c r="I118" s="52"/>
      <c r="J118" s="52"/>
      <c r="K118" s="52"/>
    </row>
    <row r="119" spans="2:11">
      <c r="B119" s="52"/>
      <c r="C119" s="52"/>
      <c r="D119" s="52"/>
      <c r="E119" s="52"/>
      <c r="F119" s="52"/>
      <c r="G119" s="52"/>
      <c r="H119" s="52"/>
      <c r="I119" s="52"/>
      <c r="J119" s="52"/>
      <c r="K119" s="52"/>
    </row>
    <row r="120" spans="2:11">
      <c r="B120" s="52"/>
      <c r="C120" s="52"/>
      <c r="D120" s="52"/>
      <c r="E120" s="52"/>
      <c r="F120" s="52"/>
      <c r="G120" s="52"/>
      <c r="H120" s="52"/>
      <c r="I120" s="52"/>
      <c r="J120" s="52"/>
      <c r="K120" s="52"/>
    </row>
    <row r="121" spans="2:11">
      <c r="B121" s="52"/>
      <c r="C121" s="52"/>
      <c r="D121" s="52"/>
      <c r="E121" s="52"/>
      <c r="F121" s="52"/>
      <c r="G121" s="52"/>
      <c r="H121" s="52"/>
      <c r="I121" s="52"/>
      <c r="J121" s="52"/>
      <c r="K121" s="52"/>
    </row>
    <row r="122" spans="2:11">
      <c r="B122" s="52"/>
      <c r="C122" s="52"/>
      <c r="D122" s="52"/>
      <c r="E122" s="52"/>
      <c r="F122" s="52"/>
      <c r="G122" s="52"/>
      <c r="H122" s="52"/>
      <c r="I122" s="52"/>
      <c r="J122" s="52"/>
      <c r="K122" s="52"/>
    </row>
    <row r="123" spans="2:11">
      <c r="B123" s="52"/>
      <c r="C123" s="52"/>
      <c r="D123" s="52"/>
      <c r="E123" s="52"/>
      <c r="F123" s="52"/>
      <c r="G123" s="52"/>
      <c r="H123" s="52"/>
      <c r="I123" s="52"/>
      <c r="J123" s="52"/>
      <c r="K123" s="52"/>
    </row>
    <row r="124" spans="2:11">
      <c r="B124" s="52"/>
      <c r="C124" s="52"/>
      <c r="D124" s="52"/>
      <c r="E124" s="52"/>
      <c r="F124" s="52"/>
      <c r="G124" s="52"/>
      <c r="H124" s="52"/>
      <c r="I124" s="52"/>
      <c r="J124" s="52"/>
      <c r="K124" s="52"/>
    </row>
    <row r="125" spans="2:11">
      <c r="B125" s="52"/>
      <c r="C125" s="52"/>
      <c r="D125" s="52"/>
      <c r="E125" s="52"/>
      <c r="F125" s="52"/>
      <c r="G125" s="52"/>
      <c r="H125" s="52"/>
      <c r="I125" s="52"/>
      <c r="J125" s="52"/>
      <c r="K125" s="52"/>
    </row>
  </sheetData>
  <mergeCells count="3">
    <mergeCell ref="B13:K13"/>
    <mergeCell ref="B43:K43"/>
    <mergeCell ref="B10:K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 xml:space="preserve">&amp;C&amp;"Helvetica,Fett"&amp;12 2018
</oddHeader>
    <oddFooter xml:space="preserve">&amp;C&amp;"Helvetica,Standard" Eidg. Steuerverwaltung  -  Administration fédérale des contributions  -  Amministrazione federale delle contribuzioni&amp;R13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pageSetUpPr fitToPage="1"/>
  </sheetPr>
  <dimension ref="A1:Z121"/>
  <sheetViews>
    <sheetView view="pageLayout" zoomScale="70" zoomScaleNormal="60" zoomScalePageLayoutView="70" workbookViewId="0"/>
  </sheetViews>
  <sheetFormatPr baseColWidth="10" defaultColWidth="12.5" defaultRowHeight="13"/>
  <cols>
    <col min="1" max="1" width="30.5" style="41" customWidth="1"/>
    <col min="2" max="6" width="11.5" style="41" bestFit="1" customWidth="1"/>
    <col min="7" max="12" width="13.5" style="41" bestFit="1" customWidth="1"/>
    <col min="13" max="13" width="13.5" style="41" customWidth="1"/>
    <col min="14" max="22" width="12.5" style="41" customWidth="1"/>
    <col min="23" max="23" width="14.5" style="41" customWidth="1"/>
    <col min="24" max="24" width="15" style="40" customWidth="1"/>
    <col min="25" max="25" width="15.5" style="41" bestFit="1" customWidth="1"/>
    <col min="26" max="26" width="34.5" style="41" bestFit="1" customWidth="1"/>
    <col min="27" max="16384" width="12.5" style="41"/>
  </cols>
  <sheetData>
    <row r="1" spans="1:26" s="54" customFormat="1" ht="19" customHeight="1">
      <c r="A1" s="39" t="s">
        <v>141</v>
      </c>
      <c r="B1" s="39"/>
      <c r="C1" s="39"/>
      <c r="D1" s="39"/>
      <c r="E1" s="39"/>
      <c r="F1" s="39"/>
      <c r="G1" s="39"/>
      <c r="H1" s="39"/>
      <c r="I1" s="39"/>
      <c r="J1" s="39"/>
      <c r="K1" s="39"/>
      <c r="L1" s="39"/>
      <c r="M1" s="39"/>
      <c r="X1" s="39"/>
    </row>
    <row r="2" spans="1:26" s="54" customFormat="1" ht="19" customHeight="1">
      <c r="A2" s="39" t="s">
        <v>223</v>
      </c>
      <c r="B2" s="39"/>
      <c r="C2" s="39"/>
      <c r="D2" s="39"/>
      <c r="E2" s="39"/>
      <c r="F2" s="39"/>
      <c r="G2" s="39"/>
      <c r="H2" s="39"/>
      <c r="I2" s="39"/>
      <c r="J2" s="39"/>
      <c r="K2" s="39"/>
      <c r="L2" s="39"/>
      <c r="M2" s="39"/>
      <c r="X2" s="39"/>
    </row>
    <row r="3" spans="1:26" s="54" customFormat="1" ht="19" customHeight="1">
      <c r="A3" s="42" t="s">
        <v>81</v>
      </c>
      <c r="C3" s="39"/>
      <c r="D3" s="39"/>
      <c r="E3" s="39"/>
      <c r="F3" s="39"/>
      <c r="G3" s="39"/>
      <c r="H3" s="39"/>
      <c r="I3" s="39"/>
      <c r="J3" s="39"/>
      <c r="K3" s="39"/>
      <c r="L3" s="39"/>
      <c r="M3" s="39"/>
      <c r="X3" s="39"/>
    </row>
    <row r="4" spans="1:26" ht="19" customHeight="1">
      <c r="A4" s="42" t="s">
        <v>82</v>
      </c>
      <c r="B4" s="40"/>
      <c r="C4" s="40"/>
      <c r="D4" s="40"/>
      <c r="E4" s="40"/>
      <c r="F4" s="40"/>
      <c r="G4" s="40"/>
      <c r="H4" s="40"/>
      <c r="I4" s="40"/>
      <c r="J4" s="40"/>
      <c r="K4" s="40"/>
      <c r="L4" s="40"/>
      <c r="M4" s="40"/>
    </row>
    <row r="5" spans="1:26" ht="19" customHeight="1" thickBot="1">
      <c r="A5" s="43">
        <v>4</v>
      </c>
      <c r="B5" s="40"/>
      <c r="C5" s="40"/>
      <c r="D5" s="40"/>
      <c r="E5" s="40"/>
      <c r="F5" s="40"/>
      <c r="G5" s="40"/>
      <c r="H5" s="40"/>
      <c r="I5" s="40"/>
      <c r="J5" s="40"/>
      <c r="K5" s="40"/>
      <c r="L5" s="40"/>
      <c r="M5" s="40"/>
      <c r="X5" s="55"/>
      <c r="Z5" s="55">
        <v>4</v>
      </c>
    </row>
    <row r="6" spans="1:26" ht="19" customHeight="1" thickBot="1">
      <c r="A6" s="42" t="s">
        <v>10</v>
      </c>
      <c r="B6" s="788" t="s">
        <v>17</v>
      </c>
      <c r="C6" s="789"/>
      <c r="D6" s="789"/>
      <c r="E6" s="789"/>
      <c r="F6" s="789"/>
      <c r="G6" s="789"/>
      <c r="H6" s="789"/>
      <c r="I6" s="789"/>
      <c r="J6" s="789"/>
      <c r="K6" s="789"/>
      <c r="L6" s="789"/>
      <c r="M6" s="436"/>
      <c r="N6" s="788" t="s">
        <v>114</v>
      </c>
      <c r="O6" s="789"/>
      <c r="P6" s="789"/>
      <c r="Q6" s="789"/>
      <c r="R6" s="789"/>
      <c r="S6" s="789"/>
      <c r="T6" s="789"/>
      <c r="U6" s="789"/>
      <c r="V6" s="789"/>
      <c r="W6" s="789"/>
      <c r="X6" s="789"/>
      <c r="Y6" s="790"/>
      <c r="Z6" s="55" t="s">
        <v>11</v>
      </c>
    </row>
    <row r="7" spans="1:26" ht="19" customHeight="1">
      <c r="A7" s="42" t="s">
        <v>13</v>
      </c>
      <c r="B7" s="62">
        <v>12500</v>
      </c>
      <c r="C7" s="62">
        <v>15000</v>
      </c>
      <c r="D7" s="62">
        <v>17500</v>
      </c>
      <c r="E7" s="62">
        <v>20000</v>
      </c>
      <c r="F7" s="62">
        <v>25000</v>
      </c>
      <c r="G7" s="62">
        <v>30000</v>
      </c>
      <c r="H7" s="62">
        <v>35000</v>
      </c>
      <c r="I7" s="62">
        <v>40000</v>
      </c>
      <c r="J7" s="62">
        <v>45000</v>
      </c>
      <c r="K7" s="62">
        <v>50000</v>
      </c>
      <c r="L7" s="62">
        <v>60000</v>
      </c>
      <c r="M7" s="62">
        <v>70000</v>
      </c>
      <c r="N7" s="62">
        <v>80000</v>
      </c>
      <c r="O7" s="62">
        <v>90000</v>
      </c>
      <c r="P7" s="62">
        <v>100000</v>
      </c>
      <c r="Q7" s="62">
        <v>125000</v>
      </c>
      <c r="R7" s="62">
        <v>150000</v>
      </c>
      <c r="S7" s="62">
        <v>175000</v>
      </c>
      <c r="T7" s="62">
        <v>200000</v>
      </c>
      <c r="U7" s="62">
        <v>250000</v>
      </c>
      <c r="V7" s="62">
        <v>300000</v>
      </c>
      <c r="W7" s="62">
        <v>400000</v>
      </c>
      <c r="X7" s="62">
        <v>500000</v>
      </c>
      <c r="Y7" s="62">
        <v>1000000</v>
      </c>
      <c r="Z7" s="55" t="s">
        <v>14</v>
      </c>
    </row>
    <row r="8" spans="1:26" ht="19" customHeight="1">
      <c r="A8" s="42"/>
      <c r="B8" s="55"/>
      <c r="C8" s="55"/>
      <c r="D8" s="55"/>
      <c r="E8" s="55"/>
      <c r="F8" s="55"/>
      <c r="G8" s="55"/>
      <c r="H8" s="55"/>
      <c r="I8" s="55"/>
      <c r="J8" s="55"/>
      <c r="K8" s="55"/>
      <c r="L8" s="55"/>
      <c r="M8" s="55"/>
      <c r="Z8" s="55"/>
    </row>
    <row r="9" spans="1:26" ht="19" customHeight="1">
      <c r="A9" s="42"/>
      <c r="B9" s="785" t="s">
        <v>18</v>
      </c>
      <c r="C9" s="786"/>
      <c r="D9" s="786"/>
      <c r="E9" s="786"/>
      <c r="F9" s="786"/>
      <c r="G9" s="786"/>
      <c r="H9" s="786"/>
      <c r="I9" s="786"/>
      <c r="J9" s="786"/>
      <c r="K9" s="786"/>
      <c r="L9" s="786"/>
      <c r="M9" s="787"/>
      <c r="N9" s="785" t="s">
        <v>329</v>
      </c>
      <c r="O9" s="786"/>
      <c r="P9" s="786"/>
      <c r="Q9" s="786"/>
      <c r="R9" s="786"/>
      <c r="S9" s="786"/>
      <c r="T9" s="786"/>
      <c r="U9" s="786"/>
      <c r="V9" s="786"/>
      <c r="W9" s="786"/>
      <c r="X9" s="786"/>
      <c r="Y9" s="787"/>
      <c r="Z9" s="55"/>
    </row>
    <row r="10" spans="1:26" ht="19" customHeight="1">
      <c r="A10" s="46" t="s">
        <v>155</v>
      </c>
      <c r="B10" s="15">
        <v>48</v>
      </c>
      <c r="C10" s="15">
        <v>48</v>
      </c>
      <c r="D10" s="15">
        <v>48</v>
      </c>
      <c r="E10" s="15">
        <v>112.10000000000001</v>
      </c>
      <c r="F10" s="15">
        <v>318.2</v>
      </c>
      <c r="G10" s="15">
        <v>615.9</v>
      </c>
      <c r="H10" s="15">
        <v>835.75</v>
      </c>
      <c r="I10" s="15">
        <v>1149.5</v>
      </c>
      <c r="J10" s="15">
        <v>1561.6999999999998</v>
      </c>
      <c r="K10" s="15">
        <v>1946.4</v>
      </c>
      <c r="L10" s="15">
        <v>2873.85</v>
      </c>
      <c r="M10" s="15">
        <v>3973.05</v>
      </c>
      <c r="N10" s="15">
        <v>5221.1000000000004</v>
      </c>
      <c r="O10" s="15">
        <v>6615.7</v>
      </c>
      <c r="P10" s="15">
        <v>7994.3</v>
      </c>
      <c r="Q10" s="15">
        <v>11676.599999999999</v>
      </c>
      <c r="R10" s="15">
        <v>15638.3</v>
      </c>
      <c r="S10" s="15">
        <v>20254.950000000004</v>
      </c>
      <c r="T10" s="15">
        <v>24851</v>
      </c>
      <c r="U10" s="15">
        <v>35071.250000000007</v>
      </c>
      <c r="V10" s="15">
        <v>46070.149999999994</v>
      </c>
      <c r="W10" s="15">
        <v>70023.55</v>
      </c>
      <c r="X10" s="15">
        <v>96454.7</v>
      </c>
      <c r="Y10" s="15">
        <v>229496.85</v>
      </c>
      <c r="Z10" s="55" t="s">
        <v>330</v>
      </c>
    </row>
    <row r="11" spans="1:26" ht="19" customHeight="1">
      <c r="A11" s="46" t="s">
        <v>56</v>
      </c>
      <c r="B11" s="386">
        <v>0</v>
      </c>
      <c r="C11" s="386">
        <v>0</v>
      </c>
      <c r="D11" s="386">
        <v>0</v>
      </c>
      <c r="E11" s="386">
        <v>0</v>
      </c>
      <c r="F11" s="386">
        <v>215</v>
      </c>
      <c r="G11" s="386">
        <v>638.20000000000005</v>
      </c>
      <c r="H11" s="386">
        <v>1238.0999999999999</v>
      </c>
      <c r="I11" s="386">
        <v>1878.45</v>
      </c>
      <c r="J11" s="386">
        <v>2751.5499999999997</v>
      </c>
      <c r="K11" s="386">
        <v>3624.6</v>
      </c>
      <c r="L11" s="386">
        <v>5354.25</v>
      </c>
      <c r="M11" s="386">
        <v>6972.2000000000007</v>
      </c>
      <c r="N11" s="15">
        <v>8553.7999999999993</v>
      </c>
      <c r="O11" s="15">
        <v>10269.300000000001</v>
      </c>
      <c r="P11" s="15">
        <v>12038.45</v>
      </c>
      <c r="Q11" s="15">
        <v>16724.400000000001</v>
      </c>
      <c r="R11" s="15">
        <v>21810.05</v>
      </c>
      <c r="S11" s="15">
        <v>27442.250000000004</v>
      </c>
      <c r="T11" s="15">
        <v>33523.15</v>
      </c>
      <c r="U11" s="15">
        <v>45926.15</v>
      </c>
      <c r="V11" s="15">
        <v>58544.65</v>
      </c>
      <c r="W11" s="15">
        <v>84794.750000000015</v>
      </c>
      <c r="X11" s="15">
        <v>112136.24999999999</v>
      </c>
      <c r="Y11" s="15">
        <v>250927.75</v>
      </c>
      <c r="Z11" s="55" t="s">
        <v>331</v>
      </c>
    </row>
    <row r="12" spans="1:26" ht="19" customHeight="1">
      <c r="A12" s="46" t="s">
        <v>59</v>
      </c>
      <c r="B12" s="15">
        <v>50</v>
      </c>
      <c r="C12" s="15">
        <v>50</v>
      </c>
      <c r="D12" s="15">
        <v>50</v>
      </c>
      <c r="E12" s="15">
        <v>50</v>
      </c>
      <c r="F12" s="15">
        <v>74.099999999999994</v>
      </c>
      <c r="G12" s="15">
        <v>260.89999999999998</v>
      </c>
      <c r="H12" s="15">
        <v>786.30000000000007</v>
      </c>
      <c r="I12" s="15">
        <v>1469</v>
      </c>
      <c r="J12" s="15">
        <v>2201.6</v>
      </c>
      <c r="K12" s="15">
        <v>2934.2000000000003</v>
      </c>
      <c r="L12" s="15">
        <v>4382.7</v>
      </c>
      <c r="M12" s="15">
        <v>5631.5</v>
      </c>
      <c r="N12" s="15">
        <v>6880.2000000000007</v>
      </c>
      <c r="O12" s="15">
        <v>8129</v>
      </c>
      <c r="P12" s="15">
        <v>9427.7000000000007</v>
      </c>
      <c r="Q12" s="15">
        <v>13155.400000000001</v>
      </c>
      <c r="R12" s="15">
        <v>17132.900000000001</v>
      </c>
      <c r="S12" s="15">
        <v>21572.9</v>
      </c>
      <c r="T12" s="15">
        <v>26314.1</v>
      </c>
      <c r="U12" s="15">
        <v>35906.700000000004</v>
      </c>
      <c r="V12" s="15">
        <v>45499.3</v>
      </c>
      <c r="W12" s="15">
        <v>64684.600000000006</v>
      </c>
      <c r="X12" s="15">
        <v>83848.3</v>
      </c>
      <c r="Y12" s="15">
        <v>179753.1</v>
      </c>
      <c r="Z12" s="55" t="s">
        <v>332</v>
      </c>
    </row>
    <row r="13" spans="1:26" ht="19" customHeight="1">
      <c r="A13" s="46" t="s">
        <v>62</v>
      </c>
      <c r="B13" s="15">
        <v>100</v>
      </c>
      <c r="C13" s="15">
        <v>100</v>
      </c>
      <c r="D13" s="15">
        <v>100</v>
      </c>
      <c r="E13" s="15">
        <v>100</v>
      </c>
      <c r="F13" s="15">
        <v>100</v>
      </c>
      <c r="G13" s="15">
        <v>100</v>
      </c>
      <c r="H13" s="15">
        <v>598.61</v>
      </c>
      <c r="I13" s="15">
        <v>1258.5349999999999</v>
      </c>
      <c r="J13" s="15">
        <v>1903.7949999999998</v>
      </c>
      <c r="K13" s="15">
        <v>2549.0549999999998</v>
      </c>
      <c r="L13" s="15">
        <v>3854.24</v>
      </c>
      <c r="M13" s="15">
        <v>5159.4249999999993</v>
      </c>
      <c r="N13" s="15">
        <v>6332.625</v>
      </c>
      <c r="O13" s="15">
        <v>7476.4949999999999</v>
      </c>
      <c r="P13" s="15">
        <v>8620.3649999999998</v>
      </c>
      <c r="Q13" s="15">
        <v>11641.355</v>
      </c>
      <c r="R13" s="15">
        <v>14794.329999999998</v>
      </c>
      <c r="S13" s="15">
        <v>18079.29</v>
      </c>
      <c r="T13" s="15">
        <v>21349.584999999999</v>
      </c>
      <c r="U13" s="15">
        <v>27904.840000000004</v>
      </c>
      <c r="V13" s="15">
        <v>34460.095000000001</v>
      </c>
      <c r="W13" s="15">
        <v>47570.604999999996</v>
      </c>
      <c r="X13" s="15">
        <v>60666.45</v>
      </c>
      <c r="Y13" s="15">
        <v>126204.33499999999</v>
      </c>
      <c r="Z13" s="55" t="s">
        <v>333</v>
      </c>
    </row>
    <row r="14" spans="1:26" ht="19" customHeight="1">
      <c r="A14" s="46" t="s">
        <v>65</v>
      </c>
      <c r="B14" s="15">
        <v>25.099999999999998</v>
      </c>
      <c r="C14" s="15">
        <v>58.499999999999993</v>
      </c>
      <c r="D14" s="15">
        <v>112.85000000000001</v>
      </c>
      <c r="E14" s="15">
        <v>183.90000000000003</v>
      </c>
      <c r="F14" s="15">
        <v>376.2</v>
      </c>
      <c r="G14" s="15">
        <v>647.9</v>
      </c>
      <c r="H14" s="15">
        <v>953.05</v>
      </c>
      <c r="I14" s="15">
        <v>1325.05</v>
      </c>
      <c r="J14" s="15">
        <v>1784.8500000000001</v>
      </c>
      <c r="K14" s="15">
        <v>2286.4500000000003</v>
      </c>
      <c r="L14" s="15">
        <v>3339.8</v>
      </c>
      <c r="M14" s="15">
        <v>3954.2999999999997</v>
      </c>
      <c r="N14" s="15">
        <v>5016</v>
      </c>
      <c r="O14" s="15">
        <v>6144.6</v>
      </c>
      <c r="P14" s="15">
        <v>7277.4</v>
      </c>
      <c r="Q14" s="15">
        <v>10433.299999999999</v>
      </c>
      <c r="R14" s="15">
        <v>13911.050000000001</v>
      </c>
      <c r="S14" s="15">
        <v>17560.2</v>
      </c>
      <c r="T14" s="15">
        <v>21196.800000000003</v>
      </c>
      <c r="U14" s="15">
        <v>28482.5</v>
      </c>
      <c r="V14" s="15">
        <v>35768.25</v>
      </c>
      <c r="W14" s="15">
        <v>50343.9</v>
      </c>
      <c r="X14" s="15">
        <v>66256.05</v>
      </c>
      <c r="Y14" s="15">
        <v>153243.65</v>
      </c>
      <c r="Z14" s="55" t="s">
        <v>334</v>
      </c>
    </row>
    <row r="15" spans="1:26" ht="19" customHeight="1">
      <c r="A15" s="46" t="s">
        <v>68</v>
      </c>
      <c r="B15" s="15">
        <v>0</v>
      </c>
      <c r="C15" s="15">
        <v>0</v>
      </c>
      <c r="D15" s="15">
        <v>0</v>
      </c>
      <c r="E15" s="15">
        <v>0</v>
      </c>
      <c r="F15" s="15">
        <v>55.1</v>
      </c>
      <c r="G15" s="15">
        <v>592.09999999999991</v>
      </c>
      <c r="H15" s="15">
        <v>1087.8499999999999</v>
      </c>
      <c r="I15" s="15">
        <v>1583.55</v>
      </c>
      <c r="J15" s="15">
        <v>2093.0500000000002</v>
      </c>
      <c r="K15" s="15">
        <v>2588.75</v>
      </c>
      <c r="L15" s="15">
        <v>3676.6000000000004</v>
      </c>
      <c r="M15" s="15">
        <v>4984.75</v>
      </c>
      <c r="N15" s="15">
        <v>5838.5</v>
      </c>
      <c r="O15" s="15">
        <v>7188</v>
      </c>
      <c r="P15" s="15">
        <v>8441</v>
      </c>
      <c r="Q15" s="15">
        <v>11497.950000000003</v>
      </c>
      <c r="R15" s="15">
        <v>14554.9</v>
      </c>
      <c r="S15" s="15">
        <v>17639.400000000001</v>
      </c>
      <c r="T15" s="15">
        <v>20710.100000000002</v>
      </c>
      <c r="U15" s="15">
        <v>26865.25</v>
      </c>
      <c r="V15" s="15">
        <v>33020.449999999997</v>
      </c>
      <c r="W15" s="15">
        <v>45330.850000000006</v>
      </c>
      <c r="X15" s="15">
        <v>57627.450000000004</v>
      </c>
      <c r="Y15" s="15">
        <v>119165.59999999999</v>
      </c>
      <c r="Z15" s="55" t="s">
        <v>335</v>
      </c>
    </row>
    <row r="16" spans="1:26" ht="19" customHeight="1">
      <c r="A16" s="46" t="s">
        <v>71</v>
      </c>
      <c r="B16" s="15">
        <v>50</v>
      </c>
      <c r="C16" s="15">
        <v>50</v>
      </c>
      <c r="D16" s="15">
        <v>50</v>
      </c>
      <c r="E16" s="15">
        <v>50</v>
      </c>
      <c r="F16" s="15">
        <v>70.400000000000006</v>
      </c>
      <c r="G16" s="15">
        <v>212.55</v>
      </c>
      <c r="H16" s="15">
        <v>491.95000000000005</v>
      </c>
      <c r="I16" s="15">
        <v>867.75</v>
      </c>
      <c r="J16" s="15">
        <v>1339.8</v>
      </c>
      <c r="K16" s="15">
        <v>1888.35</v>
      </c>
      <c r="L16" s="15">
        <v>2958.7</v>
      </c>
      <c r="M16" s="15">
        <v>4110.8500000000004</v>
      </c>
      <c r="N16" s="15">
        <v>5293.25</v>
      </c>
      <c r="O16" s="15">
        <v>6606.5999999999995</v>
      </c>
      <c r="P16" s="15">
        <v>7935.9</v>
      </c>
      <c r="Q16" s="15">
        <v>11358.75</v>
      </c>
      <c r="R16" s="15">
        <v>14815.400000000001</v>
      </c>
      <c r="S16" s="15">
        <v>18442.3</v>
      </c>
      <c r="T16" s="15">
        <v>22226.649999999998</v>
      </c>
      <c r="U16" s="15">
        <v>29852.350000000002</v>
      </c>
      <c r="V16" s="15">
        <v>37657.5</v>
      </c>
      <c r="W16" s="15">
        <v>52018.5</v>
      </c>
      <c r="X16" s="15">
        <v>65438.2</v>
      </c>
      <c r="Y16" s="15">
        <v>132536.45000000001</v>
      </c>
      <c r="Z16" s="55" t="s">
        <v>336</v>
      </c>
    </row>
    <row r="17" spans="1:26" ht="19" customHeight="1">
      <c r="A17" s="46" t="s">
        <v>74</v>
      </c>
      <c r="B17" s="386">
        <v>0</v>
      </c>
      <c r="C17" s="386">
        <v>0</v>
      </c>
      <c r="D17" s="386">
        <v>0</v>
      </c>
      <c r="E17" s="386">
        <v>0</v>
      </c>
      <c r="F17" s="386">
        <v>414.94999999999993</v>
      </c>
      <c r="G17" s="386">
        <v>870.35</v>
      </c>
      <c r="H17" s="386">
        <v>1315.6</v>
      </c>
      <c r="I17" s="386">
        <v>1827.9499999999998</v>
      </c>
      <c r="J17" s="386">
        <v>2440.1499999999996</v>
      </c>
      <c r="K17" s="386">
        <v>3052.4500000000003</v>
      </c>
      <c r="L17" s="386">
        <v>4092.3</v>
      </c>
      <c r="M17" s="386">
        <v>5177.6499999999996</v>
      </c>
      <c r="N17" s="386">
        <v>6526.0999999999995</v>
      </c>
      <c r="O17" s="386">
        <v>7907.5500000000011</v>
      </c>
      <c r="P17" s="386">
        <v>9354.7000000000007</v>
      </c>
      <c r="Q17" s="386">
        <v>13434.3</v>
      </c>
      <c r="R17" s="386">
        <v>17513.95</v>
      </c>
      <c r="S17" s="386">
        <v>21764.350000000002</v>
      </c>
      <c r="T17" s="386">
        <v>26109.599999999999</v>
      </c>
      <c r="U17" s="386">
        <v>35156.850000000006</v>
      </c>
      <c r="V17" s="386">
        <v>44553.3</v>
      </c>
      <c r="W17" s="386">
        <v>64344.25</v>
      </c>
      <c r="X17" s="386">
        <v>84816.95</v>
      </c>
      <c r="Y17" s="386">
        <v>190104.19999999998</v>
      </c>
      <c r="Z17" s="55" t="s">
        <v>337</v>
      </c>
    </row>
    <row r="18" spans="1:26" ht="19" customHeight="1">
      <c r="A18" s="46" t="s">
        <v>77</v>
      </c>
      <c r="B18" s="386">
        <v>0</v>
      </c>
      <c r="C18" s="386">
        <v>0</v>
      </c>
      <c r="D18" s="386">
        <v>0</v>
      </c>
      <c r="E18" s="386">
        <v>0</v>
      </c>
      <c r="F18" s="386">
        <v>13.950000000000001</v>
      </c>
      <c r="G18" s="386">
        <v>77.899999999999991</v>
      </c>
      <c r="H18" s="386">
        <v>204.35000000000002</v>
      </c>
      <c r="I18" s="386">
        <v>385.15</v>
      </c>
      <c r="J18" s="386">
        <v>580.29999999999995</v>
      </c>
      <c r="K18" s="386">
        <v>790.5</v>
      </c>
      <c r="L18" s="386">
        <v>1229.6499999999999</v>
      </c>
      <c r="M18" s="386">
        <v>1670.6499999999999</v>
      </c>
      <c r="N18" s="15">
        <v>2111.65</v>
      </c>
      <c r="O18" s="15">
        <v>2438.75</v>
      </c>
      <c r="P18" s="15">
        <v>2974.5499999999997</v>
      </c>
      <c r="Q18" s="15">
        <v>4578.2999999999993</v>
      </c>
      <c r="R18" s="15">
        <v>6316.6</v>
      </c>
      <c r="S18" s="15">
        <v>8616.3999999999978</v>
      </c>
      <c r="T18" s="15">
        <v>11609.35</v>
      </c>
      <c r="U18" s="15">
        <v>19907.100000000002</v>
      </c>
      <c r="V18" s="15">
        <v>27257.5</v>
      </c>
      <c r="W18" s="15">
        <v>39017.5</v>
      </c>
      <c r="X18" s="15">
        <v>49519.150000000009</v>
      </c>
      <c r="Y18" s="15">
        <v>102074.59999999999</v>
      </c>
      <c r="Z18" s="55" t="s">
        <v>338</v>
      </c>
    </row>
    <row r="19" spans="1:26" ht="19" customHeight="1">
      <c r="A19" s="46" t="s">
        <v>19</v>
      </c>
      <c r="B19" s="386">
        <v>50</v>
      </c>
      <c r="C19" s="386">
        <v>50</v>
      </c>
      <c r="D19" s="386">
        <v>109.39999999999999</v>
      </c>
      <c r="E19" s="386">
        <v>150.9</v>
      </c>
      <c r="F19" s="386">
        <v>301</v>
      </c>
      <c r="G19" s="386">
        <v>563</v>
      </c>
      <c r="H19" s="386">
        <v>915.85</v>
      </c>
      <c r="I19" s="386">
        <v>1341.2499999999998</v>
      </c>
      <c r="J19" s="386">
        <v>1895.35</v>
      </c>
      <c r="K19" s="386">
        <v>2505.5500000000002</v>
      </c>
      <c r="L19" s="386">
        <v>3742.2</v>
      </c>
      <c r="M19" s="386">
        <v>5085.5</v>
      </c>
      <c r="N19" s="15">
        <v>6666.15</v>
      </c>
      <c r="O19" s="15">
        <v>8272</v>
      </c>
      <c r="P19" s="15">
        <v>9976.5</v>
      </c>
      <c r="Q19" s="15">
        <v>14830.85</v>
      </c>
      <c r="R19" s="15">
        <v>19781.600000000002</v>
      </c>
      <c r="S19" s="15">
        <v>25456.6</v>
      </c>
      <c r="T19" s="15">
        <v>31299.200000000001</v>
      </c>
      <c r="U19" s="15">
        <v>42958.85</v>
      </c>
      <c r="V19" s="15">
        <v>55716.850000000006</v>
      </c>
      <c r="W19" s="15">
        <v>83338.099999999991</v>
      </c>
      <c r="X19" s="15">
        <v>109838.75</v>
      </c>
      <c r="Y19" s="15">
        <v>223624</v>
      </c>
      <c r="Z19" s="55" t="s">
        <v>339</v>
      </c>
    </row>
    <row r="20" spans="1:26" ht="19" customHeight="1">
      <c r="A20" s="46" t="s">
        <v>57</v>
      </c>
      <c r="B20" s="15">
        <v>90</v>
      </c>
      <c r="C20" s="15">
        <v>90</v>
      </c>
      <c r="D20" s="15">
        <v>90</v>
      </c>
      <c r="E20" s="15">
        <v>90</v>
      </c>
      <c r="F20" s="15">
        <v>230.2</v>
      </c>
      <c r="G20" s="15">
        <v>751.75</v>
      </c>
      <c r="H20" s="15">
        <v>1376.2</v>
      </c>
      <c r="I20" s="15">
        <v>2030.55</v>
      </c>
      <c r="J20" s="15">
        <v>2760.5499999999997</v>
      </c>
      <c r="K20" s="15">
        <v>3468.25</v>
      </c>
      <c r="L20" s="15">
        <v>4705.3</v>
      </c>
      <c r="M20" s="15">
        <v>6002.9500000000007</v>
      </c>
      <c r="N20" s="15">
        <v>7712.7</v>
      </c>
      <c r="O20" s="15">
        <v>9489.0499999999993</v>
      </c>
      <c r="P20" s="15">
        <v>11411.45</v>
      </c>
      <c r="Q20" s="15">
        <v>16307.350000000002</v>
      </c>
      <c r="R20" s="15">
        <v>21368.9</v>
      </c>
      <c r="S20" s="15">
        <v>26777.3</v>
      </c>
      <c r="T20" s="15">
        <v>32290.65</v>
      </c>
      <c r="U20" s="15">
        <v>43959.900000000009</v>
      </c>
      <c r="V20" s="15">
        <v>56036.700000000004</v>
      </c>
      <c r="W20" s="15">
        <v>80190.349999999991</v>
      </c>
      <c r="X20" s="15">
        <v>104344</v>
      </c>
      <c r="Y20" s="15">
        <v>218182.69999999998</v>
      </c>
      <c r="Z20" s="55" t="s">
        <v>340</v>
      </c>
    </row>
    <row r="21" spans="1:26" ht="19" customHeight="1">
      <c r="A21" s="46" t="s">
        <v>60</v>
      </c>
      <c r="B21" s="386">
        <v>0</v>
      </c>
      <c r="C21" s="386">
        <v>0</v>
      </c>
      <c r="D21" s="386">
        <v>0</v>
      </c>
      <c r="E21" s="386">
        <v>0</v>
      </c>
      <c r="F21" s="386">
        <v>0</v>
      </c>
      <c r="G21" s="386">
        <v>0</v>
      </c>
      <c r="H21" s="386">
        <v>0</v>
      </c>
      <c r="I21" s="386">
        <v>0</v>
      </c>
      <c r="J21" s="386">
        <v>0</v>
      </c>
      <c r="K21" s="386">
        <v>289.25</v>
      </c>
      <c r="L21" s="386">
        <v>2451.0500000000002</v>
      </c>
      <c r="M21" s="386">
        <v>4589.75</v>
      </c>
      <c r="N21" s="15">
        <v>6728.4</v>
      </c>
      <c r="O21" s="15">
        <v>8843.0499999999993</v>
      </c>
      <c r="P21" s="15">
        <v>10981.7</v>
      </c>
      <c r="Q21" s="15">
        <v>16316.35</v>
      </c>
      <c r="R21" s="15">
        <v>21651.05</v>
      </c>
      <c r="S21" s="15">
        <v>27033.75</v>
      </c>
      <c r="T21" s="15">
        <v>32392.45</v>
      </c>
      <c r="U21" s="15">
        <v>43133.85</v>
      </c>
      <c r="V21" s="15">
        <v>53875.25</v>
      </c>
      <c r="W21" s="15">
        <v>75358.100000000006</v>
      </c>
      <c r="X21" s="15">
        <v>96934.3</v>
      </c>
      <c r="Y21" s="15">
        <v>222423.85</v>
      </c>
      <c r="Z21" s="55" t="s">
        <v>341</v>
      </c>
    </row>
    <row r="22" spans="1:26" ht="19" customHeight="1">
      <c r="A22" s="46" t="s">
        <v>63</v>
      </c>
      <c r="B22" s="386">
        <v>0</v>
      </c>
      <c r="C22" s="386">
        <v>0</v>
      </c>
      <c r="D22" s="386">
        <v>0</v>
      </c>
      <c r="E22" s="386">
        <v>0</v>
      </c>
      <c r="F22" s="386">
        <v>240.35000000000002</v>
      </c>
      <c r="G22" s="386">
        <v>300.60000000000002</v>
      </c>
      <c r="H22" s="386">
        <v>361</v>
      </c>
      <c r="I22" s="386">
        <v>421.20000000000005</v>
      </c>
      <c r="J22" s="386">
        <v>753.80000000000007</v>
      </c>
      <c r="K22" s="386">
        <v>1218.8000000000002</v>
      </c>
      <c r="L22" s="386">
        <v>2361.6</v>
      </c>
      <c r="M22" s="386">
        <v>3744.95</v>
      </c>
      <c r="N22" s="15">
        <v>5331.55</v>
      </c>
      <c r="O22" s="15">
        <v>7093.7</v>
      </c>
      <c r="P22" s="15">
        <v>9011.25</v>
      </c>
      <c r="Q22" s="15">
        <v>14186.15</v>
      </c>
      <c r="R22" s="15">
        <v>19695.25</v>
      </c>
      <c r="S22" s="15">
        <v>25515.449999999997</v>
      </c>
      <c r="T22" s="15">
        <v>31571.7</v>
      </c>
      <c r="U22" s="15">
        <v>44271.9</v>
      </c>
      <c r="V22" s="15">
        <v>57332.750000000015</v>
      </c>
      <c r="W22" s="15">
        <v>83830.05</v>
      </c>
      <c r="X22" s="15">
        <v>110722.35</v>
      </c>
      <c r="Y22" s="15">
        <v>249025</v>
      </c>
      <c r="Z22" s="55" t="s">
        <v>342</v>
      </c>
    </row>
    <row r="23" spans="1:26" ht="19" customHeight="1">
      <c r="A23" s="46" t="s">
        <v>66</v>
      </c>
      <c r="B23" s="15">
        <v>60</v>
      </c>
      <c r="C23" s="15">
        <v>60</v>
      </c>
      <c r="D23" s="15">
        <v>60</v>
      </c>
      <c r="E23" s="15">
        <v>60</v>
      </c>
      <c r="F23" s="15">
        <v>196.15</v>
      </c>
      <c r="G23" s="15">
        <v>475.25</v>
      </c>
      <c r="H23" s="15">
        <v>916.95</v>
      </c>
      <c r="I23" s="15">
        <v>1473.3500000000001</v>
      </c>
      <c r="J23" s="15">
        <v>2007.75</v>
      </c>
      <c r="K23" s="15">
        <v>2560.0500000000002</v>
      </c>
      <c r="L23" s="15">
        <v>3867.05</v>
      </c>
      <c r="M23" s="15">
        <v>5283.7499999999991</v>
      </c>
      <c r="N23" s="15">
        <v>6658.7</v>
      </c>
      <c r="O23" s="15">
        <v>8150.5999999999995</v>
      </c>
      <c r="P23" s="15">
        <v>9694.7000000000007</v>
      </c>
      <c r="Q23" s="15">
        <v>13661.800000000001</v>
      </c>
      <c r="R23" s="15">
        <v>17960.900000000001</v>
      </c>
      <c r="S23" s="15">
        <v>23108.15</v>
      </c>
      <c r="T23" s="15">
        <v>28427.25</v>
      </c>
      <c r="U23" s="15">
        <v>39108</v>
      </c>
      <c r="V23" s="15">
        <v>49775.85</v>
      </c>
      <c r="W23" s="15">
        <v>72892.800000000003</v>
      </c>
      <c r="X23" s="15">
        <v>94342.6</v>
      </c>
      <c r="Y23" s="15">
        <v>190350.1</v>
      </c>
      <c r="Z23" s="55" t="s">
        <v>343</v>
      </c>
    </row>
    <row r="24" spans="1:26" ht="19" customHeight="1">
      <c r="A24" s="46" t="s">
        <v>69</v>
      </c>
      <c r="B24" s="386">
        <v>0</v>
      </c>
      <c r="C24" s="386">
        <v>0</v>
      </c>
      <c r="D24" s="386">
        <v>0</v>
      </c>
      <c r="E24" s="386">
        <v>0</v>
      </c>
      <c r="F24" s="386">
        <v>199.9</v>
      </c>
      <c r="G24" s="386">
        <v>646.25</v>
      </c>
      <c r="H24" s="386">
        <v>1194.45</v>
      </c>
      <c r="I24" s="386">
        <v>1798.8000000000002</v>
      </c>
      <c r="J24" s="386">
        <v>2384.2500000000005</v>
      </c>
      <c r="K24" s="386">
        <v>2714.4500000000003</v>
      </c>
      <c r="L24" s="386">
        <v>3915.25</v>
      </c>
      <c r="M24" s="386">
        <v>5296.1500000000005</v>
      </c>
      <c r="N24" s="15">
        <v>6842.9500000000007</v>
      </c>
      <c r="O24" s="15">
        <v>8571.5</v>
      </c>
      <c r="P24" s="15">
        <v>10329.25</v>
      </c>
      <c r="Q24" s="15">
        <v>15021.850000000002</v>
      </c>
      <c r="R24" s="15">
        <v>19889.05</v>
      </c>
      <c r="S24" s="15">
        <v>24843.950000000004</v>
      </c>
      <c r="T24" s="15">
        <v>29787.75</v>
      </c>
      <c r="U24" s="15">
        <v>40028.5</v>
      </c>
      <c r="V24" s="15">
        <v>50269.250000000007</v>
      </c>
      <c r="W24" s="15">
        <v>70750.850000000006</v>
      </c>
      <c r="X24" s="15">
        <v>90273.3</v>
      </c>
      <c r="Y24" s="15">
        <v>182066.55000000002</v>
      </c>
      <c r="Z24" s="55" t="s">
        <v>344</v>
      </c>
    </row>
    <row r="25" spans="1:26" ht="19" customHeight="1">
      <c r="A25" s="46" t="s">
        <v>72</v>
      </c>
      <c r="B25" s="15">
        <v>60.4</v>
      </c>
      <c r="C25" s="15">
        <v>98.399999999999991</v>
      </c>
      <c r="D25" s="15">
        <v>162.85000000000002</v>
      </c>
      <c r="E25" s="15">
        <v>238.95000000000002</v>
      </c>
      <c r="F25" s="15">
        <v>421.75000000000006</v>
      </c>
      <c r="G25" s="15">
        <v>646.65</v>
      </c>
      <c r="H25" s="15">
        <v>941.9</v>
      </c>
      <c r="I25" s="15">
        <v>1282.8000000000002</v>
      </c>
      <c r="J25" s="15">
        <v>1665.85</v>
      </c>
      <c r="K25" s="15">
        <v>2108.6</v>
      </c>
      <c r="L25" s="15">
        <v>2865.95</v>
      </c>
      <c r="M25" s="15">
        <v>3660.5999999999995</v>
      </c>
      <c r="N25" s="15">
        <v>4705.2999999999993</v>
      </c>
      <c r="O25" s="15">
        <v>5803.35</v>
      </c>
      <c r="P25" s="15">
        <v>6971.7</v>
      </c>
      <c r="Q25" s="15">
        <v>10237.25</v>
      </c>
      <c r="R25" s="15">
        <v>13541.45</v>
      </c>
      <c r="S25" s="15">
        <v>16867.900000000001</v>
      </c>
      <c r="T25" s="15">
        <v>20359.849999999999</v>
      </c>
      <c r="U25" s="15">
        <v>27396.2</v>
      </c>
      <c r="V25" s="15">
        <v>34437.800000000003</v>
      </c>
      <c r="W25" s="15">
        <v>47939.25</v>
      </c>
      <c r="X25" s="15">
        <v>60926</v>
      </c>
      <c r="Y25" s="15">
        <v>123488.5</v>
      </c>
      <c r="Z25" s="55" t="s">
        <v>345</v>
      </c>
    </row>
    <row r="26" spans="1:26" ht="19" customHeight="1">
      <c r="A26" s="46" t="s">
        <v>75</v>
      </c>
      <c r="B26" s="386">
        <v>0</v>
      </c>
      <c r="C26" s="386">
        <v>0</v>
      </c>
      <c r="D26" s="386">
        <v>0</v>
      </c>
      <c r="E26" s="386">
        <v>0</v>
      </c>
      <c r="F26" s="386">
        <v>0</v>
      </c>
      <c r="G26" s="386">
        <v>183.09999999999997</v>
      </c>
      <c r="H26" s="386">
        <v>617.85</v>
      </c>
      <c r="I26" s="386">
        <v>1120.8000000000002</v>
      </c>
      <c r="J26" s="386">
        <v>1840.5</v>
      </c>
      <c r="K26" s="386">
        <v>2114.6999999999998</v>
      </c>
      <c r="L26" s="386">
        <v>3648</v>
      </c>
      <c r="M26" s="386">
        <v>5162.2</v>
      </c>
      <c r="N26" s="15">
        <v>6691.8</v>
      </c>
      <c r="O26" s="15">
        <v>8686.7999999999993</v>
      </c>
      <c r="P26" s="15">
        <v>10706.300000000001</v>
      </c>
      <c r="Q26" s="15">
        <v>15770</v>
      </c>
      <c r="R26" s="15">
        <v>21236.800000000003</v>
      </c>
      <c r="S26" s="15">
        <v>27111.5</v>
      </c>
      <c r="T26" s="15">
        <v>32966.5</v>
      </c>
      <c r="U26" s="15">
        <v>44847.9</v>
      </c>
      <c r="V26" s="15">
        <v>56829.000000000007</v>
      </c>
      <c r="W26" s="15">
        <v>80779.3</v>
      </c>
      <c r="X26" s="15">
        <v>104699.7</v>
      </c>
      <c r="Y26" s="15">
        <v>214536.6</v>
      </c>
      <c r="Z26" s="55" t="s">
        <v>346</v>
      </c>
    </row>
    <row r="27" spans="1:26" ht="19" customHeight="1">
      <c r="A27" s="46" t="s">
        <v>78</v>
      </c>
      <c r="B27" s="386">
        <v>0</v>
      </c>
      <c r="C27" s="386">
        <v>0</v>
      </c>
      <c r="D27" s="386">
        <v>0</v>
      </c>
      <c r="E27" s="386">
        <v>0</v>
      </c>
      <c r="F27" s="386">
        <v>0</v>
      </c>
      <c r="G27" s="386">
        <v>0</v>
      </c>
      <c r="H27" s="386">
        <v>0</v>
      </c>
      <c r="I27" s="386">
        <v>266.74</v>
      </c>
      <c r="J27" s="386">
        <v>766.35</v>
      </c>
      <c r="K27" s="386">
        <v>1367.57</v>
      </c>
      <c r="L27" s="386">
        <v>2774.34</v>
      </c>
      <c r="M27" s="386">
        <v>4029.75</v>
      </c>
      <c r="N27" s="15">
        <v>5361.34</v>
      </c>
      <c r="O27" s="15">
        <v>6750.12</v>
      </c>
      <c r="P27" s="15">
        <v>8258.5</v>
      </c>
      <c r="Q27" s="15">
        <v>12417.4</v>
      </c>
      <c r="R27" s="15">
        <v>16747.759999999998</v>
      </c>
      <c r="S27" s="15">
        <v>21474.01</v>
      </c>
      <c r="T27" s="15">
        <v>26206.59</v>
      </c>
      <c r="U27" s="15">
        <v>35933.269999999997</v>
      </c>
      <c r="V27" s="15">
        <v>45897.04</v>
      </c>
      <c r="W27" s="15">
        <v>65821.36</v>
      </c>
      <c r="X27" s="15">
        <v>85834.63</v>
      </c>
      <c r="Y27" s="15">
        <v>187430.46</v>
      </c>
      <c r="Z27" s="55" t="s">
        <v>347</v>
      </c>
    </row>
    <row r="28" spans="1:26" ht="19" customHeight="1">
      <c r="A28" s="46" t="s">
        <v>55</v>
      </c>
      <c r="B28" s="386">
        <v>0</v>
      </c>
      <c r="C28" s="386">
        <v>0</v>
      </c>
      <c r="D28" s="386">
        <v>0</v>
      </c>
      <c r="E28" s="386">
        <v>0</v>
      </c>
      <c r="F28" s="386">
        <v>13.6</v>
      </c>
      <c r="G28" s="386">
        <v>272.40000000000003</v>
      </c>
      <c r="H28" s="386">
        <v>531.20000000000005</v>
      </c>
      <c r="I28" s="386">
        <v>837.65</v>
      </c>
      <c r="J28" s="386">
        <v>1262.0999999999999</v>
      </c>
      <c r="K28" s="386">
        <v>1752.45</v>
      </c>
      <c r="L28" s="386">
        <v>2760.3</v>
      </c>
      <c r="M28" s="386">
        <v>3954.3500000000004</v>
      </c>
      <c r="N28" s="15">
        <v>5202.8499999999995</v>
      </c>
      <c r="O28" s="15">
        <v>6585.25</v>
      </c>
      <c r="P28" s="15">
        <v>8044.9</v>
      </c>
      <c r="Q28" s="15">
        <v>12035.550000000001</v>
      </c>
      <c r="R28" s="15">
        <v>16264.550000000001</v>
      </c>
      <c r="S28" s="15">
        <v>20926</v>
      </c>
      <c r="T28" s="15">
        <v>25735</v>
      </c>
      <c r="U28" s="15">
        <v>35471</v>
      </c>
      <c r="V28" s="15">
        <v>45617.9</v>
      </c>
      <c r="W28" s="15">
        <v>66122.849999999991</v>
      </c>
      <c r="X28" s="15">
        <v>87407.5</v>
      </c>
      <c r="Y28" s="15">
        <v>196477.6</v>
      </c>
      <c r="Z28" s="55" t="s">
        <v>348</v>
      </c>
    </row>
    <row r="29" spans="1:26" ht="19" customHeight="1">
      <c r="A29" s="46" t="s">
        <v>58</v>
      </c>
      <c r="B29" s="386">
        <v>0</v>
      </c>
      <c r="C29" s="386">
        <v>0</v>
      </c>
      <c r="D29" s="386">
        <v>0</v>
      </c>
      <c r="E29" s="386">
        <v>0</v>
      </c>
      <c r="F29" s="386">
        <v>0</v>
      </c>
      <c r="G29" s="386">
        <v>0</v>
      </c>
      <c r="H29" s="386">
        <v>200.85000000000002</v>
      </c>
      <c r="I29" s="386">
        <v>524.55000000000007</v>
      </c>
      <c r="J29" s="386">
        <v>951.35</v>
      </c>
      <c r="K29" s="386">
        <v>1516.05</v>
      </c>
      <c r="L29" s="386">
        <v>2901.6000000000004</v>
      </c>
      <c r="M29" s="386">
        <v>4281.9000000000005</v>
      </c>
      <c r="N29" s="15">
        <v>5655.7500000000009</v>
      </c>
      <c r="O29" s="15">
        <v>7057.2499999999991</v>
      </c>
      <c r="P29" s="15">
        <v>8649</v>
      </c>
      <c r="Q29" s="15">
        <v>12750.300000000001</v>
      </c>
      <c r="R29" s="15">
        <v>16943.5</v>
      </c>
      <c r="S29" s="15">
        <v>21319.1</v>
      </c>
      <c r="T29" s="15">
        <v>25785.15</v>
      </c>
      <c r="U29" s="15">
        <v>35134.25</v>
      </c>
      <c r="V29" s="15">
        <v>44492.100000000006</v>
      </c>
      <c r="W29" s="15">
        <v>63846.399999999994</v>
      </c>
      <c r="X29" s="15">
        <v>83775.05</v>
      </c>
      <c r="Y29" s="15">
        <v>183526.2</v>
      </c>
      <c r="Z29" s="55" t="s">
        <v>349</v>
      </c>
    </row>
    <row r="30" spans="1:26" ht="19" customHeight="1">
      <c r="A30" s="46" t="s">
        <v>61</v>
      </c>
      <c r="B30" s="15">
        <v>40</v>
      </c>
      <c r="C30" s="15">
        <v>40</v>
      </c>
      <c r="D30" s="15">
        <v>40</v>
      </c>
      <c r="E30" s="15">
        <v>40</v>
      </c>
      <c r="F30" s="15">
        <v>40</v>
      </c>
      <c r="G30" s="15">
        <v>357.70000000000005</v>
      </c>
      <c r="H30" s="15">
        <v>684.59999999999991</v>
      </c>
      <c r="I30" s="15">
        <v>903.7</v>
      </c>
      <c r="J30" s="15">
        <v>1078.25</v>
      </c>
      <c r="K30" s="15">
        <v>1324.6999999999998</v>
      </c>
      <c r="L30" s="15">
        <v>1874</v>
      </c>
      <c r="M30" s="15">
        <v>3006.2000000000003</v>
      </c>
      <c r="N30" s="15">
        <v>4415.1000000000004</v>
      </c>
      <c r="O30" s="15">
        <v>6142.4</v>
      </c>
      <c r="P30" s="15">
        <v>7871.5499999999993</v>
      </c>
      <c r="Q30" s="15">
        <v>12998.45</v>
      </c>
      <c r="R30" s="15">
        <v>18376.45</v>
      </c>
      <c r="S30" s="15">
        <v>23719.550000000003</v>
      </c>
      <c r="T30" s="15">
        <v>29368.449999999997</v>
      </c>
      <c r="U30" s="15">
        <v>41267.800000000003</v>
      </c>
      <c r="V30" s="15">
        <v>53721.399999999994</v>
      </c>
      <c r="W30" s="15">
        <v>79171.149999999994</v>
      </c>
      <c r="X30" s="15">
        <v>104847.7</v>
      </c>
      <c r="Y30" s="15">
        <v>233857.7</v>
      </c>
      <c r="Z30" s="55" t="s">
        <v>350</v>
      </c>
    </row>
    <row r="31" spans="1:26" ht="19" customHeight="1">
      <c r="A31" s="46" t="s">
        <v>64</v>
      </c>
      <c r="B31" s="386">
        <v>0</v>
      </c>
      <c r="C31" s="386">
        <v>0</v>
      </c>
      <c r="D31" s="386">
        <v>0</v>
      </c>
      <c r="E31" s="386">
        <v>0</v>
      </c>
      <c r="F31" s="386">
        <v>0</v>
      </c>
      <c r="G31" s="386">
        <v>0</v>
      </c>
      <c r="H31" s="386">
        <v>0</v>
      </c>
      <c r="I31" s="386">
        <v>220.05</v>
      </c>
      <c r="J31" s="386">
        <v>845.35</v>
      </c>
      <c r="K31" s="386">
        <v>1720.35</v>
      </c>
      <c r="L31" s="386">
        <v>4035.85</v>
      </c>
      <c r="M31" s="386">
        <v>6706.2</v>
      </c>
      <c r="N31" s="15">
        <v>8891.1999999999989</v>
      </c>
      <c r="O31" s="15">
        <v>10539</v>
      </c>
      <c r="P31" s="15">
        <v>12334.65</v>
      </c>
      <c r="Q31" s="15">
        <v>16839.8</v>
      </c>
      <c r="R31" s="15">
        <v>21810.85</v>
      </c>
      <c r="S31" s="15">
        <v>27645.95</v>
      </c>
      <c r="T31" s="15">
        <v>33597.599999999999</v>
      </c>
      <c r="U31" s="15">
        <v>46333.9</v>
      </c>
      <c r="V31" s="15">
        <v>59698.25</v>
      </c>
      <c r="W31" s="15">
        <v>87869.2</v>
      </c>
      <c r="X31" s="15">
        <v>117722.55</v>
      </c>
      <c r="Y31" s="15">
        <v>264480</v>
      </c>
      <c r="Z31" s="55" t="s">
        <v>351</v>
      </c>
    </row>
    <row r="32" spans="1:26" ht="19" customHeight="1">
      <c r="A32" s="46" t="s">
        <v>20</v>
      </c>
      <c r="B32" s="15">
        <v>34</v>
      </c>
      <c r="C32" s="15">
        <v>34</v>
      </c>
      <c r="D32" s="15">
        <v>34</v>
      </c>
      <c r="E32" s="15">
        <v>34</v>
      </c>
      <c r="F32" s="15">
        <v>34</v>
      </c>
      <c r="G32" s="15">
        <v>449.19999999999993</v>
      </c>
      <c r="H32" s="15">
        <v>846.30000000000007</v>
      </c>
      <c r="I32" s="15">
        <v>1191.9000000000001</v>
      </c>
      <c r="J32" s="15">
        <v>1572.05</v>
      </c>
      <c r="K32" s="15">
        <v>2205.4</v>
      </c>
      <c r="L32" s="15">
        <v>3264.1000000000004</v>
      </c>
      <c r="M32" s="15">
        <v>4451.6499999999996</v>
      </c>
      <c r="N32" s="15">
        <v>5692.15</v>
      </c>
      <c r="O32" s="15">
        <v>7030.4499999999989</v>
      </c>
      <c r="P32" s="15">
        <v>8442.6</v>
      </c>
      <c r="Q32" s="15">
        <v>12387.05</v>
      </c>
      <c r="R32" s="15">
        <v>17154.899999999998</v>
      </c>
      <c r="S32" s="15">
        <v>23686.550000000003</v>
      </c>
      <c r="T32" s="15">
        <v>29961.9</v>
      </c>
      <c r="U32" s="15">
        <v>41550</v>
      </c>
      <c r="V32" s="15">
        <v>53276.65</v>
      </c>
      <c r="W32" s="15">
        <v>77765.150000000009</v>
      </c>
      <c r="X32" s="15">
        <v>100937.05</v>
      </c>
      <c r="Y32" s="15">
        <v>214136.85</v>
      </c>
      <c r="Z32" s="55" t="s">
        <v>352</v>
      </c>
    </row>
    <row r="33" spans="1:26" ht="19" customHeight="1">
      <c r="A33" s="46" t="s">
        <v>21</v>
      </c>
      <c r="B33" s="386">
        <v>0</v>
      </c>
      <c r="C33" s="386">
        <v>0</v>
      </c>
      <c r="D33" s="386">
        <v>41.9</v>
      </c>
      <c r="E33" s="386">
        <v>118.55</v>
      </c>
      <c r="F33" s="386">
        <v>278.59999999999997</v>
      </c>
      <c r="G33" s="386">
        <v>555.1</v>
      </c>
      <c r="H33" s="386">
        <v>888.8</v>
      </c>
      <c r="I33" s="386">
        <v>1427.1999999999998</v>
      </c>
      <c r="J33" s="386">
        <v>2093.8000000000002</v>
      </c>
      <c r="K33" s="386">
        <v>2927.35</v>
      </c>
      <c r="L33" s="386">
        <v>4341.7999999999993</v>
      </c>
      <c r="M33" s="386">
        <v>6276.6999999999989</v>
      </c>
      <c r="N33" s="15">
        <v>8745.1500000000015</v>
      </c>
      <c r="O33" s="15">
        <v>10861.75</v>
      </c>
      <c r="P33" s="15">
        <v>12997.000000000002</v>
      </c>
      <c r="Q33" s="15">
        <v>18417.099999999999</v>
      </c>
      <c r="R33" s="15">
        <v>24037.599999999999</v>
      </c>
      <c r="S33" s="15">
        <v>30085.949999999997</v>
      </c>
      <c r="T33" s="15">
        <v>36295.300000000003</v>
      </c>
      <c r="U33" s="15">
        <v>49255.3</v>
      </c>
      <c r="V33" s="15">
        <v>62676</v>
      </c>
      <c r="W33" s="15">
        <v>90387.55</v>
      </c>
      <c r="X33" s="15">
        <v>114902.34999999999</v>
      </c>
      <c r="Y33" s="15">
        <v>233777.75</v>
      </c>
      <c r="Z33" s="55" t="s">
        <v>353</v>
      </c>
    </row>
    <row r="34" spans="1:26" ht="19" customHeight="1">
      <c r="A34" s="46" t="s">
        <v>22</v>
      </c>
      <c r="B34" s="15">
        <v>25</v>
      </c>
      <c r="C34" s="15">
        <v>25</v>
      </c>
      <c r="D34" s="15">
        <v>25</v>
      </c>
      <c r="E34" s="15">
        <v>25</v>
      </c>
      <c r="F34" s="15">
        <v>25</v>
      </c>
      <c r="G34" s="15">
        <v>25</v>
      </c>
      <c r="H34" s="15">
        <v>25</v>
      </c>
      <c r="I34" s="15">
        <v>25</v>
      </c>
      <c r="J34" s="15">
        <v>25</v>
      </c>
      <c r="K34" s="15">
        <v>25</v>
      </c>
      <c r="L34" s="15">
        <v>513.15000000000009</v>
      </c>
      <c r="M34" s="15">
        <v>1665.2999999999997</v>
      </c>
      <c r="N34" s="15">
        <v>3275.95</v>
      </c>
      <c r="O34" s="15">
        <v>4971.1499999999996</v>
      </c>
      <c r="P34" s="15">
        <v>6928.6500000000005</v>
      </c>
      <c r="Q34" s="15">
        <v>12401.2</v>
      </c>
      <c r="R34" s="15">
        <v>18177.550000000003</v>
      </c>
      <c r="S34" s="15">
        <v>23990.800000000003</v>
      </c>
      <c r="T34" s="15">
        <v>29924.75</v>
      </c>
      <c r="U34" s="15">
        <v>41938.75</v>
      </c>
      <c r="V34" s="15">
        <v>54030.299999999996</v>
      </c>
      <c r="W34" s="15">
        <v>79280.800000000003</v>
      </c>
      <c r="X34" s="15">
        <v>105818.8</v>
      </c>
      <c r="Y34" s="15">
        <v>246438.95</v>
      </c>
      <c r="Z34" s="55" t="s">
        <v>354</v>
      </c>
    </row>
    <row r="35" spans="1:26" ht="19" customHeight="1">
      <c r="A35" s="46" t="s">
        <v>23</v>
      </c>
      <c r="B35" s="386">
        <v>0</v>
      </c>
      <c r="C35" s="386">
        <v>0</v>
      </c>
      <c r="D35" s="386">
        <v>0</v>
      </c>
      <c r="E35" s="386">
        <v>0</v>
      </c>
      <c r="F35" s="386">
        <v>0</v>
      </c>
      <c r="G35" s="386">
        <v>95.25</v>
      </c>
      <c r="H35" s="386">
        <v>345.15000000000003</v>
      </c>
      <c r="I35" s="386">
        <v>860.14999999999986</v>
      </c>
      <c r="J35" s="386">
        <v>1432</v>
      </c>
      <c r="K35" s="386">
        <v>2167.4499999999998</v>
      </c>
      <c r="L35" s="386">
        <v>3655.2</v>
      </c>
      <c r="M35" s="386">
        <v>5338</v>
      </c>
      <c r="N35" s="15">
        <v>7208.35</v>
      </c>
      <c r="O35" s="15">
        <v>9099.9</v>
      </c>
      <c r="P35" s="15">
        <v>10991.5</v>
      </c>
      <c r="Q35" s="15">
        <v>16178.05</v>
      </c>
      <c r="R35" s="15">
        <v>21638.7</v>
      </c>
      <c r="S35" s="15">
        <v>27124</v>
      </c>
      <c r="T35" s="15">
        <v>32633.95</v>
      </c>
      <c r="U35" s="15">
        <v>44642.5</v>
      </c>
      <c r="V35" s="15">
        <v>57774.150000000009</v>
      </c>
      <c r="W35" s="15">
        <v>84008.1</v>
      </c>
      <c r="X35" s="15">
        <v>110400.70000000001</v>
      </c>
      <c r="Y35" s="15">
        <v>243826.35</v>
      </c>
      <c r="Z35" s="5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55"/>
    </row>
    <row r="37" spans="1:26" ht="19" customHeight="1">
      <c r="A37" s="48" t="s">
        <v>79</v>
      </c>
      <c r="B37" s="386">
        <v>0</v>
      </c>
      <c r="C37" s="386">
        <v>0</v>
      </c>
      <c r="D37" s="386">
        <v>0</v>
      </c>
      <c r="E37" s="386">
        <v>0</v>
      </c>
      <c r="F37" s="386">
        <v>0</v>
      </c>
      <c r="G37" s="386">
        <v>0</v>
      </c>
      <c r="H37" s="386">
        <v>0</v>
      </c>
      <c r="I37" s="386">
        <v>0</v>
      </c>
      <c r="J37" s="386">
        <v>35.5</v>
      </c>
      <c r="K37" s="386">
        <v>79.900000000000006</v>
      </c>
      <c r="L37" s="386">
        <v>168.7</v>
      </c>
      <c r="M37" s="386">
        <v>288.8</v>
      </c>
      <c r="N37" s="15">
        <v>507.7</v>
      </c>
      <c r="O37" s="15">
        <v>766</v>
      </c>
      <c r="P37" s="15">
        <v>1071.4000000000001</v>
      </c>
      <c r="Q37" s="15">
        <v>2045</v>
      </c>
      <c r="R37" s="15">
        <v>3402.5</v>
      </c>
      <c r="S37" s="15">
        <v>5466.2</v>
      </c>
      <c r="T37" s="15">
        <v>8370.7999999999993</v>
      </c>
      <c r="U37" s="15">
        <v>14180.2</v>
      </c>
      <c r="V37" s="15">
        <v>19989.599999999999</v>
      </c>
      <c r="W37" s="15">
        <v>31608.3</v>
      </c>
      <c r="X37" s="15">
        <v>43227.1</v>
      </c>
      <c r="Y37" s="15">
        <v>101320.8</v>
      </c>
      <c r="Z37" s="55" t="s">
        <v>80</v>
      </c>
    </row>
    <row r="38" spans="1:26" ht="19" customHeight="1">
      <c r="A38" s="56"/>
      <c r="B38" s="57"/>
      <c r="C38" s="57"/>
      <c r="D38" s="57"/>
      <c r="E38" s="57"/>
      <c r="F38" s="57"/>
      <c r="G38" s="57"/>
      <c r="H38" s="57"/>
      <c r="I38" s="58"/>
      <c r="J38" s="58"/>
      <c r="K38" s="58"/>
      <c r="L38" s="58"/>
      <c r="M38" s="58"/>
      <c r="N38" s="15"/>
      <c r="O38" s="15"/>
      <c r="P38" s="15"/>
      <c r="Q38" s="15"/>
      <c r="R38" s="15"/>
      <c r="S38" s="15"/>
      <c r="T38" s="15"/>
      <c r="U38" s="15"/>
      <c r="V38" s="15"/>
      <c r="W38" s="15"/>
      <c r="X38" s="16"/>
    </row>
    <row r="39" spans="1:26" ht="19" customHeight="1">
      <c r="A39" s="39"/>
      <c r="B39" s="791" t="s">
        <v>24</v>
      </c>
      <c r="C39" s="792"/>
      <c r="D39" s="792"/>
      <c r="E39" s="792"/>
      <c r="F39" s="792"/>
      <c r="G39" s="792"/>
      <c r="H39" s="792"/>
      <c r="I39" s="792"/>
      <c r="J39" s="792"/>
      <c r="K39" s="792"/>
      <c r="L39" s="792"/>
      <c r="M39" s="793"/>
      <c r="N39" s="791" t="s">
        <v>356</v>
      </c>
      <c r="O39" s="792"/>
      <c r="P39" s="792"/>
      <c r="Q39" s="792"/>
      <c r="R39" s="792"/>
      <c r="S39" s="792"/>
      <c r="T39" s="792"/>
      <c r="U39" s="792"/>
      <c r="V39" s="792"/>
      <c r="W39" s="792"/>
      <c r="X39" s="792"/>
      <c r="Y39" s="793"/>
    </row>
    <row r="40" spans="1:26" ht="19" customHeight="1">
      <c r="A40" s="46" t="s">
        <v>155</v>
      </c>
      <c r="B40" s="11">
        <v>0.38400000000000001</v>
      </c>
      <c r="C40" s="11">
        <v>0.32</v>
      </c>
      <c r="D40" s="11">
        <v>0.2742857142857143</v>
      </c>
      <c r="E40" s="11">
        <v>0.56050000000000011</v>
      </c>
      <c r="F40" s="11">
        <v>1.2727999999999999</v>
      </c>
      <c r="G40" s="11">
        <v>2.0529999999999999</v>
      </c>
      <c r="H40" s="11">
        <v>2.3878571428571429</v>
      </c>
      <c r="I40" s="11">
        <v>2.8737499999999998</v>
      </c>
      <c r="J40" s="11">
        <v>3.470444444444444</v>
      </c>
      <c r="K40" s="11">
        <v>3.8928000000000003</v>
      </c>
      <c r="L40" s="11">
        <v>4.7897499999999997</v>
      </c>
      <c r="M40" s="11">
        <v>5.6757857142857144</v>
      </c>
      <c r="N40" s="11">
        <v>6.5263750000000007</v>
      </c>
      <c r="O40" s="11">
        <v>7.3507777777777772</v>
      </c>
      <c r="P40" s="11">
        <v>7.9943</v>
      </c>
      <c r="Q40" s="11">
        <v>9.3412799999999994</v>
      </c>
      <c r="R40" s="11">
        <v>10.425533333333332</v>
      </c>
      <c r="S40" s="11">
        <v>11.574257142857146</v>
      </c>
      <c r="T40" s="11">
        <v>12.4255</v>
      </c>
      <c r="U40" s="11">
        <v>14.028500000000003</v>
      </c>
      <c r="V40" s="11">
        <v>15.356716666666664</v>
      </c>
      <c r="W40" s="11">
        <v>17.5058875</v>
      </c>
      <c r="X40" s="11">
        <v>19.290939999999999</v>
      </c>
      <c r="Y40" s="11">
        <v>22.949684999999999</v>
      </c>
      <c r="Z40" s="55" t="s">
        <v>330</v>
      </c>
    </row>
    <row r="41" spans="1:26" ht="19" customHeight="1">
      <c r="A41" s="46" t="s">
        <v>56</v>
      </c>
      <c r="B41" s="387">
        <v>0</v>
      </c>
      <c r="C41" s="387">
        <v>0</v>
      </c>
      <c r="D41" s="387">
        <v>0</v>
      </c>
      <c r="E41" s="387">
        <v>0</v>
      </c>
      <c r="F41" s="387">
        <v>0.86</v>
      </c>
      <c r="G41" s="387">
        <v>2.1273333333333335</v>
      </c>
      <c r="H41" s="387">
        <v>3.5374285714285714</v>
      </c>
      <c r="I41" s="387">
        <v>4.6961250000000003</v>
      </c>
      <c r="J41" s="387">
        <v>6.1145555555555546</v>
      </c>
      <c r="K41" s="387">
        <v>7.2492000000000001</v>
      </c>
      <c r="L41" s="387">
        <v>8.9237500000000001</v>
      </c>
      <c r="M41" s="387">
        <v>9.9602857142857157</v>
      </c>
      <c r="N41" s="387">
        <v>10.69225</v>
      </c>
      <c r="O41" s="387">
        <v>11.410333333333336</v>
      </c>
      <c r="P41" s="387">
        <v>12.038450000000001</v>
      </c>
      <c r="Q41" s="387">
        <v>13.379519999999999</v>
      </c>
      <c r="R41" s="387">
        <v>14.540033333333332</v>
      </c>
      <c r="S41" s="387">
        <v>15.681285714285718</v>
      </c>
      <c r="T41" s="387">
        <v>16.761575000000001</v>
      </c>
      <c r="U41" s="387">
        <v>18.370460000000001</v>
      </c>
      <c r="V41" s="387">
        <v>19.514883333333334</v>
      </c>
      <c r="W41" s="387">
        <v>21.198687500000005</v>
      </c>
      <c r="X41" s="387">
        <v>22.427249999999997</v>
      </c>
      <c r="Y41" s="387">
        <v>25.092775</v>
      </c>
      <c r="Z41" s="55" t="s">
        <v>331</v>
      </c>
    </row>
    <row r="42" spans="1:26" ht="19" customHeight="1">
      <c r="A42" s="46" t="s">
        <v>59</v>
      </c>
      <c r="B42" s="11">
        <v>0.4</v>
      </c>
      <c r="C42" s="11">
        <v>0.33333333333333337</v>
      </c>
      <c r="D42" s="11">
        <v>0.2857142857142857</v>
      </c>
      <c r="E42" s="11">
        <v>0.25</v>
      </c>
      <c r="F42" s="11">
        <v>0.29639999999999994</v>
      </c>
      <c r="G42" s="11">
        <v>0.86966666666666648</v>
      </c>
      <c r="H42" s="11">
        <v>2.2465714285714289</v>
      </c>
      <c r="I42" s="11">
        <v>3.6724999999999999</v>
      </c>
      <c r="J42" s="11">
        <v>4.8924444444444442</v>
      </c>
      <c r="K42" s="11">
        <v>5.8684000000000003</v>
      </c>
      <c r="L42" s="11">
        <v>7.3045</v>
      </c>
      <c r="M42" s="11">
        <v>8.0449999999999999</v>
      </c>
      <c r="N42" s="11">
        <v>8.6002500000000008</v>
      </c>
      <c r="O42" s="11">
        <v>9.0322222222222219</v>
      </c>
      <c r="P42" s="11">
        <v>9.4277000000000015</v>
      </c>
      <c r="Q42" s="11">
        <v>10.524320000000001</v>
      </c>
      <c r="R42" s="11">
        <v>11.421933333333333</v>
      </c>
      <c r="S42" s="11">
        <v>12.327371428571428</v>
      </c>
      <c r="T42" s="11">
        <v>13.157049999999998</v>
      </c>
      <c r="U42" s="11">
        <v>14.362680000000003</v>
      </c>
      <c r="V42" s="11">
        <v>15.166433333333334</v>
      </c>
      <c r="W42" s="11">
        <v>16.171150000000001</v>
      </c>
      <c r="X42" s="11">
        <v>16.769660000000002</v>
      </c>
      <c r="Y42" s="11">
        <v>17.97531</v>
      </c>
      <c r="Z42" s="55" t="s">
        <v>332</v>
      </c>
    </row>
    <row r="43" spans="1:26" ht="19" customHeight="1">
      <c r="A43" s="46" t="s">
        <v>62</v>
      </c>
      <c r="B43" s="11"/>
      <c r="C43" s="11">
        <v>0.66666666666666674</v>
      </c>
      <c r="D43" s="11">
        <v>0.5714285714285714</v>
      </c>
      <c r="E43" s="11">
        <v>0.5</v>
      </c>
      <c r="F43" s="11">
        <v>0.4</v>
      </c>
      <c r="G43" s="11">
        <v>0.33333333333333337</v>
      </c>
      <c r="H43" s="11">
        <v>1.7103142857142859</v>
      </c>
      <c r="I43" s="11">
        <v>3.1463374999999996</v>
      </c>
      <c r="J43" s="11">
        <v>4.2306555555555558</v>
      </c>
      <c r="K43" s="11">
        <v>5.0981099999999993</v>
      </c>
      <c r="L43" s="11">
        <v>6.4237333333333329</v>
      </c>
      <c r="M43" s="11">
        <v>7.3706071428571409</v>
      </c>
      <c r="N43" s="11">
        <v>7.9157812499999993</v>
      </c>
      <c r="O43" s="11">
        <v>8.3072166666666671</v>
      </c>
      <c r="P43" s="11">
        <v>8.6203649999999996</v>
      </c>
      <c r="Q43" s="11">
        <v>9.3130839999999999</v>
      </c>
      <c r="R43" s="11">
        <v>9.8628866666666646</v>
      </c>
      <c r="S43" s="11">
        <v>10.331022857142857</v>
      </c>
      <c r="T43" s="11">
        <v>10.674792499999999</v>
      </c>
      <c r="U43" s="11">
        <v>11.161936000000001</v>
      </c>
      <c r="V43" s="11">
        <v>11.486698333333333</v>
      </c>
      <c r="W43" s="11">
        <v>11.892651249999998</v>
      </c>
      <c r="X43" s="11">
        <v>12.133289999999999</v>
      </c>
      <c r="Y43" s="11">
        <v>12.620433500000001</v>
      </c>
      <c r="Z43" s="55" t="s">
        <v>333</v>
      </c>
    </row>
    <row r="44" spans="1:26" ht="19" customHeight="1">
      <c r="A44" s="46" t="s">
        <v>65</v>
      </c>
      <c r="B44" s="11">
        <v>0.20079999999999998</v>
      </c>
      <c r="C44" s="11">
        <v>0.38999999999999996</v>
      </c>
      <c r="D44" s="11">
        <v>0.64485714285714291</v>
      </c>
      <c r="E44" s="11">
        <v>0.91950000000000021</v>
      </c>
      <c r="F44" s="11">
        <v>1.5047999999999999</v>
      </c>
      <c r="G44" s="11">
        <v>2.1596666666666668</v>
      </c>
      <c r="H44" s="11">
        <v>2.7229999999999999</v>
      </c>
      <c r="I44" s="11">
        <v>3.3126249999999997</v>
      </c>
      <c r="J44" s="11">
        <v>3.9663333333333335</v>
      </c>
      <c r="K44" s="11">
        <v>4.5729000000000006</v>
      </c>
      <c r="L44" s="11">
        <v>5.5663333333333336</v>
      </c>
      <c r="M44" s="11">
        <v>5.649</v>
      </c>
      <c r="N44" s="11">
        <v>6.2700000000000005</v>
      </c>
      <c r="O44" s="11">
        <v>6.8273333333333337</v>
      </c>
      <c r="P44" s="11">
        <v>7.2773999999999992</v>
      </c>
      <c r="Q44" s="11">
        <v>8.3466399999999989</v>
      </c>
      <c r="R44" s="11">
        <v>9.2740333333333336</v>
      </c>
      <c r="S44" s="11">
        <v>10.0344</v>
      </c>
      <c r="T44" s="11">
        <v>10.598400000000002</v>
      </c>
      <c r="U44" s="11">
        <v>11.393000000000001</v>
      </c>
      <c r="V44" s="11">
        <v>11.922750000000001</v>
      </c>
      <c r="W44" s="11">
        <v>12.585974999999999</v>
      </c>
      <c r="X44" s="11">
        <v>13.251209999999999</v>
      </c>
      <c r="Y44" s="11">
        <v>15.324364999999998</v>
      </c>
      <c r="Z44" s="55" t="s">
        <v>334</v>
      </c>
    </row>
    <row r="45" spans="1:26" ht="19" customHeight="1">
      <c r="A45" s="46" t="s">
        <v>68</v>
      </c>
      <c r="B45" s="11">
        <v>0</v>
      </c>
      <c r="C45" s="11">
        <v>0</v>
      </c>
      <c r="D45" s="11">
        <v>0</v>
      </c>
      <c r="E45" s="11">
        <v>0</v>
      </c>
      <c r="F45" s="11">
        <v>0.22040000000000001</v>
      </c>
      <c r="G45" s="11">
        <v>1.9736666666666662</v>
      </c>
      <c r="H45" s="11">
        <v>3.1081428571428571</v>
      </c>
      <c r="I45" s="11">
        <v>3.9588749999999999</v>
      </c>
      <c r="J45" s="11">
        <v>4.6512222222222226</v>
      </c>
      <c r="K45" s="11">
        <v>5.1775000000000002</v>
      </c>
      <c r="L45" s="11">
        <v>6.1276666666666673</v>
      </c>
      <c r="M45" s="11">
        <v>7.1210714285714278</v>
      </c>
      <c r="N45" s="11">
        <v>7.2981249999999998</v>
      </c>
      <c r="O45" s="11">
        <v>7.9866666666666672</v>
      </c>
      <c r="P45" s="11">
        <v>8.4410000000000007</v>
      </c>
      <c r="Q45" s="11">
        <v>9.1983600000000028</v>
      </c>
      <c r="R45" s="11">
        <v>9.7032666666666678</v>
      </c>
      <c r="S45" s="11">
        <v>10.079657142857144</v>
      </c>
      <c r="T45" s="11">
        <v>10.355050000000002</v>
      </c>
      <c r="U45" s="11">
        <v>10.7461</v>
      </c>
      <c r="V45" s="11">
        <v>11.006816666666666</v>
      </c>
      <c r="W45" s="11">
        <v>11.332712500000001</v>
      </c>
      <c r="X45" s="11">
        <v>11.525490000000001</v>
      </c>
      <c r="Y45" s="11">
        <v>11.91656</v>
      </c>
      <c r="Z45" s="55" t="s">
        <v>335</v>
      </c>
    </row>
    <row r="46" spans="1:26" ht="19" customHeight="1">
      <c r="A46" s="46" t="s">
        <v>71</v>
      </c>
      <c r="B46" s="11">
        <v>0.4</v>
      </c>
      <c r="C46" s="11">
        <v>0.33333333333333337</v>
      </c>
      <c r="D46" s="11">
        <v>0.2857142857142857</v>
      </c>
      <c r="E46" s="11">
        <v>0.25</v>
      </c>
      <c r="F46" s="11">
        <v>0.28160000000000002</v>
      </c>
      <c r="G46" s="11">
        <v>0.70850000000000002</v>
      </c>
      <c r="H46" s="11">
        <v>1.4055714285714287</v>
      </c>
      <c r="I46" s="11">
        <v>2.1693750000000001</v>
      </c>
      <c r="J46" s="11">
        <v>2.9773333333333332</v>
      </c>
      <c r="K46" s="11">
        <v>3.7766999999999995</v>
      </c>
      <c r="L46" s="11">
        <v>4.931166666666666</v>
      </c>
      <c r="M46" s="11">
        <v>5.8726428571428579</v>
      </c>
      <c r="N46" s="11">
        <v>6.6165625000000006</v>
      </c>
      <c r="O46" s="11">
        <v>7.3406666666666665</v>
      </c>
      <c r="P46" s="11">
        <v>7.9359000000000002</v>
      </c>
      <c r="Q46" s="11">
        <v>9.0869999999999997</v>
      </c>
      <c r="R46" s="11">
        <v>9.8769333333333353</v>
      </c>
      <c r="S46" s="11">
        <v>10.538457142857142</v>
      </c>
      <c r="T46" s="11">
        <v>11.113325</v>
      </c>
      <c r="U46" s="11">
        <v>11.940940000000001</v>
      </c>
      <c r="V46" s="11">
        <v>12.5525</v>
      </c>
      <c r="W46" s="11">
        <v>13.004625000000001</v>
      </c>
      <c r="X46" s="11">
        <v>13.08764</v>
      </c>
      <c r="Y46" s="11">
        <v>13.253645000000001</v>
      </c>
      <c r="Z46" s="55" t="s">
        <v>336</v>
      </c>
    </row>
    <row r="47" spans="1:26" ht="19" customHeight="1">
      <c r="A47" s="46" t="s">
        <v>74</v>
      </c>
      <c r="B47" s="387">
        <v>0</v>
      </c>
      <c r="C47" s="387">
        <v>0</v>
      </c>
      <c r="D47" s="387">
        <v>0</v>
      </c>
      <c r="E47" s="387">
        <v>0</v>
      </c>
      <c r="F47" s="387">
        <v>1.6597999999999997</v>
      </c>
      <c r="G47" s="387">
        <v>2.9011666666666667</v>
      </c>
      <c r="H47" s="387">
        <v>3.7588571428571425</v>
      </c>
      <c r="I47" s="387">
        <v>4.5698749999999997</v>
      </c>
      <c r="J47" s="387">
        <v>5.4225555555555545</v>
      </c>
      <c r="K47" s="387">
        <v>6.1049000000000007</v>
      </c>
      <c r="L47" s="387">
        <v>6.8205</v>
      </c>
      <c r="M47" s="387">
        <v>7.3966428571428571</v>
      </c>
      <c r="N47" s="387">
        <v>8.1576249999999995</v>
      </c>
      <c r="O47" s="387">
        <v>8.7861666666666682</v>
      </c>
      <c r="P47" s="387">
        <v>9.3547000000000011</v>
      </c>
      <c r="Q47" s="387">
        <v>10.747439999999999</v>
      </c>
      <c r="R47" s="387">
        <v>11.675966666666667</v>
      </c>
      <c r="S47" s="387">
        <v>12.436771428571431</v>
      </c>
      <c r="T47" s="387">
        <v>13.0548</v>
      </c>
      <c r="U47" s="387">
        <v>14.062740000000002</v>
      </c>
      <c r="V47" s="387">
        <v>14.851100000000001</v>
      </c>
      <c r="W47" s="387">
        <v>16.086062500000001</v>
      </c>
      <c r="X47" s="387">
        <v>16.96339</v>
      </c>
      <c r="Y47" s="387">
        <v>19.010419999999996</v>
      </c>
      <c r="Z47" s="55" t="s">
        <v>337</v>
      </c>
    </row>
    <row r="48" spans="1:26" ht="19" customHeight="1">
      <c r="A48" s="46" t="s">
        <v>77</v>
      </c>
      <c r="B48" s="387">
        <v>0</v>
      </c>
      <c r="C48" s="387">
        <v>0</v>
      </c>
      <c r="D48" s="387">
        <v>0</v>
      </c>
      <c r="E48" s="387">
        <v>0</v>
      </c>
      <c r="F48" s="387">
        <v>5.5800000000000002E-2</v>
      </c>
      <c r="G48" s="387">
        <v>0.25966666666666666</v>
      </c>
      <c r="H48" s="387">
        <v>0.58385714285714285</v>
      </c>
      <c r="I48" s="387">
        <v>0.96287500000000004</v>
      </c>
      <c r="J48" s="387">
        <v>1.2895555555555553</v>
      </c>
      <c r="K48" s="387">
        <v>1.5810000000000002</v>
      </c>
      <c r="L48" s="387">
        <v>2.0494166666666662</v>
      </c>
      <c r="M48" s="387">
        <v>2.3866428571428568</v>
      </c>
      <c r="N48" s="387">
        <v>2.6395625000000003</v>
      </c>
      <c r="O48" s="387">
        <v>2.7097222222222226</v>
      </c>
      <c r="P48" s="387">
        <v>2.9745499999999998</v>
      </c>
      <c r="Q48" s="387">
        <v>3.6626399999999997</v>
      </c>
      <c r="R48" s="387">
        <v>4.2110666666666674</v>
      </c>
      <c r="S48" s="387">
        <v>4.9236571428571416</v>
      </c>
      <c r="T48" s="387">
        <v>5.8046750000000005</v>
      </c>
      <c r="U48" s="387">
        <v>7.9628399999999999</v>
      </c>
      <c r="V48" s="387">
        <v>9.0858333333333334</v>
      </c>
      <c r="W48" s="387">
        <v>9.7543749999999996</v>
      </c>
      <c r="X48" s="387">
        <v>9.9038300000000028</v>
      </c>
      <c r="Y48" s="387">
        <v>10.207459999999999</v>
      </c>
      <c r="Z48" s="55" t="s">
        <v>338</v>
      </c>
    </row>
    <row r="49" spans="1:26" ht="19" customHeight="1">
      <c r="A49" s="46" t="s">
        <v>19</v>
      </c>
      <c r="B49" s="387">
        <v>0.4</v>
      </c>
      <c r="C49" s="387">
        <v>0.33333333333333337</v>
      </c>
      <c r="D49" s="387">
        <v>0.62514285714285711</v>
      </c>
      <c r="E49" s="387">
        <v>0.75450000000000006</v>
      </c>
      <c r="F49" s="387">
        <v>1.204</v>
      </c>
      <c r="G49" s="387">
        <v>1.8766666666666667</v>
      </c>
      <c r="H49" s="387">
        <v>2.6167142857142855</v>
      </c>
      <c r="I49" s="387">
        <v>3.353124999999999</v>
      </c>
      <c r="J49" s="387">
        <v>4.2118888888888888</v>
      </c>
      <c r="K49" s="387">
        <v>5.0110999999999999</v>
      </c>
      <c r="L49" s="387">
        <v>6.2369999999999992</v>
      </c>
      <c r="M49" s="387">
        <v>7.2650000000000006</v>
      </c>
      <c r="N49" s="387">
        <v>8.3326874999999987</v>
      </c>
      <c r="O49" s="387">
        <v>9.1911111111111108</v>
      </c>
      <c r="P49" s="387">
        <v>9.9765000000000015</v>
      </c>
      <c r="Q49" s="387">
        <v>11.86468</v>
      </c>
      <c r="R49" s="387">
        <v>13.187733333333334</v>
      </c>
      <c r="S49" s="387">
        <v>14.546628571428572</v>
      </c>
      <c r="T49" s="387">
        <v>15.6496</v>
      </c>
      <c r="U49" s="387">
        <v>17.183540000000001</v>
      </c>
      <c r="V49" s="387">
        <v>18.572283333333335</v>
      </c>
      <c r="W49" s="387">
        <v>20.834524999999999</v>
      </c>
      <c r="X49" s="387">
        <v>21.967749999999999</v>
      </c>
      <c r="Y49" s="387">
        <v>22.362399999999997</v>
      </c>
      <c r="Z49" s="55" t="s">
        <v>339</v>
      </c>
    </row>
    <row r="50" spans="1:26" ht="19" customHeight="1">
      <c r="A50" s="46" t="s">
        <v>57</v>
      </c>
      <c r="B50" s="11">
        <v>0.72</v>
      </c>
      <c r="C50" s="11">
        <v>0.6</v>
      </c>
      <c r="D50" s="11">
        <v>0.51428571428571423</v>
      </c>
      <c r="E50" s="11">
        <v>0.44999999999999996</v>
      </c>
      <c r="F50" s="11">
        <v>0.92079999999999995</v>
      </c>
      <c r="G50" s="11">
        <v>2.5058333333333334</v>
      </c>
      <c r="H50" s="11">
        <v>3.9319999999999999</v>
      </c>
      <c r="I50" s="11">
        <v>5.0763749999999996</v>
      </c>
      <c r="J50" s="11">
        <v>6.1345555555555551</v>
      </c>
      <c r="K50" s="11">
        <v>6.9364999999999997</v>
      </c>
      <c r="L50" s="11">
        <v>7.8421666666666665</v>
      </c>
      <c r="M50" s="11">
        <v>8.5756428571428582</v>
      </c>
      <c r="N50" s="11">
        <v>9.6408749999999994</v>
      </c>
      <c r="O50" s="11">
        <v>10.543388888888888</v>
      </c>
      <c r="P50" s="11">
        <v>11.41145</v>
      </c>
      <c r="Q50" s="11">
        <v>13.045880000000002</v>
      </c>
      <c r="R50" s="11">
        <v>14.245933333333335</v>
      </c>
      <c r="S50" s="11">
        <v>15.301314285714284</v>
      </c>
      <c r="T50" s="11">
        <v>16.145325000000003</v>
      </c>
      <c r="U50" s="11">
        <v>17.583960000000005</v>
      </c>
      <c r="V50" s="11">
        <v>18.678900000000002</v>
      </c>
      <c r="W50" s="11">
        <v>20.047587499999999</v>
      </c>
      <c r="X50" s="11">
        <v>20.8688</v>
      </c>
      <c r="Y50" s="11">
        <v>21.818269999999998</v>
      </c>
      <c r="Z50" s="55" t="s">
        <v>340</v>
      </c>
    </row>
    <row r="51" spans="1:26" ht="19" customHeight="1">
      <c r="A51" s="46" t="s">
        <v>60</v>
      </c>
      <c r="B51" s="387">
        <v>0</v>
      </c>
      <c r="C51" s="387">
        <v>0</v>
      </c>
      <c r="D51" s="387">
        <v>0</v>
      </c>
      <c r="E51" s="387">
        <v>0</v>
      </c>
      <c r="F51" s="387">
        <v>0</v>
      </c>
      <c r="G51" s="387">
        <v>0</v>
      </c>
      <c r="H51" s="387">
        <v>0</v>
      </c>
      <c r="I51" s="387">
        <v>0</v>
      </c>
      <c r="J51" s="387">
        <v>0</v>
      </c>
      <c r="K51" s="387">
        <v>0.57850000000000001</v>
      </c>
      <c r="L51" s="387">
        <v>4.0850833333333334</v>
      </c>
      <c r="M51" s="387">
        <v>6.5567857142857138</v>
      </c>
      <c r="N51" s="387">
        <v>8.4105000000000008</v>
      </c>
      <c r="O51" s="387">
        <v>9.82561111111111</v>
      </c>
      <c r="P51" s="387">
        <v>10.981700000000002</v>
      </c>
      <c r="Q51" s="387">
        <v>13.05308</v>
      </c>
      <c r="R51" s="387">
        <v>14.434033333333332</v>
      </c>
      <c r="S51" s="387">
        <v>15.447857142857144</v>
      </c>
      <c r="T51" s="387">
        <v>16.196225000000002</v>
      </c>
      <c r="U51" s="387">
        <v>17.253540000000001</v>
      </c>
      <c r="V51" s="387">
        <v>17.958416666666665</v>
      </c>
      <c r="W51" s="387">
        <v>18.839525000000002</v>
      </c>
      <c r="X51" s="387">
        <v>19.386859999999999</v>
      </c>
      <c r="Y51" s="387">
        <v>22.242385000000002</v>
      </c>
      <c r="Z51" s="55" t="s">
        <v>341</v>
      </c>
    </row>
    <row r="52" spans="1:26" ht="19" customHeight="1">
      <c r="A52" s="46" t="s">
        <v>63</v>
      </c>
      <c r="B52" s="387">
        <v>0</v>
      </c>
      <c r="C52" s="387">
        <v>0</v>
      </c>
      <c r="D52" s="387">
        <v>0</v>
      </c>
      <c r="E52" s="387">
        <v>0</v>
      </c>
      <c r="F52" s="387">
        <v>0.96140000000000014</v>
      </c>
      <c r="G52" s="387">
        <v>1.0020000000000002</v>
      </c>
      <c r="H52" s="387">
        <v>1.0314285714285716</v>
      </c>
      <c r="I52" s="387">
        <v>1.0530000000000002</v>
      </c>
      <c r="J52" s="387">
        <v>1.6751111111111112</v>
      </c>
      <c r="K52" s="387">
        <v>2.4376000000000007</v>
      </c>
      <c r="L52" s="387">
        <v>3.9359999999999999</v>
      </c>
      <c r="M52" s="387">
        <v>5.3499285714285714</v>
      </c>
      <c r="N52" s="387">
        <v>6.6644375000000009</v>
      </c>
      <c r="O52" s="387">
        <v>7.8818888888888878</v>
      </c>
      <c r="P52" s="387">
        <v>9.0112500000000004</v>
      </c>
      <c r="Q52" s="387">
        <v>11.34892</v>
      </c>
      <c r="R52" s="387">
        <v>13.130166666666668</v>
      </c>
      <c r="S52" s="387">
        <v>14.580257142857143</v>
      </c>
      <c r="T52" s="387">
        <v>15.785850000000002</v>
      </c>
      <c r="U52" s="387">
        <v>17.708760000000002</v>
      </c>
      <c r="V52" s="387">
        <v>19.110916666666672</v>
      </c>
      <c r="W52" s="387">
        <v>20.9575125</v>
      </c>
      <c r="X52" s="387">
        <v>22.144470000000002</v>
      </c>
      <c r="Y52" s="387">
        <v>24.9025</v>
      </c>
      <c r="Z52" s="55" t="s">
        <v>342</v>
      </c>
    </row>
    <row r="53" spans="1:26" ht="19" customHeight="1">
      <c r="A53" s="46" t="s">
        <v>66</v>
      </c>
      <c r="B53" s="11">
        <v>0.48</v>
      </c>
      <c r="C53" s="11">
        <v>0.4</v>
      </c>
      <c r="D53" s="11">
        <v>0.34285714285714286</v>
      </c>
      <c r="E53" s="11">
        <v>0.3</v>
      </c>
      <c r="F53" s="11">
        <v>0.78460000000000008</v>
      </c>
      <c r="G53" s="11">
        <v>1.5841666666666667</v>
      </c>
      <c r="H53" s="11">
        <v>2.6198571428571427</v>
      </c>
      <c r="I53" s="11">
        <v>3.6833750000000007</v>
      </c>
      <c r="J53" s="11">
        <v>4.4616666666666669</v>
      </c>
      <c r="K53" s="11">
        <v>5.1201000000000008</v>
      </c>
      <c r="L53" s="11">
        <v>6.4450833333333328</v>
      </c>
      <c r="M53" s="11">
        <v>7.5482142857142849</v>
      </c>
      <c r="N53" s="11">
        <v>8.3233749999999986</v>
      </c>
      <c r="O53" s="11">
        <v>9.0562222222222211</v>
      </c>
      <c r="P53" s="11">
        <v>9.694700000000001</v>
      </c>
      <c r="Q53" s="11">
        <v>10.929440000000001</v>
      </c>
      <c r="R53" s="11">
        <v>11.973933333333333</v>
      </c>
      <c r="S53" s="11">
        <v>13.204657142857142</v>
      </c>
      <c r="T53" s="11">
        <v>14.213624999999999</v>
      </c>
      <c r="U53" s="11">
        <v>15.643199999999998</v>
      </c>
      <c r="V53" s="11">
        <v>16.591950000000001</v>
      </c>
      <c r="W53" s="11">
        <v>18.223200000000002</v>
      </c>
      <c r="X53" s="11">
        <v>18.868520000000004</v>
      </c>
      <c r="Y53" s="11">
        <v>19.03501</v>
      </c>
      <c r="Z53" s="55" t="s">
        <v>343</v>
      </c>
    </row>
    <row r="54" spans="1:26" ht="19" customHeight="1">
      <c r="A54" s="46" t="s">
        <v>69</v>
      </c>
      <c r="B54" s="387">
        <v>0</v>
      </c>
      <c r="C54" s="387">
        <v>0</v>
      </c>
      <c r="D54" s="387">
        <v>0</v>
      </c>
      <c r="E54" s="387">
        <v>0</v>
      </c>
      <c r="F54" s="387">
        <v>0.79959999999999998</v>
      </c>
      <c r="G54" s="387">
        <v>2.1541666666666668</v>
      </c>
      <c r="H54" s="387">
        <v>3.4127142857142854</v>
      </c>
      <c r="I54" s="387">
        <v>4.4969999999999999</v>
      </c>
      <c r="J54" s="387">
        <v>5.2983333333333338</v>
      </c>
      <c r="K54" s="387">
        <v>5.4289000000000005</v>
      </c>
      <c r="L54" s="387">
        <v>6.5254166666666666</v>
      </c>
      <c r="M54" s="387">
        <v>7.5659285714285724</v>
      </c>
      <c r="N54" s="387">
        <v>8.5536875000000006</v>
      </c>
      <c r="O54" s="387">
        <v>9.5238888888888891</v>
      </c>
      <c r="P54" s="387">
        <v>10.32925</v>
      </c>
      <c r="Q54" s="387">
        <v>12.017480000000001</v>
      </c>
      <c r="R54" s="387">
        <v>13.259366666666667</v>
      </c>
      <c r="S54" s="387">
        <v>14.196542857142861</v>
      </c>
      <c r="T54" s="387">
        <v>14.893875000000001</v>
      </c>
      <c r="U54" s="387">
        <v>16.011400000000002</v>
      </c>
      <c r="V54" s="387">
        <v>16.756416666666667</v>
      </c>
      <c r="W54" s="387">
        <v>17.687712500000004</v>
      </c>
      <c r="X54" s="387">
        <v>18.054659999999998</v>
      </c>
      <c r="Y54" s="387">
        <v>18.206655000000001</v>
      </c>
      <c r="Z54" s="55" t="s">
        <v>344</v>
      </c>
    </row>
    <row r="55" spans="1:26" ht="19" customHeight="1">
      <c r="A55" s="46" t="s">
        <v>72</v>
      </c>
      <c r="B55" s="11">
        <v>0.48319999999999996</v>
      </c>
      <c r="C55" s="11">
        <v>0.65600000000000003</v>
      </c>
      <c r="D55" s="11">
        <v>0.93057142857142872</v>
      </c>
      <c r="E55" s="11">
        <v>1.1947500000000002</v>
      </c>
      <c r="F55" s="11">
        <v>1.6870000000000003</v>
      </c>
      <c r="G55" s="11">
        <v>2.1555</v>
      </c>
      <c r="H55" s="11">
        <v>2.6911428571428573</v>
      </c>
      <c r="I55" s="11">
        <v>3.2070000000000003</v>
      </c>
      <c r="J55" s="11">
        <v>3.7018888888888886</v>
      </c>
      <c r="K55" s="11">
        <v>4.2172000000000001</v>
      </c>
      <c r="L55" s="11">
        <v>4.776583333333333</v>
      </c>
      <c r="M55" s="11">
        <v>5.2294285714285706</v>
      </c>
      <c r="N55" s="11">
        <v>5.8816249999999997</v>
      </c>
      <c r="O55" s="11">
        <v>6.4481666666666673</v>
      </c>
      <c r="P55" s="11">
        <v>6.9717000000000002</v>
      </c>
      <c r="Q55" s="11">
        <v>8.1898</v>
      </c>
      <c r="R55" s="11">
        <v>9.0276333333333341</v>
      </c>
      <c r="S55" s="11">
        <v>9.6387999999999998</v>
      </c>
      <c r="T55" s="11">
        <v>10.179924999999999</v>
      </c>
      <c r="U55" s="11">
        <v>10.95848</v>
      </c>
      <c r="V55" s="11">
        <v>11.479266666666668</v>
      </c>
      <c r="W55" s="11">
        <v>11.9848125</v>
      </c>
      <c r="X55" s="11">
        <v>12.1852</v>
      </c>
      <c r="Y55" s="11">
        <v>12.348850000000001</v>
      </c>
      <c r="Z55" s="55" t="s">
        <v>345</v>
      </c>
    </row>
    <row r="56" spans="1:26" ht="19" customHeight="1">
      <c r="A56" s="46" t="s">
        <v>75</v>
      </c>
      <c r="B56" s="387">
        <v>0</v>
      </c>
      <c r="C56" s="387">
        <v>0</v>
      </c>
      <c r="D56" s="387">
        <v>0</v>
      </c>
      <c r="E56" s="387">
        <v>0</v>
      </c>
      <c r="F56" s="387">
        <v>0</v>
      </c>
      <c r="G56" s="387">
        <v>0.61033333333333317</v>
      </c>
      <c r="H56" s="387">
        <v>1.7652857142857143</v>
      </c>
      <c r="I56" s="387">
        <v>2.8020000000000005</v>
      </c>
      <c r="J56" s="387">
        <v>4.09</v>
      </c>
      <c r="K56" s="387">
        <v>4.2294</v>
      </c>
      <c r="L56" s="387">
        <v>6.08</v>
      </c>
      <c r="M56" s="387">
        <v>7.3745714285714286</v>
      </c>
      <c r="N56" s="387">
        <v>8.3647500000000008</v>
      </c>
      <c r="O56" s="387">
        <v>9.6519999999999992</v>
      </c>
      <c r="P56" s="387">
        <v>10.706300000000001</v>
      </c>
      <c r="Q56" s="387">
        <v>12.616</v>
      </c>
      <c r="R56" s="387">
        <v>14.157866666666669</v>
      </c>
      <c r="S56" s="387">
        <v>15.492285714285714</v>
      </c>
      <c r="T56" s="387">
        <v>16.483249999999998</v>
      </c>
      <c r="U56" s="387">
        <v>17.939160000000001</v>
      </c>
      <c r="V56" s="387">
        <v>18.943000000000001</v>
      </c>
      <c r="W56" s="387">
        <v>20.194824999999998</v>
      </c>
      <c r="X56" s="387">
        <v>20.93994</v>
      </c>
      <c r="Y56" s="387">
        <v>21.453659999999999</v>
      </c>
      <c r="Z56" s="55" t="s">
        <v>346</v>
      </c>
    </row>
    <row r="57" spans="1:26" ht="19" customHeight="1">
      <c r="A57" s="46" t="s">
        <v>78</v>
      </c>
      <c r="B57" s="387">
        <v>0</v>
      </c>
      <c r="C57" s="387">
        <v>0</v>
      </c>
      <c r="D57" s="387">
        <v>0</v>
      </c>
      <c r="E57" s="387">
        <v>0</v>
      </c>
      <c r="F57" s="387">
        <v>0</v>
      </c>
      <c r="G57" s="387">
        <v>0</v>
      </c>
      <c r="H57" s="387">
        <v>0</v>
      </c>
      <c r="I57" s="387">
        <v>0.66684999999999994</v>
      </c>
      <c r="J57" s="387">
        <v>1.7030000000000001</v>
      </c>
      <c r="K57" s="387">
        <v>2.7351399999999999</v>
      </c>
      <c r="L57" s="387">
        <v>4.6238999999999999</v>
      </c>
      <c r="M57" s="387">
        <v>5.756785714285714</v>
      </c>
      <c r="N57" s="387">
        <v>6.7016749999999998</v>
      </c>
      <c r="O57" s="387">
        <v>7.5001333333333333</v>
      </c>
      <c r="P57" s="387">
        <v>8.2584999999999997</v>
      </c>
      <c r="Q57" s="387">
        <v>9.9339200000000005</v>
      </c>
      <c r="R57" s="387">
        <v>11.165173333333332</v>
      </c>
      <c r="S57" s="387">
        <v>12.270862857142856</v>
      </c>
      <c r="T57" s="387">
        <v>13.103295000000001</v>
      </c>
      <c r="U57" s="387">
        <v>14.373307999999998</v>
      </c>
      <c r="V57" s="387">
        <v>15.299013333333333</v>
      </c>
      <c r="W57" s="387">
        <v>16.45534</v>
      </c>
      <c r="X57" s="387">
        <v>17.166926</v>
      </c>
      <c r="Y57" s="387">
        <v>18.743046</v>
      </c>
      <c r="Z57" s="55" t="s">
        <v>347</v>
      </c>
    </row>
    <row r="58" spans="1:26" ht="19" customHeight="1">
      <c r="A58" s="46" t="s">
        <v>55</v>
      </c>
      <c r="B58" s="387">
        <v>0</v>
      </c>
      <c r="C58" s="387">
        <v>0</v>
      </c>
      <c r="D58" s="387">
        <v>0</v>
      </c>
      <c r="E58" s="387">
        <v>0</v>
      </c>
      <c r="F58" s="387">
        <v>5.4399999999999997E-2</v>
      </c>
      <c r="G58" s="387">
        <v>0.90800000000000014</v>
      </c>
      <c r="H58" s="387">
        <v>1.5177142857142858</v>
      </c>
      <c r="I58" s="387">
        <v>2.094125</v>
      </c>
      <c r="J58" s="387">
        <v>2.8046666666666664</v>
      </c>
      <c r="K58" s="387">
        <v>3.5049000000000006</v>
      </c>
      <c r="L58" s="387">
        <v>4.6005000000000003</v>
      </c>
      <c r="M58" s="387">
        <v>5.6490714285714292</v>
      </c>
      <c r="N58" s="387">
        <v>6.5035625000000001</v>
      </c>
      <c r="O58" s="387">
        <v>7.3169444444444443</v>
      </c>
      <c r="P58" s="387">
        <v>8.0448999999999984</v>
      </c>
      <c r="Q58" s="387">
        <v>9.6284400000000012</v>
      </c>
      <c r="R58" s="387">
        <v>10.843033333333334</v>
      </c>
      <c r="S58" s="387">
        <v>11.957714285714285</v>
      </c>
      <c r="T58" s="387">
        <v>12.867500000000001</v>
      </c>
      <c r="U58" s="387">
        <v>14.188400000000001</v>
      </c>
      <c r="V58" s="387">
        <v>15.205966666666667</v>
      </c>
      <c r="W58" s="387">
        <v>16.530712499999996</v>
      </c>
      <c r="X58" s="387">
        <v>17.4815</v>
      </c>
      <c r="Y58" s="387">
        <v>19.647760000000002</v>
      </c>
      <c r="Z58" s="55" t="s">
        <v>348</v>
      </c>
    </row>
    <row r="59" spans="1:26" ht="19" customHeight="1">
      <c r="A59" s="46" t="s">
        <v>58</v>
      </c>
      <c r="B59" s="387">
        <v>0</v>
      </c>
      <c r="C59" s="387">
        <v>0</v>
      </c>
      <c r="D59" s="387">
        <v>0</v>
      </c>
      <c r="E59" s="387">
        <v>0</v>
      </c>
      <c r="F59" s="387">
        <v>0</v>
      </c>
      <c r="G59" s="387">
        <v>0</v>
      </c>
      <c r="H59" s="387">
        <v>0.57385714285714284</v>
      </c>
      <c r="I59" s="387">
        <v>1.3113750000000002</v>
      </c>
      <c r="J59" s="387">
        <v>2.1141111111111108</v>
      </c>
      <c r="K59" s="387">
        <v>3.0321000000000002</v>
      </c>
      <c r="L59" s="387">
        <v>4.8360000000000003</v>
      </c>
      <c r="M59" s="387">
        <v>6.1170000000000009</v>
      </c>
      <c r="N59" s="387">
        <v>7.0696875000000006</v>
      </c>
      <c r="O59" s="387">
        <v>7.8413888888888881</v>
      </c>
      <c r="P59" s="387">
        <v>8.6489999999999991</v>
      </c>
      <c r="Q59" s="387">
        <v>10.200240000000001</v>
      </c>
      <c r="R59" s="387">
        <v>11.295666666666666</v>
      </c>
      <c r="S59" s="387">
        <v>12.182342857142856</v>
      </c>
      <c r="T59" s="387">
        <v>12.892575000000001</v>
      </c>
      <c r="U59" s="387">
        <v>14.053699999999999</v>
      </c>
      <c r="V59" s="387">
        <v>14.830700000000002</v>
      </c>
      <c r="W59" s="387">
        <v>15.961599999999997</v>
      </c>
      <c r="X59" s="387">
        <v>16.755010000000002</v>
      </c>
      <c r="Y59" s="387">
        <v>18.352620000000002</v>
      </c>
      <c r="Z59" s="55" t="s">
        <v>349</v>
      </c>
    </row>
    <row r="60" spans="1:26" ht="19" customHeight="1">
      <c r="A60" s="46" t="s">
        <v>61</v>
      </c>
      <c r="B60" s="11">
        <v>0.32</v>
      </c>
      <c r="C60" s="11">
        <v>0.26666666666666666</v>
      </c>
      <c r="D60" s="11">
        <v>0.22857142857142859</v>
      </c>
      <c r="E60" s="11">
        <v>0.2</v>
      </c>
      <c r="F60" s="11">
        <v>0.16</v>
      </c>
      <c r="G60" s="11">
        <v>1.1923333333333335</v>
      </c>
      <c r="H60" s="11">
        <v>1.9559999999999997</v>
      </c>
      <c r="I60" s="11">
        <v>2.2592500000000002</v>
      </c>
      <c r="J60" s="11">
        <v>2.3961111111111109</v>
      </c>
      <c r="K60" s="11">
        <v>2.6493999999999995</v>
      </c>
      <c r="L60" s="11">
        <v>3.1233333333333331</v>
      </c>
      <c r="M60" s="11">
        <v>4.2945714285714285</v>
      </c>
      <c r="N60" s="11">
        <v>5.5188750000000004</v>
      </c>
      <c r="O60" s="11">
        <v>6.8248888888888883</v>
      </c>
      <c r="P60" s="11">
        <v>7.8715499999999992</v>
      </c>
      <c r="Q60" s="11">
        <v>10.398759999999999</v>
      </c>
      <c r="R60" s="11">
        <v>12.250966666666667</v>
      </c>
      <c r="S60" s="11">
        <v>13.554028571428573</v>
      </c>
      <c r="T60" s="11">
        <v>14.684224999999998</v>
      </c>
      <c r="U60" s="11">
        <v>16.50712</v>
      </c>
      <c r="V60" s="11">
        <v>17.907133333333331</v>
      </c>
      <c r="W60" s="11">
        <v>19.792787499999996</v>
      </c>
      <c r="X60" s="11">
        <v>20.969540000000002</v>
      </c>
      <c r="Y60" s="11">
        <v>23.385770000000001</v>
      </c>
      <c r="Z60" s="55" t="s">
        <v>350</v>
      </c>
    </row>
    <row r="61" spans="1:26" ht="19" customHeight="1">
      <c r="A61" s="46" t="s">
        <v>64</v>
      </c>
      <c r="B61" s="387">
        <v>0</v>
      </c>
      <c r="C61" s="387">
        <v>0</v>
      </c>
      <c r="D61" s="387">
        <v>0</v>
      </c>
      <c r="E61" s="387">
        <v>0</v>
      </c>
      <c r="F61" s="387">
        <v>0</v>
      </c>
      <c r="G61" s="387">
        <v>0</v>
      </c>
      <c r="H61" s="387">
        <v>0</v>
      </c>
      <c r="I61" s="387">
        <v>0.55012499999999998</v>
      </c>
      <c r="J61" s="387">
        <v>1.8785555555555555</v>
      </c>
      <c r="K61" s="387">
        <v>3.4407000000000001</v>
      </c>
      <c r="L61" s="387">
        <v>6.7264166666666663</v>
      </c>
      <c r="M61" s="387">
        <v>9.5802857142857132</v>
      </c>
      <c r="N61" s="387">
        <v>11.113999999999999</v>
      </c>
      <c r="O61" s="387">
        <v>11.709999999999999</v>
      </c>
      <c r="P61" s="387">
        <v>12.33465</v>
      </c>
      <c r="Q61" s="387">
        <v>13.471839999999998</v>
      </c>
      <c r="R61" s="387">
        <v>14.540566666666665</v>
      </c>
      <c r="S61" s="387">
        <v>15.797685714285715</v>
      </c>
      <c r="T61" s="387">
        <v>16.7988</v>
      </c>
      <c r="U61" s="387">
        <v>18.533560000000001</v>
      </c>
      <c r="V61" s="387">
        <v>19.899416666666667</v>
      </c>
      <c r="W61" s="387">
        <v>21.967299999999998</v>
      </c>
      <c r="X61" s="387">
        <v>23.544510000000002</v>
      </c>
      <c r="Y61" s="387">
        <v>26.448</v>
      </c>
      <c r="Z61" s="55" t="s">
        <v>351</v>
      </c>
    </row>
    <row r="62" spans="1:26" ht="19" customHeight="1">
      <c r="A62" s="46" t="s">
        <v>20</v>
      </c>
      <c r="B62" s="11">
        <v>0.27200000000000002</v>
      </c>
      <c r="C62" s="11">
        <v>0.22666666666666668</v>
      </c>
      <c r="D62" s="11">
        <v>0.19428571428571428</v>
      </c>
      <c r="E62" s="11">
        <v>0.16999999999999998</v>
      </c>
      <c r="F62" s="11">
        <v>0.13600000000000001</v>
      </c>
      <c r="G62" s="11">
        <v>1.4973333333333332</v>
      </c>
      <c r="H62" s="11">
        <v>2.4180000000000001</v>
      </c>
      <c r="I62" s="11">
        <v>2.9797500000000001</v>
      </c>
      <c r="J62" s="11">
        <v>3.4934444444444441</v>
      </c>
      <c r="K62" s="11">
        <v>4.4108000000000001</v>
      </c>
      <c r="L62" s="11">
        <v>5.4401666666666673</v>
      </c>
      <c r="M62" s="11">
        <v>6.3594999999999997</v>
      </c>
      <c r="N62" s="11">
        <v>7.1151874999999993</v>
      </c>
      <c r="O62" s="11">
        <v>7.8116111111111097</v>
      </c>
      <c r="P62" s="11">
        <v>8.4426000000000005</v>
      </c>
      <c r="Q62" s="11">
        <v>9.9096399999999996</v>
      </c>
      <c r="R62" s="11">
        <v>11.436599999999999</v>
      </c>
      <c r="S62" s="11">
        <v>13.535171428571429</v>
      </c>
      <c r="T62" s="11">
        <v>14.980950000000002</v>
      </c>
      <c r="U62" s="11">
        <v>16.619999999999997</v>
      </c>
      <c r="V62" s="11">
        <v>17.758883333333333</v>
      </c>
      <c r="W62" s="11">
        <v>19.441287500000001</v>
      </c>
      <c r="X62" s="11">
        <v>20.18741</v>
      </c>
      <c r="Y62" s="11">
        <v>21.413685000000001</v>
      </c>
      <c r="Z62" s="55" t="s">
        <v>352</v>
      </c>
    </row>
    <row r="63" spans="1:26" ht="19" customHeight="1">
      <c r="A63" s="46" t="s">
        <v>21</v>
      </c>
      <c r="B63" s="387">
        <v>0</v>
      </c>
      <c r="C63" s="387">
        <v>0</v>
      </c>
      <c r="D63" s="387">
        <v>0.23942857142857144</v>
      </c>
      <c r="E63" s="387">
        <v>0.59275</v>
      </c>
      <c r="F63" s="387">
        <v>1.1143999999999998</v>
      </c>
      <c r="G63" s="387">
        <v>1.8503333333333334</v>
      </c>
      <c r="H63" s="387">
        <v>2.5394285714285711</v>
      </c>
      <c r="I63" s="387">
        <v>3.5679999999999996</v>
      </c>
      <c r="J63" s="387">
        <v>4.6528888888888886</v>
      </c>
      <c r="K63" s="387">
        <v>5.8546999999999993</v>
      </c>
      <c r="L63" s="387">
        <v>7.2363333333333317</v>
      </c>
      <c r="M63" s="387">
        <v>8.9667142857142856</v>
      </c>
      <c r="N63" s="387">
        <v>10.931437500000001</v>
      </c>
      <c r="O63" s="387">
        <v>12.06861111111111</v>
      </c>
      <c r="P63" s="387">
        <v>12.997000000000003</v>
      </c>
      <c r="Q63" s="387">
        <v>14.73368</v>
      </c>
      <c r="R63" s="387">
        <v>16.025066666666664</v>
      </c>
      <c r="S63" s="387">
        <v>17.191971428571424</v>
      </c>
      <c r="T63" s="387">
        <v>18.147650000000002</v>
      </c>
      <c r="U63" s="387">
        <v>19.702120000000001</v>
      </c>
      <c r="V63" s="387">
        <v>20.891999999999999</v>
      </c>
      <c r="W63" s="387">
        <v>22.596887500000001</v>
      </c>
      <c r="X63" s="387">
        <v>22.980469999999997</v>
      </c>
      <c r="Y63" s="387">
        <v>23.377775</v>
      </c>
      <c r="Z63" s="5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0.85525000000000007</v>
      </c>
      <c r="M64" s="11">
        <v>2.3789999999999996</v>
      </c>
      <c r="N64" s="11">
        <v>4.0949374999999995</v>
      </c>
      <c r="O64" s="11">
        <v>5.5235000000000003</v>
      </c>
      <c r="P64" s="11">
        <v>6.9286500000000002</v>
      </c>
      <c r="Q64" s="11">
        <v>9.9209600000000009</v>
      </c>
      <c r="R64" s="11">
        <v>12.118366666666669</v>
      </c>
      <c r="S64" s="11">
        <v>13.709028571428572</v>
      </c>
      <c r="T64" s="11">
        <v>14.962375</v>
      </c>
      <c r="U64" s="11">
        <v>16.775499999999997</v>
      </c>
      <c r="V64" s="11">
        <v>18.010099999999998</v>
      </c>
      <c r="W64" s="11">
        <v>19.820200000000003</v>
      </c>
      <c r="X64" s="11">
        <v>21.16376</v>
      </c>
      <c r="Y64" s="11">
        <v>24.643895000000001</v>
      </c>
      <c r="Z64" s="55" t="s">
        <v>354</v>
      </c>
    </row>
    <row r="65" spans="1:26" ht="19" customHeight="1">
      <c r="A65" s="46" t="s">
        <v>23</v>
      </c>
      <c r="B65" s="387">
        <v>0</v>
      </c>
      <c r="C65" s="387">
        <v>0</v>
      </c>
      <c r="D65" s="387">
        <v>0</v>
      </c>
      <c r="E65" s="387">
        <v>0</v>
      </c>
      <c r="F65" s="387">
        <v>0</v>
      </c>
      <c r="G65" s="387">
        <v>0.3175</v>
      </c>
      <c r="H65" s="387">
        <v>0.98614285714285732</v>
      </c>
      <c r="I65" s="387">
        <v>2.1503749999999995</v>
      </c>
      <c r="J65" s="387">
        <v>3.1822222222222223</v>
      </c>
      <c r="K65" s="387">
        <v>4.3349000000000002</v>
      </c>
      <c r="L65" s="387">
        <v>6.0919999999999996</v>
      </c>
      <c r="M65" s="387">
        <v>7.6257142857142854</v>
      </c>
      <c r="N65" s="387">
        <v>9.0104375000000001</v>
      </c>
      <c r="O65" s="387">
        <v>10.110999999999999</v>
      </c>
      <c r="P65" s="387">
        <v>10.9915</v>
      </c>
      <c r="Q65" s="387">
        <v>12.94244</v>
      </c>
      <c r="R65" s="387">
        <v>14.425799999999999</v>
      </c>
      <c r="S65" s="387">
        <v>15.499428571428572</v>
      </c>
      <c r="T65" s="387">
        <v>16.316974999999999</v>
      </c>
      <c r="U65" s="387">
        <v>17.856999999999999</v>
      </c>
      <c r="V65" s="387">
        <v>19.258050000000001</v>
      </c>
      <c r="W65" s="387">
        <v>21.002025000000003</v>
      </c>
      <c r="X65" s="387">
        <v>22.080140000000004</v>
      </c>
      <c r="Y65" s="387">
        <v>24.382635000000001</v>
      </c>
      <c r="Z65" s="5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55"/>
    </row>
    <row r="67" spans="1:26" ht="19" customHeight="1">
      <c r="A67" s="48" t="s">
        <v>79</v>
      </c>
      <c r="B67" s="387">
        <v>0</v>
      </c>
      <c r="C67" s="387">
        <v>0</v>
      </c>
      <c r="D67" s="387">
        <v>0</v>
      </c>
      <c r="E67" s="387">
        <v>0</v>
      </c>
      <c r="F67" s="387">
        <v>0</v>
      </c>
      <c r="G67" s="387">
        <v>0</v>
      </c>
      <c r="H67" s="387">
        <v>0</v>
      </c>
      <c r="I67" s="387">
        <v>0</v>
      </c>
      <c r="J67" s="387">
        <v>7.8888888888888883E-2</v>
      </c>
      <c r="K67" s="387">
        <v>0.1598</v>
      </c>
      <c r="L67" s="387">
        <v>0.28116666666666662</v>
      </c>
      <c r="M67" s="387">
        <v>0.41257142857142853</v>
      </c>
      <c r="N67" s="387">
        <v>0.63462499999999999</v>
      </c>
      <c r="O67" s="387">
        <v>0.85111111111111115</v>
      </c>
      <c r="P67" s="387">
        <v>1.0714000000000001</v>
      </c>
      <c r="Q67" s="387">
        <v>1.6359999999999999</v>
      </c>
      <c r="R67" s="387">
        <v>2.2683333333333335</v>
      </c>
      <c r="S67" s="387">
        <v>3.1235428571428572</v>
      </c>
      <c r="T67" s="387">
        <v>4.1853999999999996</v>
      </c>
      <c r="U67" s="387">
        <v>5.6720800000000002</v>
      </c>
      <c r="V67" s="387">
        <v>6.6631999999999998</v>
      </c>
      <c r="W67" s="387">
        <v>7.902075</v>
      </c>
      <c r="X67" s="387">
        <v>8.6454199999999997</v>
      </c>
      <c r="Y67" s="387">
        <v>10.13208</v>
      </c>
      <c r="Z67" s="55" t="s">
        <v>80</v>
      </c>
    </row>
    <row r="68" spans="1:26" ht="19" customHeight="1">
      <c r="A68" s="40"/>
      <c r="B68" s="51"/>
      <c r="C68" s="51"/>
      <c r="D68" s="51"/>
      <c r="E68" s="51"/>
      <c r="F68" s="51"/>
      <c r="G68" s="51"/>
      <c r="H68" s="51"/>
      <c r="I68" s="51"/>
      <c r="J68" s="51"/>
      <c r="K68" s="51"/>
      <c r="L68" s="51"/>
      <c r="M68" s="51"/>
    </row>
    <row r="69" spans="1:26" ht="19" customHeight="1">
      <c r="A69" s="59"/>
      <c r="B69" s="60"/>
      <c r="C69" s="60"/>
      <c r="D69" s="60"/>
      <c r="E69" s="61"/>
      <c r="F69" s="61"/>
      <c r="G69" s="61"/>
      <c r="H69" s="61"/>
      <c r="I69" s="61"/>
      <c r="J69" s="61"/>
      <c r="K69" s="61"/>
      <c r="L69" s="59"/>
      <c r="M69" s="59"/>
    </row>
    <row r="70" spans="1:26" ht="19" customHeight="1">
      <c r="B70" s="52"/>
      <c r="C70" s="52"/>
      <c r="D70" s="52"/>
      <c r="E70" s="52"/>
      <c r="F70" s="52"/>
      <c r="G70" s="52"/>
      <c r="H70" s="52"/>
      <c r="I70" s="52"/>
      <c r="J70" s="52"/>
      <c r="K70" s="52"/>
      <c r="L70" s="52"/>
      <c r="M70" s="52"/>
    </row>
    <row r="71" spans="1:26" ht="19" customHeight="1">
      <c r="B71" s="52"/>
      <c r="C71" s="52"/>
      <c r="D71" s="52"/>
      <c r="E71" s="52"/>
      <c r="F71" s="52"/>
      <c r="G71" s="52"/>
      <c r="H71" s="52"/>
      <c r="I71" s="52"/>
      <c r="J71" s="52"/>
      <c r="K71" s="52"/>
      <c r="L71" s="52"/>
      <c r="M71" s="52"/>
    </row>
    <row r="72" spans="1:26" ht="19" customHeight="1">
      <c r="B72" s="52"/>
      <c r="C72" s="52"/>
      <c r="D72" s="52"/>
      <c r="E72" s="52"/>
      <c r="F72" s="52"/>
      <c r="G72" s="52"/>
      <c r="H72" s="52"/>
      <c r="I72" s="52"/>
      <c r="J72" s="52"/>
      <c r="K72" s="52"/>
      <c r="L72" s="52"/>
      <c r="M72" s="52"/>
    </row>
    <row r="73" spans="1:26" ht="19" customHeight="1">
      <c r="B73" s="52"/>
      <c r="C73" s="52"/>
      <c r="D73" s="52"/>
      <c r="E73" s="52"/>
      <c r="F73" s="52"/>
      <c r="G73" s="52"/>
      <c r="H73" s="52"/>
      <c r="I73" s="52"/>
      <c r="J73" s="52"/>
      <c r="K73" s="52"/>
      <c r="L73" s="52"/>
      <c r="M73" s="52"/>
    </row>
    <row r="74" spans="1:26" ht="19" customHeight="1">
      <c r="B74" s="52"/>
      <c r="C74" s="52"/>
      <c r="D74" s="52"/>
      <c r="E74" s="52"/>
      <c r="F74" s="52"/>
      <c r="G74" s="52"/>
      <c r="H74" s="52"/>
      <c r="I74" s="52"/>
      <c r="J74" s="52"/>
      <c r="K74" s="52"/>
      <c r="L74" s="52"/>
      <c r="M74" s="52"/>
    </row>
    <row r="75" spans="1:26" ht="19" customHeight="1">
      <c r="B75" s="52"/>
      <c r="C75" s="52"/>
      <c r="D75" s="52"/>
      <c r="E75" s="52"/>
      <c r="F75" s="52"/>
      <c r="G75" s="52"/>
      <c r="H75" s="52"/>
      <c r="I75" s="52"/>
      <c r="J75" s="52"/>
      <c r="K75" s="52"/>
      <c r="L75" s="52"/>
      <c r="M75" s="52"/>
    </row>
    <row r="76" spans="1:26" ht="19" customHeight="1">
      <c r="B76" s="52"/>
      <c r="C76" s="52"/>
      <c r="D76" s="52"/>
      <c r="E76" s="52"/>
      <c r="F76" s="52"/>
      <c r="G76" s="52"/>
      <c r="H76" s="52"/>
      <c r="I76" s="52"/>
      <c r="J76" s="52"/>
      <c r="K76" s="52"/>
      <c r="L76" s="52"/>
      <c r="M76" s="52"/>
    </row>
    <row r="77" spans="1:26">
      <c r="B77" s="52"/>
      <c r="C77" s="52"/>
      <c r="D77" s="52"/>
      <c r="E77" s="52"/>
      <c r="F77" s="52"/>
      <c r="G77" s="52"/>
      <c r="H77" s="52"/>
      <c r="I77" s="52"/>
      <c r="J77" s="52"/>
      <c r="K77" s="52"/>
      <c r="L77" s="52"/>
      <c r="M77" s="52"/>
    </row>
    <row r="78" spans="1:26">
      <c r="B78" s="52"/>
      <c r="C78" s="52"/>
      <c r="D78" s="52"/>
      <c r="E78" s="52"/>
      <c r="F78" s="52"/>
      <c r="G78" s="52"/>
      <c r="H78" s="52"/>
      <c r="I78" s="52"/>
      <c r="J78" s="52"/>
      <c r="K78" s="52"/>
      <c r="L78" s="52"/>
      <c r="M78" s="52"/>
    </row>
    <row r="79" spans="1:26">
      <c r="B79" s="52"/>
      <c r="C79" s="52"/>
      <c r="D79" s="52"/>
      <c r="E79" s="52"/>
      <c r="F79" s="52"/>
      <c r="G79" s="52"/>
      <c r="H79" s="52"/>
      <c r="I79" s="52"/>
      <c r="J79" s="52"/>
      <c r="K79" s="52"/>
      <c r="L79" s="52"/>
      <c r="M79" s="52"/>
    </row>
    <row r="80" spans="1:26">
      <c r="B80" s="52"/>
      <c r="C80" s="52"/>
      <c r="D80" s="52"/>
      <c r="E80" s="52"/>
      <c r="F80" s="52"/>
      <c r="G80" s="52"/>
      <c r="H80" s="52"/>
      <c r="I80" s="52"/>
      <c r="J80" s="52"/>
      <c r="K80" s="52"/>
      <c r="L80" s="52"/>
      <c r="M80" s="52"/>
    </row>
    <row r="81" spans="2:13">
      <c r="B81" s="52"/>
      <c r="C81" s="52"/>
      <c r="D81" s="52"/>
      <c r="E81" s="52"/>
      <c r="F81" s="52"/>
      <c r="G81" s="52"/>
      <c r="H81" s="52"/>
      <c r="I81" s="52"/>
      <c r="J81" s="52"/>
      <c r="K81" s="52"/>
      <c r="L81" s="52"/>
      <c r="M81" s="52"/>
    </row>
    <row r="82" spans="2:13">
      <c r="B82" s="52"/>
      <c r="C82" s="52"/>
      <c r="D82" s="52"/>
      <c r="E82" s="52"/>
      <c r="F82" s="52"/>
      <c r="G82" s="52"/>
      <c r="H82" s="52"/>
      <c r="I82" s="52"/>
      <c r="J82" s="52"/>
      <c r="K82" s="52"/>
      <c r="L82" s="52"/>
      <c r="M82" s="52"/>
    </row>
    <row r="83" spans="2:13">
      <c r="B83" s="52"/>
      <c r="C83" s="52"/>
      <c r="D83" s="52"/>
      <c r="E83" s="52"/>
      <c r="F83" s="52"/>
      <c r="G83" s="52"/>
      <c r="H83" s="52"/>
      <c r="I83" s="52"/>
      <c r="J83" s="52"/>
      <c r="K83" s="52"/>
      <c r="L83" s="52"/>
      <c r="M83" s="52"/>
    </row>
    <row r="84" spans="2:13">
      <c r="B84" s="52"/>
      <c r="C84" s="52"/>
      <c r="D84" s="52"/>
      <c r="E84" s="52"/>
      <c r="F84" s="52"/>
      <c r="G84" s="52"/>
      <c r="H84" s="52"/>
      <c r="I84" s="52"/>
      <c r="J84" s="52"/>
      <c r="K84" s="52"/>
      <c r="L84" s="52"/>
      <c r="M84" s="52"/>
    </row>
    <row r="85" spans="2:13">
      <c r="B85" s="52"/>
      <c r="C85" s="52"/>
      <c r="D85" s="52"/>
      <c r="E85" s="52"/>
      <c r="F85" s="52"/>
      <c r="G85" s="52"/>
      <c r="H85" s="52"/>
      <c r="I85" s="52"/>
      <c r="J85" s="52"/>
      <c r="K85" s="52"/>
      <c r="L85" s="52"/>
      <c r="M85" s="52"/>
    </row>
    <row r="86" spans="2:13">
      <c r="B86" s="52"/>
      <c r="C86" s="52"/>
      <c r="D86" s="52"/>
      <c r="E86" s="52"/>
      <c r="F86" s="52"/>
      <c r="G86" s="52"/>
      <c r="H86" s="52"/>
      <c r="I86" s="52"/>
      <c r="J86" s="52"/>
      <c r="K86" s="52"/>
      <c r="L86" s="52"/>
      <c r="M86" s="52"/>
    </row>
    <row r="87" spans="2:13">
      <c r="B87" s="52"/>
      <c r="C87" s="52"/>
      <c r="D87" s="52"/>
      <c r="E87" s="52"/>
      <c r="F87" s="52"/>
      <c r="G87" s="52"/>
      <c r="H87" s="52"/>
      <c r="I87" s="52"/>
      <c r="J87" s="52"/>
      <c r="K87" s="52"/>
      <c r="L87" s="52"/>
      <c r="M87" s="52"/>
    </row>
    <row r="88" spans="2:13">
      <c r="B88" s="52"/>
      <c r="C88" s="52"/>
      <c r="D88" s="52"/>
      <c r="E88" s="52"/>
      <c r="F88" s="52"/>
      <c r="G88" s="52"/>
      <c r="H88" s="52"/>
      <c r="I88" s="52"/>
      <c r="J88" s="52"/>
      <c r="K88" s="52"/>
      <c r="L88" s="52"/>
      <c r="M88" s="52"/>
    </row>
    <row r="89" spans="2:13">
      <c r="B89" s="52"/>
      <c r="C89" s="52"/>
      <c r="D89" s="52"/>
      <c r="E89" s="52"/>
      <c r="F89" s="52"/>
      <c r="G89" s="52"/>
      <c r="H89" s="52"/>
      <c r="I89" s="52"/>
      <c r="J89" s="52"/>
      <c r="K89" s="52"/>
      <c r="L89" s="52"/>
      <c r="M89" s="52"/>
    </row>
    <row r="90" spans="2:13">
      <c r="B90" s="52"/>
      <c r="C90" s="52"/>
      <c r="D90" s="52"/>
      <c r="E90" s="52"/>
      <c r="F90" s="52"/>
      <c r="G90" s="52"/>
      <c r="H90" s="52"/>
      <c r="I90" s="52"/>
      <c r="J90" s="52"/>
      <c r="K90" s="52"/>
      <c r="L90" s="52"/>
      <c r="M90" s="52"/>
    </row>
    <row r="91" spans="2:13">
      <c r="B91" s="52"/>
      <c r="C91" s="52"/>
      <c r="D91" s="52"/>
      <c r="E91" s="52"/>
      <c r="F91" s="52"/>
      <c r="G91" s="52"/>
      <c r="H91" s="52"/>
      <c r="I91" s="52"/>
      <c r="J91" s="52"/>
      <c r="K91" s="52"/>
      <c r="L91" s="52"/>
      <c r="M91" s="52"/>
    </row>
    <row r="92" spans="2:13">
      <c r="B92" s="52"/>
      <c r="C92" s="52"/>
      <c r="D92" s="52"/>
      <c r="E92" s="52"/>
      <c r="F92" s="52"/>
      <c r="G92" s="52"/>
      <c r="H92" s="52"/>
      <c r="I92" s="52"/>
      <c r="J92" s="52"/>
      <c r="K92" s="52"/>
      <c r="L92" s="52"/>
      <c r="M92" s="52"/>
    </row>
    <row r="93" spans="2:13">
      <c r="B93" s="52"/>
      <c r="C93" s="52"/>
      <c r="D93" s="52"/>
      <c r="E93" s="52"/>
      <c r="F93" s="52"/>
      <c r="G93" s="52"/>
      <c r="H93" s="52"/>
      <c r="I93" s="52"/>
      <c r="J93" s="52"/>
      <c r="K93" s="52"/>
      <c r="L93" s="52"/>
      <c r="M93" s="52"/>
    </row>
    <row r="94" spans="2:13">
      <c r="B94" s="52"/>
      <c r="C94" s="52"/>
      <c r="D94" s="52"/>
      <c r="E94" s="52"/>
      <c r="F94" s="52"/>
      <c r="G94" s="52"/>
      <c r="H94" s="52"/>
      <c r="I94" s="52"/>
      <c r="J94" s="52"/>
      <c r="K94" s="52"/>
      <c r="L94" s="52"/>
      <c r="M94" s="52"/>
    </row>
    <row r="95" spans="2:13">
      <c r="B95" s="52"/>
      <c r="C95" s="52"/>
      <c r="D95" s="52"/>
      <c r="E95" s="52"/>
      <c r="F95" s="52"/>
      <c r="G95" s="52"/>
      <c r="H95" s="52"/>
      <c r="I95" s="52"/>
      <c r="J95" s="52"/>
      <c r="K95" s="52"/>
      <c r="L95" s="52"/>
      <c r="M95" s="52"/>
    </row>
    <row r="96" spans="2:13">
      <c r="B96" s="52"/>
      <c r="C96" s="52"/>
      <c r="D96" s="52"/>
      <c r="E96" s="52"/>
      <c r="F96" s="52"/>
      <c r="G96" s="52"/>
      <c r="H96" s="52"/>
      <c r="I96" s="52"/>
      <c r="J96" s="52"/>
      <c r="K96" s="52"/>
      <c r="L96" s="52"/>
      <c r="M96" s="52"/>
    </row>
    <row r="97" spans="2:13">
      <c r="B97" s="52"/>
      <c r="C97" s="52"/>
      <c r="D97" s="52"/>
      <c r="E97" s="52"/>
      <c r="F97" s="52"/>
      <c r="G97" s="52"/>
      <c r="H97" s="52"/>
      <c r="I97" s="52"/>
      <c r="J97" s="52"/>
      <c r="K97" s="52"/>
      <c r="L97" s="52"/>
      <c r="M97" s="52"/>
    </row>
    <row r="98" spans="2:13">
      <c r="B98" s="52"/>
      <c r="C98" s="52"/>
      <c r="D98" s="52"/>
      <c r="E98" s="52"/>
      <c r="F98" s="52"/>
      <c r="G98" s="52"/>
      <c r="H98" s="52"/>
      <c r="I98" s="52"/>
      <c r="J98" s="52"/>
      <c r="K98" s="52"/>
      <c r="L98" s="52"/>
      <c r="M98" s="52"/>
    </row>
    <row r="99" spans="2:13">
      <c r="B99" s="52"/>
      <c r="C99" s="52"/>
      <c r="D99" s="52"/>
      <c r="E99" s="52"/>
      <c r="F99" s="52"/>
      <c r="G99" s="52"/>
      <c r="H99" s="52"/>
      <c r="I99" s="52"/>
      <c r="J99" s="52"/>
      <c r="K99" s="52"/>
      <c r="L99" s="52"/>
      <c r="M99" s="52"/>
    </row>
    <row r="100" spans="2:13">
      <c r="B100" s="52"/>
      <c r="C100" s="52"/>
      <c r="D100" s="52"/>
      <c r="E100" s="52"/>
      <c r="F100" s="52"/>
      <c r="G100" s="52"/>
      <c r="H100" s="52"/>
      <c r="I100" s="52"/>
      <c r="J100" s="52"/>
      <c r="K100" s="52"/>
      <c r="L100" s="52"/>
      <c r="M100" s="52"/>
    </row>
    <row r="101" spans="2:13">
      <c r="B101" s="52"/>
      <c r="C101" s="52"/>
      <c r="D101" s="52"/>
      <c r="E101" s="52"/>
      <c r="F101" s="52"/>
      <c r="G101" s="52"/>
      <c r="H101" s="52"/>
      <c r="I101" s="52"/>
      <c r="J101" s="52"/>
      <c r="K101" s="52"/>
      <c r="L101" s="52"/>
      <c r="M101" s="52"/>
    </row>
    <row r="102" spans="2:13">
      <c r="B102" s="52"/>
      <c r="C102" s="52"/>
      <c r="D102" s="52"/>
      <c r="E102" s="52"/>
      <c r="F102" s="52"/>
      <c r="G102" s="52"/>
      <c r="H102" s="52"/>
      <c r="I102" s="52"/>
      <c r="J102" s="52"/>
      <c r="K102" s="52"/>
      <c r="L102" s="52"/>
      <c r="M102" s="52"/>
    </row>
    <row r="103" spans="2:13">
      <c r="B103" s="52"/>
      <c r="C103" s="52"/>
      <c r="D103" s="52"/>
      <c r="E103" s="52"/>
      <c r="F103" s="52"/>
      <c r="G103" s="52"/>
      <c r="H103" s="52"/>
      <c r="I103" s="52"/>
      <c r="J103" s="52"/>
      <c r="K103" s="52"/>
      <c r="L103" s="52"/>
      <c r="M103" s="52"/>
    </row>
    <row r="104" spans="2:13">
      <c r="B104" s="52"/>
      <c r="C104" s="52"/>
      <c r="D104" s="52"/>
      <c r="E104" s="52"/>
      <c r="F104" s="52"/>
      <c r="G104" s="52"/>
      <c r="H104" s="52"/>
      <c r="I104" s="52"/>
      <c r="J104" s="52"/>
      <c r="K104" s="52"/>
      <c r="L104" s="52"/>
      <c r="M104" s="52"/>
    </row>
    <row r="105" spans="2:13">
      <c r="B105" s="52"/>
      <c r="C105" s="52"/>
      <c r="D105" s="52"/>
      <c r="E105" s="52"/>
      <c r="F105" s="52"/>
      <c r="G105" s="52"/>
      <c r="H105" s="52"/>
      <c r="I105" s="52"/>
      <c r="J105" s="52"/>
      <c r="K105" s="52"/>
      <c r="L105" s="52"/>
      <c r="M105" s="52"/>
    </row>
    <row r="106" spans="2:13">
      <c r="B106" s="52"/>
      <c r="C106" s="52"/>
      <c r="D106" s="52"/>
      <c r="E106" s="52"/>
      <c r="F106" s="52"/>
      <c r="G106" s="52"/>
      <c r="H106" s="52"/>
      <c r="I106" s="52"/>
      <c r="J106" s="52"/>
      <c r="K106" s="52"/>
      <c r="L106" s="52"/>
      <c r="M106" s="52"/>
    </row>
    <row r="107" spans="2:13">
      <c r="B107" s="52"/>
      <c r="C107" s="52"/>
      <c r="D107" s="52"/>
      <c r="E107" s="52"/>
      <c r="F107" s="52"/>
      <c r="G107" s="52"/>
      <c r="H107" s="52"/>
      <c r="I107" s="52"/>
      <c r="J107" s="52"/>
      <c r="K107" s="52"/>
      <c r="L107" s="52"/>
      <c r="M107" s="52"/>
    </row>
    <row r="108" spans="2:13">
      <c r="B108" s="52"/>
      <c r="C108" s="52"/>
      <c r="D108" s="52"/>
      <c r="E108" s="52"/>
      <c r="F108" s="52"/>
      <c r="G108" s="52"/>
      <c r="H108" s="52"/>
      <c r="I108" s="52"/>
      <c r="J108" s="52"/>
      <c r="K108" s="52"/>
      <c r="L108" s="52"/>
      <c r="M108" s="52"/>
    </row>
    <row r="109" spans="2:13">
      <c r="B109" s="52"/>
      <c r="C109" s="52"/>
      <c r="D109" s="52"/>
      <c r="E109" s="52"/>
      <c r="F109" s="52"/>
      <c r="G109" s="52"/>
      <c r="H109" s="52"/>
      <c r="I109" s="52"/>
      <c r="J109" s="52"/>
      <c r="K109" s="52"/>
      <c r="L109" s="52"/>
      <c r="M109" s="52"/>
    </row>
    <row r="110" spans="2:13">
      <c r="B110" s="52"/>
      <c r="C110" s="52"/>
      <c r="D110" s="52"/>
      <c r="E110" s="52"/>
      <c r="F110" s="52"/>
      <c r="G110" s="52"/>
      <c r="H110" s="52"/>
      <c r="I110" s="52"/>
      <c r="J110" s="52"/>
      <c r="K110" s="52"/>
      <c r="L110" s="52"/>
      <c r="M110" s="52"/>
    </row>
    <row r="111" spans="2:13">
      <c r="B111" s="52"/>
      <c r="C111" s="52"/>
      <c r="D111" s="52"/>
      <c r="E111" s="52"/>
      <c r="F111" s="52"/>
      <c r="G111" s="52"/>
      <c r="H111" s="52"/>
      <c r="I111" s="52"/>
      <c r="J111" s="52"/>
      <c r="K111" s="52"/>
      <c r="L111" s="52"/>
      <c r="M111" s="52"/>
    </row>
    <row r="112" spans="2:13">
      <c r="B112" s="52"/>
      <c r="C112" s="52"/>
      <c r="D112" s="52"/>
      <c r="E112" s="52"/>
      <c r="F112" s="52"/>
      <c r="G112" s="52"/>
      <c r="H112" s="52"/>
      <c r="I112" s="52"/>
      <c r="J112" s="52"/>
      <c r="K112" s="52"/>
      <c r="L112" s="52"/>
      <c r="M112" s="52"/>
    </row>
    <row r="113" spans="2:13">
      <c r="B113" s="52"/>
      <c r="C113" s="52"/>
      <c r="D113" s="52"/>
      <c r="E113" s="52"/>
      <c r="F113" s="52"/>
      <c r="G113" s="52"/>
      <c r="H113" s="52"/>
      <c r="I113" s="52"/>
      <c r="J113" s="52"/>
      <c r="K113" s="52"/>
      <c r="L113" s="52"/>
      <c r="M113" s="52"/>
    </row>
    <row r="114" spans="2:13">
      <c r="B114" s="52"/>
      <c r="C114" s="52"/>
      <c r="D114" s="52"/>
      <c r="E114" s="52"/>
      <c r="F114" s="52"/>
      <c r="G114" s="52"/>
      <c r="H114" s="52"/>
      <c r="I114" s="52"/>
      <c r="J114" s="52"/>
      <c r="K114" s="52"/>
      <c r="L114" s="52"/>
      <c r="M114" s="52"/>
    </row>
    <row r="115" spans="2:13">
      <c r="B115" s="52"/>
      <c r="C115" s="52"/>
      <c r="D115" s="52"/>
      <c r="E115" s="52"/>
      <c r="F115" s="52"/>
      <c r="G115" s="52"/>
      <c r="H115" s="52"/>
      <c r="I115" s="52"/>
      <c r="J115" s="52"/>
      <c r="K115" s="52"/>
      <c r="L115" s="52"/>
      <c r="M115" s="52"/>
    </row>
    <row r="116" spans="2:13">
      <c r="B116" s="52"/>
      <c r="C116" s="52"/>
      <c r="D116" s="52"/>
      <c r="E116" s="52"/>
      <c r="F116" s="52"/>
      <c r="G116" s="52"/>
      <c r="H116" s="52"/>
      <c r="I116" s="52"/>
      <c r="J116" s="52"/>
      <c r="K116" s="52"/>
      <c r="L116" s="52"/>
      <c r="M116" s="52"/>
    </row>
    <row r="117" spans="2:13">
      <c r="B117" s="52"/>
      <c r="C117" s="52"/>
      <c r="D117" s="52"/>
      <c r="E117" s="52"/>
      <c r="F117" s="52"/>
      <c r="G117" s="52"/>
      <c r="H117" s="52"/>
      <c r="I117" s="52"/>
      <c r="J117" s="52"/>
      <c r="K117" s="52"/>
      <c r="L117" s="52"/>
      <c r="M117" s="52"/>
    </row>
    <row r="118" spans="2:13">
      <c r="B118" s="52"/>
      <c r="C118" s="52"/>
      <c r="D118" s="52"/>
      <c r="E118" s="52"/>
      <c r="F118" s="52"/>
      <c r="G118" s="52"/>
      <c r="H118" s="52"/>
      <c r="I118" s="52"/>
      <c r="J118" s="52"/>
      <c r="K118" s="52"/>
      <c r="L118" s="52"/>
      <c r="M118" s="52"/>
    </row>
    <row r="119" spans="2:13">
      <c r="B119" s="52"/>
      <c r="C119" s="52"/>
      <c r="D119" s="52"/>
      <c r="E119" s="52"/>
      <c r="F119" s="52"/>
      <c r="G119" s="52"/>
      <c r="H119" s="52"/>
      <c r="I119" s="52"/>
      <c r="J119" s="52"/>
      <c r="K119" s="52"/>
      <c r="L119" s="52"/>
      <c r="M119" s="52"/>
    </row>
    <row r="120" spans="2:13">
      <c r="B120" s="52"/>
      <c r="C120" s="52"/>
      <c r="D120" s="52"/>
      <c r="E120" s="52"/>
      <c r="F120" s="52"/>
      <c r="G120" s="52"/>
      <c r="H120" s="52"/>
      <c r="I120" s="52"/>
      <c r="J120" s="52"/>
      <c r="K120" s="52"/>
      <c r="L120" s="52"/>
      <c r="M120" s="52"/>
    </row>
    <row r="121" spans="2:13">
      <c r="B121" s="52"/>
      <c r="C121" s="52"/>
      <c r="D121" s="52"/>
      <c r="E121" s="52"/>
      <c r="F121" s="52"/>
      <c r="G121" s="52"/>
      <c r="H121" s="52"/>
      <c r="I121" s="52"/>
      <c r="J121" s="52"/>
      <c r="K121" s="52"/>
      <c r="L121" s="52"/>
      <c r="M121" s="52"/>
    </row>
  </sheetData>
  <mergeCells count="6">
    <mergeCell ref="B6:L6"/>
    <mergeCell ref="B39:M39"/>
    <mergeCell ref="N6:Y6"/>
    <mergeCell ref="B9:M9"/>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2018</oddHeader>
    <oddFooter>&amp;C&amp;"Helvetica,Standard" Eidg. Steuerverwaltung  -  Administration fédérale des contributions  -  Amministrazione federale delle contribuzioni&amp;R14 - 15</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37"/>
  <dimension ref="A1:N78"/>
  <sheetViews>
    <sheetView view="pageLayout" zoomScale="70" zoomScaleNormal="75" zoomScalePageLayoutView="70" workbookViewId="0"/>
  </sheetViews>
  <sheetFormatPr baseColWidth="10" defaultColWidth="10.5" defaultRowHeight="18"/>
  <cols>
    <col min="1" max="1" width="32.5" style="20" customWidth="1"/>
    <col min="2" max="16" width="10.5" style="20" customWidth="1"/>
    <col min="17" max="21" width="12.5" style="20" customWidth="1"/>
    <col min="22" max="16384" width="10.5" style="20"/>
  </cols>
  <sheetData>
    <row r="1" spans="1:14" ht="20.25" customHeight="1">
      <c r="A1" s="18" t="s">
        <v>326</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5</v>
      </c>
      <c r="B10" s="773" t="s">
        <v>9</v>
      </c>
      <c r="C10" s="774"/>
      <c r="D10" s="774"/>
      <c r="E10" s="774"/>
      <c r="F10" s="774"/>
      <c r="G10" s="774"/>
      <c r="H10" s="774"/>
      <c r="I10" s="774"/>
      <c r="J10" s="774"/>
      <c r="K10" s="774"/>
      <c r="L10" s="774"/>
      <c r="M10" s="774"/>
      <c r="N10" s="775"/>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70" t="s">
        <v>15</v>
      </c>
      <c r="C15" s="771"/>
      <c r="D15" s="771"/>
      <c r="E15" s="771"/>
      <c r="F15" s="771"/>
      <c r="G15" s="771"/>
      <c r="H15" s="771"/>
      <c r="I15" s="771"/>
      <c r="J15" s="771"/>
      <c r="K15" s="771"/>
      <c r="L15" s="771"/>
      <c r="M15" s="771"/>
      <c r="N15" s="772"/>
    </row>
    <row r="16" spans="1:14" ht="19" customHeight="1">
      <c r="A16" s="25" t="s">
        <v>155</v>
      </c>
      <c r="B16" s="26">
        <v>1.2820000000000003</v>
      </c>
      <c r="C16" s="26">
        <v>5.0379999999999994</v>
      </c>
      <c r="D16" s="26">
        <v>5.3360000000000003</v>
      </c>
      <c r="E16" s="26">
        <v>7.9690000000000012</v>
      </c>
      <c r="F16" s="26">
        <v>9.274499999999998</v>
      </c>
      <c r="G16" s="26">
        <v>11.736250000000002</v>
      </c>
      <c r="H16" s="26">
        <v>13.865999999999998</v>
      </c>
      <c r="I16" s="26">
        <v>15.287999999999998</v>
      </c>
      <c r="J16" s="26">
        <v>18.4254</v>
      </c>
      <c r="K16" s="26">
        <v>21.219149999999996</v>
      </c>
      <c r="L16" s="26">
        <v>23.953400000000009</v>
      </c>
      <c r="M16" s="26">
        <v>26.431149999999992</v>
      </c>
      <c r="N16" s="26">
        <v>26.608430000000006</v>
      </c>
    </row>
    <row r="17" spans="1:14" ht="19" customHeight="1">
      <c r="A17" s="25" t="s">
        <v>56</v>
      </c>
      <c r="B17" s="26">
        <v>0</v>
      </c>
      <c r="C17" s="26">
        <v>6.3820000000000006</v>
      </c>
      <c r="D17" s="26">
        <v>12.4025</v>
      </c>
      <c r="E17" s="26">
        <v>17.461500000000001</v>
      </c>
      <c r="F17" s="26">
        <v>17.296500000000002</v>
      </c>
      <c r="G17" s="26">
        <v>15.997749999999996</v>
      </c>
      <c r="H17" s="26">
        <v>17.423250000000007</v>
      </c>
      <c r="I17" s="26">
        <v>19.543199999999995</v>
      </c>
      <c r="J17" s="26">
        <v>23.426200000000005</v>
      </c>
      <c r="K17" s="26">
        <v>25.021500000000003</v>
      </c>
      <c r="L17" s="26">
        <v>26.250100000000014</v>
      </c>
      <c r="M17" s="26">
        <v>27.341499999999968</v>
      </c>
      <c r="N17" s="26">
        <v>27.758300000000002</v>
      </c>
    </row>
    <row r="18" spans="1:14" ht="19" customHeight="1">
      <c r="A18" s="25" t="s">
        <v>59</v>
      </c>
      <c r="B18" s="26">
        <v>0</v>
      </c>
      <c r="C18" s="26">
        <v>2.109</v>
      </c>
      <c r="D18" s="26">
        <v>12.081</v>
      </c>
      <c r="E18" s="26">
        <v>14.652000000000005</v>
      </c>
      <c r="F18" s="26">
        <v>14.484999999999996</v>
      </c>
      <c r="G18" s="26">
        <v>12.487500000000004</v>
      </c>
      <c r="H18" s="26">
        <v>12.737499999999999</v>
      </c>
      <c r="I18" s="26">
        <v>15.410400000000003</v>
      </c>
      <c r="J18" s="26">
        <v>18.362399999999994</v>
      </c>
      <c r="K18" s="26">
        <v>19.185200000000005</v>
      </c>
      <c r="L18" s="26">
        <v>19.185300000000002</v>
      </c>
      <c r="M18" s="26">
        <v>19.163699999999999</v>
      </c>
      <c r="N18" s="26">
        <v>19.180959999999999</v>
      </c>
    </row>
    <row r="19" spans="1:14" ht="19" customHeight="1">
      <c r="A19" s="25" t="s">
        <v>62</v>
      </c>
      <c r="B19" s="26">
        <v>0</v>
      </c>
      <c r="C19" s="26">
        <v>0</v>
      </c>
      <c r="D19" s="26">
        <v>11.585349999999998</v>
      </c>
      <c r="E19" s="26">
        <v>12.905200000000001</v>
      </c>
      <c r="F19" s="26">
        <v>13.051849999999998</v>
      </c>
      <c r="G19" s="26">
        <v>12.391925000000001</v>
      </c>
      <c r="H19" s="26">
        <v>11.438699999999999</v>
      </c>
      <c r="I19" s="26">
        <v>12.347929999999998</v>
      </c>
      <c r="J19" s="26">
        <v>13.110510000000003</v>
      </c>
      <c r="K19" s="26">
        <v>13.110510000000003</v>
      </c>
      <c r="L19" s="26">
        <v>13.110509999999994</v>
      </c>
      <c r="M19" s="26">
        <v>13.095845000000001</v>
      </c>
      <c r="N19" s="26">
        <v>13.107576999999997</v>
      </c>
    </row>
    <row r="20" spans="1:14" ht="19" customHeight="1">
      <c r="A20" s="25" t="s">
        <v>65</v>
      </c>
      <c r="B20" s="26">
        <v>2.5080000000000009</v>
      </c>
      <c r="C20" s="26">
        <v>4.6399999999999997</v>
      </c>
      <c r="D20" s="26">
        <v>6.7714999999999996</v>
      </c>
      <c r="E20" s="26">
        <v>9.6140000000000025</v>
      </c>
      <c r="F20" s="26">
        <v>10.533499999999998</v>
      </c>
      <c r="G20" s="26">
        <v>8.3810000000000002</v>
      </c>
      <c r="H20" s="26">
        <v>11.306999999999997</v>
      </c>
      <c r="I20" s="26">
        <v>13.267300000000004</v>
      </c>
      <c r="J20" s="26">
        <v>14.571500000000004</v>
      </c>
      <c r="K20" s="26">
        <v>14.571449999999997</v>
      </c>
      <c r="L20" s="26">
        <v>14.575650000000001</v>
      </c>
      <c r="M20" s="26">
        <v>15.912150000000002</v>
      </c>
      <c r="N20" s="26">
        <v>17.397519999999997</v>
      </c>
    </row>
    <row r="21" spans="1:14" ht="19" customHeight="1">
      <c r="A21" s="25" t="s">
        <v>68</v>
      </c>
      <c r="B21" s="26">
        <v>0</v>
      </c>
      <c r="C21" s="26">
        <v>5.9209999999999994</v>
      </c>
      <c r="D21" s="26">
        <v>9.9145000000000003</v>
      </c>
      <c r="E21" s="26">
        <v>10.052</v>
      </c>
      <c r="F21" s="26">
        <v>10.878500000000004</v>
      </c>
      <c r="G21" s="26">
        <v>10.809499999999998</v>
      </c>
      <c r="H21" s="26">
        <v>13.012499999999999</v>
      </c>
      <c r="I21" s="26">
        <v>12.2278</v>
      </c>
      <c r="J21" s="26">
        <v>12.310400000000005</v>
      </c>
      <c r="K21" s="26">
        <v>12.310349999999994</v>
      </c>
      <c r="L21" s="26">
        <v>12.310400000000008</v>
      </c>
      <c r="M21" s="26">
        <v>12.2966</v>
      </c>
      <c r="N21" s="26">
        <v>12.307629999999998</v>
      </c>
    </row>
    <row r="22" spans="1:14" ht="19" customHeight="1">
      <c r="A22" s="25" t="s">
        <v>71</v>
      </c>
      <c r="B22" s="26">
        <v>0</v>
      </c>
      <c r="C22" s="26">
        <v>1.6255000000000002</v>
      </c>
      <c r="D22" s="26">
        <v>6.5520000000000005</v>
      </c>
      <c r="E22" s="26">
        <v>10.205999999999998</v>
      </c>
      <c r="F22" s="26">
        <v>10.703499999999998</v>
      </c>
      <c r="G22" s="26">
        <v>11.672750000000001</v>
      </c>
      <c r="H22" s="26">
        <v>13.213249999999999</v>
      </c>
      <c r="I22" s="26">
        <v>13.759000000000004</v>
      </c>
      <c r="J22" s="26">
        <v>14.822499999999994</v>
      </c>
      <c r="K22" s="26">
        <v>15.430850000000001</v>
      </c>
      <c r="L22" s="26">
        <v>14.360999999999999</v>
      </c>
      <c r="M22" s="26">
        <v>13.419699999999999</v>
      </c>
      <c r="N22" s="26">
        <v>13.419650000000003</v>
      </c>
    </row>
    <row r="23" spans="1:14" ht="19" customHeight="1">
      <c r="A23" s="25" t="s">
        <v>74</v>
      </c>
      <c r="B23" s="26">
        <v>0</v>
      </c>
      <c r="C23" s="26">
        <v>8.7035</v>
      </c>
      <c r="D23" s="26">
        <v>9.5759999999999987</v>
      </c>
      <c r="E23" s="26">
        <v>12.245000000000005</v>
      </c>
      <c r="F23" s="26">
        <v>10.398499999999999</v>
      </c>
      <c r="G23" s="26">
        <v>12.168999999999997</v>
      </c>
      <c r="H23" s="26">
        <v>14.143000000000006</v>
      </c>
      <c r="I23" s="26">
        <v>16.3185</v>
      </c>
      <c r="J23" s="26">
        <v>17.191299999999995</v>
      </c>
      <c r="K23" s="26">
        <v>18.443700000000003</v>
      </c>
      <c r="L23" s="26">
        <v>19.790949999999995</v>
      </c>
      <c r="M23" s="26">
        <v>20.472699999999996</v>
      </c>
      <c r="N23" s="26">
        <v>21.057449999999996</v>
      </c>
    </row>
    <row r="24" spans="1:14" ht="19" customHeight="1">
      <c r="A24" s="25" t="s">
        <v>77</v>
      </c>
      <c r="B24" s="26">
        <v>0</v>
      </c>
      <c r="C24" s="26">
        <v>0.77899999999999991</v>
      </c>
      <c r="D24" s="26">
        <v>3.0724999999999998</v>
      </c>
      <c r="E24" s="26">
        <v>4.0535000000000005</v>
      </c>
      <c r="F24" s="26">
        <v>4.3914999999999988</v>
      </c>
      <c r="G24" s="26">
        <v>4.410000000000001</v>
      </c>
      <c r="H24" s="26">
        <v>4.314499999999998</v>
      </c>
      <c r="I24" s="26">
        <v>6.6841000000000008</v>
      </c>
      <c r="J24" s="26">
        <v>10.5855</v>
      </c>
      <c r="K24" s="26">
        <v>15.648149999999999</v>
      </c>
      <c r="L24" s="26">
        <v>11.76</v>
      </c>
      <c r="M24" s="26">
        <v>10.501650000000009</v>
      </c>
      <c r="N24" s="26">
        <v>10.511089999999996</v>
      </c>
    </row>
    <row r="25" spans="1:14" ht="19" customHeight="1">
      <c r="A25" s="25" t="s">
        <v>53</v>
      </c>
      <c r="B25" s="26">
        <v>2.0179999999999998</v>
      </c>
      <c r="C25" s="26">
        <v>4.1210000000000004</v>
      </c>
      <c r="D25" s="26">
        <v>7.782499999999998</v>
      </c>
      <c r="E25" s="26">
        <v>11.643000000000004</v>
      </c>
      <c r="F25" s="26">
        <v>12.366499999999997</v>
      </c>
      <c r="G25" s="26">
        <v>14.619749999999998</v>
      </c>
      <c r="H25" s="26">
        <v>16.551750000000002</v>
      </c>
      <c r="I25" s="26">
        <v>19.610200000000006</v>
      </c>
      <c r="J25" s="26">
        <v>23.035199999999996</v>
      </c>
      <c r="K25" s="26">
        <v>24.417650000000005</v>
      </c>
      <c r="L25" s="26">
        <v>27.621249999999986</v>
      </c>
      <c r="M25" s="26">
        <v>26.500650000000007</v>
      </c>
      <c r="N25" s="26">
        <v>22.75705</v>
      </c>
    </row>
    <row r="26" spans="1:14" ht="19" customHeight="1">
      <c r="A26" s="25" t="s">
        <v>57</v>
      </c>
      <c r="B26" s="26">
        <v>0</v>
      </c>
      <c r="C26" s="26">
        <v>6.6174999999999997</v>
      </c>
      <c r="D26" s="26">
        <v>12.788</v>
      </c>
      <c r="E26" s="26">
        <v>14.377000000000001</v>
      </c>
      <c r="F26" s="26">
        <v>12.370500000000002</v>
      </c>
      <c r="G26" s="26">
        <v>15.036999999999997</v>
      </c>
      <c r="H26" s="26">
        <v>18.493750000000002</v>
      </c>
      <c r="I26" s="26">
        <v>19.914900000000003</v>
      </c>
      <c r="J26" s="26">
        <v>21.843499999999999</v>
      </c>
      <c r="K26" s="26">
        <v>23.74605</v>
      </c>
      <c r="L26" s="26">
        <v>24.153649999999988</v>
      </c>
      <c r="M26" s="26">
        <v>24.15365000000001</v>
      </c>
      <c r="N26" s="26">
        <v>22.767739999999996</v>
      </c>
    </row>
    <row r="27" spans="1:14" ht="19" customHeight="1">
      <c r="A27" s="25" t="s">
        <v>60</v>
      </c>
      <c r="B27" s="26">
        <v>0</v>
      </c>
      <c r="C27" s="26">
        <v>0</v>
      </c>
      <c r="D27" s="26">
        <v>0</v>
      </c>
      <c r="E27" s="26">
        <v>2.8925000000000001</v>
      </c>
      <c r="F27" s="26">
        <v>21.618000000000002</v>
      </c>
      <c r="G27" s="26">
        <v>21.386749999999996</v>
      </c>
      <c r="H27" s="26">
        <v>21.266500000000004</v>
      </c>
      <c r="I27" s="26">
        <v>21.338699999999996</v>
      </c>
      <c r="J27" s="26">
        <v>21.482800000000001</v>
      </c>
      <c r="K27" s="26">
        <v>21.482799999999997</v>
      </c>
      <c r="L27" s="26">
        <v>21.482850000000006</v>
      </c>
      <c r="M27" s="26">
        <v>21.576199999999996</v>
      </c>
      <c r="N27" s="26">
        <v>25.097910000000002</v>
      </c>
    </row>
    <row r="28" spans="1:14" ht="19" customHeight="1">
      <c r="A28" s="25" t="s">
        <v>63</v>
      </c>
      <c r="B28" s="26">
        <v>0</v>
      </c>
      <c r="C28" s="26">
        <v>3.0060000000000002</v>
      </c>
      <c r="D28" s="26">
        <v>1.2060000000000004</v>
      </c>
      <c r="E28" s="26">
        <v>7.9760000000000009</v>
      </c>
      <c r="F28" s="26">
        <v>11.427999999999997</v>
      </c>
      <c r="G28" s="26">
        <v>14.84975</v>
      </c>
      <c r="H28" s="26">
        <v>18.398499999999999</v>
      </c>
      <c r="I28" s="26">
        <v>21.368000000000002</v>
      </c>
      <c r="J28" s="26">
        <v>23.7529</v>
      </c>
      <c r="K28" s="26">
        <v>25.761050000000012</v>
      </c>
      <c r="L28" s="26">
        <v>26.497299999999989</v>
      </c>
      <c r="M28" s="26">
        <v>26.892300000000002</v>
      </c>
      <c r="N28" s="26">
        <v>27.660530000000001</v>
      </c>
    </row>
    <row r="29" spans="1:14" ht="19" customHeight="1">
      <c r="A29" s="25" t="s">
        <v>66</v>
      </c>
      <c r="B29" s="26">
        <v>0</v>
      </c>
      <c r="C29" s="26">
        <v>4.1524999999999999</v>
      </c>
      <c r="D29" s="26">
        <v>9.9810000000000016</v>
      </c>
      <c r="E29" s="26">
        <v>10.867000000000001</v>
      </c>
      <c r="F29" s="26">
        <v>13.07</v>
      </c>
      <c r="G29" s="26">
        <v>13.958249999999998</v>
      </c>
      <c r="H29" s="26">
        <v>15.180000000000005</v>
      </c>
      <c r="I29" s="26">
        <v>16.532400000000003</v>
      </c>
      <c r="J29" s="26">
        <v>20.932699999999997</v>
      </c>
      <c r="K29" s="26">
        <v>21.348599999999998</v>
      </c>
      <c r="L29" s="26">
        <v>23.116950000000006</v>
      </c>
      <c r="M29" s="26">
        <v>21.449800000000003</v>
      </c>
      <c r="N29" s="26">
        <v>19.201499999999999</v>
      </c>
    </row>
    <row r="30" spans="1:14" ht="19" customHeight="1">
      <c r="A30" s="25" t="s">
        <v>69</v>
      </c>
      <c r="B30" s="26">
        <v>0</v>
      </c>
      <c r="C30" s="26">
        <v>6.4625000000000004</v>
      </c>
      <c r="D30" s="26">
        <v>11.525500000000003</v>
      </c>
      <c r="E30" s="26">
        <v>9.1565000000000012</v>
      </c>
      <c r="F30" s="26">
        <v>12.007999999999997</v>
      </c>
      <c r="G30" s="26">
        <v>14.638500000000004</v>
      </c>
      <c r="H30" s="26">
        <v>17.431499999999996</v>
      </c>
      <c r="I30" s="26">
        <v>19.119599999999998</v>
      </c>
      <c r="J30" s="26">
        <v>19.7974</v>
      </c>
      <c r="K30" s="26">
        <v>20.481500000000008</v>
      </c>
      <c r="L30" s="26">
        <v>20.4816</v>
      </c>
      <c r="M30" s="26">
        <v>19.522449999999996</v>
      </c>
      <c r="N30" s="26">
        <v>18.358650000000004</v>
      </c>
    </row>
    <row r="31" spans="1:14" ht="19" customHeight="1">
      <c r="A31" s="25" t="s">
        <v>72</v>
      </c>
      <c r="B31" s="26">
        <v>2.8110000000000004</v>
      </c>
      <c r="C31" s="26">
        <v>4.0769999999999991</v>
      </c>
      <c r="D31" s="26">
        <v>6.3615000000000022</v>
      </c>
      <c r="E31" s="26">
        <v>8.2579999999999973</v>
      </c>
      <c r="F31" s="26">
        <v>7.5734999999999992</v>
      </c>
      <c r="G31" s="26">
        <v>9.1967499999999962</v>
      </c>
      <c r="H31" s="26">
        <v>11.332000000000003</v>
      </c>
      <c r="I31" s="26">
        <v>13.139500000000002</v>
      </c>
      <c r="J31" s="26">
        <v>13.636799999999996</v>
      </c>
      <c r="K31" s="26">
        <v>14.077950000000005</v>
      </c>
      <c r="L31" s="26">
        <v>13.501449999999998</v>
      </c>
      <c r="M31" s="26">
        <v>12.986749999999999</v>
      </c>
      <c r="N31" s="26">
        <v>12.512499999999999</v>
      </c>
    </row>
    <row r="32" spans="1:14" ht="19" customHeight="1">
      <c r="A32" s="25" t="s">
        <v>75</v>
      </c>
      <c r="B32" s="26">
        <v>0</v>
      </c>
      <c r="C32" s="26">
        <v>1.8309999999999997</v>
      </c>
      <c r="D32" s="26">
        <v>9.3770000000000042</v>
      </c>
      <c r="E32" s="26">
        <v>9.9389999999999965</v>
      </c>
      <c r="F32" s="26">
        <v>15.333000000000002</v>
      </c>
      <c r="G32" s="26">
        <v>15.219000000000001</v>
      </c>
      <c r="H32" s="26">
        <v>20.072500000000005</v>
      </c>
      <c r="I32" s="26">
        <v>21.061000000000003</v>
      </c>
      <c r="J32" s="26">
        <v>23.459399999999995</v>
      </c>
      <c r="K32" s="26">
        <v>23.862500000000004</v>
      </c>
      <c r="L32" s="26">
        <v>23.950299999999995</v>
      </c>
      <c r="M32" s="26">
        <v>23.920399999999994</v>
      </c>
      <c r="N32" s="26">
        <v>21.967380000000002</v>
      </c>
    </row>
    <row r="33" spans="1:14" ht="19" customHeight="1">
      <c r="A33" s="25" t="s">
        <v>78</v>
      </c>
      <c r="B33" s="26">
        <v>0</v>
      </c>
      <c r="C33" s="26">
        <v>0</v>
      </c>
      <c r="D33" s="26">
        <v>2.6673999999999998</v>
      </c>
      <c r="E33" s="26">
        <v>11.008299999999998</v>
      </c>
      <c r="F33" s="26">
        <v>14.067700000000002</v>
      </c>
      <c r="G33" s="26">
        <v>12.934999999999999</v>
      </c>
      <c r="H33" s="26">
        <v>14.485799999999999</v>
      </c>
      <c r="I33" s="26">
        <v>16.978519999999996</v>
      </c>
      <c r="J33" s="26">
        <v>18.917660000000001</v>
      </c>
      <c r="K33" s="26">
        <v>19.690450000000002</v>
      </c>
      <c r="L33" s="26">
        <v>19.924320000000002</v>
      </c>
      <c r="M33" s="26">
        <v>20.013270000000006</v>
      </c>
      <c r="N33" s="26">
        <v>20.319165999999996</v>
      </c>
    </row>
    <row r="34" spans="1:14" ht="19" customHeight="1">
      <c r="A34" s="25" t="s">
        <v>55</v>
      </c>
      <c r="B34" s="26">
        <v>0</v>
      </c>
      <c r="C34" s="26">
        <v>2.7240000000000002</v>
      </c>
      <c r="D34" s="26">
        <v>5.6524999999999999</v>
      </c>
      <c r="E34" s="26">
        <v>9.1479999999999997</v>
      </c>
      <c r="F34" s="26">
        <v>10.078500000000002</v>
      </c>
      <c r="G34" s="26">
        <v>12.212749999999996</v>
      </c>
      <c r="H34" s="26">
        <v>14.210250000000002</v>
      </c>
      <c r="I34" s="26">
        <v>16.439300000000003</v>
      </c>
      <c r="J34" s="26">
        <v>18.940899999999996</v>
      </c>
      <c r="K34" s="26">
        <v>19.882899999999999</v>
      </c>
      <c r="L34" s="26">
        <v>20.504949999999987</v>
      </c>
      <c r="M34" s="26">
        <v>21.284650000000006</v>
      </c>
      <c r="N34" s="26">
        <v>21.814019999999999</v>
      </c>
    </row>
    <row r="35" spans="1:14" ht="19" customHeight="1">
      <c r="A35" s="25" t="s">
        <v>58</v>
      </c>
      <c r="B35" s="26">
        <v>0</v>
      </c>
      <c r="C35" s="26">
        <v>0</v>
      </c>
      <c r="D35" s="26">
        <v>5.2455000000000007</v>
      </c>
      <c r="E35" s="26">
        <v>9.9149999999999991</v>
      </c>
      <c r="F35" s="26">
        <v>13.855500000000005</v>
      </c>
      <c r="G35" s="26">
        <v>13.770750000000003</v>
      </c>
      <c r="H35" s="26">
        <v>14.966249999999995</v>
      </c>
      <c r="I35" s="26">
        <v>16.589000000000002</v>
      </c>
      <c r="J35" s="26">
        <v>17.683300000000003</v>
      </c>
      <c r="K35" s="26">
        <v>18.706950000000006</v>
      </c>
      <c r="L35" s="26">
        <v>19.354299999999988</v>
      </c>
      <c r="M35" s="26">
        <v>19.928650000000008</v>
      </c>
      <c r="N35" s="26">
        <v>19.950230000000001</v>
      </c>
    </row>
    <row r="36" spans="1:14" ht="19" customHeight="1">
      <c r="A36" s="25" t="s">
        <v>61</v>
      </c>
      <c r="B36" s="26">
        <v>0</v>
      </c>
      <c r="C36" s="26">
        <v>3.1770000000000005</v>
      </c>
      <c r="D36" s="26">
        <v>5.46</v>
      </c>
      <c r="E36" s="26">
        <v>4.2099999999999982</v>
      </c>
      <c r="F36" s="26">
        <v>5.4930000000000021</v>
      </c>
      <c r="G36" s="26">
        <v>12.705500000000002</v>
      </c>
      <c r="H36" s="26">
        <v>17.282249999999994</v>
      </c>
      <c r="I36" s="26">
        <v>21.009800000000002</v>
      </c>
      <c r="J36" s="26">
        <v>21.983999999999991</v>
      </c>
      <c r="K36" s="26">
        <v>24.35295</v>
      </c>
      <c r="L36" s="26">
        <v>25.449749999999998</v>
      </c>
      <c r="M36" s="26">
        <v>25.676550000000002</v>
      </c>
      <c r="N36" s="26">
        <v>25.802000000000003</v>
      </c>
    </row>
    <row r="37" spans="1:14" ht="19" customHeight="1">
      <c r="A37" s="25" t="s">
        <v>64</v>
      </c>
      <c r="B37" s="26">
        <v>0</v>
      </c>
      <c r="C37" s="26">
        <v>0</v>
      </c>
      <c r="D37" s="26">
        <v>2.2004999999999999</v>
      </c>
      <c r="E37" s="26">
        <v>15.003</v>
      </c>
      <c r="F37" s="26">
        <v>23.155000000000001</v>
      </c>
      <c r="G37" s="26">
        <v>24.276749999999993</v>
      </c>
      <c r="H37" s="26">
        <v>17.217250000000003</v>
      </c>
      <c r="I37" s="26">
        <v>18.952399999999997</v>
      </c>
      <c r="J37" s="26">
        <v>23.573499999999999</v>
      </c>
      <c r="K37" s="26">
        <v>26.100650000000002</v>
      </c>
      <c r="L37" s="26">
        <v>28.170949999999994</v>
      </c>
      <c r="M37" s="26">
        <v>29.853350000000006</v>
      </c>
      <c r="N37" s="26">
        <v>29.351490000000002</v>
      </c>
    </row>
    <row r="38" spans="1:14" ht="19" customHeight="1">
      <c r="A38" s="25" t="s">
        <v>67</v>
      </c>
      <c r="B38" s="26">
        <v>0</v>
      </c>
      <c r="C38" s="26">
        <v>4.1519999999999992</v>
      </c>
      <c r="D38" s="26">
        <v>7.4270000000000014</v>
      </c>
      <c r="E38" s="26">
        <v>10.135</v>
      </c>
      <c r="F38" s="26">
        <v>10.587000000000003</v>
      </c>
      <c r="G38" s="26">
        <v>12.140249999999996</v>
      </c>
      <c r="H38" s="26">
        <v>13.752250000000005</v>
      </c>
      <c r="I38" s="26">
        <v>17.424599999999995</v>
      </c>
      <c r="J38" s="26">
        <v>25.614000000000008</v>
      </c>
      <c r="K38" s="26">
        <v>23.31475</v>
      </c>
      <c r="L38" s="26">
        <v>24.488500000000009</v>
      </c>
      <c r="M38" s="26">
        <v>23.171899999999994</v>
      </c>
      <c r="N38" s="26">
        <v>22.639960000000002</v>
      </c>
    </row>
    <row r="39" spans="1:14" ht="19" customHeight="1">
      <c r="A39" s="25" t="s">
        <v>70</v>
      </c>
      <c r="B39" s="26">
        <v>2.371</v>
      </c>
      <c r="C39" s="26">
        <v>4.3654999999999999</v>
      </c>
      <c r="D39" s="26">
        <v>8.7209999999999983</v>
      </c>
      <c r="E39" s="26">
        <v>15.0015</v>
      </c>
      <c r="F39" s="26">
        <v>14.144499999999994</v>
      </c>
      <c r="G39" s="26">
        <v>22.016750000000009</v>
      </c>
      <c r="H39" s="26">
        <v>21.259250000000002</v>
      </c>
      <c r="I39" s="26">
        <v>22.081199999999992</v>
      </c>
      <c r="J39" s="26">
        <v>24.51540000000001</v>
      </c>
      <c r="K39" s="26">
        <v>26.380699999999997</v>
      </c>
      <c r="L39" s="26">
        <v>27.711550000000003</v>
      </c>
      <c r="M39" s="26">
        <v>24.51479999999999</v>
      </c>
      <c r="N39" s="26">
        <v>23.775080000000003</v>
      </c>
    </row>
    <row r="40" spans="1:14" ht="19" customHeight="1">
      <c r="A40" s="25" t="s">
        <v>73</v>
      </c>
      <c r="B40" s="26">
        <v>0</v>
      </c>
      <c r="C40" s="26">
        <v>0</v>
      </c>
      <c r="D40" s="26">
        <v>0</v>
      </c>
      <c r="E40" s="26">
        <v>0</v>
      </c>
      <c r="F40" s="26">
        <v>4.8815000000000008</v>
      </c>
      <c r="G40" s="26">
        <v>13.813999999999998</v>
      </c>
      <c r="H40" s="26">
        <v>18.263500000000004</v>
      </c>
      <c r="I40" s="26">
        <v>22.497800000000005</v>
      </c>
      <c r="J40" s="26">
        <v>23.494399999999992</v>
      </c>
      <c r="K40" s="26">
        <v>24.105549999999994</v>
      </c>
      <c r="L40" s="26">
        <v>25.250500000000009</v>
      </c>
      <c r="M40" s="26">
        <v>26.538</v>
      </c>
      <c r="N40" s="26">
        <v>28.124030000000005</v>
      </c>
    </row>
    <row r="41" spans="1:14" ht="19" customHeight="1">
      <c r="A41" s="25" t="s">
        <v>76</v>
      </c>
      <c r="B41" s="26">
        <v>0</v>
      </c>
      <c r="C41" s="26">
        <v>0.95250000000000001</v>
      </c>
      <c r="D41" s="26">
        <v>7.6489999999999991</v>
      </c>
      <c r="E41" s="26">
        <v>13.072999999999999</v>
      </c>
      <c r="F41" s="26">
        <v>14.8775</v>
      </c>
      <c r="G41" s="26">
        <v>17.765750000000004</v>
      </c>
      <c r="H41" s="26">
        <v>18.915749999999999</v>
      </c>
      <c r="I41" s="26">
        <v>21.294400000000003</v>
      </c>
      <c r="J41" s="26">
        <v>21.990499999999997</v>
      </c>
      <c r="K41" s="26">
        <v>25.140200000000007</v>
      </c>
      <c r="L41" s="26">
        <v>26.233949999999993</v>
      </c>
      <c r="M41" s="26">
        <v>26.392600000000005</v>
      </c>
      <c r="N41" s="26">
        <v>26.685130000000001</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0.79900000000000004</v>
      </c>
      <c r="F43" s="26">
        <v>0.8879999999999999</v>
      </c>
      <c r="G43" s="26">
        <v>1.6950000000000001</v>
      </c>
      <c r="H43" s="26">
        <v>2.8185000000000002</v>
      </c>
      <c r="I43" s="26">
        <v>4.6621999999999995</v>
      </c>
      <c r="J43" s="26">
        <v>9.9365999999999985</v>
      </c>
      <c r="K43" s="26">
        <v>11.6188</v>
      </c>
      <c r="L43" s="26">
        <v>11.6187</v>
      </c>
      <c r="M43" s="26">
        <v>11.6188</v>
      </c>
      <c r="N43" s="26">
        <v>11.618740000000001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2018</oddHeader>
    <oddFooter>&amp;L16&amp;C&amp;"Helvetica,Standard" Eidg. Steuerverwaltung  -  Administration fédérale des contributions  -  Amministrazione federale delle contribuzioni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53</vt:i4>
      </vt:variant>
      <vt:variant>
        <vt:lpstr>Named Ranges</vt:lpstr>
      </vt:variant>
      <vt:variant>
        <vt:i4>48</vt:i4>
      </vt:variant>
    </vt:vector>
  </HeadingPairs>
  <TitlesOfParts>
    <vt:vector size="101" baseType="lpstr">
      <vt:lpstr>Inhalt</vt:lpstr>
      <vt:lpstr>Vorbemerkung</vt:lpstr>
      <vt:lpstr>Seite 8</vt:lpstr>
      <vt:lpstr>Seite 9</vt:lpstr>
      <vt:lpstr>Seiten 10-11</vt:lpstr>
      <vt:lpstr>Seite 12</vt:lpstr>
      <vt:lpstr>Seite 13</vt:lpstr>
      <vt:lpstr>Seite 14-15</vt:lpstr>
      <vt:lpstr>Seite 16</vt:lpstr>
      <vt:lpstr>Seite 17</vt:lpstr>
      <vt:lpstr>Seite 18</vt:lpstr>
      <vt:lpstr>Seite19</vt:lpstr>
      <vt:lpstr>Seite 20-21</vt:lpstr>
      <vt:lpstr>Seite 22</vt:lpstr>
      <vt:lpstr>Seite 23</vt:lpstr>
      <vt:lpstr>Seite 24-25</vt:lpstr>
      <vt:lpstr>Seite 26</vt:lpstr>
      <vt:lpstr>Seite 27</vt:lpstr>
      <vt:lpstr>Seite 28-29</vt:lpstr>
      <vt:lpstr>Seite 30</vt:lpstr>
      <vt:lpstr>Seite 31</vt:lpstr>
      <vt:lpstr>Seite 32-33</vt:lpstr>
      <vt:lpstr>Seite 34</vt:lpstr>
      <vt:lpstr>Seite 35</vt:lpstr>
      <vt:lpstr>Seite 36-37</vt:lpstr>
      <vt:lpstr>Seite 38-39</vt:lpstr>
      <vt:lpstr>Seite 40</vt:lpstr>
      <vt:lpstr>Seite 41</vt:lpstr>
      <vt:lpstr>Seite 42-43</vt:lpstr>
      <vt:lpstr>Seite 44</vt:lpstr>
      <vt:lpstr>Seite 45</vt:lpstr>
      <vt:lpstr>Seite 46-47</vt:lpstr>
      <vt:lpstr>Seite 48</vt:lpstr>
      <vt:lpstr>Seite 50</vt:lpstr>
      <vt:lpstr>Seite 51</vt:lpstr>
      <vt:lpstr>Seite 52-53</vt:lpstr>
      <vt:lpstr>Seite 54</vt:lpstr>
      <vt:lpstr>Seite 55</vt:lpstr>
      <vt:lpstr>Seite 56-57</vt:lpstr>
      <vt:lpstr>Seite 60</vt:lpstr>
      <vt:lpstr>Seite 61</vt:lpstr>
      <vt:lpstr>Seite 62-63</vt:lpstr>
      <vt:lpstr>Seite 64-65</vt:lpstr>
      <vt:lpstr>Seite 66</vt:lpstr>
      <vt:lpstr>Seite 67</vt:lpstr>
      <vt:lpstr>Seite 68</vt:lpstr>
      <vt:lpstr>Seite 70</vt:lpstr>
      <vt:lpstr>Seite 72</vt:lpstr>
      <vt:lpstr>Seite 73</vt:lpstr>
      <vt:lpstr>Seite 74</vt:lpstr>
      <vt:lpstr>Seite 75</vt:lpstr>
      <vt:lpstr>Seite 76</vt:lpstr>
      <vt:lpstr>Seite 77</vt:lpstr>
      <vt:lpstr>'Seite 12'!Print_Area</vt:lpstr>
      <vt:lpstr>'Seite 13'!Print_Area</vt:lpstr>
      <vt:lpstr>'Seite 14-15'!Print_Area</vt:lpstr>
      <vt:lpstr>'Seite 16'!Print_Area</vt:lpstr>
      <vt:lpstr>'Seite 17'!Print_Area</vt:lpstr>
      <vt:lpstr>'Seite 18'!Print_Area</vt:lpstr>
      <vt:lpstr>'Seite 20-21'!Print_Area</vt:lpstr>
      <vt:lpstr>'Seite 22'!Print_Area</vt:lpstr>
      <vt:lpstr>'Seite 23'!Print_Area</vt:lpstr>
      <vt:lpstr>'Seite 24-25'!Print_Area</vt:lpstr>
      <vt:lpstr>'Seite 26'!Print_Area</vt:lpstr>
      <vt:lpstr>'Seite 27'!Print_Area</vt:lpstr>
      <vt:lpstr>'Seite 30'!Print_Area</vt:lpstr>
      <vt:lpstr>'Seite 31'!Print_Area</vt:lpstr>
      <vt:lpstr>'Seite 32-33'!Print_Area</vt:lpstr>
      <vt:lpstr>'Seite 34'!Print_Area</vt:lpstr>
      <vt:lpstr>'Seite 35'!Print_Area</vt:lpstr>
      <vt:lpstr>'Seite 36-37'!Print_Area</vt:lpstr>
      <vt:lpstr>'Seite 38-39'!Print_Area</vt:lpstr>
      <vt:lpstr>'Seite 40'!Print_Area</vt:lpstr>
      <vt:lpstr>'Seite 42-43'!Print_Area</vt:lpstr>
      <vt:lpstr>'Seite 44'!Print_Area</vt:lpstr>
      <vt:lpstr>'Seite 45'!Print_Area</vt:lpstr>
      <vt:lpstr>'Seite 46-47'!Print_Area</vt:lpstr>
      <vt:lpstr>'Seite 48'!Print_Area</vt:lpstr>
      <vt:lpstr>'Seite 51'!Print_Area</vt:lpstr>
      <vt:lpstr>'Seite 52-53'!Print_Area</vt:lpstr>
      <vt:lpstr>'Seite 54'!Print_Area</vt:lpstr>
      <vt:lpstr>'Seite 55'!Print_Area</vt:lpstr>
      <vt:lpstr>'Seite 56-57'!Print_Area</vt:lpstr>
      <vt:lpstr>'Seite 60'!Print_Area</vt:lpstr>
      <vt:lpstr>'Seite 61'!Print_Area</vt:lpstr>
      <vt:lpstr>'Seite 62-63'!Print_Area</vt:lpstr>
      <vt:lpstr>'Seite 64-65'!Print_Area</vt:lpstr>
      <vt:lpstr>'Seite 66'!Print_Area</vt:lpstr>
      <vt:lpstr>'Seite 67'!Print_Area</vt:lpstr>
      <vt:lpstr>'Seite 68'!Print_Area</vt:lpstr>
      <vt:lpstr>'Seite 72'!Print_Area</vt:lpstr>
      <vt:lpstr>'Seite 73'!Print_Area</vt:lpstr>
      <vt:lpstr>'Seite 74'!Print_Area</vt:lpstr>
      <vt:lpstr>'Seite 75'!Print_Area</vt:lpstr>
      <vt:lpstr>'Seite 76'!Print_Area</vt:lpstr>
      <vt:lpstr>'Seite 77'!Print_Area</vt:lpstr>
      <vt:lpstr>'Seite 8'!Print_Area</vt:lpstr>
      <vt:lpstr>'Seite 9'!Print_Area</vt:lpstr>
      <vt:lpstr>Seite19!Print_Area</vt:lpstr>
      <vt:lpstr>'Seiten 10-11'!Print_Area</vt:lpstr>
      <vt:lpstr>Vorbemerkung!Print_Area</vt:lpstr>
    </vt:vector>
  </TitlesOfParts>
  <Company>Eidg. Steuerverwaltung ESTV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estv-amm</dc:creator>
  <cp:lastModifiedBy>Microsoft Office User</cp:lastModifiedBy>
  <cp:lastPrinted>2019-06-05T20:26:46Z</cp:lastPrinted>
  <dcterms:created xsi:type="dcterms:W3CDTF">2005-05-26T14:16:15Z</dcterms:created>
  <dcterms:modified xsi:type="dcterms:W3CDTF">2023-03-11T12:49:53Z</dcterms:modified>
</cp:coreProperties>
</file>